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sipospeter/ISKOLA/arteljesitmeny-project/"/>
    </mc:Choice>
  </mc:AlternateContent>
  <xr:revisionPtr revIDLastSave="0" documentId="13_ncr:1_{BDA6FBDA-FB82-9448-83E1-3EFC58FEEE23}" xr6:coauthVersionLast="47" xr6:coauthVersionMax="47" xr10:uidLastSave="{00000000-0000-0000-0000-000000000000}"/>
  <bookViews>
    <workbookView xWindow="0" yWindow="500" windowWidth="33600" windowHeight="19660" activeTab="3" xr2:uid="{00000000-000D-0000-FFFF-FFFF00000000}"/>
  </bookViews>
  <sheets>
    <sheet name="elemzés_v2" sheetId="1" r:id="rId1"/>
    <sheet name="RAMOK" sheetId="10" r:id="rId2"/>
    <sheet name="RAMOK_OAM" sheetId="14" r:id="rId3"/>
    <sheet name="Munka3" sheetId="18" r:id="rId4"/>
    <sheet name="userbenchmark_CPU" sheetId="13" r:id="rId5"/>
    <sheet name="maiu coco" sheetId="17" r:id="rId6"/>
    <sheet name="userbenchmark_GPU" sheetId="12" r:id="rId7"/>
    <sheet name="elemzés_eredeti_NEM KELL" sheetId="9" r:id="rId8"/>
    <sheet name="nemkell" sheetId="2" r:id="rId9"/>
    <sheet name="ezsekell" sheetId="8" r:id="rId10"/>
  </sheets>
  <externalReferences>
    <externalReference r:id="rId11"/>
  </externalReferences>
  <definedNames>
    <definedName name="cpuk" localSheetId="4">userbenchmark_CPU!$A$1:$H$1317</definedName>
    <definedName name="gpuk" localSheetId="6">userbenchmark_GPU!$A$1:$H$1187</definedName>
    <definedName name="solver_adj" localSheetId="2" hidden="1">RAMOK_OAM!$B$41:$J$52</definedName>
    <definedName name="solver_cvg" localSheetId="7" hidden="1">0.0001</definedName>
    <definedName name="solver_cvg" localSheetId="0" hidden="1">0.0001</definedName>
    <definedName name="solver_cvg" localSheetId="2" hidden="1">0.0001</definedName>
    <definedName name="solver_drv" localSheetId="7" hidden="1">1</definedName>
    <definedName name="solver_drv" localSheetId="0" hidden="1">1</definedName>
    <definedName name="solver_drv" localSheetId="2" hidden="1">1</definedName>
    <definedName name="solver_eng" localSheetId="7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itr" localSheetId="7" hidden="1">2147483647</definedName>
    <definedName name="solver_itr" localSheetId="0" hidden="1">2147483647</definedName>
    <definedName name="solver_itr" localSheetId="2" hidden="1">2147483647</definedName>
    <definedName name="solver_lhs1" localSheetId="2" hidden="1">RAMOK_OAM!$N$41:$V$51</definedName>
    <definedName name="solver_lin" localSheetId="7" hidden="1">2</definedName>
    <definedName name="solver_lin" localSheetId="0" hidden="1">2</definedName>
    <definedName name="solver_lin" localSheetId="1" hidden="1">2</definedName>
    <definedName name="solver_lin" localSheetId="2" hidden="1">2</definedName>
    <definedName name="solver_mip" localSheetId="7" hidden="1">2147483647</definedName>
    <definedName name="solver_mip" localSheetId="0" hidden="1">2147483647</definedName>
    <definedName name="solver_mip" localSheetId="2" hidden="1">2147483647</definedName>
    <definedName name="solver_mni" localSheetId="7" hidden="1">30</definedName>
    <definedName name="solver_mni" localSheetId="0" hidden="1">30</definedName>
    <definedName name="solver_mni" localSheetId="2" hidden="1">30</definedName>
    <definedName name="solver_mrt" localSheetId="7" hidden="1">0.075</definedName>
    <definedName name="solver_mrt" localSheetId="0" hidden="1">0.075</definedName>
    <definedName name="solver_mrt" localSheetId="2" hidden="1">0.075</definedName>
    <definedName name="solver_msl" localSheetId="7" hidden="1">2</definedName>
    <definedName name="solver_msl" localSheetId="0" hidden="1">2</definedName>
    <definedName name="solver_msl" localSheetId="2" hidden="1">2</definedName>
    <definedName name="solver_neg" localSheetId="7" hidden="1">1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7" hidden="1">2147483647</definedName>
    <definedName name="solver_nod" localSheetId="0" hidden="1">2147483647</definedName>
    <definedName name="solver_nod" localSheetId="2" hidden="1">2147483647</definedName>
    <definedName name="solver_num" localSheetId="7" hidden="1">0</definedName>
    <definedName name="solver_num" localSheetId="0" hidden="1">0</definedName>
    <definedName name="solver_num" localSheetId="1" hidden="1">0</definedName>
    <definedName name="solver_num" localSheetId="2" hidden="1">1</definedName>
    <definedName name="solver_opt" localSheetId="7" hidden="1">'elemzés_eredeti_NEM KELL'!$A$6</definedName>
    <definedName name="solver_opt" localSheetId="0" hidden="1">elemzés_v2!$A$7</definedName>
    <definedName name="solver_opt" localSheetId="1" hidden="1">RAMOK!#REF!</definedName>
    <definedName name="solver_opt" localSheetId="2" hidden="1">RAMOK_OAM!$M$74</definedName>
    <definedName name="solver_pre" localSheetId="7" hidden="1">0.000001</definedName>
    <definedName name="solver_pre" localSheetId="0" hidden="1">0.000001</definedName>
    <definedName name="solver_pre" localSheetId="2" hidden="1">0.000001</definedName>
    <definedName name="solver_rbv" localSheetId="7" hidden="1">1</definedName>
    <definedName name="solver_rbv" localSheetId="0" hidden="1">1</definedName>
    <definedName name="solver_rbv" localSheetId="2" hidden="1">1</definedName>
    <definedName name="solver_rel1" localSheetId="2" hidden="1">3</definedName>
    <definedName name="solver_rhs1" localSheetId="2" hidden="1">1</definedName>
    <definedName name="solver_rlx" localSheetId="7" hidden="1">1</definedName>
    <definedName name="solver_rlx" localSheetId="0" hidden="1">1</definedName>
    <definedName name="solver_rlx" localSheetId="2" hidden="1">2</definedName>
    <definedName name="solver_rsd" localSheetId="7" hidden="1">0</definedName>
    <definedName name="solver_rsd" localSheetId="0" hidden="1">0</definedName>
    <definedName name="solver_rsd" localSheetId="2" hidden="1">0</definedName>
    <definedName name="solver_scl" localSheetId="7" hidden="1">2</definedName>
    <definedName name="solver_scl" localSheetId="0" hidden="1">2</definedName>
    <definedName name="solver_scl" localSheetId="2" hidden="1">1</definedName>
    <definedName name="solver_sho" localSheetId="7" hidden="1">2</definedName>
    <definedName name="solver_sho" localSheetId="0" hidden="1">2</definedName>
    <definedName name="solver_sho" localSheetId="2" hidden="1">2</definedName>
    <definedName name="solver_ssz" localSheetId="7" hidden="1">100</definedName>
    <definedName name="solver_ssz" localSheetId="0" hidden="1">100</definedName>
    <definedName name="solver_ssz" localSheetId="2" hidden="1">100</definedName>
    <definedName name="solver_tim" localSheetId="7" hidden="1">2147483647</definedName>
    <definedName name="solver_tim" localSheetId="0" hidden="1">2147483647</definedName>
    <definedName name="solver_tim" localSheetId="2" hidden="1">2147483647</definedName>
    <definedName name="solver_tol" localSheetId="7" hidden="1">0.01</definedName>
    <definedName name="solver_tol" localSheetId="0" hidden="1">0.01</definedName>
    <definedName name="solver_tol" localSheetId="2" hidden="1">0.01</definedName>
    <definedName name="solver_typ" localSheetId="7" hidden="1">1</definedName>
    <definedName name="solver_typ" localSheetId="0" hidden="1">1</definedName>
    <definedName name="solver_typ" localSheetId="1" hidden="1">1</definedName>
    <definedName name="solver_typ" localSheetId="2" hidden="1">3</definedName>
    <definedName name="solver_val" localSheetId="7" hidden="1">0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7" hidden="1">2</definedName>
    <definedName name="solver_ver" localSheetId="0" hidden="1">2</definedName>
    <definedName name="solver_ver" localSheetId="1" hidden="1">2</definedName>
    <definedName name="solver_ver" localSheetId="2" hidden="1">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8" i="18" l="1"/>
  <c r="N288" i="18"/>
  <c r="M288" i="18"/>
  <c r="L288" i="18"/>
  <c r="K288" i="18"/>
  <c r="P287" i="18"/>
  <c r="M287" i="18"/>
  <c r="L287" i="18"/>
  <c r="K287" i="18"/>
  <c r="N287" i="18" s="1"/>
  <c r="P286" i="18"/>
  <c r="M286" i="18"/>
  <c r="L286" i="18"/>
  <c r="K286" i="18"/>
  <c r="N286" i="18" s="1"/>
  <c r="P285" i="18"/>
  <c r="M285" i="18"/>
  <c r="L285" i="18"/>
  <c r="K285" i="18"/>
  <c r="N285" i="18" s="1"/>
  <c r="P284" i="18"/>
  <c r="N284" i="18"/>
  <c r="M284" i="18"/>
  <c r="L284" i="18"/>
  <c r="K284" i="18"/>
  <c r="P283" i="18"/>
  <c r="M283" i="18"/>
  <c r="L283" i="18"/>
  <c r="K283" i="18"/>
  <c r="N283" i="18" s="1"/>
  <c r="P282" i="18"/>
  <c r="M282" i="18"/>
  <c r="L282" i="18"/>
  <c r="K282" i="18"/>
  <c r="N282" i="18" s="1"/>
  <c r="P281" i="18"/>
  <c r="M281" i="18"/>
  <c r="L281" i="18"/>
  <c r="K281" i="18"/>
  <c r="N281" i="18" s="1"/>
  <c r="P280" i="18"/>
  <c r="N280" i="18"/>
  <c r="M280" i="18"/>
  <c r="L280" i="18"/>
  <c r="K280" i="18"/>
  <c r="P279" i="18"/>
  <c r="M279" i="18"/>
  <c r="L279" i="18"/>
  <c r="K279" i="18"/>
  <c r="N279" i="18" s="1"/>
  <c r="P278" i="18"/>
  <c r="M278" i="18"/>
  <c r="L278" i="18"/>
  <c r="K278" i="18"/>
  <c r="N278" i="18" s="1"/>
  <c r="P277" i="18"/>
  <c r="M277" i="18"/>
  <c r="L277" i="18"/>
  <c r="K277" i="18"/>
  <c r="N277" i="18" s="1"/>
  <c r="P276" i="18"/>
  <c r="N276" i="18"/>
  <c r="M276" i="18"/>
  <c r="L276" i="18"/>
  <c r="K276" i="18"/>
  <c r="P275" i="18"/>
  <c r="M275" i="18"/>
  <c r="L275" i="18"/>
  <c r="K275" i="18"/>
  <c r="N275" i="18" s="1"/>
  <c r="P274" i="18"/>
  <c r="M274" i="18"/>
  <c r="L274" i="18"/>
  <c r="K274" i="18"/>
  <c r="N274" i="18" s="1"/>
  <c r="P273" i="18"/>
  <c r="M273" i="18"/>
  <c r="L273" i="18"/>
  <c r="K273" i="18"/>
  <c r="N273" i="18" s="1"/>
  <c r="B273" i="18"/>
  <c r="C273" i="18"/>
  <c r="D273" i="18"/>
  <c r="E273" i="18"/>
  <c r="F273" i="18"/>
  <c r="G273" i="18"/>
  <c r="H273" i="18"/>
  <c r="I273" i="18"/>
  <c r="B274" i="18"/>
  <c r="C274" i="18"/>
  <c r="D274" i="18"/>
  <c r="E274" i="18"/>
  <c r="F274" i="18"/>
  <c r="G274" i="18"/>
  <c r="H274" i="18"/>
  <c r="I274" i="18"/>
  <c r="B275" i="18"/>
  <c r="C275" i="18"/>
  <c r="D275" i="18"/>
  <c r="E275" i="18"/>
  <c r="F275" i="18"/>
  <c r="G275" i="18"/>
  <c r="H275" i="18"/>
  <c r="I275" i="18"/>
  <c r="B276" i="18"/>
  <c r="C276" i="18"/>
  <c r="D276" i="18"/>
  <c r="E276" i="18"/>
  <c r="F276" i="18"/>
  <c r="G276" i="18"/>
  <c r="H276" i="18"/>
  <c r="I276" i="18"/>
  <c r="B277" i="18"/>
  <c r="C277" i="18"/>
  <c r="D277" i="18"/>
  <c r="E277" i="18"/>
  <c r="F277" i="18"/>
  <c r="G277" i="18"/>
  <c r="H277" i="18"/>
  <c r="I277" i="18"/>
  <c r="B278" i="18"/>
  <c r="C278" i="18"/>
  <c r="D278" i="18"/>
  <c r="E278" i="18"/>
  <c r="F278" i="18"/>
  <c r="G278" i="18"/>
  <c r="H278" i="18"/>
  <c r="I278" i="18"/>
  <c r="B279" i="18"/>
  <c r="C279" i="18"/>
  <c r="D279" i="18"/>
  <c r="E279" i="18"/>
  <c r="F279" i="18"/>
  <c r="G279" i="18"/>
  <c r="H279" i="18"/>
  <c r="I279" i="18"/>
  <c r="B280" i="18"/>
  <c r="C280" i="18"/>
  <c r="D280" i="18"/>
  <c r="E280" i="18"/>
  <c r="F280" i="18"/>
  <c r="G280" i="18"/>
  <c r="H280" i="18"/>
  <c r="I280" i="18"/>
  <c r="B281" i="18"/>
  <c r="C281" i="18"/>
  <c r="D281" i="18"/>
  <c r="E281" i="18"/>
  <c r="F281" i="18"/>
  <c r="G281" i="18"/>
  <c r="H281" i="18"/>
  <c r="I281" i="18"/>
  <c r="B282" i="18"/>
  <c r="C282" i="18"/>
  <c r="D282" i="18"/>
  <c r="E282" i="18"/>
  <c r="F282" i="18"/>
  <c r="G282" i="18"/>
  <c r="H282" i="18"/>
  <c r="I282" i="18"/>
  <c r="B283" i="18"/>
  <c r="C283" i="18"/>
  <c r="D283" i="18"/>
  <c r="E283" i="18"/>
  <c r="F283" i="18"/>
  <c r="G283" i="18"/>
  <c r="H283" i="18"/>
  <c r="I283" i="18"/>
  <c r="B284" i="18"/>
  <c r="C284" i="18"/>
  <c r="D284" i="18"/>
  <c r="E284" i="18"/>
  <c r="F284" i="18"/>
  <c r="G284" i="18"/>
  <c r="H284" i="18"/>
  <c r="I284" i="18"/>
  <c r="B285" i="18"/>
  <c r="C285" i="18"/>
  <c r="D285" i="18"/>
  <c r="E285" i="18"/>
  <c r="F285" i="18"/>
  <c r="G285" i="18"/>
  <c r="H285" i="18"/>
  <c r="I285" i="18"/>
  <c r="B286" i="18"/>
  <c r="C286" i="18"/>
  <c r="D286" i="18"/>
  <c r="E286" i="18"/>
  <c r="F286" i="18"/>
  <c r="G286" i="18"/>
  <c r="H286" i="18"/>
  <c r="I286" i="18"/>
  <c r="B287" i="18"/>
  <c r="C287" i="18"/>
  <c r="D287" i="18"/>
  <c r="E287" i="18"/>
  <c r="F287" i="18"/>
  <c r="G287" i="18"/>
  <c r="H287" i="18"/>
  <c r="I287" i="18"/>
  <c r="B288" i="18"/>
  <c r="C288" i="18"/>
  <c r="D288" i="18"/>
  <c r="E288" i="18"/>
  <c r="F288" i="18"/>
  <c r="G288" i="18"/>
  <c r="H288" i="18"/>
  <c r="I288" i="18"/>
  <c r="A286" i="18"/>
  <c r="A287" i="18"/>
  <c r="A288" i="18"/>
  <c r="A274" i="18"/>
  <c r="A275" i="18"/>
  <c r="A276" i="18"/>
  <c r="A277" i="18"/>
  <c r="A278" i="18"/>
  <c r="A279" i="18"/>
  <c r="A280" i="18"/>
  <c r="A281" i="18"/>
  <c r="A282" i="18"/>
  <c r="A283" i="18"/>
  <c r="A284" i="18"/>
  <c r="A285" i="18"/>
  <c r="A273" i="18"/>
  <c r="P271" i="18"/>
  <c r="P270" i="18"/>
  <c r="P269" i="18"/>
  <c r="P268" i="18"/>
  <c r="P267" i="18"/>
  <c r="P266" i="18"/>
  <c r="P265" i="18"/>
  <c r="P264" i="18"/>
  <c r="P263" i="18"/>
  <c r="P262" i="18"/>
  <c r="P261" i="18"/>
  <c r="P260" i="18"/>
  <c r="P259" i="18"/>
  <c r="P258" i="18"/>
  <c r="P257" i="18"/>
  <c r="P256" i="18"/>
  <c r="P254" i="18"/>
  <c r="P253" i="18"/>
  <c r="P252" i="18"/>
  <c r="P251" i="18"/>
  <c r="P250" i="18"/>
  <c r="P249" i="18"/>
  <c r="P248" i="18"/>
  <c r="P247" i="18"/>
  <c r="P246" i="18"/>
  <c r="P245" i="18"/>
  <c r="P244" i="18"/>
  <c r="P243" i="18"/>
  <c r="P242" i="18"/>
  <c r="P241" i="18"/>
  <c r="P240" i="18"/>
  <c r="P239" i="18"/>
  <c r="P237" i="18"/>
  <c r="P236" i="18"/>
  <c r="P235" i="18"/>
  <c r="P234" i="18"/>
  <c r="P233" i="18"/>
  <c r="P232" i="18"/>
  <c r="P231" i="18"/>
  <c r="P230" i="18"/>
  <c r="P229" i="18"/>
  <c r="P228" i="18"/>
  <c r="P227" i="18"/>
  <c r="P226" i="18"/>
  <c r="P225" i="18"/>
  <c r="P224" i="18"/>
  <c r="P223" i="18"/>
  <c r="P222" i="18"/>
  <c r="P220" i="18"/>
  <c r="P219" i="18"/>
  <c r="P218" i="18"/>
  <c r="P217" i="18"/>
  <c r="P216" i="18"/>
  <c r="P215" i="18"/>
  <c r="P214" i="18"/>
  <c r="P213" i="18"/>
  <c r="P212" i="18"/>
  <c r="P211" i="18"/>
  <c r="P210" i="18"/>
  <c r="P209" i="18"/>
  <c r="P208" i="18"/>
  <c r="P207" i="18"/>
  <c r="P206" i="18"/>
  <c r="P205" i="18"/>
  <c r="P203" i="18"/>
  <c r="P202" i="18"/>
  <c r="P201" i="18"/>
  <c r="P200" i="18"/>
  <c r="P199" i="18"/>
  <c r="P198" i="18"/>
  <c r="P197" i="18"/>
  <c r="P196" i="18"/>
  <c r="P195" i="18"/>
  <c r="P194" i="18"/>
  <c r="P193" i="18"/>
  <c r="P192" i="18"/>
  <c r="P191" i="18"/>
  <c r="P190" i="18"/>
  <c r="P189" i="18"/>
  <c r="P188" i="18"/>
  <c r="P186" i="18"/>
  <c r="P185" i="18"/>
  <c r="P184" i="18"/>
  <c r="P183" i="18"/>
  <c r="P182" i="18"/>
  <c r="P181" i="18"/>
  <c r="P180" i="18"/>
  <c r="P179" i="18"/>
  <c r="P178" i="18"/>
  <c r="P177" i="18"/>
  <c r="P176" i="18"/>
  <c r="P175" i="18"/>
  <c r="P174" i="18"/>
  <c r="P173" i="18"/>
  <c r="P172" i="18"/>
  <c r="P171" i="18"/>
  <c r="P36" i="18"/>
  <c r="P53" i="18" s="1"/>
  <c r="P70" i="18" s="1"/>
  <c r="P87" i="18" s="1"/>
  <c r="P104" i="18" s="1"/>
  <c r="P121" i="18" s="1"/>
  <c r="P138" i="18" s="1"/>
  <c r="P155" i="18" s="1"/>
  <c r="P37" i="18"/>
  <c r="P54" i="18" s="1"/>
  <c r="P71" i="18" s="1"/>
  <c r="P88" i="18" s="1"/>
  <c r="P105" i="18" s="1"/>
  <c r="P122" i="18" s="1"/>
  <c r="P139" i="18" s="1"/>
  <c r="P156" i="18" s="1"/>
  <c r="P38" i="18"/>
  <c r="P55" i="18" s="1"/>
  <c r="P72" i="18" s="1"/>
  <c r="P89" i="18" s="1"/>
  <c r="P106" i="18" s="1"/>
  <c r="P123" i="18" s="1"/>
  <c r="P140" i="18" s="1"/>
  <c r="P157" i="18" s="1"/>
  <c r="P39" i="18"/>
  <c r="P56" i="18" s="1"/>
  <c r="P73" i="18" s="1"/>
  <c r="P90" i="18" s="1"/>
  <c r="P107" i="18" s="1"/>
  <c r="P124" i="18" s="1"/>
  <c r="P141" i="18" s="1"/>
  <c r="P158" i="18" s="1"/>
  <c r="P40" i="18"/>
  <c r="P57" i="18" s="1"/>
  <c r="P74" i="18" s="1"/>
  <c r="P91" i="18" s="1"/>
  <c r="P108" i="18" s="1"/>
  <c r="P125" i="18" s="1"/>
  <c r="P142" i="18" s="1"/>
  <c r="P159" i="18" s="1"/>
  <c r="P41" i="18"/>
  <c r="P58" i="18" s="1"/>
  <c r="P75" i="18" s="1"/>
  <c r="P92" i="18" s="1"/>
  <c r="P109" i="18" s="1"/>
  <c r="P126" i="18" s="1"/>
  <c r="P143" i="18" s="1"/>
  <c r="P160" i="18" s="1"/>
  <c r="P42" i="18"/>
  <c r="P59" i="18" s="1"/>
  <c r="P76" i="18" s="1"/>
  <c r="P93" i="18" s="1"/>
  <c r="P110" i="18" s="1"/>
  <c r="P127" i="18" s="1"/>
  <c r="P144" i="18" s="1"/>
  <c r="P161" i="18" s="1"/>
  <c r="P43" i="18"/>
  <c r="P60" i="18" s="1"/>
  <c r="P77" i="18" s="1"/>
  <c r="P94" i="18" s="1"/>
  <c r="P111" i="18" s="1"/>
  <c r="P128" i="18" s="1"/>
  <c r="P145" i="18" s="1"/>
  <c r="P162" i="18" s="1"/>
  <c r="P44" i="18"/>
  <c r="P61" i="18" s="1"/>
  <c r="P78" i="18" s="1"/>
  <c r="P95" i="18" s="1"/>
  <c r="P112" i="18" s="1"/>
  <c r="P129" i="18" s="1"/>
  <c r="P146" i="18" s="1"/>
  <c r="P163" i="18" s="1"/>
  <c r="P45" i="18"/>
  <c r="P62" i="18" s="1"/>
  <c r="P79" i="18" s="1"/>
  <c r="P96" i="18" s="1"/>
  <c r="P113" i="18" s="1"/>
  <c r="P130" i="18" s="1"/>
  <c r="P147" i="18" s="1"/>
  <c r="P164" i="18" s="1"/>
  <c r="P46" i="18"/>
  <c r="P63" i="18" s="1"/>
  <c r="P80" i="18" s="1"/>
  <c r="P97" i="18" s="1"/>
  <c r="P114" i="18" s="1"/>
  <c r="P131" i="18" s="1"/>
  <c r="P148" i="18" s="1"/>
  <c r="P165" i="18" s="1"/>
  <c r="P47" i="18"/>
  <c r="P64" i="18" s="1"/>
  <c r="P81" i="18" s="1"/>
  <c r="P98" i="18" s="1"/>
  <c r="P115" i="18" s="1"/>
  <c r="P132" i="18" s="1"/>
  <c r="P149" i="18" s="1"/>
  <c r="P166" i="18" s="1"/>
  <c r="P48" i="18"/>
  <c r="P65" i="18" s="1"/>
  <c r="P82" i="18" s="1"/>
  <c r="P99" i="18" s="1"/>
  <c r="P116" i="18" s="1"/>
  <c r="P133" i="18" s="1"/>
  <c r="P150" i="18" s="1"/>
  <c r="P167" i="18" s="1"/>
  <c r="P49" i="18"/>
  <c r="P66" i="18" s="1"/>
  <c r="P83" i="18" s="1"/>
  <c r="P100" i="18" s="1"/>
  <c r="P117" i="18" s="1"/>
  <c r="P134" i="18" s="1"/>
  <c r="P151" i="18" s="1"/>
  <c r="P168" i="18" s="1"/>
  <c r="P50" i="18"/>
  <c r="P67" i="18" s="1"/>
  <c r="P84" i="18" s="1"/>
  <c r="P101" i="18" s="1"/>
  <c r="P118" i="18" s="1"/>
  <c r="P135" i="18" s="1"/>
  <c r="P152" i="18" s="1"/>
  <c r="P169" i="18" s="1"/>
  <c r="P35" i="18"/>
  <c r="P52" i="18" s="1"/>
  <c r="P69" i="18" s="1"/>
  <c r="P86" i="18" s="1"/>
  <c r="P103" i="18" s="1"/>
  <c r="P120" i="18" s="1"/>
  <c r="P137" i="18" s="1"/>
  <c r="P154" i="18" s="1"/>
  <c r="B256" i="18"/>
  <c r="C256" i="18"/>
  <c r="D256" i="18"/>
  <c r="E256" i="18"/>
  <c r="F256" i="18"/>
  <c r="G256" i="18"/>
  <c r="H256" i="18"/>
  <c r="I256" i="18"/>
  <c r="B257" i="18"/>
  <c r="C257" i="18"/>
  <c r="D257" i="18"/>
  <c r="E257" i="18"/>
  <c r="F257" i="18"/>
  <c r="G257" i="18"/>
  <c r="H257" i="18"/>
  <c r="I257" i="18"/>
  <c r="B258" i="18"/>
  <c r="C258" i="18"/>
  <c r="D258" i="18"/>
  <c r="E258" i="18"/>
  <c r="F258" i="18"/>
  <c r="G258" i="18"/>
  <c r="H258" i="18"/>
  <c r="I258" i="18"/>
  <c r="B259" i="18"/>
  <c r="C259" i="18"/>
  <c r="D259" i="18"/>
  <c r="E259" i="18"/>
  <c r="F259" i="18"/>
  <c r="G259" i="18"/>
  <c r="H259" i="18"/>
  <c r="I259" i="18"/>
  <c r="B260" i="18"/>
  <c r="C260" i="18"/>
  <c r="D260" i="18"/>
  <c r="E260" i="18"/>
  <c r="F260" i="18"/>
  <c r="G260" i="18"/>
  <c r="H260" i="18"/>
  <c r="I260" i="18"/>
  <c r="B261" i="18"/>
  <c r="C261" i="18"/>
  <c r="D261" i="18"/>
  <c r="E261" i="18"/>
  <c r="F261" i="18"/>
  <c r="G261" i="18"/>
  <c r="H261" i="18"/>
  <c r="I261" i="18"/>
  <c r="B262" i="18"/>
  <c r="C262" i="18"/>
  <c r="D262" i="18"/>
  <c r="E262" i="18"/>
  <c r="F262" i="18"/>
  <c r="G262" i="18"/>
  <c r="H262" i="18"/>
  <c r="I262" i="18"/>
  <c r="B263" i="18"/>
  <c r="C263" i="18"/>
  <c r="D263" i="18"/>
  <c r="E263" i="18"/>
  <c r="F263" i="18"/>
  <c r="G263" i="18"/>
  <c r="H263" i="18"/>
  <c r="I263" i="18"/>
  <c r="B264" i="18"/>
  <c r="C264" i="18"/>
  <c r="D264" i="18"/>
  <c r="E264" i="18"/>
  <c r="F264" i="18"/>
  <c r="G264" i="18"/>
  <c r="H264" i="18"/>
  <c r="I264" i="18"/>
  <c r="B265" i="18"/>
  <c r="C265" i="18"/>
  <c r="D265" i="18"/>
  <c r="E265" i="18"/>
  <c r="F265" i="18"/>
  <c r="G265" i="18"/>
  <c r="H265" i="18"/>
  <c r="I265" i="18"/>
  <c r="B266" i="18"/>
  <c r="C266" i="18"/>
  <c r="D266" i="18"/>
  <c r="E266" i="18"/>
  <c r="F266" i="18"/>
  <c r="G266" i="18"/>
  <c r="H266" i="18"/>
  <c r="I266" i="18"/>
  <c r="B267" i="18"/>
  <c r="C267" i="18"/>
  <c r="D267" i="18"/>
  <c r="E267" i="18"/>
  <c r="F267" i="18"/>
  <c r="G267" i="18"/>
  <c r="H267" i="18"/>
  <c r="I267" i="18"/>
  <c r="B268" i="18"/>
  <c r="C268" i="18"/>
  <c r="D268" i="18"/>
  <c r="E268" i="18"/>
  <c r="F268" i="18"/>
  <c r="G268" i="18"/>
  <c r="H268" i="18"/>
  <c r="I268" i="18"/>
  <c r="B269" i="18"/>
  <c r="C269" i="18"/>
  <c r="D269" i="18"/>
  <c r="E269" i="18"/>
  <c r="F269" i="18"/>
  <c r="G269" i="18"/>
  <c r="H269" i="18"/>
  <c r="I269" i="18"/>
  <c r="B270" i="18"/>
  <c r="C270" i="18"/>
  <c r="D270" i="18"/>
  <c r="E270" i="18"/>
  <c r="F270" i="18"/>
  <c r="G270" i="18"/>
  <c r="H270" i="18"/>
  <c r="I270" i="18"/>
  <c r="B271" i="18"/>
  <c r="C271" i="18"/>
  <c r="D271" i="18"/>
  <c r="E271" i="18"/>
  <c r="F271" i="18"/>
  <c r="G271" i="18"/>
  <c r="H271" i="18"/>
  <c r="I271" i="18"/>
  <c r="A270" i="18"/>
  <c r="A271" i="18"/>
  <c r="A257" i="18"/>
  <c r="A258" i="18"/>
  <c r="A259" i="18"/>
  <c r="A260" i="18"/>
  <c r="A261" i="18"/>
  <c r="A262" i="18"/>
  <c r="A263" i="18"/>
  <c r="A264" i="18"/>
  <c r="A265" i="18"/>
  <c r="A266" i="18"/>
  <c r="A267" i="18"/>
  <c r="A268" i="18"/>
  <c r="A269" i="18"/>
  <c r="A256" i="18"/>
  <c r="B154" i="18"/>
  <c r="C154" i="18"/>
  <c r="D154" i="18"/>
  <c r="E154" i="18"/>
  <c r="F154" i="18"/>
  <c r="G154" i="18"/>
  <c r="H154" i="18"/>
  <c r="I154" i="18"/>
  <c r="B155" i="18"/>
  <c r="C155" i="18"/>
  <c r="D155" i="18"/>
  <c r="E155" i="18"/>
  <c r="F155" i="18"/>
  <c r="G155" i="18"/>
  <c r="H155" i="18"/>
  <c r="I155" i="18"/>
  <c r="B156" i="18"/>
  <c r="C156" i="18"/>
  <c r="D156" i="18"/>
  <c r="E156" i="18"/>
  <c r="F156" i="18"/>
  <c r="G156" i="18"/>
  <c r="H156" i="18"/>
  <c r="I156" i="18"/>
  <c r="B157" i="18"/>
  <c r="C157" i="18"/>
  <c r="D157" i="18"/>
  <c r="E157" i="18"/>
  <c r="F157" i="18"/>
  <c r="G157" i="18"/>
  <c r="H157" i="18"/>
  <c r="I157" i="18"/>
  <c r="B158" i="18"/>
  <c r="C158" i="18"/>
  <c r="D158" i="18"/>
  <c r="E158" i="18"/>
  <c r="F158" i="18"/>
  <c r="G158" i="18"/>
  <c r="H158" i="18"/>
  <c r="I158" i="18"/>
  <c r="B159" i="18"/>
  <c r="C159" i="18"/>
  <c r="D159" i="18"/>
  <c r="E159" i="18"/>
  <c r="F159" i="18"/>
  <c r="G159" i="18"/>
  <c r="H159" i="18"/>
  <c r="I159" i="18"/>
  <c r="B160" i="18"/>
  <c r="C160" i="18"/>
  <c r="D160" i="18"/>
  <c r="E160" i="18"/>
  <c r="F160" i="18"/>
  <c r="G160" i="18"/>
  <c r="H160" i="18"/>
  <c r="I160" i="18"/>
  <c r="B161" i="18"/>
  <c r="C161" i="18"/>
  <c r="D161" i="18"/>
  <c r="E161" i="18"/>
  <c r="F161" i="18"/>
  <c r="G161" i="18"/>
  <c r="H161" i="18"/>
  <c r="I161" i="18"/>
  <c r="B162" i="18"/>
  <c r="C162" i="18"/>
  <c r="D162" i="18"/>
  <c r="E162" i="18"/>
  <c r="F162" i="18"/>
  <c r="G162" i="18"/>
  <c r="H162" i="18"/>
  <c r="I162" i="18"/>
  <c r="B163" i="18"/>
  <c r="C163" i="18"/>
  <c r="D163" i="18"/>
  <c r="E163" i="18"/>
  <c r="F163" i="18"/>
  <c r="G163" i="18"/>
  <c r="H163" i="18"/>
  <c r="I163" i="18"/>
  <c r="B164" i="18"/>
  <c r="C164" i="18"/>
  <c r="D164" i="18"/>
  <c r="E164" i="18"/>
  <c r="F164" i="18"/>
  <c r="G164" i="18"/>
  <c r="H164" i="18"/>
  <c r="I164" i="18"/>
  <c r="B165" i="18"/>
  <c r="C165" i="18"/>
  <c r="D165" i="18"/>
  <c r="E165" i="18"/>
  <c r="F165" i="18"/>
  <c r="G165" i="18"/>
  <c r="H165" i="18"/>
  <c r="I165" i="18"/>
  <c r="B166" i="18"/>
  <c r="C166" i="18"/>
  <c r="D166" i="18"/>
  <c r="E166" i="18"/>
  <c r="F166" i="18"/>
  <c r="G166" i="18"/>
  <c r="H166" i="18"/>
  <c r="I166" i="18"/>
  <c r="B167" i="18"/>
  <c r="C167" i="18"/>
  <c r="D167" i="18"/>
  <c r="E167" i="18"/>
  <c r="F167" i="18"/>
  <c r="G167" i="18"/>
  <c r="H167" i="18"/>
  <c r="I167" i="18"/>
  <c r="B168" i="18"/>
  <c r="C168" i="18"/>
  <c r="D168" i="18"/>
  <c r="E168" i="18"/>
  <c r="F168" i="18"/>
  <c r="G168" i="18"/>
  <c r="H168" i="18"/>
  <c r="I168" i="18"/>
  <c r="B169" i="18"/>
  <c r="C169" i="18"/>
  <c r="D169" i="18"/>
  <c r="E169" i="18"/>
  <c r="F169" i="18"/>
  <c r="G169" i="18"/>
  <c r="H169" i="18"/>
  <c r="I169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54" i="18"/>
  <c r="B35" i="18"/>
  <c r="C35" i="18"/>
  <c r="D35" i="18"/>
  <c r="E35" i="18"/>
  <c r="F35" i="18"/>
  <c r="G35" i="18"/>
  <c r="H35" i="18"/>
  <c r="I35" i="18"/>
  <c r="B36" i="18"/>
  <c r="C36" i="18"/>
  <c r="D36" i="18"/>
  <c r="E36" i="18"/>
  <c r="F36" i="18"/>
  <c r="G36" i="18"/>
  <c r="H36" i="18"/>
  <c r="I36" i="18"/>
  <c r="B37" i="18"/>
  <c r="C37" i="18"/>
  <c r="D37" i="18"/>
  <c r="E37" i="18"/>
  <c r="F37" i="18"/>
  <c r="G37" i="18"/>
  <c r="H37" i="18"/>
  <c r="I37" i="18"/>
  <c r="B38" i="18"/>
  <c r="C38" i="18"/>
  <c r="D38" i="18"/>
  <c r="E38" i="18"/>
  <c r="F38" i="18"/>
  <c r="G38" i="18"/>
  <c r="H38" i="18"/>
  <c r="I38" i="18"/>
  <c r="B39" i="18"/>
  <c r="C39" i="18"/>
  <c r="D39" i="18"/>
  <c r="E39" i="18"/>
  <c r="F39" i="18"/>
  <c r="G39" i="18"/>
  <c r="H39" i="18"/>
  <c r="I39" i="18"/>
  <c r="B40" i="18"/>
  <c r="C40" i="18"/>
  <c r="D40" i="18"/>
  <c r="E40" i="18"/>
  <c r="F40" i="18"/>
  <c r="G40" i="18"/>
  <c r="H40" i="18"/>
  <c r="I40" i="18"/>
  <c r="B41" i="18"/>
  <c r="C41" i="18"/>
  <c r="D41" i="18"/>
  <c r="E41" i="18"/>
  <c r="F41" i="18"/>
  <c r="G41" i="18"/>
  <c r="H41" i="18"/>
  <c r="I41" i="18"/>
  <c r="B42" i="18"/>
  <c r="C42" i="18"/>
  <c r="D42" i="18"/>
  <c r="E42" i="18"/>
  <c r="F42" i="18"/>
  <c r="G42" i="18"/>
  <c r="H42" i="18"/>
  <c r="I42" i="18"/>
  <c r="B43" i="18"/>
  <c r="C43" i="18"/>
  <c r="D43" i="18"/>
  <c r="E43" i="18"/>
  <c r="F43" i="18"/>
  <c r="G43" i="18"/>
  <c r="H43" i="18"/>
  <c r="I43" i="18"/>
  <c r="B44" i="18"/>
  <c r="C44" i="18"/>
  <c r="D44" i="18"/>
  <c r="E44" i="18"/>
  <c r="F44" i="18"/>
  <c r="G44" i="18"/>
  <c r="H44" i="18"/>
  <c r="I44" i="18"/>
  <c r="B45" i="18"/>
  <c r="C45" i="18"/>
  <c r="D45" i="18"/>
  <c r="E45" i="18"/>
  <c r="F45" i="18"/>
  <c r="G45" i="18"/>
  <c r="H45" i="18"/>
  <c r="I45" i="18"/>
  <c r="B46" i="18"/>
  <c r="C46" i="18"/>
  <c r="D46" i="18"/>
  <c r="E46" i="18"/>
  <c r="F46" i="18"/>
  <c r="G46" i="18"/>
  <c r="H46" i="18"/>
  <c r="I46" i="18"/>
  <c r="B47" i="18"/>
  <c r="C47" i="18"/>
  <c r="D47" i="18"/>
  <c r="E47" i="18"/>
  <c r="F47" i="18"/>
  <c r="G47" i="18"/>
  <c r="H47" i="18"/>
  <c r="I47" i="18"/>
  <c r="B48" i="18"/>
  <c r="C48" i="18"/>
  <c r="D48" i="18"/>
  <c r="E48" i="18"/>
  <c r="F48" i="18"/>
  <c r="G48" i="18"/>
  <c r="H48" i="18"/>
  <c r="I48" i="18"/>
  <c r="B49" i="18"/>
  <c r="C49" i="18"/>
  <c r="D49" i="18"/>
  <c r="E49" i="18"/>
  <c r="F49" i="18"/>
  <c r="G49" i="18"/>
  <c r="H49" i="18"/>
  <c r="I49" i="18"/>
  <c r="B50" i="18"/>
  <c r="C50" i="18"/>
  <c r="D50" i="18"/>
  <c r="E50" i="18"/>
  <c r="F50" i="18"/>
  <c r="G50" i="18"/>
  <c r="H50" i="18"/>
  <c r="I50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35" i="18"/>
  <c r="B18" i="18"/>
  <c r="C18" i="18"/>
  <c r="D18" i="18"/>
  <c r="E18" i="18"/>
  <c r="F18" i="18"/>
  <c r="G18" i="18"/>
  <c r="H18" i="18"/>
  <c r="I18" i="18"/>
  <c r="B19" i="18"/>
  <c r="C19" i="18"/>
  <c r="D19" i="18"/>
  <c r="E19" i="18"/>
  <c r="F19" i="18"/>
  <c r="G19" i="18"/>
  <c r="H19" i="18"/>
  <c r="I19" i="18"/>
  <c r="B20" i="18"/>
  <c r="C20" i="18"/>
  <c r="D20" i="18"/>
  <c r="E20" i="18"/>
  <c r="F20" i="18"/>
  <c r="G20" i="18"/>
  <c r="H20" i="18"/>
  <c r="I20" i="18"/>
  <c r="B21" i="18"/>
  <c r="C21" i="18"/>
  <c r="D21" i="18"/>
  <c r="E21" i="18"/>
  <c r="F21" i="18"/>
  <c r="G21" i="18"/>
  <c r="H21" i="18"/>
  <c r="I21" i="18"/>
  <c r="B22" i="18"/>
  <c r="C22" i="18"/>
  <c r="D22" i="18"/>
  <c r="E22" i="18"/>
  <c r="F22" i="18"/>
  <c r="G22" i="18"/>
  <c r="H22" i="18"/>
  <c r="I22" i="18"/>
  <c r="B23" i="18"/>
  <c r="C23" i="18"/>
  <c r="D23" i="18"/>
  <c r="E23" i="18"/>
  <c r="F23" i="18"/>
  <c r="G23" i="18"/>
  <c r="H23" i="18"/>
  <c r="I23" i="18"/>
  <c r="B24" i="18"/>
  <c r="C24" i="18"/>
  <c r="D24" i="18"/>
  <c r="E24" i="18"/>
  <c r="F24" i="18"/>
  <c r="G24" i="18"/>
  <c r="H24" i="18"/>
  <c r="I24" i="18"/>
  <c r="B25" i="18"/>
  <c r="C25" i="18"/>
  <c r="D25" i="18"/>
  <c r="E25" i="18"/>
  <c r="F25" i="18"/>
  <c r="G25" i="18"/>
  <c r="H25" i="18"/>
  <c r="I25" i="18"/>
  <c r="B26" i="18"/>
  <c r="C26" i="18"/>
  <c r="D26" i="18"/>
  <c r="E26" i="18"/>
  <c r="F26" i="18"/>
  <c r="G26" i="18"/>
  <c r="H26" i="18"/>
  <c r="I26" i="18"/>
  <c r="B27" i="18"/>
  <c r="C27" i="18"/>
  <c r="D27" i="18"/>
  <c r="E27" i="18"/>
  <c r="F27" i="18"/>
  <c r="G27" i="18"/>
  <c r="H27" i="18"/>
  <c r="I27" i="18"/>
  <c r="B28" i="18"/>
  <c r="C28" i="18"/>
  <c r="D28" i="18"/>
  <c r="E28" i="18"/>
  <c r="F28" i="18"/>
  <c r="G28" i="18"/>
  <c r="H28" i="18"/>
  <c r="I28" i="18"/>
  <c r="B29" i="18"/>
  <c r="C29" i="18"/>
  <c r="D29" i="18"/>
  <c r="E29" i="18"/>
  <c r="F29" i="18"/>
  <c r="G29" i="18"/>
  <c r="H29" i="18"/>
  <c r="I29" i="18"/>
  <c r="B30" i="18"/>
  <c r="C30" i="18"/>
  <c r="D30" i="18"/>
  <c r="E30" i="18"/>
  <c r="F30" i="18"/>
  <c r="G30" i="18"/>
  <c r="H30" i="18"/>
  <c r="I30" i="18"/>
  <c r="B31" i="18"/>
  <c r="C31" i="18"/>
  <c r="D31" i="18"/>
  <c r="E31" i="18"/>
  <c r="F31" i="18"/>
  <c r="G31" i="18"/>
  <c r="H31" i="18"/>
  <c r="I31" i="18"/>
  <c r="B32" i="18"/>
  <c r="C32" i="18"/>
  <c r="D32" i="18"/>
  <c r="E32" i="18"/>
  <c r="F32" i="18"/>
  <c r="G32" i="18"/>
  <c r="H32" i="18"/>
  <c r="I32" i="18"/>
  <c r="B33" i="18"/>
  <c r="C33" i="18"/>
  <c r="D33" i="18"/>
  <c r="E33" i="18"/>
  <c r="F33" i="18"/>
  <c r="G33" i="18"/>
  <c r="H33" i="18"/>
  <c r="I33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18" i="18"/>
  <c r="B239" i="18"/>
  <c r="C239" i="18"/>
  <c r="D239" i="18"/>
  <c r="E239" i="18"/>
  <c r="F239" i="18"/>
  <c r="G239" i="18"/>
  <c r="H239" i="18"/>
  <c r="I239" i="18"/>
  <c r="B240" i="18"/>
  <c r="C240" i="18"/>
  <c r="D240" i="18"/>
  <c r="E240" i="18"/>
  <c r="F240" i="18"/>
  <c r="G240" i="18"/>
  <c r="H240" i="18"/>
  <c r="I240" i="18"/>
  <c r="B241" i="18"/>
  <c r="C241" i="18"/>
  <c r="D241" i="18"/>
  <c r="E241" i="18"/>
  <c r="F241" i="18"/>
  <c r="G241" i="18"/>
  <c r="H241" i="18"/>
  <c r="I241" i="18"/>
  <c r="B242" i="18"/>
  <c r="C242" i="18"/>
  <c r="D242" i="18"/>
  <c r="E242" i="18"/>
  <c r="F242" i="18"/>
  <c r="G242" i="18"/>
  <c r="H242" i="18"/>
  <c r="I242" i="18"/>
  <c r="B243" i="18"/>
  <c r="C243" i="18"/>
  <c r="D243" i="18"/>
  <c r="E243" i="18"/>
  <c r="F243" i="18"/>
  <c r="G243" i="18"/>
  <c r="H243" i="18"/>
  <c r="I243" i="18"/>
  <c r="B244" i="18"/>
  <c r="C244" i="18"/>
  <c r="D244" i="18"/>
  <c r="E244" i="18"/>
  <c r="F244" i="18"/>
  <c r="G244" i="18"/>
  <c r="H244" i="18"/>
  <c r="I244" i="18"/>
  <c r="B245" i="18"/>
  <c r="C245" i="18"/>
  <c r="D245" i="18"/>
  <c r="E245" i="18"/>
  <c r="F245" i="18"/>
  <c r="G245" i="18"/>
  <c r="H245" i="18"/>
  <c r="I245" i="18"/>
  <c r="B246" i="18"/>
  <c r="C246" i="18"/>
  <c r="D246" i="18"/>
  <c r="E246" i="18"/>
  <c r="F246" i="18"/>
  <c r="G246" i="18"/>
  <c r="H246" i="18"/>
  <c r="I246" i="18"/>
  <c r="B247" i="18"/>
  <c r="C247" i="18"/>
  <c r="D247" i="18"/>
  <c r="E247" i="18"/>
  <c r="F247" i="18"/>
  <c r="G247" i="18"/>
  <c r="H247" i="18"/>
  <c r="I247" i="18"/>
  <c r="B248" i="18"/>
  <c r="C248" i="18"/>
  <c r="D248" i="18"/>
  <c r="E248" i="18"/>
  <c r="F248" i="18"/>
  <c r="G248" i="18"/>
  <c r="H248" i="18"/>
  <c r="I248" i="18"/>
  <c r="B249" i="18"/>
  <c r="C249" i="18"/>
  <c r="D249" i="18"/>
  <c r="E249" i="18"/>
  <c r="F249" i="18"/>
  <c r="G249" i="18"/>
  <c r="H249" i="18"/>
  <c r="I249" i="18"/>
  <c r="B250" i="18"/>
  <c r="C250" i="18"/>
  <c r="D250" i="18"/>
  <c r="E250" i="18"/>
  <c r="F250" i="18"/>
  <c r="G250" i="18"/>
  <c r="H250" i="18"/>
  <c r="I250" i="18"/>
  <c r="B251" i="18"/>
  <c r="C251" i="18"/>
  <c r="D251" i="18"/>
  <c r="E251" i="18"/>
  <c r="F251" i="18"/>
  <c r="G251" i="18"/>
  <c r="H251" i="18"/>
  <c r="I251" i="18"/>
  <c r="B252" i="18"/>
  <c r="C252" i="18"/>
  <c r="D252" i="18"/>
  <c r="E252" i="18"/>
  <c r="F252" i="18"/>
  <c r="G252" i="18"/>
  <c r="H252" i="18"/>
  <c r="I252" i="18"/>
  <c r="B253" i="18"/>
  <c r="C253" i="18"/>
  <c r="D253" i="18"/>
  <c r="E253" i="18"/>
  <c r="F253" i="18"/>
  <c r="G253" i="18"/>
  <c r="H253" i="18"/>
  <c r="I253" i="18"/>
  <c r="B254" i="18"/>
  <c r="C254" i="18"/>
  <c r="D254" i="18"/>
  <c r="E254" i="18"/>
  <c r="F254" i="18"/>
  <c r="G254" i="18"/>
  <c r="H254" i="18"/>
  <c r="I254" i="18"/>
  <c r="A254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39" i="18"/>
  <c r="B222" i="18"/>
  <c r="C222" i="18"/>
  <c r="D222" i="18"/>
  <c r="E222" i="18"/>
  <c r="F222" i="18"/>
  <c r="G222" i="18"/>
  <c r="H222" i="18"/>
  <c r="I222" i="18"/>
  <c r="B223" i="18"/>
  <c r="C223" i="18"/>
  <c r="D223" i="18"/>
  <c r="E223" i="18"/>
  <c r="F223" i="18"/>
  <c r="G223" i="18"/>
  <c r="H223" i="18"/>
  <c r="I223" i="18"/>
  <c r="B224" i="18"/>
  <c r="C224" i="18"/>
  <c r="D224" i="18"/>
  <c r="E224" i="18"/>
  <c r="F224" i="18"/>
  <c r="G224" i="18"/>
  <c r="H224" i="18"/>
  <c r="I224" i="18"/>
  <c r="B225" i="18"/>
  <c r="C225" i="18"/>
  <c r="D225" i="18"/>
  <c r="E225" i="18"/>
  <c r="F225" i="18"/>
  <c r="G225" i="18"/>
  <c r="H225" i="18"/>
  <c r="I225" i="18"/>
  <c r="B226" i="18"/>
  <c r="C226" i="18"/>
  <c r="D226" i="18"/>
  <c r="E226" i="18"/>
  <c r="F226" i="18"/>
  <c r="G226" i="18"/>
  <c r="H226" i="18"/>
  <c r="I226" i="18"/>
  <c r="B227" i="18"/>
  <c r="C227" i="18"/>
  <c r="D227" i="18"/>
  <c r="E227" i="18"/>
  <c r="F227" i="18"/>
  <c r="G227" i="18"/>
  <c r="H227" i="18"/>
  <c r="I227" i="18"/>
  <c r="B228" i="18"/>
  <c r="C228" i="18"/>
  <c r="D228" i="18"/>
  <c r="E228" i="18"/>
  <c r="F228" i="18"/>
  <c r="G228" i="18"/>
  <c r="H228" i="18"/>
  <c r="I228" i="18"/>
  <c r="B229" i="18"/>
  <c r="C229" i="18"/>
  <c r="D229" i="18"/>
  <c r="E229" i="18"/>
  <c r="F229" i="18"/>
  <c r="G229" i="18"/>
  <c r="H229" i="18"/>
  <c r="I229" i="18"/>
  <c r="B230" i="18"/>
  <c r="C230" i="18"/>
  <c r="D230" i="18"/>
  <c r="E230" i="18"/>
  <c r="F230" i="18"/>
  <c r="G230" i="18"/>
  <c r="H230" i="18"/>
  <c r="I230" i="18"/>
  <c r="B231" i="18"/>
  <c r="C231" i="18"/>
  <c r="D231" i="18"/>
  <c r="E231" i="18"/>
  <c r="F231" i="18"/>
  <c r="G231" i="18"/>
  <c r="H231" i="18"/>
  <c r="I231" i="18"/>
  <c r="B232" i="18"/>
  <c r="C232" i="18"/>
  <c r="D232" i="18"/>
  <c r="E232" i="18"/>
  <c r="F232" i="18"/>
  <c r="G232" i="18"/>
  <c r="H232" i="18"/>
  <c r="I232" i="18"/>
  <c r="B233" i="18"/>
  <c r="C233" i="18"/>
  <c r="D233" i="18"/>
  <c r="E233" i="18"/>
  <c r="F233" i="18"/>
  <c r="G233" i="18"/>
  <c r="H233" i="18"/>
  <c r="I233" i="18"/>
  <c r="B234" i="18"/>
  <c r="C234" i="18"/>
  <c r="D234" i="18"/>
  <c r="E234" i="18"/>
  <c r="F234" i="18"/>
  <c r="G234" i="18"/>
  <c r="H234" i="18"/>
  <c r="I234" i="18"/>
  <c r="B235" i="18"/>
  <c r="C235" i="18"/>
  <c r="D235" i="18"/>
  <c r="E235" i="18"/>
  <c r="F235" i="18"/>
  <c r="G235" i="18"/>
  <c r="H235" i="18"/>
  <c r="I235" i="18"/>
  <c r="B236" i="18"/>
  <c r="C236" i="18"/>
  <c r="D236" i="18"/>
  <c r="E236" i="18"/>
  <c r="F236" i="18"/>
  <c r="G236" i="18"/>
  <c r="H236" i="18"/>
  <c r="I236" i="18"/>
  <c r="B237" i="18"/>
  <c r="C237" i="18"/>
  <c r="D237" i="18"/>
  <c r="E237" i="18"/>
  <c r="F237" i="18"/>
  <c r="G237" i="18"/>
  <c r="H237" i="18"/>
  <c r="I237" i="18"/>
  <c r="B205" i="18"/>
  <c r="C205" i="18"/>
  <c r="D205" i="18"/>
  <c r="E205" i="18"/>
  <c r="F205" i="18"/>
  <c r="G205" i="18"/>
  <c r="H205" i="18"/>
  <c r="I205" i="18"/>
  <c r="B206" i="18"/>
  <c r="C206" i="18"/>
  <c r="D206" i="18"/>
  <c r="E206" i="18"/>
  <c r="F206" i="18"/>
  <c r="G206" i="18"/>
  <c r="H206" i="18"/>
  <c r="I206" i="18"/>
  <c r="B207" i="18"/>
  <c r="C207" i="18"/>
  <c r="D207" i="18"/>
  <c r="E207" i="18"/>
  <c r="F207" i="18"/>
  <c r="G207" i="18"/>
  <c r="H207" i="18"/>
  <c r="I207" i="18"/>
  <c r="B208" i="18"/>
  <c r="C208" i="18"/>
  <c r="D208" i="18"/>
  <c r="E208" i="18"/>
  <c r="F208" i="18"/>
  <c r="G208" i="18"/>
  <c r="H208" i="18"/>
  <c r="I208" i="18"/>
  <c r="B209" i="18"/>
  <c r="C209" i="18"/>
  <c r="D209" i="18"/>
  <c r="E209" i="18"/>
  <c r="F209" i="18"/>
  <c r="G209" i="18"/>
  <c r="H209" i="18"/>
  <c r="I209" i="18"/>
  <c r="B210" i="18"/>
  <c r="C210" i="18"/>
  <c r="D210" i="18"/>
  <c r="E210" i="18"/>
  <c r="F210" i="18"/>
  <c r="G210" i="18"/>
  <c r="H210" i="18"/>
  <c r="I210" i="18"/>
  <c r="B211" i="18"/>
  <c r="C211" i="18"/>
  <c r="D211" i="18"/>
  <c r="E211" i="18"/>
  <c r="F211" i="18"/>
  <c r="G211" i="18"/>
  <c r="H211" i="18"/>
  <c r="I211" i="18"/>
  <c r="B212" i="18"/>
  <c r="C212" i="18"/>
  <c r="D212" i="18"/>
  <c r="E212" i="18"/>
  <c r="F212" i="18"/>
  <c r="G212" i="18"/>
  <c r="H212" i="18"/>
  <c r="I212" i="18"/>
  <c r="B213" i="18"/>
  <c r="C213" i="18"/>
  <c r="D213" i="18"/>
  <c r="E213" i="18"/>
  <c r="F213" i="18"/>
  <c r="G213" i="18"/>
  <c r="H213" i="18"/>
  <c r="I213" i="18"/>
  <c r="B214" i="18"/>
  <c r="C214" i="18"/>
  <c r="D214" i="18"/>
  <c r="E214" i="18"/>
  <c r="F214" i="18"/>
  <c r="G214" i="18"/>
  <c r="H214" i="18"/>
  <c r="I214" i="18"/>
  <c r="B215" i="18"/>
  <c r="C215" i="18"/>
  <c r="D215" i="18"/>
  <c r="E215" i="18"/>
  <c r="F215" i="18"/>
  <c r="G215" i="18"/>
  <c r="H215" i="18"/>
  <c r="I215" i="18"/>
  <c r="B216" i="18"/>
  <c r="C216" i="18"/>
  <c r="D216" i="18"/>
  <c r="E216" i="18"/>
  <c r="F216" i="18"/>
  <c r="G216" i="18"/>
  <c r="H216" i="18"/>
  <c r="I216" i="18"/>
  <c r="B217" i="18"/>
  <c r="C217" i="18"/>
  <c r="D217" i="18"/>
  <c r="E217" i="18"/>
  <c r="F217" i="18"/>
  <c r="G217" i="18"/>
  <c r="H217" i="18"/>
  <c r="I217" i="18"/>
  <c r="B218" i="18"/>
  <c r="C218" i="18"/>
  <c r="D218" i="18"/>
  <c r="E218" i="18"/>
  <c r="F218" i="18"/>
  <c r="G218" i="18"/>
  <c r="H218" i="18"/>
  <c r="I218" i="18"/>
  <c r="B219" i="18"/>
  <c r="C219" i="18"/>
  <c r="D219" i="18"/>
  <c r="E219" i="18"/>
  <c r="F219" i="18"/>
  <c r="G219" i="18"/>
  <c r="H219" i="18"/>
  <c r="I219" i="18"/>
  <c r="B220" i="18"/>
  <c r="C220" i="18"/>
  <c r="D220" i="18"/>
  <c r="E220" i="18"/>
  <c r="F220" i="18"/>
  <c r="G220" i="18"/>
  <c r="H220" i="18"/>
  <c r="I220" i="18"/>
  <c r="B188" i="18"/>
  <c r="C188" i="18"/>
  <c r="D188" i="18"/>
  <c r="E188" i="18"/>
  <c r="F188" i="18"/>
  <c r="G188" i="18"/>
  <c r="H188" i="18"/>
  <c r="I188" i="18"/>
  <c r="B189" i="18"/>
  <c r="C189" i="18"/>
  <c r="D189" i="18"/>
  <c r="E189" i="18"/>
  <c r="F189" i="18"/>
  <c r="G189" i="18"/>
  <c r="H189" i="18"/>
  <c r="I189" i="18"/>
  <c r="B190" i="18"/>
  <c r="C190" i="18"/>
  <c r="D190" i="18"/>
  <c r="E190" i="18"/>
  <c r="F190" i="18"/>
  <c r="G190" i="18"/>
  <c r="H190" i="18"/>
  <c r="I190" i="18"/>
  <c r="B191" i="18"/>
  <c r="C191" i="18"/>
  <c r="D191" i="18"/>
  <c r="E191" i="18"/>
  <c r="F191" i="18"/>
  <c r="G191" i="18"/>
  <c r="H191" i="18"/>
  <c r="I191" i="18"/>
  <c r="B192" i="18"/>
  <c r="C192" i="18"/>
  <c r="D192" i="18"/>
  <c r="E192" i="18"/>
  <c r="F192" i="18"/>
  <c r="G192" i="18"/>
  <c r="H192" i="18"/>
  <c r="I192" i="18"/>
  <c r="B193" i="18"/>
  <c r="C193" i="18"/>
  <c r="D193" i="18"/>
  <c r="E193" i="18"/>
  <c r="F193" i="18"/>
  <c r="G193" i="18"/>
  <c r="H193" i="18"/>
  <c r="I193" i="18"/>
  <c r="B194" i="18"/>
  <c r="C194" i="18"/>
  <c r="D194" i="18"/>
  <c r="E194" i="18"/>
  <c r="F194" i="18"/>
  <c r="G194" i="18"/>
  <c r="H194" i="18"/>
  <c r="I194" i="18"/>
  <c r="B195" i="18"/>
  <c r="C195" i="18"/>
  <c r="D195" i="18"/>
  <c r="E195" i="18"/>
  <c r="F195" i="18"/>
  <c r="G195" i="18"/>
  <c r="H195" i="18"/>
  <c r="I195" i="18"/>
  <c r="B196" i="18"/>
  <c r="C196" i="18"/>
  <c r="D196" i="18"/>
  <c r="E196" i="18"/>
  <c r="F196" i="18"/>
  <c r="G196" i="18"/>
  <c r="H196" i="18"/>
  <c r="I196" i="18"/>
  <c r="B197" i="18"/>
  <c r="C197" i="18"/>
  <c r="D197" i="18"/>
  <c r="E197" i="18"/>
  <c r="F197" i="18"/>
  <c r="G197" i="18"/>
  <c r="H197" i="18"/>
  <c r="I197" i="18"/>
  <c r="B198" i="18"/>
  <c r="C198" i="18"/>
  <c r="D198" i="18"/>
  <c r="E198" i="18"/>
  <c r="F198" i="18"/>
  <c r="G198" i="18"/>
  <c r="H198" i="18"/>
  <c r="I198" i="18"/>
  <c r="B199" i="18"/>
  <c r="C199" i="18"/>
  <c r="D199" i="18"/>
  <c r="E199" i="18"/>
  <c r="F199" i="18"/>
  <c r="G199" i="18"/>
  <c r="H199" i="18"/>
  <c r="I199" i="18"/>
  <c r="B200" i="18"/>
  <c r="C200" i="18"/>
  <c r="D200" i="18"/>
  <c r="E200" i="18"/>
  <c r="F200" i="18"/>
  <c r="G200" i="18"/>
  <c r="H200" i="18"/>
  <c r="I200" i="18"/>
  <c r="B201" i="18"/>
  <c r="C201" i="18"/>
  <c r="D201" i="18"/>
  <c r="E201" i="18"/>
  <c r="F201" i="18"/>
  <c r="G201" i="18"/>
  <c r="H201" i="18"/>
  <c r="I201" i="18"/>
  <c r="B202" i="18"/>
  <c r="C202" i="18"/>
  <c r="D202" i="18"/>
  <c r="E202" i="18"/>
  <c r="F202" i="18"/>
  <c r="G202" i="18"/>
  <c r="H202" i="18"/>
  <c r="I202" i="18"/>
  <c r="B203" i="18"/>
  <c r="C203" i="18"/>
  <c r="D203" i="18"/>
  <c r="E203" i="18"/>
  <c r="F203" i="18"/>
  <c r="G203" i="18"/>
  <c r="H203" i="18"/>
  <c r="I203" i="18"/>
  <c r="B171" i="18"/>
  <c r="C171" i="18"/>
  <c r="D171" i="18"/>
  <c r="E171" i="18"/>
  <c r="F171" i="18"/>
  <c r="G171" i="18"/>
  <c r="H171" i="18"/>
  <c r="I171" i="18"/>
  <c r="B172" i="18"/>
  <c r="C172" i="18"/>
  <c r="D172" i="18"/>
  <c r="E172" i="18"/>
  <c r="F172" i="18"/>
  <c r="G172" i="18"/>
  <c r="H172" i="18"/>
  <c r="I172" i="18"/>
  <c r="B173" i="18"/>
  <c r="C173" i="18"/>
  <c r="D173" i="18"/>
  <c r="E173" i="18"/>
  <c r="F173" i="18"/>
  <c r="G173" i="18"/>
  <c r="H173" i="18"/>
  <c r="I173" i="18"/>
  <c r="B174" i="18"/>
  <c r="C174" i="18"/>
  <c r="D174" i="18"/>
  <c r="E174" i="18"/>
  <c r="F174" i="18"/>
  <c r="G174" i="18"/>
  <c r="H174" i="18"/>
  <c r="I174" i="18"/>
  <c r="B175" i="18"/>
  <c r="C175" i="18"/>
  <c r="D175" i="18"/>
  <c r="E175" i="18"/>
  <c r="F175" i="18"/>
  <c r="G175" i="18"/>
  <c r="H175" i="18"/>
  <c r="I175" i="18"/>
  <c r="B176" i="18"/>
  <c r="C176" i="18"/>
  <c r="D176" i="18"/>
  <c r="E176" i="18"/>
  <c r="F176" i="18"/>
  <c r="G176" i="18"/>
  <c r="H176" i="18"/>
  <c r="I176" i="18"/>
  <c r="B177" i="18"/>
  <c r="C177" i="18"/>
  <c r="D177" i="18"/>
  <c r="E177" i="18"/>
  <c r="F177" i="18"/>
  <c r="G177" i="18"/>
  <c r="H177" i="18"/>
  <c r="I177" i="18"/>
  <c r="B178" i="18"/>
  <c r="C178" i="18"/>
  <c r="D178" i="18"/>
  <c r="E178" i="18"/>
  <c r="F178" i="18"/>
  <c r="G178" i="18"/>
  <c r="H178" i="18"/>
  <c r="I178" i="18"/>
  <c r="B179" i="18"/>
  <c r="C179" i="18"/>
  <c r="D179" i="18"/>
  <c r="E179" i="18"/>
  <c r="F179" i="18"/>
  <c r="G179" i="18"/>
  <c r="H179" i="18"/>
  <c r="I179" i="18"/>
  <c r="B180" i="18"/>
  <c r="C180" i="18"/>
  <c r="D180" i="18"/>
  <c r="E180" i="18"/>
  <c r="F180" i="18"/>
  <c r="G180" i="18"/>
  <c r="H180" i="18"/>
  <c r="I180" i="18"/>
  <c r="B181" i="18"/>
  <c r="C181" i="18"/>
  <c r="D181" i="18"/>
  <c r="E181" i="18"/>
  <c r="F181" i="18"/>
  <c r="G181" i="18"/>
  <c r="H181" i="18"/>
  <c r="I181" i="18"/>
  <c r="B182" i="18"/>
  <c r="C182" i="18"/>
  <c r="D182" i="18"/>
  <c r="E182" i="18"/>
  <c r="F182" i="18"/>
  <c r="G182" i="18"/>
  <c r="H182" i="18"/>
  <c r="I182" i="18"/>
  <c r="B183" i="18"/>
  <c r="C183" i="18"/>
  <c r="D183" i="18"/>
  <c r="E183" i="18"/>
  <c r="F183" i="18"/>
  <c r="G183" i="18"/>
  <c r="H183" i="18"/>
  <c r="I183" i="18"/>
  <c r="B184" i="18"/>
  <c r="C184" i="18"/>
  <c r="D184" i="18"/>
  <c r="E184" i="18"/>
  <c r="F184" i="18"/>
  <c r="G184" i="18"/>
  <c r="H184" i="18"/>
  <c r="I184" i="18"/>
  <c r="B185" i="18"/>
  <c r="C185" i="18"/>
  <c r="D185" i="18"/>
  <c r="E185" i="18"/>
  <c r="F185" i="18"/>
  <c r="G185" i="18"/>
  <c r="H185" i="18"/>
  <c r="I185" i="18"/>
  <c r="B186" i="18"/>
  <c r="C186" i="18"/>
  <c r="D186" i="18"/>
  <c r="E186" i="18"/>
  <c r="F186" i="18"/>
  <c r="G186" i="18"/>
  <c r="H186" i="18"/>
  <c r="I186" i="18"/>
  <c r="B137" i="18"/>
  <c r="C137" i="18"/>
  <c r="D137" i="18"/>
  <c r="E137" i="18"/>
  <c r="F137" i="18"/>
  <c r="G137" i="18"/>
  <c r="H137" i="18"/>
  <c r="I137" i="18"/>
  <c r="B138" i="18"/>
  <c r="C138" i="18"/>
  <c r="D138" i="18"/>
  <c r="E138" i="18"/>
  <c r="F138" i="18"/>
  <c r="G138" i="18"/>
  <c r="H138" i="18"/>
  <c r="I138" i="18"/>
  <c r="B139" i="18"/>
  <c r="C139" i="18"/>
  <c r="D139" i="18"/>
  <c r="E139" i="18"/>
  <c r="F139" i="18"/>
  <c r="G139" i="18"/>
  <c r="H139" i="18"/>
  <c r="I139" i="18"/>
  <c r="B140" i="18"/>
  <c r="C140" i="18"/>
  <c r="D140" i="18"/>
  <c r="E140" i="18"/>
  <c r="F140" i="18"/>
  <c r="G140" i="18"/>
  <c r="H140" i="18"/>
  <c r="I140" i="18"/>
  <c r="B141" i="18"/>
  <c r="C141" i="18"/>
  <c r="D141" i="18"/>
  <c r="E141" i="18"/>
  <c r="F141" i="18"/>
  <c r="G141" i="18"/>
  <c r="H141" i="18"/>
  <c r="I141" i="18"/>
  <c r="B142" i="18"/>
  <c r="C142" i="18"/>
  <c r="D142" i="18"/>
  <c r="E142" i="18"/>
  <c r="F142" i="18"/>
  <c r="G142" i="18"/>
  <c r="H142" i="18"/>
  <c r="I142" i="18"/>
  <c r="B143" i="18"/>
  <c r="C143" i="18"/>
  <c r="D143" i="18"/>
  <c r="E143" i="18"/>
  <c r="F143" i="18"/>
  <c r="G143" i="18"/>
  <c r="H143" i="18"/>
  <c r="I143" i="18"/>
  <c r="B144" i="18"/>
  <c r="C144" i="18"/>
  <c r="D144" i="18"/>
  <c r="E144" i="18"/>
  <c r="F144" i="18"/>
  <c r="G144" i="18"/>
  <c r="H144" i="18"/>
  <c r="I144" i="18"/>
  <c r="B145" i="18"/>
  <c r="C145" i="18"/>
  <c r="D145" i="18"/>
  <c r="E145" i="18"/>
  <c r="F145" i="18"/>
  <c r="G145" i="18"/>
  <c r="H145" i="18"/>
  <c r="I145" i="18"/>
  <c r="B146" i="18"/>
  <c r="C146" i="18"/>
  <c r="D146" i="18"/>
  <c r="E146" i="18"/>
  <c r="F146" i="18"/>
  <c r="G146" i="18"/>
  <c r="H146" i="18"/>
  <c r="I146" i="18"/>
  <c r="B147" i="18"/>
  <c r="C147" i="18"/>
  <c r="D147" i="18"/>
  <c r="E147" i="18"/>
  <c r="F147" i="18"/>
  <c r="G147" i="18"/>
  <c r="H147" i="18"/>
  <c r="I147" i="18"/>
  <c r="B148" i="18"/>
  <c r="C148" i="18"/>
  <c r="D148" i="18"/>
  <c r="E148" i="18"/>
  <c r="F148" i="18"/>
  <c r="G148" i="18"/>
  <c r="H148" i="18"/>
  <c r="I148" i="18"/>
  <c r="B149" i="18"/>
  <c r="C149" i="18"/>
  <c r="D149" i="18"/>
  <c r="E149" i="18"/>
  <c r="F149" i="18"/>
  <c r="G149" i="18"/>
  <c r="H149" i="18"/>
  <c r="I149" i="18"/>
  <c r="B150" i="18"/>
  <c r="C150" i="18"/>
  <c r="D150" i="18"/>
  <c r="E150" i="18"/>
  <c r="F150" i="18"/>
  <c r="G150" i="18"/>
  <c r="H150" i="18"/>
  <c r="I150" i="18"/>
  <c r="B151" i="18"/>
  <c r="C151" i="18"/>
  <c r="D151" i="18"/>
  <c r="E151" i="18"/>
  <c r="F151" i="18"/>
  <c r="G151" i="18"/>
  <c r="H151" i="18"/>
  <c r="I151" i="18"/>
  <c r="B152" i="18"/>
  <c r="C152" i="18"/>
  <c r="D152" i="18"/>
  <c r="E152" i="18"/>
  <c r="F152" i="18"/>
  <c r="G152" i="18"/>
  <c r="H152" i="18"/>
  <c r="I152" i="18"/>
  <c r="A121" i="18"/>
  <c r="B121" i="18"/>
  <c r="C121" i="18"/>
  <c r="D121" i="18"/>
  <c r="E121" i="18"/>
  <c r="F121" i="18"/>
  <c r="G121" i="18"/>
  <c r="H121" i="18"/>
  <c r="I121" i="18"/>
  <c r="A122" i="18"/>
  <c r="B122" i="18"/>
  <c r="C122" i="18"/>
  <c r="D122" i="18"/>
  <c r="E122" i="18"/>
  <c r="F122" i="18"/>
  <c r="G122" i="18"/>
  <c r="H122" i="18"/>
  <c r="I122" i="18"/>
  <c r="A123" i="18"/>
  <c r="B123" i="18"/>
  <c r="C123" i="18"/>
  <c r="D123" i="18"/>
  <c r="E123" i="18"/>
  <c r="F123" i="18"/>
  <c r="G123" i="18"/>
  <c r="H123" i="18"/>
  <c r="I123" i="18"/>
  <c r="A124" i="18"/>
  <c r="B124" i="18"/>
  <c r="C124" i="18"/>
  <c r="D124" i="18"/>
  <c r="E124" i="18"/>
  <c r="F124" i="18"/>
  <c r="G124" i="18"/>
  <c r="H124" i="18"/>
  <c r="I124" i="18"/>
  <c r="A125" i="18"/>
  <c r="B125" i="18"/>
  <c r="C125" i="18"/>
  <c r="D125" i="18"/>
  <c r="E125" i="18"/>
  <c r="F125" i="18"/>
  <c r="G125" i="18"/>
  <c r="H125" i="18"/>
  <c r="I125" i="18"/>
  <c r="A126" i="18"/>
  <c r="B126" i="18"/>
  <c r="C126" i="18"/>
  <c r="D126" i="18"/>
  <c r="E126" i="18"/>
  <c r="F126" i="18"/>
  <c r="G126" i="18"/>
  <c r="H126" i="18"/>
  <c r="I126" i="18"/>
  <c r="A127" i="18"/>
  <c r="B127" i="18"/>
  <c r="C127" i="18"/>
  <c r="D127" i="18"/>
  <c r="E127" i="18"/>
  <c r="F127" i="18"/>
  <c r="G127" i="18"/>
  <c r="H127" i="18"/>
  <c r="I127" i="18"/>
  <c r="A128" i="18"/>
  <c r="B128" i="18"/>
  <c r="C128" i="18"/>
  <c r="D128" i="18"/>
  <c r="E128" i="18"/>
  <c r="F128" i="18"/>
  <c r="G128" i="18"/>
  <c r="H128" i="18"/>
  <c r="I128" i="18"/>
  <c r="A129" i="18"/>
  <c r="B129" i="18"/>
  <c r="C129" i="18"/>
  <c r="D129" i="18"/>
  <c r="E129" i="18"/>
  <c r="F129" i="18"/>
  <c r="G129" i="18"/>
  <c r="H129" i="18"/>
  <c r="I129" i="18"/>
  <c r="A130" i="18"/>
  <c r="B130" i="18"/>
  <c r="C130" i="18"/>
  <c r="D130" i="18"/>
  <c r="E130" i="18"/>
  <c r="F130" i="18"/>
  <c r="G130" i="18"/>
  <c r="H130" i="18"/>
  <c r="I130" i="18"/>
  <c r="A131" i="18"/>
  <c r="B131" i="18"/>
  <c r="C131" i="18"/>
  <c r="D131" i="18"/>
  <c r="E131" i="18"/>
  <c r="F131" i="18"/>
  <c r="G131" i="18"/>
  <c r="H131" i="18"/>
  <c r="I131" i="18"/>
  <c r="A132" i="18"/>
  <c r="B132" i="18"/>
  <c r="C132" i="18"/>
  <c r="D132" i="18"/>
  <c r="E132" i="18"/>
  <c r="F132" i="18"/>
  <c r="G132" i="18"/>
  <c r="H132" i="18"/>
  <c r="I132" i="18"/>
  <c r="A133" i="18"/>
  <c r="B133" i="18"/>
  <c r="C133" i="18"/>
  <c r="D133" i="18"/>
  <c r="E133" i="18"/>
  <c r="F133" i="18"/>
  <c r="G133" i="18"/>
  <c r="H133" i="18"/>
  <c r="I133" i="18"/>
  <c r="A134" i="18"/>
  <c r="B134" i="18"/>
  <c r="C134" i="18"/>
  <c r="D134" i="18"/>
  <c r="E134" i="18"/>
  <c r="F134" i="18"/>
  <c r="G134" i="18"/>
  <c r="H134" i="18"/>
  <c r="I134" i="18"/>
  <c r="A135" i="18"/>
  <c r="B135" i="18"/>
  <c r="C135" i="18"/>
  <c r="D135" i="18"/>
  <c r="E135" i="18"/>
  <c r="F135" i="18"/>
  <c r="G135" i="18"/>
  <c r="H135" i="18"/>
  <c r="I135" i="18"/>
  <c r="B120" i="18"/>
  <c r="C120" i="18"/>
  <c r="D120" i="18"/>
  <c r="E120" i="18"/>
  <c r="F120" i="18"/>
  <c r="G120" i="18"/>
  <c r="H120" i="18"/>
  <c r="I120" i="18"/>
  <c r="A104" i="18"/>
  <c r="B104" i="18"/>
  <c r="C104" i="18"/>
  <c r="D104" i="18"/>
  <c r="E104" i="18"/>
  <c r="F104" i="18"/>
  <c r="G104" i="18"/>
  <c r="H104" i="18"/>
  <c r="I104" i="18"/>
  <c r="A105" i="18"/>
  <c r="B105" i="18"/>
  <c r="C105" i="18"/>
  <c r="D105" i="18"/>
  <c r="E105" i="18"/>
  <c r="F105" i="18"/>
  <c r="G105" i="18"/>
  <c r="H105" i="18"/>
  <c r="I105" i="18"/>
  <c r="A106" i="18"/>
  <c r="B106" i="18"/>
  <c r="C106" i="18"/>
  <c r="D106" i="18"/>
  <c r="E106" i="18"/>
  <c r="F106" i="18"/>
  <c r="G106" i="18"/>
  <c r="H106" i="18"/>
  <c r="I106" i="18"/>
  <c r="A107" i="18"/>
  <c r="B107" i="18"/>
  <c r="C107" i="18"/>
  <c r="D107" i="18"/>
  <c r="E107" i="18"/>
  <c r="F107" i="18"/>
  <c r="G107" i="18"/>
  <c r="H107" i="18"/>
  <c r="I107" i="18"/>
  <c r="A108" i="18"/>
  <c r="B108" i="18"/>
  <c r="C108" i="18"/>
  <c r="D108" i="18"/>
  <c r="E108" i="18"/>
  <c r="F108" i="18"/>
  <c r="G108" i="18"/>
  <c r="H108" i="18"/>
  <c r="I108" i="18"/>
  <c r="A109" i="18"/>
  <c r="B109" i="18"/>
  <c r="C109" i="18"/>
  <c r="D109" i="18"/>
  <c r="E109" i="18"/>
  <c r="F109" i="18"/>
  <c r="G109" i="18"/>
  <c r="H109" i="18"/>
  <c r="I109" i="18"/>
  <c r="A110" i="18"/>
  <c r="B110" i="18"/>
  <c r="C110" i="18"/>
  <c r="D110" i="18"/>
  <c r="E110" i="18"/>
  <c r="F110" i="18"/>
  <c r="G110" i="18"/>
  <c r="H110" i="18"/>
  <c r="I110" i="18"/>
  <c r="A111" i="18"/>
  <c r="B111" i="18"/>
  <c r="C111" i="18"/>
  <c r="D111" i="18"/>
  <c r="E111" i="18"/>
  <c r="F111" i="18"/>
  <c r="G111" i="18"/>
  <c r="H111" i="18"/>
  <c r="I111" i="18"/>
  <c r="A112" i="18"/>
  <c r="B112" i="18"/>
  <c r="C112" i="18"/>
  <c r="D112" i="18"/>
  <c r="E112" i="18"/>
  <c r="F112" i="18"/>
  <c r="G112" i="18"/>
  <c r="H112" i="18"/>
  <c r="I112" i="18"/>
  <c r="A113" i="18"/>
  <c r="B113" i="18"/>
  <c r="C113" i="18"/>
  <c r="D113" i="18"/>
  <c r="E113" i="18"/>
  <c r="F113" i="18"/>
  <c r="G113" i="18"/>
  <c r="H113" i="18"/>
  <c r="I113" i="18"/>
  <c r="A114" i="18"/>
  <c r="B114" i="18"/>
  <c r="C114" i="18"/>
  <c r="D114" i="18"/>
  <c r="E114" i="18"/>
  <c r="F114" i="18"/>
  <c r="G114" i="18"/>
  <c r="H114" i="18"/>
  <c r="I114" i="18"/>
  <c r="A115" i="18"/>
  <c r="B115" i="18"/>
  <c r="C115" i="18"/>
  <c r="D115" i="18"/>
  <c r="E115" i="18"/>
  <c r="F115" i="18"/>
  <c r="G115" i="18"/>
  <c r="H115" i="18"/>
  <c r="I115" i="18"/>
  <c r="A116" i="18"/>
  <c r="B116" i="18"/>
  <c r="C116" i="18"/>
  <c r="D116" i="18"/>
  <c r="E116" i="18"/>
  <c r="F116" i="18"/>
  <c r="G116" i="18"/>
  <c r="H116" i="18"/>
  <c r="I116" i="18"/>
  <c r="A117" i="18"/>
  <c r="B117" i="18"/>
  <c r="C117" i="18"/>
  <c r="D117" i="18"/>
  <c r="E117" i="18"/>
  <c r="F117" i="18"/>
  <c r="G117" i="18"/>
  <c r="H117" i="18"/>
  <c r="I117" i="18"/>
  <c r="A118" i="18"/>
  <c r="B118" i="18"/>
  <c r="C118" i="18"/>
  <c r="D118" i="18"/>
  <c r="E118" i="18"/>
  <c r="F118" i="18"/>
  <c r="G118" i="18"/>
  <c r="H118" i="18"/>
  <c r="I118" i="18"/>
  <c r="B103" i="18"/>
  <c r="C103" i="18"/>
  <c r="D103" i="18"/>
  <c r="E103" i="18"/>
  <c r="F103" i="18"/>
  <c r="G103" i="18"/>
  <c r="H103" i="18"/>
  <c r="I103" i="18"/>
  <c r="A87" i="18"/>
  <c r="B87" i="18"/>
  <c r="C87" i="18"/>
  <c r="D87" i="18"/>
  <c r="E87" i="18"/>
  <c r="F87" i="18"/>
  <c r="G87" i="18"/>
  <c r="H87" i="18"/>
  <c r="I87" i="18"/>
  <c r="A88" i="18"/>
  <c r="B88" i="18"/>
  <c r="C88" i="18"/>
  <c r="D88" i="18"/>
  <c r="E88" i="18"/>
  <c r="F88" i="18"/>
  <c r="G88" i="18"/>
  <c r="H88" i="18"/>
  <c r="I88" i="18"/>
  <c r="A89" i="18"/>
  <c r="B89" i="18"/>
  <c r="C89" i="18"/>
  <c r="D89" i="18"/>
  <c r="E89" i="18"/>
  <c r="F89" i="18"/>
  <c r="G89" i="18"/>
  <c r="H89" i="18"/>
  <c r="I89" i="18"/>
  <c r="A90" i="18"/>
  <c r="B90" i="18"/>
  <c r="C90" i="18"/>
  <c r="D90" i="18"/>
  <c r="E90" i="18"/>
  <c r="F90" i="18"/>
  <c r="G90" i="18"/>
  <c r="H90" i="18"/>
  <c r="I90" i="18"/>
  <c r="A91" i="18"/>
  <c r="B91" i="18"/>
  <c r="C91" i="18"/>
  <c r="D91" i="18"/>
  <c r="E91" i="18"/>
  <c r="F91" i="18"/>
  <c r="G91" i="18"/>
  <c r="H91" i="18"/>
  <c r="I91" i="18"/>
  <c r="A92" i="18"/>
  <c r="B92" i="18"/>
  <c r="C92" i="18"/>
  <c r="D92" i="18"/>
  <c r="E92" i="18"/>
  <c r="F92" i="18"/>
  <c r="G92" i="18"/>
  <c r="H92" i="18"/>
  <c r="I92" i="18"/>
  <c r="A93" i="18"/>
  <c r="B93" i="18"/>
  <c r="C93" i="18"/>
  <c r="D93" i="18"/>
  <c r="E93" i="18"/>
  <c r="F93" i="18"/>
  <c r="G93" i="18"/>
  <c r="H93" i="18"/>
  <c r="I93" i="18"/>
  <c r="A94" i="18"/>
  <c r="B94" i="18"/>
  <c r="C94" i="18"/>
  <c r="D94" i="18"/>
  <c r="E94" i="18"/>
  <c r="F94" i="18"/>
  <c r="G94" i="18"/>
  <c r="H94" i="18"/>
  <c r="I94" i="18"/>
  <c r="A95" i="18"/>
  <c r="B95" i="18"/>
  <c r="C95" i="18"/>
  <c r="D95" i="18"/>
  <c r="E95" i="18"/>
  <c r="F95" i="18"/>
  <c r="G95" i="18"/>
  <c r="H95" i="18"/>
  <c r="I95" i="18"/>
  <c r="A96" i="18"/>
  <c r="B96" i="18"/>
  <c r="C96" i="18"/>
  <c r="D96" i="18"/>
  <c r="E96" i="18"/>
  <c r="F96" i="18"/>
  <c r="G96" i="18"/>
  <c r="H96" i="18"/>
  <c r="I96" i="18"/>
  <c r="A97" i="18"/>
  <c r="B97" i="18"/>
  <c r="C97" i="18"/>
  <c r="D97" i="18"/>
  <c r="E97" i="18"/>
  <c r="F97" i="18"/>
  <c r="G97" i="18"/>
  <c r="H97" i="18"/>
  <c r="I97" i="18"/>
  <c r="A98" i="18"/>
  <c r="B98" i="18"/>
  <c r="C98" i="18"/>
  <c r="D98" i="18"/>
  <c r="E98" i="18"/>
  <c r="F98" i="18"/>
  <c r="G98" i="18"/>
  <c r="H98" i="18"/>
  <c r="I98" i="18"/>
  <c r="A99" i="18"/>
  <c r="B99" i="18"/>
  <c r="C99" i="18"/>
  <c r="D99" i="18"/>
  <c r="E99" i="18"/>
  <c r="F99" i="18"/>
  <c r="G99" i="18"/>
  <c r="H99" i="18"/>
  <c r="I99" i="18"/>
  <c r="A100" i="18"/>
  <c r="B100" i="18"/>
  <c r="C100" i="18"/>
  <c r="D100" i="18"/>
  <c r="E100" i="18"/>
  <c r="F100" i="18"/>
  <c r="G100" i="18"/>
  <c r="H100" i="18"/>
  <c r="I100" i="18"/>
  <c r="A101" i="18"/>
  <c r="B101" i="18"/>
  <c r="C101" i="18"/>
  <c r="D101" i="18"/>
  <c r="E101" i="18"/>
  <c r="F101" i="18"/>
  <c r="G101" i="18"/>
  <c r="H101" i="18"/>
  <c r="I101" i="18"/>
  <c r="B86" i="18"/>
  <c r="C86" i="18"/>
  <c r="D86" i="18"/>
  <c r="E86" i="18"/>
  <c r="F86" i="18"/>
  <c r="G86" i="18"/>
  <c r="H86" i="18"/>
  <c r="I86" i="18"/>
  <c r="A235" i="18"/>
  <c r="A236" i="18"/>
  <c r="A237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22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05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188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71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37" i="18"/>
  <c r="A120" i="18"/>
  <c r="A103" i="18"/>
  <c r="A86" i="18"/>
  <c r="B69" i="18"/>
  <c r="C69" i="18"/>
  <c r="D69" i="18"/>
  <c r="E69" i="18"/>
  <c r="F69" i="18"/>
  <c r="G69" i="18"/>
  <c r="H69" i="18"/>
  <c r="I69" i="18"/>
  <c r="B70" i="18"/>
  <c r="C70" i="18"/>
  <c r="D70" i="18"/>
  <c r="E70" i="18"/>
  <c r="F70" i="18"/>
  <c r="G70" i="18"/>
  <c r="H70" i="18"/>
  <c r="I70" i="18"/>
  <c r="B71" i="18"/>
  <c r="C71" i="18"/>
  <c r="D71" i="18"/>
  <c r="E71" i="18"/>
  <c r="F71" i="18"/>
  <c r="G71" i="18"/>
  <c r="H71" i="18"/>
  <c r="I71" i="18"/>
  <c r="B72" i="18"/>
  <c r="C72" i="18"/>
  <c r="D72" i="18"/>
  <c r="E72" i="18"/>
  <c r="F72" i="18"/>
  <c r="G72" i="18"/>
  <c r="H72" i="18"/>
  <c r="I72" i="18"/>
  <c r="B73" i="18"/>
  <c r="C73" i="18"/>
  <c r="D73" i="18"/>
  <c r="E73" i="18"/>
  <c r="F73" i="18"/>
  <c r="G73" i="18"/>
  <c r="H73" i="18"/>
  <c r="I73" i="18"/>
  <c r="B74" i="18"/>
  <c r="C74" i="18"/>
  <c r="D74" i="18"/>
  <c r="E74" i="18"/>
  <c r="F74" i="18"/>
  <c r="G74" i="18"/>
  <c r="H74" i="18"/>
  <c r="I74" i="18"/>
  <c r="B75" i="18"/>
  <c r="C75" i="18"/>
  <c r="D75" i="18"/>
  <c r="E75" i="18"/>
  <c r="F75" i="18"/>
  <c r="G75" i="18"/>
  <c r="H75" i="18"/>
  <c r="I75" i="18"/>
  <c r="B76" i="18"/>
  <c r="C76" i="18"/>
  <c r="D76" i="18"/>
  <c r="E76" i="18"/>
  <c r="F76" i="18"/>
  <c r="G76" i="18"/>
  <c r="H76" i="18"/>
  <c r="I76" i="18"/>
  <c r="B77" i="18"/>
  <c r="C77" i="18"/>
  <c r="D77" i="18"/>
  <c r="E77" i="18"/>
  <c r="F77" i="18"/>
  <c r="G77" i="18"/>
  <c r="H77" i="18"/>
  <c r="I77" i="18"/>
  <c r="B78" i="18"/>
  <c r="C78" i="18"/>
  <c r="D78" i="18"/>
  <c r="E78" i="18"/>
  <c r="F78" i="18"/>
  <c r="G78" i="18"/>
  <c r="H78" i="18"/>
  <c r="I78" i="18"/>
  <c r="B79" i="18"/>
  <c r="C79" i="18"/>
  <c r="D79" i="18"/>
  <c r="E79" i="18"/>
  <c r="F79" i="18"/>
  <c r="G79" i="18"/>
  <c r="H79" i="18"/>
  <c r="I79" i="18"/>
  <c r="B80" i="18"/>
  <c r="C80" i="18"/>
  <c r="D80" i="18"/>
  <c r="E80" i="18"/>
  <c r="F80" i="18"/>
  <c r="G80" i="18"/>
  <c r="H80" i="18"/>
  <c r="I80" i="18"/>
  <c r="B81" i="18"/>
  <c r="C81" i="18"/>
  <c r="D81" i="18"/>
  <c r="E81" i="18"/>
  <c r="F81" i="18"/>
  <c r="G81" i="18"/>
  <c r="H81" i="18"/>
  <c r="I81" i="18"/>
  <c r="B82" i="18"/>
  <c r="C82" i="18"/>
  <c r="D82" i="18"/>
  <c r="E82" i="18"/>
  <c r="F82" i="18"/>
  <c r="G82" i="18"/>
  <c r="H82" i="18"/>
  <c r="I82" i="18"/>
  <c r="B83" i="18"/>
  <c r="C83" i="18"/>
  <c r="D83" i="18"/>
  <c r="E83" i="18"/>
  <c r="F83" i="18"/>
  <c r="G83" i="18"/>
  <c r="H83" i="18"/>
  <c r="I83" i="18"/>
  <c r="B84" i="18"/>
  <c r="C84" i="18"/>
  <c r="D84" i="18"/>
  <c r="E84" i="18"/>
  <c r="F84" i="18"/>
  <c r="G84" i="18"/>
  <c r="H84" i="18"/>
  <c r="I84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69" i="18"/>
  <c r="B52" i="18"/>
  <c r="C52" i="18"/>
  <c r="D52" i="18"/>
  <c r="E52" i="18"/>
  <c r="F52" i="18"/>
  <c r="G52" i="18"/>
  <c r="H52" i="18"/>
  <c r="I52" i="18"/>
  <c r="B53" i="18"/>
  <c r="C53" i="18"/>
  <c r="D53" i="18"/>
  <c r="E53" i="18"/>
  <c r="F53" i="18"/>
  <c r="G53" i="18"/>
  <c r="H53" i="18"/>
  <c r="I53" i="18"/>
  <c r="B54" i="18"/>
  <c r="C54" i="18"/>
  <c r="D54" i="18"/>
  <c r="E54" i="18"/>
  <c r="F54" i="18"/>
  <c r="G54" i="18"/>
  <c r="H54" i="18"/>
  <c r="I54" i="18"/>
  <c r="B55" i="18"/>
  <c r="C55" i="18"/>
  <c r="D55" i="18"/>
  <c r="E55" i="18"/>
  <c r="F55" i="18"/>
  <c r="G55" i="18"/>
  <c r="H55" i="18"/>
  <c r="I55" i="18"/>
  <c r="B56" i="18"/>
  <c r="C56" i="18"/>
  <c r="D56" i="18"/>
  <c r="E56" i="18"/>
  <c r="F56" i="18"/>
  <c r="G56" i="18"/>
  <c r="H56" i="18"/>
  <c r="I56" i="18"/>
  <c r="B57" i="18"/>
  <c r="C57" i="18"/>
  <c r="D57" i="18"/>
  <c r="E57" i="18"/>
  <c r="F57" i="18"/>
  <c r="G57" i="18"/>
  <c r="H57" i="18"/>
  <c r="I57" i="18"/>
  <c r="B58" i="18"/>
  <c r="C58" i="18"/>
  <c r="D58" i="18"/>
  <c r="E58" i="18"/>
  <c r="F58" i="18"/>
  <c r="G58" i="18"/>
  <c r="H58" i="18"/>
  <c r="I58" i="18"/>
  <c r="B59" i="18"/>
  <c r="C59" i="18"/>
  <c r="D59" i="18"/>
  <c r="E59" i="18"/>
  <c r="F59" i="18"/>
  <c r="G59" i="18"/>
  <c r="H59" i="18"/>
  <c r="I59" i="18"/>
  <c r="B60" i="18"/>
  <c r="C60" i="18"/>
  <c r="D60" i="18"/>
  <c r="E60" i="18"/>
  <c r="F60" i="18"/>
  <c r="G60" i="18"/>
  <c r="H60" i="18"/>
  <c r="I60" i="18"/>
  <c r="B61" i="18"/>
  <c r="C61" i="18"/>
  <c r="D61" i="18"/>
  <c r="E61" i="18"/>
  <c r="F61" i="18"/>
  <c r="G61" i="18"/>
  <c r="H61" i="18"/>
  <c r="I61" i="18"/>
  <c r="B62" i="18"/>
  <c r="C62" i="18"/>
  <c r="D62" i="18"/>
  <c r="E62" i="18"/>
  <c r="F62" i="18"/>
  <c r="G62" i="18"/>
  <c r="H62" i="18"/>
  <c r="I62" i="18"/>
  <c r="B63" i="18"/>
  <c r="C63" i="18"/>
  <c r="D63" i="18"/>
  <c r="E63" i="18"/>
  <c r="F63" i="18"/>
  <c r="G63" i="18"/>
  <c r="H63" i="18"/>
  <c r="I63" i="18"/>
  <c r="B64" i="18"/>
  <c r="C64" i="18"/>
  <c r="D64" i="18"/>
  <c r="E64" i="18"/>
  <c r="F64" i="18"/>
  <c r="G64" i="18"/>
  <c r="H64" i="18"/>
  <c r="I64" i="18"/>
  <c r="B65" i="18"/>
  <c r="C65" i="18"/>
  <c r="D65" i="18"/>
  <c r="E65" i="18"/>
  <c r="F65" i="18"/>
  <c r="G65" i="18"/>
  <c r="H65" i="18"/>
  <c r="I65" i="18"/>
  <c r="B66" i="18"/>
  <c r="C66" i="18"/>
  <c r="D66" i="18"/>
  <c r="E66" i="18"/>
  <c r="F66" i="18"/>
  <c r="G66" i="18"/>
  <c r="H66" i="18"/>
  <c r="I66" i="18"/>
  <c r="B67" i="18"/>
  <c r="C67" i="18"/>
  <c r="D67" i="18"/>
  <c r="E67" i="18"/>
  <c r="F67" i="18"/>
  <c r="G67" i="18"/>
  <c r="H67" i="18"/>
  <c r="I67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52" i="18"/>
  <c r="R74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58" i="14"/>
  <c r="N4" i="17"/>
  <c r="O4" i="17"/>
  <c r="P4" i="17"/>
  <c r="Q4" i="17"/>
  <c r="R4" i="17"/>
  <c r="S4" i="17"/>
  <c r="T4" i="17"/>
  <c r="U4" i="17"/>
  <c r="N5" i="17"/>
  <c r="O5" i="17"/>
  <c r="P5" i="17"/>
  <c r="Q5" i="17"/>
  <c r="R5" i="17"/>
  <c r="S5" i="17"/>
  <c r="T5" i="17"/>
  <c r="U5" i="17"/>
  <c r="N6" i="17"/>
  <c r="O6" i="17"/>
  <c r="P6" i="17"/>
  <c r="Q6" i="17"/>
  <c r="R6" i="17"/>
  <c r="S6" i="17"/>
  <c r="T6" i="17"/>
  <c r="U6" i="17"/>
  <c r="N7" i="17"/>
  <c r="O7" i="17"/>
  <c r="P7" i="17"/>
  <c r="Q7" i="17"/>
  <c r="R7" i="17"/>
  <c r="S7" i="17"/>
  <c r="T7" i="17"/>
  <c r="U7" i="17"/>
  <c r="N8" i="17"/>
  <c r="O8" i="17"/>
  <c r="P8" i="17"/>
  <c r="Q8" i="17"/>
  <c r="R8" i="17"/>
  <c r="S8" i="17"/>
  <c r="T8" i="17"/>
  <c r="U8" i="17"/>
  <c r="N9" i="17"/>
  <c r="O9" i="17"/>
  <c r="P9" i="17"/>
  <c r="Q9" i="17"/>
  <c r="R9" i="17"/>
  <c r="S9" i="17"/>
  <c r="T9" i="17"/>
  <c r="U9" i="17"/>
  <c r="N10" i="17"/>
  <c r="O10" i="17"/>
  <c r="P10" i="17"/>
  <c r="Q10" i="17"/>
  <c r="R10" i="17"/>
  <c r="S10" i="17"/>
  <c r="T10" i="17"/>
  <c r="U10" i="17"/>
  <c r="N11" i="17"/>
  <c r="O11" i="17"/>
  <c r="P11" i="17"/>
  <c r="Q11" i="17"/>
  <c r="R11" i="17"/>
  <c r="S11" i="17"/>
  <c r="T11" i="17"/>
  <c r="U11" i="17"/>
  <c r="N12" i="17"/>
  <c r="O12" i="17"/>
  <c r="P12" i="17"/>
  <c r="Q12" i="17"/>
  <c r="R12" i="17"/>
  <c r="S12" i="17"/>
  <c r="T12" i="17"/>
  <c r="U12" i="17"/>
  <c r="N13" i="17"/>
  <c r="O13" i="17"/>
  <c r="P13" i="17"/>
  <c r="Q13" i="17"/>
  <c r="R13" i="17"/>
  <c r="S13" i="17"/>
  <c r="T13" i="17"/>
  <c r="U13" i="17"/>
  <c r="N14" i="17"/>
  <c r="O14" i="17"/>
  <c r="P14" i="17"/>
  <c r="Q14" i="17"/>
  <c r="R14" i="17"/>
  <c r="S14" i="17"/>
  <c r="T14" i="17"/>
  <c r="U14" i="17"/>
  <c r="N15" i="17"/>
  <c r="O15" i="17"/>
  <c r="P15" i="17"/>
  <c r="Q15" i="17"/>
  <c r="R15" i="17"/>
  <c r="S15" i="17"/>
  <c r="T15" i="17"/>
  <c r="U15" i="17"/>
  <c r="N16" i="17"/>
  <c r="O16" i="17"/>
  <c r="P16" i="17"/>
  <c r="Q16" i="17"/>
  <c r="R16" i="17"/>
  <c r="S16" i="17"/>
  <c r="T16" i="17"/>
  <c r="U16" i="17"/>
  <c r="N17" i="17"/>
  <c r="O17" i="17"/>
  <c r="P17" i="17"/>
  <c r="Q17" i="17"/>
  <c r="R17" i="17"/>
  <c r="S17" i="17"/>
  <c r="T17" i="17"/>
  <c r="U17" i="17"/>
  <c r="N18" i="17"/>
  <c r="O18" i="17"/>
  <c r="P18" i="17"/>
  <c r="Q18" i="17"/>
  <c r="R18" i="17"/>
  <c r="S18" i="17"/>
  <c r="T18" i="17"/>
  <c r="U18" i="17"/>
  <c r="N19" i="17"/>
  <c r="O19" i="17"/>
  <c r="P19" i="17"/>
  <c r="Q19" i="17"/>
  <c r="R19" i="17"/>
  <c r="S19" i="17"/>
  <c r="T19" i="17"/>
  <c r="U19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4" i="17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58" i="14"/>
  <c r="N74" i="14" s="1"/>
  <c r="C54" i="14"/>
  <c r="D54" i="14"/>
  <c r="D55" i="14" s="1"/>
  <c r="P54" i="14" s="1"/>
  <c r="E54" i="14"/>
  <c r="F54" i="14"/>
  <c r="F55" i="14" s="1"/>
  <c r="R54" i="14" s="1"/>
  <c r="G54" i="14"/>
  <c r="H54" i="14"/>
  <c r="I54" i="14"/>
  <c r="J54" i="14"/>
  <c r="J55" i="14" s="1"/>
  <c r="V54" i="14" s="1"/>
  <c r="B54" i="14"/>
  <c r="B55" i="14" s="1"/>
  <c r="C55" i="14"/>
  <c r="O54" i="14" s="1"/>
  <c r="E55" i="14"/>
  <c r="G55" i="14"/>
  <c r="S54" i="14" s="1"/>
  <c r="H55" i="14"/>
  <c r="T54" i="14" s="1"/>
  <c r="I55" i="14"/>
  <c r="U54" i="14" s="1"/>
  <c r="O41" i="14"/>
  <c r="P41" i="14"/>
  <c r="Q41" i="14"/>
  <c r="R41" i="14"/>
  <c r="S41" i="14"/>
  <c r="T41" i="14"/>
  <c r="U41" i="14"/>
  <c r="V41" i="14"/>
  <c r="O42" i="14"/>
  <c r="P42" i="14"/>
  <c r="Q42" i="14"/>
  <c r="R42" i="14"/>
  <c r="S42" i="14"/>
  <c r="T42" i="14"/>
  <c r="U42" i="14"/>
  <c r="V42" i="14"/>
  <c r="O43" i="14"/>
  <c r="P43" i="14"/>
  <c r="Q43" i="14"/>
  <c r="R43" i="14"/>
  <c r="S43" i="14"/>
  <c r="T43" i="14"/>
  <c r="U43" i="14"/>
  <c r="V43" i="14"/>
  <c r="O44" i="14"/>
  <c r="P44" i="14"/>
  <c r="Q44" i="14"/>
  <c r="R44" i="14"/>
  <c r="S44" i="14"/>
  <c r="T44" i="14"/>
  <c r="U44" i="14"/>
  <c r="V44" i="14"/>
  <c r="O45" i="14"/>
  <c r="P45" i="14"/>
  <c r="Q45" i="14"/>
  <c r="R45" i="14"/>
  <c r="S45" i="14"/>
  <c r="T45" i="14"/>
  <c r="U45" i="14"/>
  <c r="V45" i="14"/>
  <c r="O46" i="14"/>
  <c r="P46" i="14"/>
  <c r="Q46" i="14"/>
  <c r="R46" i="14"/>
  <c r="S46" i="14"/>
  <c r="T46" i="14"/>
  <c r="U46" i="14"/>
  <c r="V46" i="14"/>
  <c r="O47" i="14"/>
  <c r="P47" i="14"/>
  <c r="Q47" i="14"/>
  <c r="R47" i="14"/>
  <c r="S47" i="14"/>
  <c r="T47" i="14"/>
  <c r="U47" i="14"/>
  <c r="V47" i="14"/>
  <c r="O48" i="14"/>
  <c r="P48" i="14"/>
  <c r="Q48" i="14"/>
  <c r="R48" i="14"/>
  <c r="S48" i="14"/>
  <c r="T48" i="14"/>
  <c r="U48" i="14"/>
  <c r="V48" i="14"/>
  <c r="O49" i="14"/>
  <c r="P49" i="14"/>
  <c r="Q49" i="14"/>
  <c r="R49" i="14"/>
  <c r="S49" i="14"/>
  <c r="T49" i="14"/>
  <c r="U49" i="14"/>
  <c r="V49" i="14"/>
  <c r="O50" i="14"/>
  <c r="P50" i="14"/>
  <c r="Q50" i="14"/>
  <c r="R50" i="14"/>
  <c r="S50" i="14"/>
  <c r="T50" i="14"/>
  <c r="U50" i="14"/>
  <c r="V50" i="14"/>
  <c r="O51" i="14"/>
  <c r="P51" i="14"/>
  <c r="Q51" i="14"/>
  <c r="R51" i="14"/>
  <c r="S51" i="14"/>
  <c r="T51" i="14"/>
  <c r="U51" i="14"/>
  <c r="V51" i="14"/>
  <c r="O52" i="14"/>
  <c r="P52" i="14"/>
  <c r="Q52" i="14"/>
  <c r="R52" i="14"/>
  <c r="S52" i="14"/>
  <c r="T52" i="14"/>
  <c r="U52" i="14"/>
  <c r="V52" i="14"/>
  <c r="O53" i="14"/>
  <c r="P53" i="14"/>
  <c r="Q53" i="14"/>
  <c r="R53" i="14"/>
  <c r="S53" i="14"/>
  <c r="T53" i="14"/>
  <c r="U53" i="14"/>
  <c r="V53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41" i="14"/>
  <c r="K25" i="14"/>
  <c r="K59" i="14" s="1"/>
  <c r="O59" i="14" s="1"/>
  <c r="R59" i="14" s="1"/>
  <c r="K26" i="14"/>
  <c r="K60" i="14" s="1"/>
  <c r="O60" i="14" s="1"/>
  <c r="R60" i="14" s="1"/>
  <c r="K27" i="14"/>
  <c r="K61" i="14" s="1"/>
  <c r="O61" i="14" s="1"/>
  <c r="R61" i="14" s="1"/>
  <c r="K28" i="14"/>
  <c r="K62" i="14" s="1"/>
  <c r="O62" i="14" s="1"/>
  <c r="R62" i="14" s="1"/>
  <c r="K29" i="14"/>
  <c r="K63" i="14" s="1"/>
  <c r="O63" i="14" s="1"/>
  <c r="R63" i="14" s="1"/>
  <c r="K30" i="14"/>
  <c r="K64" i="14" s="1"/>
  <c r="O64" i="14" s="1"/>
  <c r="R64" i="14" s="1"/>
  <c r="K31" i="14"/>
  <c r="K65" i="14" s="1"/>
  <c r="O65" i="14" s="1"/>
  <c r="R65" i="14" s="1"/>
  <c r="K32" i="14"/>
  <c r="K66" i="14" s="1"/>
  <c r="O66" i="14" s="1"/>
  <c r="R66" i="14" s="1"/>
  <c r="K33" i="14"/>
  <c r="K67" i="14" s="1"/>
  <c r="O67" i="14" s="1"/>
  <c r="R67" i="14" s="1"/>
  <c r="K34" i="14"/>
  <c r="K68" i="14" s="1"/>
  <c r="O68" i="14" s="1"/>
  <c r="R68" i="14" s="1"/>
  <c r="K35" i="14"/>
  <c r="K69" i="14" s="1"/>
  <c r="O69" i="14" s="1"/>
  <c r="R69" i="14" s="1"/>
  <c r="K36" i="14"/>
  <c r="K70" i="14" s="1"/>
  <c r="O70" i="14" s="1"/>
  <c r="R70" i="14" s="1"/>
  <c r="K37" i="14"/>
  <c r="K71" i="14" s="1"/>
  <c r="O71" i="14" s="1"/>
  <c r="R71" i="14" s="1"/>
  <c r="K38" i="14"/>
  <c r="K72" i="14" s="1"/>
  <c r="O72" i="14" s="1"/>
  <c r="R72" i="14" s="1"/>
  <c r="K39" i="14"/>
  <c r="K73" i="14" s="1"/>
  <c r="O73" i="14" s="1"/>
  <c r="R73" i="14" s="1"/>
  <c r="K24" i="14"/>
  <c r="K58" i="14" s="1"/>
  <c r="O58" i="14" s="1"/>
  <c r="J7" i="14"/>
  <c r="J8" i="14"/>
  <c r="J9" i="14"/>
  <c r="J10" i="14"/>
  <c r="J11" i="14"/>
  <c r="J12" i="14"/>
  <c r="J13" i="14"/>
  <c r="J30" i="14" s="1"/>
  <c r="J64" i="14" s="1"/>
  <c r="J14" i="14"/>
  <c r="J15" i="14"/>
  <c r="J16" i="14"/>
  <c r="J17" i="14"/>
  <c r="J34" i="14" s="1"/>
  <c r="J68" i="14" s="1"/>
  <c r="J18" i="14"/>
  <c r="J19" i="14"/>
  <c r="J36" i="14" s="1"/>
  <c r="J70" i="14" s="1"/>
  <c r="J20" i="14"/>
  <c r="J37" i="14" s="1"/>
  <c r="J71" i="14" s="1"/>
  <c r="J21" i="14"/>
  <c r="J38" i="14" s="1"/>
  <c r="J72" i="14" s="1"/>
  <c r="J22" i="14"/>
  <c r="J39" i="14" s="1"/>
  <c r="J73" i="14" s="1"/>
  <c r="J6" i="14"/>
  <c r="V40" i="14" s="1"/>
  <c r="I6" i="14"/>
  <c r="U40" i="14" s="1"/>
  <c r="H6" i="14"/>
  <c r="T40" i="14" s="1"/>
  <c r="G6" i="14"/>
  <c r="S40" i="14" s="1"/>
  <c r="F6" i="14"/>
  <c r="R40" i="14" s="1"/>
  <c r="E6" i="14"/>
  <c r="Q40" i="14" s="1"/>
  <c r="F9" i="14"/>
  <c r="F15" i="14"/>
  <c r="F16" i="14"/>
  <c r="F20" i="14"/>
  <c r="F7" i="14"/>
  <c r="I15" i="14"/>
  <c r="I20" i="14"/>
  <c r="H8" i="14"/>
  <c r="H25" i="14" s="1"/>
  <c r="H59" i="14" s="1"/>
  <c r="H9" i="14"/>
  <c r="H26" i="14" s="1"/>
  <c r="H60" i="14" s="1"/>
  <c r="H10" i="14"/>
  <c r="H27" i="14" s="1"/>
  <c r="H61" i="14" s="1"/>
  <c r="H11" i="14"/>
  <c r="H28" i="14" s="1"/>
  <c r="H62" i="14" s="1"/>
  <c r="H12" i="14"/>
  <c r="H29" i="14" s="1"/>
  <c r="H63" i="14" s="1"/>
  <c r="H13" i="14"/>
  <c r="H30" i="14" s="1"/>
  <c r="H64" i="14" s="1"/>
  <c r="H14" i="14"/>
  <c r="H31" i="14" s="1"/>
  <c r="H65" i="14" s="1"/>
  <c r="H15" i="14"/>
  <c r="H32" i="14" s="1"/>
  <c r="H66" i="14" s="1"/>
  <c r="H16" i="14"/>
  <c r="H33" i="14" s="1"/>
  <c r="H67" i="14" s="1"/>
  <c r="H17" i="14"/>
  <c r="H34" i="14" s="1"/>
  <c r="H68" i="14" s="1"/>
  <c r="H18" i="14"/>
  <c r="H35" i="14" s="1"/>
  <c r="H69" i="14" s="1"/>
  <c r="H19" i="14"/>
  <c r="H36" i="14" s="1"/>
  <c r="H70" i="14" s="1"/>
  <c r="H20" i="14"/>
  <c r="H37" i="14" s="1"/>
  <c r="H71" i="14" s="1"/>
  <c r="H21" i="14"/>
  <c r="H38" i="14" s="1"/>
  <c r="H72" i="14" s="1"/>
  <c r="H22" i="14"/>
  <c r="H39" i="14" s="1"/>
  <c r="H73" i="14" s="1"/>
  <c r="H7" i="14"/>
  <c r="H24" i="14" s="1"/>
  <c r="H58" i="14" s="1"/>
  <c r="G8" i="14"/>
  <c r="G9" i="14"/>
  <c r="G10" i="14"/>
  <c r="G11" i="14"/>
  <c r="G12" i="14"/>
  <c r="G13" i="14"/>
  <c r="I13" i="14" s="1"/>
  <c r="G14" i="14"/>
  <c r="G15" i="14"/>
  <c r="G16" i="14"/>
  <c r="G17" i="14"/>
  <c r="G18" i="14"/>
  <c r="I18" i="14" s="1"/>
  <c r="G19" i="14"/>
  <c r="I19" i="14" s="1"/>
  <c r="G20" i="14"/>
  <c r="G37" i="14" s="1"/>
  <c r="G71" i="14" s="1"/>
  <c r="G21" i="14"/>
  <c r="F21" i="14" s="1"/>
  <c r="G22" i="14"/>
  <c r="F22" i="14" s="1"/>
  <c r="G7" i="14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7" i="10"/>
  <c r="D8" i="14"/>
  <c r="D25" i="14" s="1"/>
  <c r="D59" i="14" s="1"/>
  <c r="D9" i="14"/>
  <c r="D26" i="14" s="1"/>
  <c r="D60" i="14" s="1"/>
  <c r="D10" i="14"/>
  <c r="D27" i="14" s="1"/>
  <c r="D61" i="14" s="1"/>
  <c r="D11" i="14"/>
  <c r="D28" i="14" s="1"/>
  <c r="D62" i="14" s="1"/>
  <c r="D12" i="14"/>
  <c r="D29" i="14" s="1"/>
  <c r="D63" i="14" s="1"/>
  <c r="D13" i="14"/>
  <c r="D30" i="14" s="1"/>
  <c r="D64" i="14" s="1"/>
  <c r="D14" i="14"/>
  <c r="D31" i="14" s="1"/>
  <c r="D65" i="14" s="1"/>
  <c r="D15" i="14"/>
  <c r="D32" i="14" s="1"/>
  <c r="D66" i="14" s="1"/>
  <c r="D16" i="14"/>
  <c r="D33" i="14" s="1"/>
  <c r="D67" i="14" s="1"/>
  <c r="D17" i="14"/>
  <c r="D34" i="14" s="1"/>
  <c r="D68" i="14" s="1"/>
  <c r="D18" i="14"/>
  <c r="D35" i="14" s="1"/>
  <c r="D69" i="14" s="1"/>
  <c r="D19" i="14"/>
  <c r="D36" i="14" s="1"/>
  <c r="D70" i="14" s="1"/>
  <c r="D20" i="14"/>
  <c r="D37" i="14" s="1"/>
  <c r="D71" i="14" s="1"/>
  <c r="D21" i="14"/>
  <c r="D38" i="14" s="1"/>
  <c r="D72" i="14" s="1"/>
  <c r="D22" i="14"/>
  <c r="D39" i="14" s="1"/>
  <c r="D73" i="14" s="1"/>
  <c r="D7" i="14"/>
  <c r="C8" i="14"/>
  <c r="C9" i="14"/>
  <c r="C10" i="14"/>
  <c r="C11" i="14"/>
  <c r="C12" i="14"/>
  <c r="C13" i="14"/>
  <c r="C14" i="14"/>
  <c r="C15" i="14"/>
  <c r="C16" i="14"/>
  <c r="C17" i="14"/>
  <c r="C18" i="14"/>
  <c r="C35" i="14" s="1"/>
  <c r="C69" i="14" s="1"/>
  <c r="C19" i="14"/>
  <c r="C36" i="14" s="1"/>
  <c r="C70" i="14" s="1"/>
  <c r="C20" i="14"/>
  <c r="C37" i="14" s="1"/>
  <c r="C71" i="14" s="1"/>
  <c r="C21" i="14"/>
  <c r="C38" i="14" s="1"/>
  <c r="C72" i="14" s="1"/>
  <c r="C22" i="14"/>
  <c r="C39" i="14" s="1"/>
  <c r="C73" i="14" s="1"/>
  <c r="C7" i="14"/>
  <c r="D6" i="14"/>
  <c r="P40" i="14" s="1"/>
  <c r="C6" i="14"/>
  <c r="O40" i="14" s="1"/>
  <c r="B7" i="14"/>
  <c r="B24" i="14" s="1"/>
  <c r="B58" i="14" s="1"/>
  <c r="B8" i="14"/>
  <c r="B25" i="14" s="1"/>
  <c r="B59" i="14" s="1"/>
  <c r="B9" i="14"/>
  <c r="B26" i="14" s="1"/>
  <c r="B60" i="14" s="1"/>
  <c r="B10" i="14"/>
  <c r="B27" i="14" s="1"/>
  <c r="B61" i="14" s="1"/>
  <c r="B11" i="14"/>
  <c r="B28" i="14" s="1"/>
  <c r="B62" i="14" s="1"/>
  <c r="B12" i="14"/>
  <c r="B29" i="14" s="1"/>
  <c r="B63" i="14" s="1"/>
  <c r="B13" i="14"/>
  <c r="B30" i="14" s="1"/>
  <c r="B64" i="14" s="1"/>
  <c r="B14" i="14"/>
  <c r="B31" i="14" s="1"/>
  <c r="B65" i="14" s="1"/>
  <c r="B15" i="14"/>
  <c r="B32" i="14" s="1"/>
  <c r="B66" i="14" s="1"/>
  <c r="B16" i="14"/>
  <c r="B33" i="14" s="1"/>
  <c r="B17" i="14"/>
  <c r="B34" i="14" s="1"/>
  <c r="B18" i="14"/>
  <c r="B35" i="14" s="1"/>
  <c r="B69" i="14" s="1"/>
  <c r="B19" i="14"/>
  <c r="B36" i="14" s="1"/>
  <c r="B70" i="14" s="1"/>
  <c r="B20" i="14"/>
  <c r="B37" i="14" s="1"/>
  <c r="B71" i="14" s="1"/>
  <c r="B21" i="14"/>
  <c r="B38" i="14" s="1"/>
  <c r="B72" i="14" s="1"/>
  <c r="B22" i="14"/>
  <c r="B39" i="14" s="1"/>
  <c r="B73" i="14" s="1"/>
  <c r="N17" i="10"/>
  <c r="N16" i="10"/>
  <c r="I22" i="10"/>
  <c r="J22" i="10" s="1"/>
  <c r="G22" i="10"/>
  <c r="F22" i="10"/>
  <c r="H22" i="10" s="1"/>
  <c r="D22" i="10"/>
  <c r="I21" i="10"/>
  <c r="J21" i="10" s="1"/>
  <c r="G21" i="10"/>
  <c r="F21" i="10"/>
  <c r="H21" i="10" s="1"/>
  <c r="D21" i="10"/>
  <c r="J20" i="10"/>
  <c r="I20" i="10"/>
  <c r="G20" i="10"/>
  <c r="F20" i="10"/>
  <c r="H20" i="10" s="1"/>
  <c r="D20" i="10"/>
  <c r="I19" i="10"/>
  <c r="J19" i="10" s="1"/>
  <c r="G19" i="10"/>
  <c r="F19" i="10"/>
  <c r="H19" i="10" s="1"/>
  <c r="D19" i="10"/>
  <c r="I18" i="10"/>
  <c r="J18" i="10" s="1"/>
  <c r="H18" i="10"/>
  <c r="G18" i="10"/>
  <c r="F18" i="10"/>
  <c r="D18" i="10"/>
  <c r="E25" i="10"/>
  <c r="E24" i="10"/>
  <c r="B6" i="14"/>
  <c r="N40" i="14" s="1"/>
  <c r="A18" i="14"/>
  <c r="A35" i="14" s="1"/>
  <c r="A69" i="14" s="1"/>
  <c r="A19" i="14"/>
  <c r="A36" i="14" s="1"/>
  <c r="A70" i="14" s="1"/>
  <c r="A20" i="14"/>
  <c r="A37" i="14" s="1"/>
  <c r="A71" i="14" s="1"/>
  <c r="A21" i="14"/>
  <c r="A38" i="14" s="1"/>
  <c r="A72" i="14" s="1"/>
  <c r="A22" i="14"/>
  <c r="A39" i="14" s="1"/>
  <c r="A73" i="14" s="1"/>
  <c r="A8" i="14"/>
  <c r="A25" i="14" s="1"/>
  <c r="A59" i="14" s="1"/>
  <c r="A9" i="14"/>
  <c r="A26" i="14" s="1"/>
  <c r="A60" i="14" s="1"/>
  <c r="A10" i="14"/>
  <c r="A27" i="14" s="1"/>
  <c r="A61" i="14" s="1"/>
  <c r="A11" i="14"/>
  <c r="A28" i="14" s="1"/>
  <c r="A62" i="14" s="1"/>
  <c r="A12" i="14"/>
  <c r="A29" i="14" s="1"/>
  <c r="A63" i="14" s="1"/>
  <c r="A13" i="14"/>
  <c r="A30" i="14" s="1"/>
  <c r="A64" i="14" s="1"/>
  <c r="A14" i="14"/>
  <c r="A31" i="14" s="1"/>
  <c r="A65" i="14" s="1"/>
  <c r="A15" i="14"/>
  <c r="A32" i="14" s="1"/>
  <c r="A66" i="14" s="1"/>
  <c r="A16" i="14"/>
  <c r="A33" i="14" s="1"/>
  <c r="A67" i="14" s="1"/>
  <c r="A17" i="14"/>
  <c r="A34" i="14" s="1"/>
  <c r="A68" i="14" s="1"/>
  <c r="A7" i="14"/>
  <c r="A24" i="14" s="1"/>
  <c r="A58" i="14" s="1"/>
  <c r="G48" i="10"/>
  <c r="G47" i="10"/>
  <c r="F54" i="10"/>
  <c r="F53" i="10"/>
  <c r="F52" i="10"/>
  <c r="F48" i="10"/>
  <c r="F45" i="10"/>
  <c r="F44" i="10"/>
  <c r="F40" i="10"/>
  <c r="F39" i="10"/>
  <c r="F38" i="10"/>
  <c r="F35" i="10"/>
  <c r="F34" i="10"/>
  <c r="D8" i="10"/>
  <c r="D9" i="10"/>
  <c r="D10" i="10"/>
  <c r="D11" i="10"/>
  <c r="D12" i="10"/>
  <c r="D13" i="10"/>
  <c r="D14" i="10"/>
  <c r="D15" i="10"/>
  <c r="D7" i="10"/>
  <c r="N14" i="1"/>
  <c r="N7" i="1"/>
  <c r="N9" i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8" i="1"/>
  <c r="J9" i="1"/>
  <c r="J13" i="1"/>
  <c r="J14" i="1"/>
  <c r="L16" i="1"/>
  <c r="D1041" i="13"/>
  <c r="L23" i="1"/>
  <c r="L24" i="1"/>
  <c r="L19" i="1"/>
  <c r="L18" i="1"/>
  <c r="L12" i="1"/>
  <c r="L13" i="1"/>
  <c r="L14" i="1"/>
  <c r="L15" i="1"/>
  <c r="L17" i="1"/>
  <c r="L20" i="1"/>
  <c r="L21" i="1"/>
  <c r="L22" i="1"/>
  <c r="L25" i="1"/>
  <c r="L26" i="1"/>
  <c r="L27" i="1"/>
  <c r="L28" i="1"/>
  <c r="L29" i="1"/>
  <c r="L30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C34" i="10"/>
  <c r="C35" i="10"/>
  <c r="C36" i="10"/>
  <c r="C37" i="10"/>
  <c r="C38" i="10"/>
  <c r="C39" i="10"/>
  <c r="I7" i="10"/>
  <c r="J7" i="10" s="1"/>
  <c r="I8" i="10"/>
  <c r="J8" i="10" s="1"/>
  <c r="I9" i="10"/>
  <c r="J9" i="10" s="1"/>
  <c r="I10" i="10"/>
  <c r="J10" i="10" s="1"/>
  <c r="I11" i="10"/>
  <c r="J11" i="10" s="1"/>
  <c r="I12" i="10"/>
  <c r="J12" i="10" s="1"/>
  <c r="I13" i="10"/>
  <c r="J13" i="10" s="1"/>
  <c r="I14" i="10"/>
  <c r="J14" i="10"/>
  <c r="I15" i="10"/>
  <c r="J15" i="10" s="1"/>
  <c r="I16" i="10"/>
  <c r="J16" i="10" s="1"/>
  <c r="I17" i="10"/>
  <c r="J17" i="10" s="1"/>
  <c r="F12" i="10"/>
  <c r="G9" i="10"/>
  <c r="G10" i="10"/>
  <c r="G11" i="10"/>
  <c r="G12" i="10"/>
  <c r="G13" i="10"/>
  <c r="G14" i="10"/>
  <c r="G15" i="10"/>
  <c r="G16" i="10"/>
  <c r="G17" i="10"/>
  <c r="G8" i="10"/>
  <c r="G7" i="10"/>
  <c r="F8" i="10"/>
  <c r="H8" i="10" s="1"/>
  <c r="F9" i="10"/>
  <c r="H9" i="10" s="1"/>
  <c r="F10" i="10"/>
  <c r="H10" i="10" s="1"/>
  <c r="F11" i="10"/>
  <c r="H11" i="10" s="1"/>
  <c r="F13" i="10"/>
  <c r="F14" i="10"/>
  <c r="H14" i="10" s="1"/>
  <c r="F15" i="10"/>
  <c r="H15" i="10" s="1"/>
  <c r="F16" i="10"/>
  <c r="F17" i="10"/>
  <c r="F7" i="10"/>
  <c r="H7" i="10" s="1"/>
  <c r="G12" i="1"/>
  <c r="I12" i="1" s="1"/>
  <c r="J12" i="1" s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T8" i="1"/>
  <c r="T9" i="1"/>
  <c r="T10" i="1"/>
  <c r="T11" i="1"/>
  <c r="T7" i="1"/>
  <c r="AA8" i="1"/>
  <c r="AA9" i="1"/>
  <c r="AA10" i="1"/>
  <c r="AA11" i="1"/>
  <c r="V8" i="1"/>
  <c r="V9" i="1"/>
  <c r="V10" i="1"/>
  <c r="V11" i="1"/>
  <c r="V7" i="1"/>
  <c r="Q8" i="1"/>
  <c r="Q9" i="1"/>
  <c r="Q10" i="1"/>
  <c r="Q11" i="1"/>
  <c r="Q7" i="1"/>
  <c r="Y10" i="9"/>
  <c r="S10" i="9"/>
  <c r="T10" i="9" s="1"/>
  <c r="Q10" i="9"/>
  <c r="K10" i="9"/>
  <c r="J10" i="9"/>
  <c r="H10" i="9"/>
  <c r="E10" i="9"/>
  <c r="Y9" i="9"/>
  <c r="T9" i="9"/>
  <c r="S9" i="9"/>
  <c r="Q9" i="9"/>
  <c r="K9" i="9"/>
  <c r="J9" i="9"/>
  <c r="H9" i="9"/>
  <c r="E9" i="9"/>
  <c r="Y8" i="9"/>
  <c r="T8" i="9"/>
  <c r="S8" i="9"/>
  <c r="Q8" i="9"/>
  <c r="K8" i="9"/>
  <c r="J8" i="9"/>
  <c r="H8" i="9"/>
  <c r="E8" i="9"/>
  <c r="Y7" i="9"/>
  <c r="T7" i="9"/>
  <c r="S7" i="9"/>
  <c r="Q7" i="9"/>
  <c r="K7" i="9"/>
  <c r="J7" i="9"/>
  <c r="H7" i="9"/>
  <c r="E7" i="9"/>
  <c r="Y6" i="9"/>
  <c r="T6" i="9"/>
  <c r="S6" i="9"/>
  <c r="Q6" i="9"/>
  <c r="K6" i="9"/>
  <c r="J6" i="9"/>
  <c r="H6" i="9"/>
  <c r="E6" i="9"/>
  <c r="AA7" i="1"/>
  <c r="G8" i="1"/>
  <c r="I8" i="1" s="1"/>
  <c r="J8" i="1" s="1"/>
  <c r="G9" i="1"/>
  <c r="G10" i="1"/>
  <c r="I10" i="1" s="1"/>
  <c r="J10" i="1" s="1"/>
  <c r="G11" i="1"/>
  <c r="I11" i="1" s="1"/>
  <c r="J11" i="1" s="1"/>
  <c r="G7" i="1"/>
  <c r="I7" i="1" s="1"/>
  <c r="J7" i="1" s="1"/>
  <c r="L8" i="1"/>
  <c r="M8" i="1" s="1"/>
  <c r="L9" i="1"/>
  <c r="M9" i="1" s="1"/>
  <c r="L10" i="1"/>
  <c r="M10" i="1" s="1"/>
  <c r="L11" i="1"/>
  <c r="M11" i="1" s="1"/>
  <c r="L7" i="1"/>
  <c r="M7" i="1" s="1"/>
  <c r="M220" i="18" l="1"/>
  <c r="M216" i="18"/>
  <c r="M212" i="18"/>
  <c r="M208" i="18"/>
  <c r="M234" i="18"/>
  <c r="M230" i="18"/>
  <c r="M226" i="18"/>
  <c r="M237" i="18"/>
  <c r="L219" i="18"/>
  <c r="L215" i="18"/>
  <c r="L211" i="18"/>
  <c r="L207" i="18"/>
  <c r="M233" i="18"/>
  <c r="M229" i="18"/>
  <c r="M225" i="18"/>
  <c r="L236" i="18"/>
  <c r="K218" i="18"/>
  <c r="K214" i="18"/>
  <c r="K210" i="18"/>
  <c r="K206" i="18"/>
  <c r="L232" i="18"/>
  <c r="L228" i="18"/>
  <c r="L224" i="18"/>
  <c r="K235" i="18"/>
  <c r="M205" i="18"/>
  <c r="M217" i="18"/>
  <c r="M213" i="18"/>
  <c r="M209" i="18"/>
  <c r="M222" i="18"/>
  <c r="K231" i="18"/>
  <c r="K227" i="18"/>
  <c r="K223" i="18"/>
  <c r="K252" i="18"/>
  <c r="K248" i="18"/>
  <c r="K244" i="18"/>
  <c r="K240" i="18"/>
  <c r="K269" i="18"/>
  <c r="K265" i="18"/>
  <c r="K261" i="18"/>
  <c r="K257" i="18"/>
  <c r="K260" i="18"/>
  <c r="M251" i="18"/>
  <c r="M247" i="18"/>
  <c r="M243" i="18"/>
  <c r="M254" i="18"/>
  <c r="K239" i="18"/>
  <c r="M268" i="18"/>
  <c r="M264" i="18"/>
  <c r="M260" i="18"/>
  <c r="M271" i="18"/>
  <c r="M270" i="18"/>
  <c r="M239" i="18"/>
  <c r="M250" i="18"/>
  <c r="M246" i="18"/>
  <c r="M242" i="18"/>
  <c r="M267" i="18"/>
  <c r="M263" i="18"/>
  <c r="M259" i="18"/>
  <c r="L270" i="18"/>
  <c r="K53" i="18"/>
  <c r="L253" i="18"/>
  <c r="L249" i="18"/>
  <c r="L245" i="18"/>
  <c r="L241" i="18"/>
  <c r="M256" i="18"/>
  <c r="L266" i="18"/>
  <c r="L262" i="18"/>
  <c r="L258" i="18"/>
  <c r="K205" i="18"/>
  <c r="L206" i="18"/>
  <c r="M207" i="18"/>
  <c r="K209" i="18"/>
  <c r="L210" i="18"/>
  <c r="M211" i="18"/>
  <c r="K213" i="18"/>
  <c r="L214" i="18"/>
  <c r="M215" i="18"/>
  <c r="K217" i="18"/>
  <c r="L218" i="18"/>
  <c r="M219" i="18"/>
  <c r="K222" i="18"/>
  <c r="L223" i="18"/>
  <c r="M224" i="18"/>
  <c r="K226" i="18"/>
  <c r="L227" i="18"/>
  <c r="M228" i="18"/>
  <c r="K230" i="18"/>
  <c r="L231" i="18"/>
  <c r="M232" i="18"/>
  <c r="K234" i="18"/>
  <c r="L235" i="18"/>
  <c r="M236" i="18"/>
  <c r="L240" i="18"/>
  <c r="M241" i="18"/>
  <c r="K243" i="18"/>
  <c r="L244" i="18"/>
  <c r="M245" i="18"/>
  <c r="K247" i="18"/>
  <c r="L248" i="18"/>
  <c r="M249" i="18"/>
  <c r="K251" i="18"/>
  <c r="L252" i="18"/>
  <c r="M253" i="18"/>
  <c r="K256" i="18"/>
  <c r="L257" i="18"/>
  <c r="M258" i="18"/>
  <c r="L261" i="18"/>
  <c r="M262" i="18"/>
  <c r="K264" i="18"/>
  <c r="L265" i="18"/>
  <c r="M266" i="18"/>
  <c r="K268" i="18"/>
  <c r="L269" i="18"/>
  <c r="L205" i="18"/>
  <c r="M206" i="18"/>
  <c r="K208" i="18"/>
  <c r="L209" i="18"/>
  <c r="M210" i="18"/>
  <c r="K212" i="18"/>
  <c r="L213" i="18"/>
  <c r="M214" i="18"/>
  <c r="K216" i="18"/>
  <c r="L217" i="18"/>
  <c r="M218" i="18"/>
  <c r="K220" i="18"/>
  <c r="L222" i="18"/>
  <c r="M223" i="18"/>
  <c r="K225" i="18"/>
  <c r="L226" i="18"/>
  <c r="M227" i="18"/>
  <c r="K229" i="18"/>
  <c r="L230" i="18"/>
  <c r="M231" i="18"/>
  <c r="K233" i="18"/>
  <c r="L234" i="18"/>
  <c r="M235" i="18"/>
  <c r="K237" i="18"/>
  <c r="L239" i="18"/>
  <c r="M240" i="18"/>
  <c r="K242" i="18"/>
  <c r="L243" i="18"/>
  <c r="M244" i="18"/>
  <c r="K246" i="18"/>
  <c r="L247" i="18"/>
  <c r="M248" i="18"/>
  <c r="K250" i="18"/>
  <c r="L251" i="18"/>
  <c r="M252" i="18"/>
  <c r="K254" i="18"/>
  <c r="L256" i="18"/>
  <c r="M257" i="18"/>
  <c r="K259" i="18"/>
  <c r="L260" i="18"/>
  <c r="M261" i="18"/>
  <c r="K263" i="18"/>
  <c r="L264" i="18"/>
  <c r="M265" i="18"/>
  <c r="K267" i="18"/>
  <c r="L268" i="18"/>
  <c r="M269" i="18"/>
  <c r="K271" i="18"/>
  <c r="K207" i="18"/>
  <c r="L208" i="18"/>
  <c r="K211" i="18"/>
  <c r="N211" i="18" s="1"/>
  <c r="L212" i="18"/>
  <c r="K215" i="18"/>
  <c r="L216" i="18"/>
  <c r="K219" i="18"/>
  <c r="N219" i="18" s="1"/>
  <c r="L220" i="18"/>
  <c r="K224" i="18"/>
  <c r="L225" i="18"/>
  <c r="K228" i="18"/>
  <c r="N228" i="18" s="1"/>
  <c r="L229" i="18"/>
  <c r="K232" i="18"/>
  <c r="L233" i="18"/>
  <c r="K236" i="18"/>
  <c r="N236" i="18" s="1"/>
  <c r="L237" i="18"/>
  <c r="K241" i="18"/>
  <c r="L242" i="18"/>
  <c r="K245" i="18"/>
  <c r="L246" i="18"/>
  <c r="K249" i="18"/>
  <c r="L250" i="18"/>
  <c r="K253" i="18"/>
  <c r="L254" i="18"/>
  <c r="K258" i="18"/>
  <c r="L259" i="18"/>
  <c r="K262" i="18"/>
  <c r="N262" i="18" s="1"/>
  <c r="L263" i="18"/>
  <c r="K266" i="18"/>
  <c r="L267" i="18"/>
  <c r="K270" i="18"/>
  <c r="N270" i="18" s="1"/>
  <c r="L271" i="18"/>
  <c r="L82" i="18"/>
  <c r="L78" i="18"/>
  <c r="L74" i="18"/>
  <c r="L70" i="18"/>
  <c r="L150" i="18"/>
  <c r="K138" i="18"/>
  <c r="M181" i="18"/>
  <c r="M173" i="18"/>
  <c r="M198" i="18"/>
  <c r="M190" i="18"/>
  <c r="L99" i="18"/>
  <c r="K87" i="18"/>
  <c r="K111" i="18"/>
  <c r="M107" i="18"/>
  <c r="L133" i="18"/>
  <c r="K121" i="18"/>
  <c r="M164" i="18"/>
  <c r="M156" i="18"/>
  <c r="M67" i="18"/>
  <c r="K59" i="18"/>
  <c r="K166" i="18"/>
  <c r="K162" i="18"/>
  <c r="K158" i="18"/>
  <c r="K154" i="18"/>
  <c r="L167" i="18"/>
  <c r="K163" i="18"/>
  <c r="L159" i="18"/>
  <c r="K155" i="18"/>
  <c r="K84" i="18"/>
  <c r="M84" i="18"/>
  <c r="L84" i="18"/>
  <c r="M76" i="18"/>
  <c r="L76" i="18"/>
  <c r="K76" i="18"/>
  <c r="L103" i="18"/>
  <c r="M103" i="18"/>
  <c r="K103" i="18"/>
  <c r="L148" i="18"/>
  <c r="K148" i="18"/>
  <c r="M148" i="18"/>
  <c r="K140" i="18"/>
  <c r="M140" i="18"/>
  <c r="L140" i="18"/>
  <c r="M179" i="18"/>
  <c r="L179" i="18"/>
  <c r="K179" i="18"/>
  <c r="M188" i="18"/>
  <c r="L188" i="18"/>
  <c r="K188" i="18"/>
  <c r="M196" i="18"/>
  <c r="L196" i="18"/>
  <c r="K196" i="18"/>
  <c r="K97" i="18"/>
  <c r="L97" i="18"/>
  <c r="M97" i="18"/>
  <c r="K93" i="18"/>
  <c r="M93" i="18"/>
  <c r="L93" i="18"/>
  <c r="K89" i="18"/>
  <c r="M89" i="18"/>
  <c r="L89" i="18"/>
  <c r="M113" i="18"/>
  <c r="L113" i="18"/>
  <c r="K113" i="18"/>
  <c r="K109" i="18"/>
  <c r="M109" i="18"/>
  <c r="L109" i="18"/>
  <c r="K131" i="18"/>
  <c r="L131" i="18"/>
  <c r="M131" i="18"/>
  <c r="K127" i="18"/>
  <c r="M127" i="18"/>
  <c r="L127" i="18"/>
  <c r="K123" i="18"/>
  <c r="M123" i="18"/>
  <c r="L123" i="18"/>
  <c r="M80" i="18"/>
  <c r="L80" i="18"/>
  <c r="K80" i="18"/>
  <c r="M72" i="18"/>
  <c r="L72" i="18"/>
  <c r="K72" i="18"/>
  <c r="L152" i="18"/>
  <c r="K152" i="18"/>
  <c r="M152" i="18"/>
  <c r="K144" i="18"/>
  <c r="M144" i="18"/>
  <c r="L144" i="18"/>
  <c r="M183" i="18"/>
  <c r="L183" i="18"/>
  <c r="K183" i="18"/>
  <c r="M175" i="18"/>
  <c r="L175" i="18"/>
  <c r="K175" i="18"/>
  <c r="M200" i="18"/>
  <c r="L200" i="18"/>
  <c r="K200" i="18"/>
  <c r="M192" i="18"/>
  <c r="L192" i="18"/>
  <c r="K192" i="18"/>
  <c r="K101" i="18"/>
  <c r="M101" i="18"/>
  <c r="L101" i="18"/>
  <c r="M117" i="18"/>
  <c r="L117" i="18"/>
  <c r="K117" i="18"/>
  <c r="L105" i="18"/>
  <c r="K105" i="18"/>
  <c r="M105" i="18"/>
  <c r="K135" i="18"/>
  <c r="M135" i="18"/>
  <c r="L135" i="18"/>
  <c r="M83" i="18"/>
  <c r="M79" i="18"/>
  <c r="M75" i="18"/>
  <c r="M71" i="18"/>
  <c r="K143" i="18"/>
  <c r="L139" i="18"/>
  <c r="M100" i="18"/>
  <c r="M96" i="18"/>
  <c r="K92" i="18"/>
  <c r="L88" i="18"/>
  <c r="M134" i="18"/>
  <c r="M130" i="18"/>
  <c r="K126" i="18"/>
  <c r="L122" i="18"/>
  <c r="K64" i="18"/>
  <c r="L60" i="18"/>
  <c r="M66" i="18"/>
  <c r="K65" i="18"/>
  <c r="K63" i="18"/>
  <c r="K62" i="18"/>
  <c r="M61" i="18"/>
  <c r="M60" i="18"/>
  <c r="M59" i="18"/>
  <c r="L57" i="18"/>
  <c r="M55" i="18"/>
  <c r="M54" i="18"/>
  <c r="L53" i="18"/>
  <c r="M52" i="18"/>
  <c r="K69" i="18"/>
  <c r="M69" i="18"/>
  <c r="L69" i="18"/>
  <c r="K81" i="18"/>
  <c r="M81" i="18"/>
  <c r="L81" i="18"/>
  <c r="K77" i="18"/>
  <c r="M77" i="18"/>
  <c r="L77" i="18"/>
  <c r="K73" i="18"/>
  <c r="M73" i="18"/>
  <c r="L73" i="18"/>
  <c r="L86" i="18"/>
  <c r="M86" i="18"/>
  <c r="K86" i="18"/>
  <c r="M149" i="18"/>
  <c r="L149" i="18"/>
  <c r="K149" i="18"/>
  <c r="M145" i="18"/>
  <c r="L145" i="18"/>
  <c r="K145" i="18"/>
  <c r="L141" i="18"/>
  <c r="K141" i="18"/>
  <c r="M141" i="18"/>
  <c r="M171" i="18"/>
  <c r="L171" i="18"/>
  <c r="K171" i="18"/>
  <c r="M184" i="18"/>
  <c r="K184" i="18"/>
  <c r="L184" i="18"/>
  <c r="K180" i="18"/>
  <c r="L176" i="18"/>
  <c r="K172" i="18"/>
  <c r="L201" i="18"/>
  <c r="K197" i="18"/>
  <c r="L193" i="18"/>
  <c r="K189" i="18"/>
  <c r="K98" i="18"/>
  <c r="M94" i="18"/>
  <c r="M90" i="18"/>
  <c r="M118" i="18"/>
  <c r="M114" i="18"/>
  <c r="L106" i="18"/>
  <c r="K132" i="18"/>
  <c r="M128" i="18"/>
  <c r="M124" i="18"/>
  <c r="L120" i="18"/>
  <c r="K151" i="18"/>
  <c r="K147" i="18"/>
  <c r="L186" i="18"/>
  <c r="K186" i="18"/>
  <c r="L182" i="18"/>
  <c r="K182" i="18"/>
  <c r="L178" i="18"/>
  <c r="K178" i="18"/>
  <c r="L174" i="18"/>
  <c r="K174" i="18"/>
  <c r="L203" i="18"/>
  <c r="K203" i="18"/>
  <c r="L199" i="18"/>
  <c r="K199" i="18"/>
  <c r="L195" i="18"/>
  <c r="K195" i="18"/>
  <c r="L191" i="18"/>
  <c r="K191" i="18"/>
  <c r="M116" i="18"/>
  <c r="M112" i="18"/>
  <c r="M108" i="18"/>
  <c r="M104" i="18"/>
  <c r="L169" i="18"/>
  <c r="K169" i="18"/>
  <c r="L165" i="18"/>
  <c r="K165" i="18"/>
  <c r="L161" i="18"/>
  <c r="K161" i="18"/>
  <c r="L157" i="18"/>
  <c r="K157" i="18"/>
  <c r="M70" i="18"/>
  <c r="M74" i="18"/>
  <c r="M78" i="18"/>
  <c r="M82" i="18"/>
  <c r="M88" i="18"/>
  <c r="L92" i="18"/>
  <c r="K94" i="18"/>
  <c r="K96" i="18"/>
  <c r="K104" i="18"/>
  <c r="L116" i="18"/>
  <c r="L118" i="18"/>
  <c r="M122" i="18"/>
  <c r="L126" i="18"/>
  <c r="K128" i="18"/>
  <c r="K130" i="18"/>
  <c r="M139" i="18"/>
  <c r="L143" i="18"/>
  <c r="M147" i="18"/>
  <c r="L137" i="18"/>
  <c r="M150" i="18"/>
  <c r="M146" i="18"/>
  <c r="M142" i="18"/>
  <c r="M138" i="18"/>
  <c r="K185" i="18"/>
  <c r="K181" i="18"/>
  <c r="K177" i="18"/>
  <c r="K173" i="18"/>
  <c r="K202" i="18"/>
  <c r="K198" i="18"/>
  <c r="K194" i="18"/>
  <c r="K190" i="18"/>
  <c r="M99" i="18"/>
  <c r="M95" i="18"/>
  <c r="M91" i="18"/>
  <c r="M87" i="18"/>
  <c r="L115" i="18"/>
  <c r="L111" i="18"/>
  <c r="L107" i="18"/>
  <c r="M133" i="18"/>
  <c r="M129" i="18"/>
  <c r="M125" i="18"/>
  <c r="M121" i="18"/>
  <c r="K168" i="18"/>
  <c r="K164" i="18"/>
  <c r="K160" i="18"/>
  <c r="K156" i="18"/>
  <c r="K71" i="18"/>
  <c r="K75" i="18"/>
  <c r="K79" i="18"/>
  <c r="K83" i="18"/>
  <c r="L87" i="18"/>
  <c r="N87" i="18" s="1"/>
  <c r="K91" i="18"/>
  <c r="M92" i="18"/>
  <c r="L96" i="18"/>
  <c r="K100" i="18"/>
  <c r="L104" i="18"/>
  <c r="K108" i="18"/>
  <c r="M111" i="18"/>
  <c r="K115" i="18"/>
  <c r="L121" i="18"/>
  <c r="K125" i="18"/>
  <c r="M126" i="18"/>
  <c r="L130" i="18"/>
  <c r="K134" i="18"/>
  <c r="L138" i="18"/>
  <c r="K142" i="18"/>
  <c r="M143" i="18"/>
  <c r="K146" i="18"/>
  <c r="L151" i="18"/>
  <c r="M157" i="18"/>
  <c r="L160" i="18"/>
  <c r="M165" i="18"/>
  <c r="L168" i="18"/>
  <c r="M174" i="18"/>
  <c r="L177" i="18"/>
  <c r="M182" i="18"/>
  <c r="L185" i="18"/>
  <c r="M191" i="18"/>
  <c r="L194" i="18"/>
  <c r="M199" i="18"/>
  <c r="L202" i="18"/>
  <c r="M180" i="18"/>
  <c r="M176" i="18"/>
  <c r="M172" i="18"/>
  <c r="M201" i="18"/>
  <c r="M197" i="18"/>
  <c r="M193" i="18"/>
  <c r="M189" i="18"/>
  <c r="L98" i="18"/>
  <c r="L94" i="18"/>
  <c r="L90" i="18"/>
  <c r="K118" i="18"/>
  <c r="K114" i="18"/>
  <c r="K110" i="18"/>
  <c r="K106" i="18"/>
  <c r="L132" i="18"/>
  <c r="L128" i="18"/>
  <c r="L124" i="18"/>
  <c r="M154" i="18"/>
  <c r="L154" i="18"/>
  <c r="M167" i="18"/>
  <c r="M163" i="18"/>
  <c r="M159" i="18"/>
  <c r="M155" i="18"/>
  <c r="K70" i="18"/>
  <c r="L71" i="18"/>
  <c r="K74" i="18"/>
  <c r="L75" i="18"/>
  <c r="K78" i="18"/>
  <c r="L79" i="18"/>
  <c r="K82" i="18"/>
  <c r="L83" i="18"/>
  <c r="K88" i="18"/>
  <c r="N88" i="18" s="1"/>
  <c r="L91" i="18"/>
  <c r="K95" i="18"/>
  <c r="M98" i="18"/>
  <c r="L100" i="18"/>
  <c r="M106" i="18"/>
  <c r="L108" i="18"/>
  <c r="L110" i="18"/>
  <c r="K112" i="18"/>
  <c r="M115" i="18"/>
  <c r="K120" i="18"/>
  <c r="K122" i="18"/>
  <c r="L125" i="18"/>
  <c r="K129" i="18"/>
  <c r="M132" i="18"/>
  <c r="L134" i="18"/>
  <c r="K137" i="18"/>
  <c r="K139" i="18"/>
  <c r="L142" i="18"/>
  <c r="L146" i="18"/>
  <c r="M151" i="18"/>
  <c r="L155" i="18"/>
  <c r="M160" i="18"/>
  <c r="L163" i="18"/>
  <c r="M168" i="18"/>
  <c r="L172" i="18"/>
  <c r="M177" i="18"/>
  <c r="L180" i="18"/>
  <c r="M185" i="18"/>
  <c r="L189" i="18"/>
  <c r="M194" i="18"/>
  <c r="L197" i="18"/>
  <c r="M202" i="18"/>
  <c r="M166" i="18"/>
  <c r="L166" i="18"/>
  <c r="M162" i="18"/>
  <c r="L162" i="18"/>
  <c r="M158" i="18"/>
  <c r="L158" i="18"/>
  <c r="K90" i="18"/>
  <c r="L95" i="18"/>
  <c r="K99" i="18"/>
  <c r="K107" i="18"/>
  <c r="M110" i="18"/>
  <c r="L112" i="18"/>
  <c r="L114" i="18"/>
  <c r="K116" i="18"/>
  <c r="M120" i="18"/>
  <c r="K124" i="18"/>
  <c r="L129" i="18"/>
  <c r="K133" i="18"/>
  <c r="M137" i="18"/>
  <c r="L147" i="18"/>
  <c r="K150" i="18"/>
  <c r="L156" i="18"/>
  <c r="K159" i="18"/>
  <c r="M161" i="18"/>
  <c r="L164" i="18"/>
  <c r="K167" i="18"/>
  <c r="M169" i="18"/>
  <c r="L173" i="18"/>
  <c r="K176" i="18"/>
  <c r="M178" i="18"/>
  <c r="L181" i="18"/>
  <c r="M186" i="18"/>
  <c r="L190" i="18"/>
  <c r="K193" i="18"/>
  <c r="N193" i="18" s="1"/>
  <c r="M195" i="18"/>
  <c r="L198" i="18"/>
  <c r="K201" i="18"/>
  <c r="M203" i="18"/>
  <c r="K35" i="18"/>
  <c r="M35" i="18"/>
  <c r="M18" i="18"/>
  <c r="L18" i="18"/>
  <c r="M64" i="18"/>
  <c r="K60" i="18"/>
  <c r="L56" i="18"/>
  <c r="M57" i="18"/>
  <c r="L65" i="18"/>
  <c r="M56" i="18"/>
  <c r="K52" i="18"/>
  <c r="K56" i="18"/>
  <c r="L63" i="18"/>
  <c r="L66" i="18"/>
  <c r="M62" i="18"/>
  <c r="M58" i="18"/>
  <c r="L54" i="18"/>
  <c r="L52" i="18"/>
  <c r="M53" i="18"/>
  <c r="K55" i="18"/>
  <c r="K58" i="18"/>
  <c r="L59" i="18"/>
  <c r="K61" i="18"/>
  <c r="L62" i="18"/>
  <c r="M63" i="18"/>
  <c r="M65" i="18"/>
  <c r="K67" i="18"/>
  <c r="K54" i="18"/>
  <c r="L55" i="18"/>
  <c r="K57" i="18"/>
  <c r="L58" i="18"/>
  <c r="L61" i="18"/>
  <c r="K66" i="18"/>
  <c r="L67" i="18"/>
  <c r="L64" i="18"/>
  <c r="L35" i="18"/>
  <c r="K49" i="18"/>
  <c r="L41" i="18"/>
  <c r="M43" i="18"/>
  <c r="L30" i="18"/>
  <c r="L26" i="18"/>
  <c r="K22" i="18"/>
  <c r="L32" i="18"/>
  <c r="L28" i="18"/>
  <c r="L24" i="18"/>
  <c r="L20" i="18"/>
  <c r="K18" i="18"/>
  <c r="L29" i="18"/>
  <c r="L25" i="18"/>
  <c r="L21" i="18"/>
  <c r="L33" i="18"/>
  <c r="M28" i="18"/>
  <c r="M24" i="18"/>
  <c r="M20" i="18"/>
  <c r="M31" i="18"/>
  <c r="M27" i="18"/>
  <c r="M23" i="18"/>
  <c r="M32" i="18"/>
  <c r="M38" i="18"/>
  <c r="K30" i="18"/>
  <c r="M22" i="18"/>
  <c r="K33" i="18"/>
  <c r="K29" i="18"/>
  <c r="K25" i="18"/>
  <c r="K21" i="18"/>
  <c r="L31" i="18"/>
  <c r="L27" i="18"/>
  <c r="L23" i="18"/>
  <c r="M33" i="18"/>
  <c r="M29" i="18"/>
  <c r="M25" i="18"/>
  <c r="M21" i="18"/>
  <c r="K26" i="18"/>
  <c r="M30" i="18"/>
  <c r="M26" i="18"/>
  <c r="K32" i="18"/>
  <c r="K28" i="18"/>
  <c r="K24" i="18"/>
  <c r="K20" i="18"/>
  <c r="L22" i="18"/>
  <c r="L49" i="18"/>
  <c r="K31" i="18"/>
  <c r="K27" i="18"/>
  <c r="K23" i="18"/>
  <c r="M50" i="18"/>
  <c r="K47" i="18"/>
  <c r="M46" i="18"/>
  <c r="M45" i="18"/>
  <c r="L42" i="18"/>
  <c r="K41" i="18"/>
  <c r="M40" i="18"/>
  <c r="K39" i="18"/>
  <c r="K38" i="18"/>
  <c r="M37" i="18"/>
  <c r="M36" i="18"/>
  <c r="K46" i="18"/>
  <c r="L36" i="18"/>
  <c r="M48" i="18"/>
  <c r="M44" i="18"/>
  <c r="L39" i="18"/>
  <c r="L47" i="18"/>
  <c r="L50" i="18"/>
  <c r="M42" i="18"/>
  <c r="K44" i="18"/>
  <c r="K48" i="18"/>
  <c r="K40" i="18"/>
  <c r="K37" i="18"/>
  <c r="L38" i="18"/>
  <c r="M39" i="18"/>
  <c r="M41" i="18"/>
  <c r="K43" i="18"/>
  <c r="K45" i="18"/>
  <c r="L46" i="18"/>
  <c r="M47" i="18"/>
  <c r="M49" i="18"/>
  <c r="K36" i="18"/>
  <c r="L37" i="18"/>
  <c r="K42" i="18"/>
  <c r="L43" i="18"/>
  <c r="L45" i="18"/>
  <c r="N45" i="18" s="1"/>
  <c r="K50" i="18"/>
  <c r="L40" i="18"/>
  <c r="L44" i="18"/>
  <c r="L48" i="18"/>
  <c r="J33" i="14"/>
  <c r="J67" i="14" s="1"/>
  <c r="J29" i="14"/>
  <c r="J63" i="14" s="1"/>
  <c r="J25" i="14"/>
  <c r="J59" i="14" s="1"/>
  <c r="C31" i="14"/>
  <c r="C65" i="14" s="1"/>
  <c r="C27" i="14"/>
  <c r="C61" i="14" s="1"/>
  <c r="G31" i="14"/>
  <c r="G65" i="14" s="1"/>
  <c r="I10" i="14"/>
  <c r="G27" i="14"/>
  <c r="G61" i="14" s="1"/>
  <c r="C34" i="14"/>
  <c r="C68" i="14" s="1"/>
  <c r="C26" i="14"/>
  <c r="C60" i="14" s="1"/>
  <c r="G34" i="14"/>
  <c r="G68" i="14" s="1"/>
  <c r="G26" i="14"/>
  <c r="G60" i="14" s="1"/>
  <c r="I14" i="14"/>
  <c r="C33" i="14"/>
  <c r="C67" i="14" s="1"/>
  <c r="C29" i="14"/>
  <c r="C63" i="14" s="1"/>
  <c r="C25" i="14"/>
  <c r="C59" i="14" s="1"/>
  <c r="G33" i="14"/>
  <c r="G67" i="14" s="1"/>
  <c r="F12" i="14"/>
  <c r="G29" i="14"/>
  <c r="G63" i="14" s="1"/>
  <c r="F8" i="14"/>
  <c r="F33" i="14" s="1"/>
  <c r="F67" i="14" s="1"/>
  <c r="G25" i="14"/>
  <c r="G59" i="14" s="1"/>
  <c r="I17" i="14"/>
  <c r="F18" i="14"/>
  <c r="F14" i="14"/>
  <c r="J32" i="14"/>
  <c r="J66" i="14" s="1"/>
  <c r="J28" i="14"/>
  <c r="J62" i="14" s="1"/>
  <c r="J24" i="14"/>
  <c r="J58" i="14" s="1"/>
  <c r="G39" i="14"/>
  <c r="G73" i="14" s="1"/>
  <c r="G38" i="14"/>
  <c r="G72" i="14" s="1"/>
  <c r="G36" i="14"/>
  <c r="G70" i="14" s="1"/>
  <c r="G35" i="14"/>
  <c r="G69" i="14" s="1"/>
  <c r="O74" i="14"/>
  <c r="R58" i="14"/>
  <c r="C30" i="14"/>
  <c r="C64" i="14" s="1"/>
  <c r="G30" i="14"/>
  <c r="G64" i="14" s="1"/>
  <c r="C24" i="14"/>
  <c r="C58" i="14" s="1"/>
  <c r="C32" i="14"/>
  <c r="C66" i="14" s="1"/>
  <c r="C28" i="14"/>
  <c r="C62" i="14" s="1"/>
  <c r="D24" i="14"/>
  <c r="D58" i="14" s="1"/>
  <c r="G24" i="14"/>
  <c r="G58" i="14" s="1"/>
  <c r="G32" i="14"/>
  <c r="G66" i="14" s="1"/>
  <c r="I11" i="14"/>
  <c r="G28" i="14"/>
  <c r="G62" i="14" s="1"/>
  <c r="I7" i="14"/>
  <c r="I16" i="14"/>
  <c r="I9" i="14"/>
  <c r="F17" i="14"/>
  <c r="F13" i="14"/>
  <c r="F30" i="14" s="1"/>
  <c r="F64" i="14" s="1"/>
  <c r="J35" i="14"/>
  <c r="J69" i="14" s="1"/>
  <c r="J31" i="14"/>
  <c r="J65" i="14" s="1"/>
  <c r="J27" i="14"/>
  <c r="J61" i="14" s="1"/>
  <c r="J26" i="14"/>
  <c r="J60" i="14" s="1"/>
  <c r="Q54" i="14"/>
  <c r="B67" i="14"/>
  <c r="B68" i="14"/>
  <c r="N54" i="14"/>
  <c r="I22" i="14"/>
  <c r="I21" i="14"/>
  <c r="F19" i="14"/>
  <c r="I12" i="14"/>
  <c r="I29" i="14" s="1"/>
  <c r="I63" i="14" s="1"/>
  <c r="F11" i="14"/>
  <c r="F10" i="14"/>
  <c r="I8" i="14"/>
  <c r="E7" i="14"/>
  <c r="E11" i="14"/>
  <c r="E18" i="14"/>
  <c r="E10" i="14"/>
  <c r="E21" i="14"/>
  <c r="E17" i="14"/>
  <c r="E13" i="14"/>
  <c r="E9" i="14"/>
  <c r="E19" i="14"/>
  <c r="E36" i="14" s="1"/>
  <c r="E70" i="14" s="1"/>
  <c r="E15" i="14"/>
  <c r="E22" i="14"/>
  <c r="E14" i="14"/>
  <c r="E20" i="14"/>
  <c r="E37" i="14" s="1"/>
  <c r="E71" i="14" s="1"/>
  <c r="E16" i="14"/>
  <c r="E12" i="14"/>
  <c r="E8" i="14"/>
  <c r="H13" i="10"/>
  <c r="H16" i="10"/>
  <c r="H17" i="10"/>
  <c r="H12" i="10"/>
  <c r="N122" i="18" l="1"/>
  <c r="N258" i="18"/>
  <c r="N241" i="18"/>
  <c r="N224" i="18"/>
  <c r="N207" i="18"/>
  <c r="N133" i="18"/>
  <c r="N107" i="18"/>
  <c r="N74" i="18"/>
  <c r="N266" i="18"/>
  <c r="N249" i="18"/>
  <c r="N239" i="18"/>
  <c r="N269" i="18"/>
  <c r="N257" i="18"/>
  <c r="N240" i="18"/>
  <c r="N227" i="18"/>
  <c r="N210" i="18"/>
  <c r="N253" i="18"/>
  <c r="N245" i="18"/>
  <c r="N244" i="18"/>
  <c r="N231" i="18"/>
  <c r="N214" i="18"/>
  <c r="N31" i="18"/>
  <c r="N59" i="18"/>
  <c r="N60" i="18"/>
  <c r="N124" i="18"/>
  <c r="N70" i="18"/>
  <c r="N138" i="18"/>
  <c r="N261" i="18"/>
  <c r="N248" i="18"/>
  <c r="N235" i="18"/>
  <c r="N218" i="18"/>
  <c r="N232" i="18"/>
  <c r="N215" i="18"/>
  <c r="N265" i="18"/>
  <c r="N252" i="18"/>
  <c r="N223" i="18"/>
  <c r="N206" i="18"/>
  <c r="N260" i="18"/>
  <c r="N267" i="18"/>
  <c r="N250" i="18"/>
  <c r="N233" i="18"/>
  <c r="N216" i="18"/>
  <c r="N247" i="18"/>
  <c r="N234" i="18"/>
  <c r="N217" i="18"/>
  <c r="N271" i="18"/>
  <c r="N254" i="18"/>
  <c r="N237" i="18"/>
  <c r="N220" i="18"/>
  <c r="N264" i="18"/>
  <c r="N251" i="18"/>
  <c r="N222" i="18"/>
  <c r="N205" i="18"/>
  <c r="N259" i="18"/>
  <c r="N242" i="18"/>
  <c r="N225" i="18"/>
  <c r="N208" i="18"/>
  <c r="N268" i="18"/>
  <c r="N256" i="18"/>
  <c r="N226" i="18"/>
  <c r="N209" i="18"/>
  <c r="N263" i="18"/>
  <c r="N246" i="18"/>
  <c r="N229" i="18"/>
  <c r="N212" i="18"/>
  <c r="N243" i="18"/>
  <c r="N230" i="18"/>
  <c r="N213" i="18"/>
  <c r="N201" i="18"/>
  <c r="N123" i="18"/>
  <c r="N179" i="18"/>
  <c r="N76" i="18"/>
  <c r="N162" i="18"/>
  <c r="N35" i="18"/>
  <c r="N163" i="18"/>
  <c r="N121" i="18"/>
  <c r="N184" i="18"/>
  <c r="N126" i="18"/>
  <c r="N92" i="18"/>
  <c r="N101" i="18"/>
  <c r="N200" i="18"/>
  <c r="N103" i="18"/>
  <c r="N54" i="18"/>
  <c r="N62" i="18"/>
  <c r="N56" i="18"/>
  <c r="N167" i="18"/>
  <c r="N116" i="18"/>
  <c r="N158" i="18"/>
  <c r="N166" i="18"/>
  <c r="N120" i="18"/>
  <c r="N95" i="18"/>
  <c r="N82" i="18"/>
  <c r="N154" i="18"/>
  <c r="N106" i="18"/>
  <c r="N115" i="18"/>
  <c r="N100" i="18"/>
  <c r="N71" i="18"/>
  <c r="N168" i="18"/>
  <c r="N190" i="18"/>
  <c r="N173" i="18"/>
  <c r="N94" i="18"/>
  <c r="N151" i="18"/>
  <c r="N192" i="18"/>
  <c r="N188" i="18"/>
  <c r="N150" i="18"/>
  <c r="N99" i="18"/>
  <c r="N155" i="18"/>
  <c r="N139" i="18"/>
  <c r="N110" i="18"/>
  <c r="N197" i="18"/>
  <c r="N180" i="18"/>
  <c r="N171" i="18"/>
  <c r="N141" i="18"/>
  <c r="N86" i="18"/>
  <c r="N77" i="18"/>
  <c r="N53" i="18"/>
  <c r="N65" i="18"/>
  <c r="N111" i="18"/>
  <c r="N104" i="18"/>
  <c r="N137" i="18"/>
  <c r="N112" i="18"/>
  <c r="N78" i="18"/>
  <c r="N114" i="18"/>
  <c r="N125" i="18"/>
  <c r="N108" i="18"/>
  <c r="N79" i="18"/>
  <c r="N160" i="18"/>
  <c r="N198" i="18"/>
  <c r="N181" i="18"/>
  <c r="N189" i="18"/>
  <c r="N172" i="18"/>
  <c r="N145" i="18"/>
  <c r="N69" i="18"/>
  <c r="N183" i="18"/>
  <c r="N80" i="18"/>
  <c r="N131" i="18"/>
  <c r="N113" i="18"/>
  <c r="N93" i="18"/>
  <c r="N196" i="18"/>
  <c r="N130" i="18"/>
  <c r="N64" i="18"/>
  <c r="N66" i="18"/>
  <c r="N63" i="18"/>
  <c r="N159" i="18"/>
  <c r="N90" i="18"/>
  <c r="N118" i="18"/>
  <c r="N146" i="18"/>
  <c r="N134" i="18"/>
  <c r="N91" i="18"/>
  <c r="N75" i="18"/>
  <c r="N164" i="18"/>
  <c r="N202" i="18"/>
  <c r="N185" i="18"/>
  <c r="N96" i="18"/>
  <c r="N157" i="18"/>
  <c r="N165" i="18"/>
  <c r="N191" i="18"/>
  <c r="N199" i="18"/>
  <c r="N174" i="18"/>
  <c r="N182" i="18"/>
  <c r="N147" i="18"/>
  <c r="N132" i="18"/>
  <c r="N81" i="18"/>
  <c r="N135" i="18"/>
  <c r="N117" i="18"/>
  <c r="N175" i="18"/>
  <c r="N144" i="18"/>
  <c r="N72" i="18"/>
  <c r="N127" i="18"/>
  <c r="N89" i="18"/>
  <c r="N148" i="18"/>
  <c r="N143" i="18"/>
  <c r="N52" i="18"/>
  <c r="N176" i="18"/>
  <c r="N129" i="18"/>
  <c r="N142" i="18"/>
  <c r="N83" i="18"/>
  <c r="N156" i="18"/>
  <c r="N194" i="18"/>
  <c r="N177" i="18"/>
  <c r="N128" i="18"/>
  <c r="N161" i="18"/>
  <c r="N169" i="18"/>
  <c r="N195" i="18"/>
  <c r="N203" i="18"/>
  <c r="N178" i="18"/>
  <c r="N186" i="18"/>
  <c r="N98" i="18"/>
  <c r="N149" i="18"/>
  <c r="N73" i="18"/>
  <c r="N105" i="18"/>
  <c r="N152" i="18"/>
  <c r="N109" i="18"/>
  <c r="N97" i="18"/>
  <c r="N140" i="18"/>
  <c r="N84" i="18"/>
  <c r="N28" i="18"/>
  <c r="N27" i="18"/>
  <c r="N18" i="18"/>
  <c r="N32" i="18"/>
  <c r="N26" i="18"/>
  <c r="N21" i="18"/>
  <c r="N20" i="18"/>
  <c r="N41" i="18"/>
  <c r="N50" i="18"/>
  <c r="N55" i="18"/>
  <c r="N57" i="18"/>
  <c r="N48" i="18"/>
  <c r="N58" i="18"/>
  <c r="N61" i="18"/>
  <c r="N67" i="18"/>
  <c r="N44" i="18"/>
  <c r="N37" i="18"/>
  <c r="N46" i="18"/>
  <c r="N39" i="18"/>
  <c r="N38" i="18"/>
  <c r="N42" i="18"/>
  <c r="N47" i="18"/>
  <c r="N24" i="18"/>
  <c r="N33" i="18"/>
  <c r="N23" i="18"/>
  <c r="N22" i="18"/>
  <c r="N36" i="18"/>
  <c r="N25" i="18"/>
  <c r="N30" i="18"/>
  <c r="N49" i="18"/>
  <c r="N29" i="18"/>
  <c r="N43" i="18"/>
  <c r="N40" i="18"/>
  <c r="E38" i="14"/>
  <c r="E72" i="14" s="1"/>
  <c r="E24" i="14"/>
  <c r="E58" i="14" s="1"/>
  <c r="I24" i="14"/>
  <c r="I58" i="14" s="1"/>
  <c r="I31" i="14"/>
  <c r="I65" i="14" s="1"/>
  <c r="I30" i="14"/>
  <c r="I64" i="14" s="1"/>
  <c r="E31" i="14"/>
  <c r="E65" i="14" s="1"/>
  <c r="L65" i="14" s="1"/>
  <c r="M65" i="14" s="1"/>
  <c r="Q65" i="14" s="1"/>
  <c r="E27" i="14"/>
  <c r="E61" i="14" s="1"/>
  <c r="L61" i="14" s="1"/>
  <c r="M61" i="14" s="1"/>
  <c r="Q61" i="14" s="1"/>
  <c r="I25" i="14"/>
  <c r="I59" i="14" s="1"/>
  <c r="F34" i="14"/>
  <c r="F68" i="14" s="1"/>
  <c r="F35" i="14"/>
  <c r="F69" i="14" s="1"/>
  <c r="F26" i="14"/>
  <c r="F60" i="14" s="1"/>
  <c r="F38" i="14"/>
  <c r="F72" i="14" s="1"/>
  <c r="E29" i="14"/>
  <c r="E63" i="14" s="1"/>
  <c r="E39" i="14"/>
  <c r="E73" i="14" s="1"/>
  <c r="E30" i="14"/>
  <c r="E64" i="14" s="1"/>
  <c r="L64" i="14" s="1"/>
  <c r="M64" i="14" s="1"/>
  <c r="Q64" i="14" s="1"/>
  <c r="E35" i="14"/>
  <c r="E69" i="14" s="1"/>
  <c r="F27" i="14"/>
  <c r="F61" i="14" s="1"/>
  <c r="I38" i="14"/>
  <c r="I72" i="14" s="1"/>
  <c r="L68" i="14"/>
  <c r="M68" i="14" s="1"/>
  <c r="Q68" i="14" s="1"/>
  <c r="I26" i="14"/>
  <c r="I60" i="14" s="1"/>
  <c r="I28" i="14"/>
  <c r="I62" i="14" s="1"/>
  <c r="I34" i="14"/>
  <c r="I68" i="14" s="1"/>
  <c r="F29" i="14"/>
  <c r="F63" i="14" s="1"/>
  <c r="I27" i="14"/>
  <c r="I61" i="14" s="1"/>
  <c r="I35" i="14"/>
  <c r="I69" i="14" s="1"/>
  <c r="I37" i="14"/>
  <c r="I71" i="14" s="1"/>
  <c r="F31" i="14"/>
  <c r="F65" i="14" s="1"/>
  <c r="F25" i="14"/>
  <c r="F59" i="14" s="1"/>
  <c r="I32" i="14"/>
  <c r="I66" i="14" s="1"/>
  <c r="E25" i="14"/>
  <c r="E59" i="14" s="1"/>
  <c r="L59" i="14" s="1"/>
  <c r="M59" i="14" s="1"/>
  <c r="Q59" i="14" s="1"/>
  <c r="E26" i="14"/>
  <c r="E60" i="14" s="1"/>
  <c r="L60" i="14" s="1"/>
  <c r="M60" i="14" s="1"/>
  <c r="Q60" i="14" s="1"/>
  <c r="F36" i="14"/>
  <c r="F70" i="14" s="1"/>
  <c r="L70" i="14" s="1"/>
  <c r="M70" i="14" s="1"/>
  <c r="Q70" i="14" s="1"/>
  <c r="F37" i="14"/>
  <c r="F71" i="14" s="1"/>
  <c r="L71" i="14" s="1"/>
  <c r="M71" i="14" s="1"/>
  <c r="Q71" i="14" s="1"/>
  <c r="E33" i="14"/>
  <c r="E67" i="14" s="1"/>
  <c r="L67" i="14" s="1"/>
  <c r="M67" i="14" s="1"/>
  <c r="Q67" i="14" s="1"/>
  <c r="E32" i="14"/>
  <c r="E66" i="14" s="1"/>
  <c r="L66" i="14" s="1"/>
  <c r="M66" i="14" s="1"/>
  <c r="Q66" i="14" s="1"/>
  <c r="E34" i="14"/>
  <c r="E68" i="14" s="1"/>
  <c r="E28" i="14"/>
  <c r="E62" i="14" s="1"/>
  <c r="F28" i="14"/>
  <c r="F62" i="14" s="1"/>
  <c r="I39" i="14"/>
  <c r="I73" i="14" s="1"/>
  <c r="I33" i="14"/>
  <c r="I67" i="14" s="1"/>
  <c r="F32" i="14"/>
  <c r="F66" i="14" s="1"/>
  <c r="F24" i="14"/>
  <c r="F58" i="14" s="1"/>
  <c r="F39" i="14"/>
  <c r="F73" i="14" s="1"/>
  <c r="I36" i="14"/>
  <c r="I70" i="14" s="1"/>
  <c r="E12" i="1"/>
  <c r="E11" i="1"/>
  <c r="E7" i="1"/>
  <c r="E8" i="1"/>
  <c r="E9" i="1"/>
  <c r="E10" i="1"/>
  <c r="L73" i="14" l="1"/>
  <c r="M73" i="14" s="1"/>
  <c r="Q73" i="14" s="1"/>
  <c r="L58" i="14"/>
  <c r="M58" i="14" s="1"/>
  <c r="L62" i="14"/>
  <c r="M62" i="14" s="1"/>
  <c r="Q62" i="14" s="1"/>
  <c r="L63" i="14"/>
  <c r="M63" i="14" s="1"/>
  <c r="Q63" i="14" s="1"/>
  <c r="L72" i="14"/>
  <c r="M72" i="14" s="1"/>
  <c r="Q72" i="14" s="1"/>
  <c r="L69" i="14"/>
  <c r="M69" i="14" s="1"/>
  <c r="Q69" i="14" s="1"/>
  <c r="Q58" i="14" l="1"/>
  <c r="Q74" i="14" s="1"/>
  <c r="M74" i="14"/>
  <c r="K1" i="18"/>
  <c r="M19" i="18" l="1"/>
  <c r="L19" i="18"/>
  <c r="K19" i="18"/>
  <c r="N19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Sipos Péter</author>
  </authors>
  <commentList>
    <comment ref="E6" authorId="0" shapeId="0" xr:uid="{E1BDBF95-060E-4849-A0A6-7C3FC053AD65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1től 15ig
minnél kisebb, annál jobb</t>
        </r>
      </text>
    </comment>
    <comment ref="Q6" authorId="0" shapeId="0" xr:uid="{D13495E8-B862-D64A-BA68-ED557DB18E86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mono/ - =&gt; 0
</t>
        </r>
        <r>
          <rPr>
            <sz val="10"/>
            <color rgb="FF000000"/>
            <rFont val="Tahoma"/>
            <family val="2"/>
          </rPr>
          <t xml:space="preserve">stereo =&gt; 1
</t>
        </r>
      </text>
    </comment>
    <comment ref="R6" authorId="0" shapeId="0" xr:uid="{CD39EB17-90DE-6846-9418-5623F5363DF6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minnel tobb, annál jobb
</t>
        </r>
      </text>
    </comment>
    <comment ref="T6" authorId="0" shapeId="0" xr:uid="{BCD9B9A8-1D2D-0F43-AA12-5ECDB9A2D289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minnel tobb, annál jobb</t>
        </r>
        <r>
          <rPr>
            <sz val="10"/>
            <color rgb="FF000000"/>
            <rFont val="Calibri"/>
            <family val="2"/>
            <scheme val="minor"/>
          </rPr>
          <t xml:space="preserve"> 
</t>
        </r>
      </text>
    </comment>
    <comment ref="V6" authorId="0" shapeId="0" xr:uid="{44A49101-B568-614C-BEA9-87D42C97883A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minnel tobb, annál jobb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W6" authorId="0" shapeId="0" xr:uid="{9C821893-08CC-D943-BD30-FF0F8DE9021B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minnel tobb, annál jobb </t>
        </r>
      </text>
    </comment>
    <comment ref="X6" authorId="0" shapeId="0" xr:uid="{3D977CE8-4274-FB44-9A97-C1B6E695CD3D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minnel tobb, annál jobb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Y6" authorId="0" shapeId="0" xr:uid="{5B1C9DD8-6435-1C4F-B3F4-98E8330A64B2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minnel tobb, annál jobb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Z6" authorId="0" shapeId="0" xr:uid="{2E3959CA-6525-1743-A532-966B1B20ACCE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op.r hiánya csökkenti az árat
op.r léte növeli az árat</t>
        </r>
      </text>
    </comment>
    <comment ref="AA6" authorId="0" shapeId="0" xr:uid="{D0A5C4C1-C171-0E47-A487-11A69A283E0C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mennyibe kerul,hogy ha nincs alapbol oprendszer, akk utolag mennyi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</text>
    </comment>
    <comment ref="AB6" authorId="0" shapeId="0" xr:uid="{209740A4-BE81-FB4A-8721-DE5CF53AEE47}">
      <text>
        <r>
          <rPr>
            <b/>
            <sz val="10"/>
            <color rgb="FF000000"/>
            <rFont val="Tahoma"/>
            <family val="2"/>
          </rPr>
          <t xml:space="preserve">Sipos Péter: </t>
        </r>
        <r>
          <rPr>
            <sz val="10"/>
            <color rgb="FF000000"/>
            <rFont val="Calibri"/>
            <family val="2"/>
            <scheme val="minor"/>
          </rPr>
          <t>minnel kevesebb annal jobb</t>
        </r>
        <r>
          <rPr>
            <sz val="10"/>
            <color rgb="FF000000"/>
            <rFont val="Calibri"/>
            <family val="2"/>
            <scheme val="minor"/>
          </rPr>
          <t xml:space="preserve"> 
</t>
        </r>
        <r>
          <rPr>
            <sz val="10"/>
            <color rgb="FF000000"/>
            <rFont val="Calibri"/>
            <family val="2"/>
            <scheme val="minor"/>
          </rPr>
          <t>ez elott meg kell kerdezni, hogy melyik a jobb neked, hogy massziv, ergo nehezebb, vagy torekenyebb ergo konnyebb</t>
        </r>
        <r>
          <rPr>
            <sz val="10"/>
            <color rgb="FF000000"/>
            <rFont val="Calibri"/>
            <family val="2"/>
            <scheme val="minor"/>
          </rPr>
          <t xml:space="preserve"> 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Sipos Péter</author>
  </authors>
  <commentList>
    <comment ref="H6" authorId="0" shapeId="0" xr:uid="{1576A576-099C-B443-BD3A-EE26B095B372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ez itt lehet amugy felesleges, bar vegulis aranynak jo h mennyi voltra mennyit transzferal bar sztem hulyeseg
</t>
        </r>
        <r>
          <rPr>
            <sz val="10"/>
            <color rgb="FF000000"/>
            <rFont val="Tahoma"/>
            <family val="2"/>
          </rPr>
          <t>Minnél több, annál jobb</t>
        </r>
      </text>
    </comment>
    <comment ref="K6" authorId="0" shapeId="0" xr:uid="{05E94383-ED46-D94B-912F-D3625F3CFF47}">
      <text>
        <r>
          <rPr>
            <b/>
            <sz val="10"/>
            <color rgb="FF000000"/>
            <rFont val="Tahoma"/>
            <family val="2"/>
          </rPr>
          <t>Sipos Péter: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minnél kisebb annál jobb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B76021-E516-3F44-A7D0-C9BC118F8979}" name="cpuk" type="6" refreshedVersion="7" background="1" saveData="1">
    <textPr sourceFile="/Users/sipospeter/ISKOLA/arteljesitmeny-project/userbenchmarkFajlok/cpuk.txt" decimal="," thousands=" " comma="1">
      <textFields count="8"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xr16:uid="{59B3D533-1AAF-E541-99DB-48026E2B2D84}" name="gpuk" type="6" refreshedVersion="7" background="1" saveData="1">
    <textPr sourceFile="/Users/sipospeter/ISKOLA/arteljesitmeny-project/userbenchmarkFajlok/gpuk.txt" decimal="," thousands=" " comma="1">
      <textFields count="8"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<sst xmlns="http://schemas.openxmlformats.org/spreadsheetml/2006/main" count="20055" uniqueCount="9646">
  <si>
    <t>Acer Chromebook 315 CB315-3HT-P297</t>
  </si>
  <si>
    <t>Processzor</t>
  </si>
  <si>
    <t>Videókártya</t>
  </si>
  <si>
    <t>Hangszóró</t>
  </si>
  <si>
    <t>Vezeték nélküli tech</t>
  </si>
  <si>
    <t>CPU magok száma</t>
  </si>
  <si>
    <t>OP rendszer család</t>
  </si>
  <si>
    <t>Súly</t>
  </si>
  <si>
    <t>8 GB</t>
  </si>
  <si>
    <t>Intel Pentium Silver N5000</t>
  </si>
  <si>
    <t>eMMC</t>
  </si>
  <si>
    <t>Merevlemez típus</t>
  </si>
  <si>
    <t>Intel UHD Graphics 605</t>
  </si>
  <si>
    <t>39.6 cm</t>
  </si>
  <si>
    <t>Bluetooth 5.0</t>
  </si>
  <si>
    <t>Google Chrome OS</t>
  </si>
  <si>
    <t>1.9 kg</t>
  </si>
  <si>
    <t>Stereo</t>
  </si>
  <si>
    <t>DDR4</t>
  </si>
  <si>
    <t>Dell Inspiron 15 3501 5FTCX</t>
  </si>
  <si>
    <t>ab768,99 €*9 Preise vergleichen</t>
  </si>
  <si>
    <t>Lenovo IdeaPad 3 17ALC6 82KV000SGE</t>
  </si>
  <si>
    <t>ab579,00 €*9 Preise vergleichen</t>
  </si>
  <si>
    <t>Lenovo ThinkBook 15 G2 ARE 20VG0007GE</t>
  </si>
  <si>
    <t>Lenovo V14-IIL 82C400SDGE</t>
  </si>
  <si>
    <t>Acer Aspire 5 A517-52G</t>
  </si>
  <si>
    <t>ab799,00 €*12 Preise vergleichen</t>
  </si>
  <si>
    <t>HP Pavilion x360 15"</t>
  </si>
  <si>
    <t>ab599,00 €*53 Preise vergleichen</t>
  </si>
  <si>
    <t>Produkttyp</t>
  </si>
  <si>
    <t>Familien NotebookMultimedia Notebook</t>
  </si>
  <si>
    <t>Multimedia Notebook</t>
  </si>
  <si>
    <t>Business NotebookMultimedia Notebook</t>
  </si>
  <si>
    <t>ConvertibleMultimedia Notebook</t>
  </si>
  <si>
    <t>Display-Diagonale</t>
  </si>
  <si>
    <t>15.6"</t>
  </si>
  <si>
    <t>17.3"</t>
  </si>
  <si>
    <t>14"</t>
  </si>
  <si>
    <t>Prozessorfamilie</t>
  </si>
  <si>
    <t>Intel Core i7</t>
  </si>
  <si>
    <t>AMD Ryzen 5</t>
  </si>
  <si>
    <t>Intel Core i5</t>
  </si>
  <si>
    <t>—</t>
  </si>
  <si>
    <t>Festplattenkapazität Gesamt</t>
  </si>
  <si>
    <t>512 GB</t>
  </si>
  <si>
    <t>256 GB</t>
  </si>
  <si>
    <t>Arbeitsspeicherkapazität</t>
  </si>
  <si>
    <t>16 GB</t>
  </si>
  <si>
    <t>12 GB</t>
  </si>
  <si>
    <t>Allgemein</t>
  </si>
  <si>
    <t>Prozessor</t>
  </si>
  <si>
    <t>Intel Core i5-1135G7</t>
  </si>
  <si>
    <t>AMD Ryzen 5 5500U</t>
  </si>
  <si>
    <t>AMD Ryzen 5 4500U</t>
  </si>
  <si>
    <t>Intel Core i5-1035G1</t>
  </si>
  <si>
    <t>Prozessorhersteller</t>
  </si>
  <si>
    <t>Intel</t>
  </si>
  <si>
    <t>AMD</t>
  </si>
  <si>
    <t>Festplattentyp</t>
  </si>
  <si>
    <t>Interne FestplatteSSD</t>
  </si>
  <si>
    <t>Produktlinie</t>
  </si>
  <si>
    <t>Dell Inspiron</t>
  </si>
  <si>
    <t>Lenovo IdeaPad 3</t>
  </si>
  <si>
    <t>Lenovo ThinkBook</t>
  </si>
  <si>
    <t>Lenovo V</t>
  </si>
  <si>
    <t>Acer Aspire 5</t>
  </si>
  <si>
    <t>HP Pavilion</t>
  </si>
  <si>
    <t>Prozessor-Codename</t>
  </si>
  <si>
    <t>Tiger Lake</t>
  </si>
  <si>
    <t>Ice Lake</t>
  </si>
  <si>
    <t>Abmessungen</t>
  </si>
  <si>
    <t>Breite</t>
  </si>
  <si>
    <t>36.4 cm</t>
  </si>
  <si>
    <t>39.9 cm</t>
  </si>
  <si>
    <t>35.7 cm</t>
  </si>
  <si>
    <t>32.7 cm</t>
  </si>
  <si>
    <t>40.4 cm</t>
  </si>
  <si>
    <t>35.8 cm</t>
  </si>
  <si>
    <t>Höhe</t>
  </si>
  <si>
    <t>2.0 cm</t>
  </si>
  <si>
    <t>1.9 cm</t>
  </si>
  <si>
    <t>Tiefe</t>
  </si>
  <si>
    <t>24.9 cm</t>
  </si>
  <si>
    <t>27.4 cm</t>
  </si>
  <si>
    <t>23.5 cm</t>
  </si>
  <si>
    <t>24.1 cm</t>
  </si>
  <si>
    <t>26.4 cm</t>
  </si>
  <si>
    <t>22.9 cm</t>
  </si>
  <si>
    <t>Akku/Batterie</t>
  </si>
  <si>
    <t>Akkuladezeit</t>
  </si>
  <si>
    <t>3 h</t>
  </si>
  <si>
    <t>Akkuspannung</t>
  </si>
  <si>
    <t>11.4 V</t>
  </si>
  <si>
    <t>Akkutechnologie</t>
  </si>
  <si>
    <t>Li-Ion</t>
  </si>
  <si>
    <t>Li-Po</t>
  </si>
  <si>
    <t>Anzahl Akkuzellen</t>
  </si>
  <si>
    <t>Ausstattung</t>
  </si>
  <si>
    <t>Grafikkarte</t>
  </si>
  <si>
    <t>Intel Iris Xe Graphics</t>
  </si>
  <si>
    <t>AMD Radeon</t>
  </si>
  <si>
    <t>Intel UHD Graphics</t>
  </si>
  <si>
    <t>HD-Webcamintegriertes Mikrofonnumerische Tastatur</t>
  </si>
  <si>
    <t>Fingerabdruck-Scannerintegriertes Mikrofonnumerische TastaturWebcam</t>
  </si>
  <si>
    <t>Beleuchtete TastenFingerabdruck-Scannerintegriertes Mikrofonnumerische TastaturWebcam</t>
  </si>
  <si>
    <t>integriertes MikrofonWebcam</t>
  </si>
  <si>
    <t>Beleuchtete TastenFingerabdruck-ScannerHD-Webcamintegriertes Mikrofonnumerische Tastatur</t>
  </si>
  <si>
    <t>Beleuchtete TastenHD-Webcamintegriertes MikrofonMultitouchnumerische Tastatur</t>
  </si>
  <si>
    <t>Anzahl Festplatten</t>
  </si>
  <si>
    <t>Grafiktyp</t>
  </si>
  <si>
    <t>Onboard-Grafik</t>
  </si>
  <si>
    <t>Dedizierte GrafikkarteGDDR5</t>
  </si>
  <si>
    <t>Lautsprecher</t>
  </si>
  <si>
    <t>Stereo Lautsprecher</t>
  </si>
  <si>
    <t>Stereo Lautsprechervorhanden</t>
  </si>
  <si>
    <t>Optisches Laufwerk</t>
  </si>
  <si>
    <t>ohne Laufwerk</t>
  </si>
  <si>
    <t>Bauform</t>
  </si>
  <si>
    <t>Tastaturlayout</t>
  </si>
  <si>
    <t>QWERTZ</t>
  </si>
  <si>
    <t>Display</t>
  </si>
  <si>
    <t>Display-Diagonale metrisch</t>
  </si>
  <si>
    <t>39.5 cm</t>
  </si>
  <si>
    <t>43.9 cm</t>
  </si>
  <si>
    <t>35.6 cm</t>
  </si>
  <si>
    <t>Display-Auflösung</t>
  </si>
  <si>
    <t>1920 x 1080 Pixel</t>
  </si>
  <si>
    <t>1600 x 900 Pixel</t>
  </si>
  <si>
    <t>Display-Helligkeit</t>
  </si>
  <si>
    <t>220 cd/m²</t>
  </si>
  <si>
    <t>250 cd/m²</t>
  </si>
  <si>
    <t>Display-Merkmale</t>
  </si>
  <si>
    <t>matt</t>
  </si>
  <si>
    <t>drehbarmatt</t>
  </si>
  <si>
    <t>Display-Seitenverhältnis</t>
  </si>
  <si>
    <t>Display-Typ</t>
  </si>
  <si>
    <t>Full HD</t>
  </si>
  <si>
    <t>HD+TN</t>
  </si>
  <si>
    <t>Full HDIPS</t>
  </si>
  <si>
    <t>Full HDIPSLED</t>
  </si>
  <si>
    <t>Full HDIPSTouchscreen</t>
  </si>
  <si>
    <t>Kontrastverhältnis</t>
  </si>
  <si>
    <t>Farbe</t>
  </si>
  <si>
    <t>Herstellerfarbe</t>
  </si>
  <si>
    <t>schwarz</t>
  </si>
  <si>
    <t>abyss blue</t>
  </si>
  <si>
    <t>mineral grey</t>
  </si>
  <si>
    <t>iron grey</t>
  </si>
  <si>
    <t>silber</t>
  </si>
  <si>
    <t>natursilber</t>
  </si>
  <si>
    <t>blau</t>
  </si>
  <si>
    <t>grausilber</t>
  </si>
  <si>
    <t>grau</t>
  </si>
  <si>
    <t>Funktionalitäten</t>
  </si>
  <si>
    <t>Funktionen</t>
  </si>
  <si>
    <t>Kensington Lock</t>
  </si>
  <si>
    <t>Gewicht</t>
  </si>
  <si>
    <t>2.1 kg</t>
  </si>
  <si>
    <t>1.7 kg</t>
  </si>
  <si>
    <t>1.6 kg</t>
  </si>
  <si>
    <t>2.6 kg</t>
  </si>
  <si>
    <t>1.8 kg</t>
  </si>
  <si>
    <t>Konnektivität</t>
  </si>
  <si>
    <t>Anschlüsse</t>
  </si>
  <si>
    <t>HDMIKombibuchseRJ-45USB 2.0USB 3.1 (Typ-A)WLAN</t>
  </si>
  <si>
    <t>HDMIKombibuchseUSB 2.0USB 3.1 (Typ-A)USB 3.1 (Typ-C)WLAN</t>
  </si>
  <si>
    <t>DisplayPortHDMIKombibuchseRJ-45USB 3.1 (Typ-A)USB 3.1 (Typ-C)WLAN</t>
  </si>
  <si>
    <t>HDMIKombibuchseUSB 2.0USB 3.1 (Typ-A)WLAN</t>
  </si>
  <si>
    <t>HDMIKombibuchseRJ-45USB 3.1 (Typ-A)USB 3.1 (Typ-C)WLAN</t>
  </si>
  <si>
    <t>DisplayPortHDMI 2.0USB 3.1 (Typ-A)USB 3.1 (Typ-C)WLAN</t>
  </si>
  <si>
    <t>Anzahl Lautsprecheranschlüsse</t>
  </si>
  <si>
    <t>Drahtlose Technologie</t>
  </si>
  <si>
    <t>Bluetooth 5.0WLAN</t>
  </si>
  <si>
    <t>Bluetooth 5.1WLAN</t>
  </si>
  <si>
    <t>Bluetooth 4.2WLAN</t>
  </si>
  <si>
    <t>WLAN</t>
  </si>
  <si>
    <t>Netzwerkanschlüsse</t>
  </si>
  <si>
    <t>Gigabit-EthernetWLAN</t>
  </si>
  <si>
    <t>WLAN-Standards</t>
  </si>
  <si>
    <t>IEEE 802.11aIEEE 802.11acIEEE 802.11bIEEE 802.11gIEEE 802.11n</t>
  </si>
  <si>
    <t>IEEE 802.11aIEEE 802.11acIEEE 802.11axIEEE 802.11bIEEE 802.11gIEEE 802.11n</t>
  </si>
  <si>
    <t>Anzahl USB 3.1-Anschlüsse (Typ-A)</t>
  </si>
  <si>
    <t>Bus-Typ</t>
  </si>
  <si>
    <t>M.2PCIe</t>
  </si>
  <si>
    <t>PCIe</t>
  </si>
  <si>
    <t>Anzahl USB 2.0-Anschlüsse</t>
  </si>
  <si>
    <t>Prozessorsockel</t>
  </si>
  <si>
    <t>Sockel FCBGA1440</t>
  </si>
  <si>
    <t>Sockel FCBGA1526</t>
  </si>
  <si>
    <t>Sockel FCBGA1449</t>
  </si>
  <si>
    <t>Leistungsmerkmale</t>
  </si>
  <si>
    <t>Prozessortaktfrequenz</t>
  </si>
  <si>
    <t>2.40 GHz</t>
  </si>
  <si>
    <t>2.10 GHz</t>
  </si>
  <si>
    <t>2.30 GHz</t>
  </si>
  <si>
    <t>1.20 GHz</t>
  </si>
  <si>
    <t>Anzahl Prozessorkerne</t>
  </si>
  <si>
    <t>Arbeitsspeichergeschwindigkeit</t>
  </si>
  <si>
    <t>2666 MHz</t>
  </si>
  <si>
    <t>3200 MHz</t>
  </si>
  <si>
    <t>Max. Taktfrequenz</t>
  </si>
  <si>
    <t>4.20 GHz</t>
  </si>
  <si>
    <t>4.00 GHz</t>
  </si>
  <si>
    <t>3.60 GHz</t>
  </si>
  <si>
    <t>Lieferumfang</t>
  </si>
  <si>
    <t>Mitgeliefertes Zubehör</t>
  </si>
  <si>
    <t>GarantiekarteNetzteil</t>
  </si>
  <si>
    <t>GarantiekarteLadenetzteil</t>
  </si>
  <si>
    <t>Garantiekarte</t>
  </si>
  <si>
    <t>Optik</t>
  </si>
  <si>
    <t>Kameraauflösung</t>
  </si>
  <si>
    <t>0.9 MP</t>
  </si>
  <si>
    <t>0.3 MP</t>
  </si>
  <si>
    <t>Software</t>
  </si>
  <si>
    <t>Betriebssystemfamilie</t>
  </si>
  <si>
    <t>Windows 10</t>
  </si>
  <si>
    <t>ohne Betriebssystem</t>
  </si>
  <si>
    <t>Betriebssystem</t>
  </si>
  <si>
    <t>Windows 10 Home 64Bit</t>
  </si>
  <si>
    <t>Windows 10 Pro 64Bit</t>
  </si>
  <si>
    <t>Speicher</t>
  </si>
  <si>
    <t>Anzahl Arbeitsspeichermodule</t>
  </si>
  <si>
    <t>Arbeitsspeichertyp</t>
  </si>
  <si>
    <t>DDR4SO-DIMM</t>
  </si>
  <si>
    <t>Max. Anzahl Speichermodule</t>
  </si>
  <si>
    <t>Festplattenkapazität (SSD)</t>
  </si>
  <si>
    <t>Max. Arbeitsspeicher</t>
  </si>
  <si>
    <t>40 GB</t>
  </si>
  <si>
    <t>20 GB</t>
  </si>
  <si>
    <t>Gesamtcache</t>
  </si>
  <si>
    <t>8 MB</t>
  </si>
  <si>
    <t>6 MB</t>
  </si>
  <si>
    <t>Speichererweiterung</t>
  </si>
  <si>
    <t>SDSDHCSDXC</t>
  </si>
  <si>
    <t>MMCSDSDHCSDXC</t>
  </si>
  <si>
    <t>microSD</t>
  </si>
  <si>
    <t>Jetzt zum billiger.de Newsletter anmeldenNie wieder Angebote, Aktionen &amp; Gewinnspiele verpassen!Zum Newsletter anmelden</t>
  </si>
  <si>
    <t>Übersichten</t>
  </si>
  <si>
    <t>Alle DealsAlle Shops</t>
  </si>
  <si>
    <t>Services</t>
  </si>
  <si>
    <t>DatenschutzDatenschutzeinstellungenImpressumFür ShopsOS Plattform</t>
  </si>
  <si>
    <t>Unternehmen</t>
  </si>
  <si>
    <t>KarrierePresseÜber unsKontakt &amp; HilfeT-Online</t>
  </si>
  <si>
    <t>Powered by</t>
  </si>
  <si>
    <t>*Alle Preise inkl. der jeweils geltenden gesetzlichen Mehrwertsteuer, ggfs. zzgl. Versandkosten. Alle Angaben ohne Gewähr. Änderungen sind in der Zwischenzeit möglich.</t>
  </si>
  <si>
    <t>Unser Vergleich enthält Angebote diverser Shops, die bei Weiterleitung oder Verkauf eine Vergütung an billiger.de bezahlen.</t>
  </si>
  <si>
    <t>© 2004-2021 solute GmbH</t>
  </si>
  <si>
    <t>ab703,00 €*16 Preise vergleichen</t>
  </si>
  <si>
    <t>ab469,00 €*10 Preise vergleichen</t>
  </si>
  <si>
    <t>billiger.de Preisvergleich-AppsBeim mobilen Surfen immer den besten Preis im Blick!</t>
  </si>
  <si>
    <t>Es geht immer billiger.de - Preisvergleich, Testberichte und Erfahrungsberichte.</t>
  </si>
  <si>
    <t>Internal hard driveSSD</t>
  </si>
  <si>
    <t>stereo speaker</t>
  </si>
  <si>
    <t>stereo speakeravailable</t>
  </si>
  <si>
    <t>AMD Radeon Pro WX 5100 8GB GDDR5 256bit (100-505940)</t>
  </si>
  <si>
    <t>SAPPHIRE Radeon E9260 8GB GDDR5 128bit</t>
  </si>
  <si>
    <t>RAM típus</t>
  </si>
  <si>
    <t>minnel kevesebb annal jobb</t>
  </si>
  <si>
    <t>Merevlemez-kapacitás (GB)</t>
  </si>
  <si>
    <t>RAM-kapacitás (GB)</t>
  </si>
  <si>
    <t>Akkumulátor-kapacitás (mAh)</t>
  </si>
  <si>
    <t>Akkumulátor élettartam (ó)</t>
  </si>
  <si>
    <t>Kijelző átmérő (cm)</t>
  </si>
  <si>
    <t>Kijelző felbontás (p)</t>
  </si>
  <si>
    <t>Processzor órajel (GHz)</t>
  </si>
  <si>
    <t>1.10</t>
  </si>
  <si>
    <t>2.40</t>
  </si>
  <si>
    <t>2.10</t>
  </si>
  <si>
    <t>2.30</t>
  </si>
  <si>
    <t>1.20</t>
  </si>
  <si>
    <t>1920 x 1080</t>
  </si>
  <si>
    <t>1600 x 900</t>
  </si>
  <si>
    <t>Bluetooth verzio</t>
  </si>
  <si>
    <t>Bluetooth verzio szam</t>
  </si>
  <si>
    <t>Teljes gyorsítótár (MB)</t>
  </si>
  <si>
    <t>Pixelek száma</t>
  </si>
  <si>
    <t>Intel UHD Graphics 620</t>
  </si>
  <si>
    <t>minnel tobb annal jobb</t>
  </si>
  <si>
    <t>ddr4 =1</t>
  </si>
  <si>
    <t>ddr4 sodimm=2</t>
  </si>
  <si>
    <t>irány =0</t>
  </si>
  <si>
    <t>oprendszer léte növeli az árat</t>
  </si>
  <si>
    <t>oprendszer hianya csokkenti az arat</t>
  </si>
  <si>
    <t>ki kell hagyni amit nem lehet lekodolni</t>
  </si>
  <si>
    <t>pitlik tanacsa:</t>
  </si>
  <si>
    <t>intel kontra amd</t>
  </si>
  <si>
    <t>proci tipus</t>
  </si>
  <si>
    <t>Videokartya tipus</t>
  </si>
  <si>
    <t>RAM típus kód</t>
  </si>
  <si>
    <t>Van oprendszer?</t>
  </si>
  <si>
    <t>-</t>
  </si>
  <si>
    <t>proci pontok</t>
  </si>
  <si>
    <t>megfelelő adatbázis hiánya miatt nincsenek pontok</t>
  </si>
  <si>
    <t>meg lehet adni a preferenciakat</t>
  </si>
  <si>
    <t>utana kell nezni, hogy ha nincs pont,akkor esetleg feltalalas evszama</t>
  </si>
  <si>
    <t>szetszedni, hogy szelesseg ill. Hosszusag</t>
  </si>
  <si>
    <t>mennyibe kerul,hogy ha nincs alapbol oprendszer, akk utolag mennyi</t>
  </si>
  <si>
    <t>ez elott meg kell kerdezni, hogy melyik a jobb neked, hogy massziv, ergo nehezebb, vagy torekenyebb ergo konnyebb</t>
  </si>
  <si>
    <t>Windows 10 Home</t>
  </si>
  <si>
    <t>SSD</t>
  </si>
  <si>
    <t>Intel Core i7-1065G7</t>
  </si>
  <si>
    <t>USB 3.0</t>
  </si>
  <si>
    <t>1.4 kg</t>
  </si>
  <si>
    <t>128 GB</t>
  </si>
  <si>
    <t>Shopping</t>
  </si>
  <si>
    <t>11.6"</t>
  </si>
  <si>
    <t>Intel Pentium Silver</t>
  </si>
  <si>
    <t>Intel Celeron N</t>
  </si>
  <si>
    <t>4 GB</t>
  </si>
  <si>
    <t>Intel Pentium Silver N5030</t>
  </si>
  <si>
    <t>Intel Celeron N4020</t>
  </si>
  <si>
    <t>HP 250</t>
  </si>
  <si>
    <t>Lenovo IdeaPad</t>
  </si>
  <si>
    <t>Gemini Lake Refresh</t>
  </si>
  <si>
    <t>29.5 cm</t>
  </si>
  <si>
    <t>2.1 cm</t>
  </si>
  <si>
    <t>1.8 cm</t>
  </si>
  <si>
    <t>24.2 cm</t>
  </si>
  <si>
    <t>21.2 cm</t>
  </si>
  <si>
    <t>Intel Iris Plus</t>
  </si>
  <si>
    <t>Intel UHD Graphics 600</t>
  </si>
  <si>
    <t>platingrau</t>
  </si>
  <si>
    <t>1.5 kg</t>
  </si>
  <si>
    <t>1.30 GHz</t>
  </si>
  <si>
    <t>1.10 GHz</t>
  </si>
  <si>
    <t>2400 MHz</t>
  </si>
  <si>
    <t>3.90 GHz</t>
  </si>
  <si>
    <t>3.10 GHz</t>
  </si>
  <si>
    <t>2.80 GHz</t>
  </si>
  <si>
    <t>Material</t>
  </si>
  <si>
    <t>4 MB</t>
  </si>
  <si>
    <t>Magazin</t>
  </si>
  <si>
    <t>Tarifvergleich</t>
  </si>
  <si>
    <t>Ihre 3 Produkte im Vergleich</t>
  </si>
  <si>
    <t>Gesamtnote</t>
  </si>
  <si>
    <t>Leider noch keine Gesamtnote vorhanden.</t>
  </si>
  <si>
    <t>Familien Notebook</t>
  </si>
  <si>
    <t>Akkulaufzeit</t>
  </si>
  <si>
    <t>8 h</t>
  </si>
  <si>
    <t>12 h</t>
  </si>
  <si>
    <t>Anzahl USB 3.1-Anschlüsse (Typ-C)</t>
  </si>
  <si>
    <t>Sockel FCBGA1090</t>
  </si>
  <si>
    <t>Gehäusematerial</t>
  </si>
  <si>
    <t>Kunststoff</t>
  </si>
  <si>
    <t>L3-Cache</t>
  </si>
  <si>
    <t>Partner von</t>
  </si>
  <si>
    <t>Deals</t>
  </si>
  <si>
    <t>5.000+</t>
  </si>
  <si>
    <t>Business Notebook</t>
  </si>
  <si>
    <t>Convertible</t>
  </si>
  <si>
    <t>Subnotebook</t>
  </si>
  <si>
    <t>Interne Festplatte</t>
  </si>
  <si>
    <t>integriertes Mikrofon</t>
  </si>
  <si>
    <t>numerische Tastatur</t>
  </si>
  <si>
    <t>Webcam</t>
  </si>
  <si>
    <t>HD-Webcam</t>
  </si>
  <si>
    <t>Multitouch</t>
  </si>
  <si>
    <t>vorhanden</t>
  </si>
  <si>
    <t>IPS</t>
  </si>
  <si>
    <t>LCD</t>
  </si>
  <si>
    <t>LED</t>
  </si>
  <si>
    <t>Touchscreen</t>
  </si>
  <si>
    <t>TN</t>
  </si>
  <si>
    <t>HDMI</t>
  </si>
  <si>
    <t>Kombibuchse</t>
  </si>
  <si>
    <t>RJ-45</t>
  </si>
  <si>
    <t>USB 3.1 (Typ-A)</t>
  </si>
  <si>
    <t>USB 3.1 (Typ-C)</t>
  </si>
  <si>
    <t>Bluetooth 4.2</t>
  </si>
  <si>
    <t>Gigabit-Ethernet</t>
  </si>
  <si>
    <t>IEEE 802.11a</t>
  </si>
  <si>
    <t>IEEE 802.11ac</t>
  </si>
  <si>
    <t>IEEE 802.11b</t>
  </si>
  <si>
    <t>IEEE 802.11g</t>
  </si>
  <si>
    <t>IEEE 802.11n</t>
  </si>
  <si>
    <t>M.2</t>
  </si>
  <si>
    <t>Ladenetzteil</t>
  </si>
  <si>
    <t>Eingabestift</t>
  </si>
  <si>
    <t>Netzkabel</t>
  </si>
  <si>
    <t>Netzteil</t>
  </si>
  <si>
    <t>SD</t>
  </si>
  <si>
    <t>SDHC</t>
  </si>
  <si>
    <t>SDXC</t>
  </si>
  <si>
    <t>microSDHC</t>
  </si>
  <si>
    <t>microSDXC</t>
  </si>
  <si>
    <t>Jetzt zum billiger.de Newsletter anmelden</t>
  </si>
  <si>
    <t>Nie wieder Angebote, Aktionen &amp; Gewinnspiele verpassen!</t>
  </si>
  <si>
    <t>Zum Newsletter anmelden</t>
  </si>
  <si>
    <t>billiger.de Preisvergleich-Apps</t>
  </si>
  <si>
    <t>Beim mobilen Surfen immer den besten Preis im Blick!</t>
  </si>
  <si>
    <t>Datenschutz</t>
  </si>
  <si>
    <t>Datenschutzeinstellungen</t>
  </si>
  <si>
    <t>Impressum</t>
  </si>
  <si>
    <t>Für Shops</t>
  </si>
  <si>
    <t>OS Plattform</t>
  </si>
  <si>
    <t>Es geht immer billiger.de - Preisvergleich, Testberichte und Erfahrungsberichte.</t>
  </si>
  <si>
    <t>*Alle Preise inkl. der jeweils geltenden gesetzlichen Mehrwertsteuer, ggfs. zzgl. Versandkosten. Alle Angaben ohne Gewähr. Änderungen sind in der Zwischenzeit möglich.</t>
  </si>
  <si>
    <t>Nach oben</t>
  </si>
  <si>
    <t>Wonach suchen Sie?</t>
  </si>
  <si>
    <t>Alle Deals</t>
  </si>
  <si>
    <t>Alle Shops</t>
  </si>
  <si>
    <t>Karriere</t>
  </si>
  <si>
    <t>Presse</t>
  </si>
  <si>
    <t>Über uns</t>
  </si>
  <si>
    <t>Kontakt &amp; Hilfe</t>
  </si>
  <si>
    <t>T-Online</t>
  </si>
  <si>
    <t>1.920 x 1.080</t>
  </si>
  <si>
    <t>ram értéke</t>
  </si>
  <si>
    <t>Hangszóró értéke</t>
  </si>
  <si>
    <t>DDR1</t>
  </si>
  <si>
    <t>DDR2</t>
  </si>
  <si>
    <t>DDR3</t>
  </si>
  <si>
    <t>szamunkra értelmezhető adat</t>
  </si>
  <si>
    <t>adat,amibol atalakitottam számunkra ertelmezhető adatot, ez nekünk csak simán mellékszámításként fontos</t>
  </si>
  <si>
    <t>1.9</t>
  </si>
  <si>
    <t>2.1</t>
  </si>
  <si>
    <t>1.7</t>
  </si>
  <si>
    <t>1.6</t>
  </si>
  <si>
    <t>Apple MacBook Pro 13 (2019)</t>
  </si>
  <si>
    <t>256</t>
  </si>
  <si>
    <t>8</t>
  </si>
  <si>
    <t>Intel Iris Plus Graphics 645</t>
  </si>
  <si>
    <t>Intel i5-8257U</t>
  </si>
  <si>
    <t>2560 x 1600</t>
  </si>
  <si>
    <t>Bluetooth 4.2 </t>
  </si>
  <si>
    <t>macOS 11</t>
  </si>
  <si>
    <t>6</t>
  </si>
  <si>
    <t>4</t>
  </si>
  <si>
    <t>1.40</t>
  </si>
  <si>
    <t>1.37</t>
  </si>
  <si>
    <t>34</t>
  </si>
  <si>
    <t>5086</t>
  </si>
  <si>
    <t>64</t>
  </si>
  <si>
    <t>LPDDR4</t>
  </si>
  <si>
    <t>266-400</t>
  </si>
  <si>
    <t>2.5/2.6V</t>
  </si>
  <si>
    <t>533-800</t>
  </si>
  <si>
    <t>1.8V</t>
  </si>
  <si>
    <t>1066-1600</t>
  </si>
  <si>
    <t>1.35/1.5V</t>
  </si>
  <si>
    <t>2133-3200</t>
  </si>
  <si>
    <t>1.2V</t>
  </si>
  <si>
    <t>DDR5</t>
  </si>
  <si>
    <t>3200-6400</t>
  </si>
  <si>
    <t>1.1V</t>
  </si>
  <si>
    <t>LPDDR2</t>
  </si>
  <si>
    <t>LPDDR3</t>
  </si>
  <si>
    <t>3200-4267</t>
  </si>
  <si>
    <t>LPDDR5</t>
  </si>
  <si>
    <t>Voltage level (V)</t>
  </si>
  <si>
    <t>https://www.techcenturion.com/ddr4-vs-lpddr4x</t>
  </si>
  <si>
    <t>Average Voltage level (V)</t>
  </si>
  <si>
    <t>Avg. Data Trans. rate</t>
  </si>
  <si>
    <t>Avg. Data Trans. Rate ÉS Average Voltage level ÁTLAGA</t>
  </si>
  <si>
    <t>https://itigic.com/dimm-vs-so-dimm-characteristics-definition-and-differences/</t>
  </si>
  <si>
    <t>memory type</t>
  </si>
  <si>
    <t>DIMM pin number</t>
  </si>
  <si>
    <t>100/144</t>
  </si>
  <si>
    <t>SO-DIMM pin number original</t>
  </si>
  <si>
    <t>SO-DIMM pin number ÁTLAG</t>
  </si>
  <si>
    <t>DDR1SO-DIMM</t>
  </si>
  <si>
    <t>DDR2SO-DIMM</t>
  </si>
  <si>
    <t>DDR3SO-DIMM</t>
  </si>
  <si>
    <t>DDR5SO-DIMM</t>
  </si>
  <si>
    <t>SDR</t>
  </si>
  <si>
    <t>pinszám</t>
  </si>
  <si>
    <t>1 dimm, 2 sodimm</t>
  </si>
  <si>
    <t>ddr es sodimm kozotti kulonbseg eldontese a pinek szama, elvileg mas kulonbseg nincs koztuk</t>
  </si>
  <si>
    <t>https://www.jedec.org/sites/default/files/Minho_SK%20hynix_CES_14_new.pdf</t>
  </si>
  <si>
    <t>végleges rangsor</t>
  </si>
  <si>
    <t>https://media.digikey.com/pdf/Data%20Sheets/Micron%20Technology%20Inc%20PDFs/MT16VDDF%206464H,12864H.pdf</t>
  </si>
  <si>
    <t>SDRAM = SODIMM???????</t>
  </si>
  <si>
    <t>sdram is a memory chip type</t>
  </si>
  <si>
    <t>dimm and sodimm are the memory module formfactors</t>
  </si>
  <si>
    <t xml:space="preserve"> (meg nyilvan a meretuk de nem fontos az mar)</t>
  </si>
  <si>
    <t>ugyan az az adat, mint a nem sodimm verzioja, csak a pinszám más</t>
  </si>
  <si>
    <t>ehhez tartozo magyarazat</t>
  </si>
  <si>
    <t>RAMOK SORRENDJE</t>
  </si>
  <si>
    <t>linkek</t>
  </si>
  <si>
    <t>sorrend kiszamitasahoz szukseges kozvetlen adatok kiszamolasara hasznalt adatok</t>
  </si>
  <si>
    <t>Data transfer rate (MT/s, million transfers per second)</t>
  </si>
  <si>
    <t>a sorrend kiszámításához közvetlenül használt adatok oszlopa</t>
  </si>
  <si>
    <t>LPDDR5X</t>
  </si>
  <si>
    <t>https://www.dignited.com/80891/types-of-lpddr-ram-mobile-computer-memory/</t>
  </si>
  <si>
    <t>1.2/1.8V</t>
  </si>
  <si>
    <t>1.1/1.8V</t>
  </si>
  <si>
    <t>1.05/0.9V</t>
  </si>
  <si>
    <t>800-1067</t>
  </si>
  <si>
    <t>400-533</t>
  </si>
  <si>
    <t>1600-2133</t>
  </si>
  <si>
    <t>Gépnév</t>
  </si>
  <si>
    <t>https://blogs.synopsys.com/vip-central/2017/09/05/lpddr4-what-makes-it-faster-and-reduces-power-consumption/</t>
  </si>
  <si>
    <t>LPDDR1</t>
  </si>
  <si>
    <t>nem lesz jo mert attol meg h kevesebb a pin attolmeg lehet h szarabb,szoval ez nem oke igy</t>
  </si>
  <si>
    <t>Type</t>
  </si>
  <si>
    <t>Part Number</t>
  </si>
  <si>
    <t>Brand</t>
  </si>
  <si>
    <t>Model</t>
  </si>
  <si>
    <t>Rank</t>
  </si>
  <si>
    <t>Benchmark</t>
  </si>
  <si>
    <t>Samples</t>
  </si>
  <si>
    <t>URL</t>
  </si>
  <si>
    <t>GPU</t>
  </si>
  <si>
    <t>Nvidia</t>
  </si>
  <si>
    <t>RTX 3090</t>
  </si>
  <si>
    <t>https://gpu.userbenchmark.com/Nvidia-RTX-3090/Rating/4081</t>
  </si>
  <si>
    <t>RTX 3080-Ti</t>
  </si>
  <si>
    <t>https://gpu.userbenchmark.com/Nvidia-RTX-3080-Ti/Rating/4115</t>
  </si>
  <si>
    <t>Quadro RTX A6000</t>
  </si>
  <si>
    <t>https://gpu.userbenchmark.com/SpeedTest/1300600/NVIDIA-Quadro-RTX-A6000</t>
  </si>
  <si>
    <t>RTX 3080</t>
  </si>
  <si>
    <t>https://gpu.userbenchmark.com/Nvidia-RTX-3080/Rating/4080</t>
  </si>
  <si>
    <t>RX 6900-XT</t>
  </si>
  <si>
    <t>https://gpu.userbenchmark.com/AMD-RX-6900-XT/Rating/4091</t>
  </si>
  <si>
    <t>Titan RTX</t>
  </si>
  <si>
    <t>https://gpu.userbenchmark.com/SpeedTest/664199/NVIDIA-TITAN-RTX</t>
  </si>
  <si>
    <t>900-1G150-2500-000</t>
  </si>
  <si>
    <t>NVidia Titan RTX 24GB</t>
  </si>
  <si>
    <t>Quadro RTX 8000</t>
  </si>
  <si>
    <t>https://gpu.userbenchmark.com/SpeedTest/762332/NVIDIA-Quadro-RTX-8000</t>
  </si>
  <si>
    <t>Quadro RTX 6000</t>
  </si>
  <si>
    <t>https://gpu.userbenchmark.com/SpeedTest/736712/NVIDIA-Quadro-RTX-6000</t>
  </si>
  <si>
    <t>RTX 2080-Ti</t>
  </si>
  <si>
    <t>https://gpu.userbenchmark.com/Nvidia-RTX-2080-Ti/Rating/4027</t>
  </si>
  <si>
    <t>ZT-T20810D-10P</t>
  </si>
  <si>
    <t>Zotac</t>
  </si>
  <si>
    <t>Zotac RTX 2080 Ti 11GB GAMING AMP SPECTRA RGB</t>
  </si>
  <si>
    <t>DUAL-RTX2080TI-O11G</t>
  </si>
  <si>
    <t>Asus</t>
  </si>
  <si>
    <t>Asus RTX 2080 Ti 11GB Dual-fan OC</t>
  </si>
  <si>
    <t>RTX 2080 Ti GAMING X TRIO</t>
  </si>
  <si>
    <t>MSI</t>
  </si>
  <si>
    <t>MSI RTX 2080 Ti 11GB Gaming</t>
  </si>
  <si>
    <t>GV-N208TGAMING OC-11GC</t>
  </si>
  <si>
    <t>Gigabyte</t>
  </si>
  <si>
    <t>Gigabyte RTX 2080 Ti 11GB Gaming OC</t>
  </si>
  <si>
    <t>ROG-STRIX-RTX2080TI-O11G-GAMING</t>
  </si>
  <si>
    <t>Asus RTX 2080 Ti 11GB ROG Strix</t>
  </si>
  <si>
    <t>11G-P4-2487-KR</t>
  </si>
  <si>
    <t>EVGA</t>
  </si>
  <si>
    <t>EVGA RTX 2080 Ti 11GB FTW3 Ultra Gaming</t>
  </si>
  <si>
    <t>11G-P4-2281-KR</t>
  </si>
  <si>
    <t>EVGA RTX 2080 Ti 11GB Black</t>
  </si>
  <si>
    <t>GV-N208TAORUS X-11GC</t>
  </si>
  <si>
    <t>Gigabyte RTX 2080 Ti 11GB Xtreme</t>
  </si>
  <si>
    <t>RTX 3070-Ti</t>
  </si>
  <si>
    <t>https://gpu.userbenchmark.com/Nvidia-RTX-3070-Ti/Rating/4116</t>
  </si>
  <si>
    <t>RX 6800-XT</t>
  </si>
  <si>
    <t>https://gpu.userbenchmark.com/AMD-RX-6800-XT/Rating/4089</t>
  </si>
  <si>
    <t>Titan V</t>
  </si>
  <si>
    <t>https://gpu.userbenchmark.com/SpeedTest/395529/NVIDIA-TITAN-V</t>
  </si>
  <si>
    <t>RTX 3070</t>
  </si>
  <si>
    <t>https://gpu.userbenchmark.com/Nvidia-RTX-3070/Rating/4083</t>
  </si>
  <si>
    <t>Titan Xp</t>
  </si>
  <si>
    <t>https://gpu.userbenchmark.com/SpeedTest/265423/NVIDIA-TITAN-Xp</t>
  </si>
  <si>
    <t>RTX 2080S (Super)</t>
  </si>
  <si>
    <t>https://gpu.userbenchmark.com/Nvidia-RTX-2080S-Super/Rating/4050</t>
  </si>
  <si>
    <t>GV-N208SGAMING OC-8GC</t>
  </si>
  <si>
    <t>Gigabyte RTX 2080 Super 8GB Gaming</t>
  </si>
  <si>
    <t>08GP43183KR</t>
  </si>
  <si>
    <t>EVGA RTX 2080 Super 8GB XC Ultra</t>
  </si>
  <si>
    <t>RTX 2080 Super Gaming X Trio</t>
  </si>
  <si>
    <t>MSI RTX 2080 Super 8GB Gaming X</t>
  </si>
  <si>
    <t>ROG-STRIX-RTX2080S-A8G-Gaming</t>
  </si>
  <si>
    <t>Asus RTX 2080 Super 8GB ROG Strix A8G</t>
  </si>
  <si>
    <t>ROG-STRIX-RTX2080S-O8G-Gaming</t>
  </si>
  <si>
    <t>Asus RTX 2080 Super 8GB ROG Strix O8G</t>
  </si>
  <si>
    <t>RTX 2080 Super Ventus XS OC</t>
  </si>
  <si>
    <t>MSI RTX 2080 Super 8GB Ventus XS OC</t>
  </si>
  <si>
    <t>RTX 2080 SUPER VENTUS OC</t>
  </si>
  <si>
    <t>MSI RTX 2080 Super 8GB Ventus OC</t>
  </si>
  <si>
    <t>Gv-N208SWF3OC-8GD</t>
  </si>
  <si>
    <t>Gigabyte RTX 2080 Super 8GB Windforce</t>
  </si>
  <si>
    <t>08G-P4-3081-KR</t>
  </si>
  <si>
    <t>EVGA RTX 2080 Super 8GB Black Gaming</t>
  </si>
  <si>
    <t>GV-N208SAORUS-8GC</t>
  </si>
  <si>
    <t>Gigabyte RTX 2080 Super 8GB Aorus Windforce</t>
  </si>
  <si>
    <t>08G-P4-2083-KR</t>
  </si>
  <si>
    <t>EVGA RTX 2080 Super 8GB KO Dual</t>
  </si>
  <si>
    <t>GTX 1080-Ti</t>
  </si>
  <si>
    <t>https://gpu.userbenchmark.com/Nvidia-GTX-1080-Ti/Rating/3918</t>
  </si>
  <si>
    <t>11G-P4-6390-KR</t>
  </si>
  <si>
    <t>EVGA GTX 1080 Ti 11GB Founders Edition</t>
  </si>
  <si>
    <t>GV-N108TD5X-B</t>
  </si>
  <si>
    <t>Gigabyte GTX 1080 Ti 11GB Founders Edition</t>
  </si>
  <si>
    <t>GTX 1080 Ti Founders Edition</t>
  </si>
  <si>
    <t>MSI GTX 1080 Ti 11GB Founders Edition</t>
  </si>
  <si>
    <t>ZT-P10810A-10P</t>
  </si>
  <si>
    <t>Zotac GTX 1080 Ti 11GB Founders Edition</t>
  </si>
  <si>
    <t>GTX1080TI-FE</t>
  </si>
  <si>
    <t>Asus GTX 1080 Ti 11GB Founders Edition</t>
  </si>
  <si>
    <t>ROG-STRIX-GTX1080TI-O11G-GAMING</t>
  </si>
  <si>
    <t>Asus GTX 1080 Ti 11GB Gaming OC</t>
  </si>
  <si>
    <t>GTX 1080 TI GAMING X</t>
  </si>
  <si>
    <t>MSI GTX 1080 TI 11GB Gaming X</t>
  </si>
  <si>
    <t>GV-N108TAORUS-11GD</t>
  </si>
  <si>
    <t>Gigabyte GTX 1080 Ti 11GB AORUS</t>
  </si>
  <si>
    <t>11G-P4-6696-KR</t>
  </si>
  <si>
    <t>EVGA GTX 1080 Ti 11GB FTW3 Gaming</t>
  </si>
  <si>
    <t>Asus GTX 1080 Ti 11GB ROG Strix OC</t>
  </si>
  <si>
    <t>11G-P4-6393-KR</t>
  </si>
  <si>
    <t>EVGA GTX 1080 Ti 11GB SC Black</t>
  </si>
  <si>
    <t>ROG-STRIX-GTX1080TI-11G-GAMING</t>
  </si>
  <si>
    <t>Asus GTX 1080 Ti 11GB ROG Strix</t>
  </si>
  <si>
    <t>11G-P4-6593-KR</t>
  </si>
  <si>
    <t>EVGA GTX 1080 Ti 11GB SC2 Gaming</t>
  </si>
  <si>
    <t>GV-N108TAORUS X-11GD</t>
  </si>
  <si>
    <t>Gigabyte GTX 1080 Ti 11GB AORUS Xtreme</t>
  </si>
  <si>
    <t>Quadro RTX 5000</t>
  </si>
  <si>
    <t>https://gpu.userbenchmark.com/SpeedTest/712800/NVIDIA-Quadro-RTX-5000</t>
  </si>
  <si>
    <t>RX 6800</t>
  </si>
  <si>
    <t>https://gpu.userbenchmark.com/AMD-RX-6800/Rating/4088</t>
  </si>
  <si>
    <t>Titan X Pascal</t>
  </si>
  <si>
    <t>https://gpu.userbenchmark.com/SpeedTest/158352/NVIDIA-TITAN-X-Pascal</t>
  </si>
  <si>
    <t>900-1G611-2500-000</t>
  </si>
  <si>
    <t>NVidia Titan X Pascal 12GB</t>
  </si>
  <si>
    <t>Quadro P6000</t>
  </si>
  <si>
    <t>https://gpu.userbenchmark.com/SpeedTest/187394/NVIDIA-Quadro-P6000</t>
  </si>
  <si>
    <t>RTX 3060-Ti</t>
  </si>
  <si>
    <t>https://gpu.userbenchmark.com/Nvidia-RTX-3060-Ti/Rating/4090</t>
  </si>
  <si>
    <t>RTX 3080 (Laptop)</t>
  </si>
  <si>
    <t>https://gpu.userbenchmark.com/SpeedTest/1443565/NVIDIA-GeForce-RTX-3080-Laptop-GPU</t>
  </si>
  <si>
    <t>RTX 2080</t>
  </si>
  <si>
    <t>https://gpu.userbenchmark.com/Nvidia-RTX-2080/Rating/4026</t>
  </si>
  <si>
    <t>RTX 2080 GAMING X TRIO</t>
  </si>
  <si>
    <t>MSI RTX 2080 8GB Gaming X Trio</t>
  </si>
  <si>
    <t>GV-N2080WF3OC-8GC</t>
  </si>
  <si>
    <t>Gigabyte RTX 2080 8GB Windforce OC</t>
  </si>
  <si>
    <t>DUAL-RTX2080-O8G</t>
  </si>
  <si>
    <t>Asus RTX 2080 8GB Dual OC</t>
  </si>
  <si>
    <t>GV-N2080GAMING OC-8GC</t>
  </si>
  <si>
    <t>Gigabyte RTX 2080 8GB Gaming OC</t>
  </si>
  <si>
    <t>08G-P4-2183-KR</t>
  </si>
  <si>
    <t>EVGA RTX 2080 8GB XC Ultra Gaming</t>
  </si>
  <si>
    <t>ROG-STRIX-RTX2080-O8G-GAMING</t>
  </si>
  <si>
    <t>Asus RTX 2080 8GB ROG STRIX</t>
  </si>
  <si>
    <t>08G-P4-2182-KR</t>
  </si>
  <si>
    <t>EVGA RTX 2080 8GB XC Gaming</t>
  </si>
  <si>
    <t>RTX 2080S (Super Mobile)</t>
  </si>
  <si>
    <t>https://gpu.userbenchmark.com/SpeedTest/1188513/NVIDIA-GeForce-RTX-2080-Super</t>
  </si>
  <si>
    <t>RX 6700-XT</t>
  </si>
  <si>
    <t>https://gpu.userbenchmark.com/AMD-RX-6700-XT/Rating/4109</t>
  </si>
  <si>
    <t>RTX 2070S (Super)</t>
  </si>
  <si>
    <t>https://gpu.userbenchmark.com/Nvidia-RTX-2070S-Super/Rating/4048</t>
  </si>
  <si>
    <t>08G-P4-3173-KR</t>
  </si>
  <si>
    <t>EVGA RTX 2070 Super 8GB SC XC Ultra Gaming</t>
  </si>
  <si>
    <t>GV-N207SGAMING OC-8GC</t>
  </si>
  <si>
    <t>Gigabyte RTX 2070 Super 8GB Gaming</t>
  </si>
  <si>
    <t>RTX 2070 SUPER VENTUS OC</t>
  </si>
  <si>
    <t>MSI RTX 2070 Super 8GB Ventus</t>
  </si>
  <si>
    <t>GV-N207SWF3OC-8GD</t>
  </si>
  <si>
    <t>Gigabyte RTX 2070 Super 8GB 3X Windforce</t>
  </si>
  <si>
    <t>GV-N207SGAMING OC-8GD</t>
  </si>
  <si>
    <t>Gigabyte RTX 2070 Super 8GB 3X Gaming</t>
  </si>
  <si>
    <t>RTX 2070 Super GAMING X</t>
  </si>
  <si>
    <t>MSI RTX 2070 Super 8GB Gaming X</t>
  </si>
  <si>
    <t>08G-P4-3071-KR</t>
  </si>
  <si>
    <t>EVGA RTX 2070 Super 8GB Super Black Gaming</t>
  </si>
  <si>
    <t>DUAL-RTX-2070S-O8G-EVO</t>
  </si>
  <si>
    <t>Asus RTX 2070 Super 8GB Dual Evo</t>
  </si>
  <si>
    <t>ZT-T20710E-10M</t>
  </si>
  <si>
    <t>Zotac RTX 2070 Super 8GB Mini</t>
  </si>
  <si>
    <t>08G-P4-2072-KR</t>
  </si>
  <si>
    <t>EVGA RTX 2070 Super 8GB KO Gaming</t>
  </si>
  <si>
    <t>RTX 2080 (Mobile)</t>
  </si>
  <si>
    <t>https://gpu.userbenchmark.com/SpeedTest/700275/NVIDIA-GeForce-RTX-2080</t>
  </si>
  <si>
    <t>RTX 3070 (Laptop)</t>
  </si>
  <si>
    <t>https://gpu.userbenchmark.com/SpeedTest/1445007/NVIDIA-GeForce-RTX-3070-Laptop-GPU</t>
  </si>
  <si>
    <t>Radeon-VII</t>
  </si>
  <si>
    <t>https://gpu.userbenchmark.com/AMD-Radeon-VII/Rating/4035</t>
  </si>
  <si>
    <t>21291-01-40G</t>
  </si>
  <si>
    <t>Sapphire Radeon VII 16GB</t>
  </si>
  <si>
    <t>RADEONVII-16G</t>
  </si>
  <si>
    <t>Asus Radeon VII 16GB</t>
  </si>
  <si>
    <t>Quadro GP100</t>
  </si>
  <si>
    <t>https://gpu.userbenchmark.com/SpeedTest/279788/NVIDIA-Quadro-GP100</t>
  </si>
  <si>
    <t>GTX 1080</t>
  </si>
  <si>
    <t>https://gpu.userbenchmark.com/Nvidia-GTX-1080/Rating/3603</t>
  </si>
  <si>
    <t>08G-P4-6180-KR</t>
  </si>
  <si>
    <t>EVGA GTX 1080 8GB Founders Edition</t>
  </si>
  <si>
    <t>GTX1080-8G</t>
  </si>
  <si>
    <t>ASUS GTX 1080 8GB Founders Edition</t>
  </si>
  <si>
    <t>GEFORCE GTX 1080 Founders Edition</t>
  </si>
  <si>
    <t>MSI GTX 1080 8GB Founders Edition</t>
  </si>
  <si>
    <t>ZT-P10800A-10P</t>
  </si>
  <si>
    <t>Zotac GTX 1080 8GB Founders Edition</t>
  </si>
  <si>
    <t>GV-N1080D5X-8GD-B</t>
  </si>
  <si>
    <t>Gigabyte GTX 1080 8GB Founders Edition</t>
  </si>
  <si>
    <t>08G-P4-6183-KR</t>
  </si>
  <si>
    <t>EVGA GTX 1080 8GB SC GAMING ACX 3.0</t>
  </si>
  <si>
    <t>GTX 1080 GAMING X 8G</t>
  </si>
  <si>
    <t>MSI GTX 1080 8GB GAMING X</t>
  </si>
  <si>
    <t>GV-N1080G1 GAMING-8GD</t>
  </si>
  <si>
    <t>Gigabyte GTX 1080 8GB G1 Gaming</t>
  </si>
  <si>
    <t>08G-P4-6286-KR</t>
  </si>
  <si>
    <t>EVGA GTX 1080 8GB FTW ACX 3.0</t>
  </si>
  <si>
    <t>STRIX-GTX1080-A8G-GAMING</t>
  </si>
  <si>
    <t>Asus GTX 1080 8GB ROG STRIX</t>
  </si>
  <si>
    <t>STRIX-GTX1080-8G-GAMING</t>
  </si>
  <si>
    <t>ZT-P10800C-10P</t>
  </si>
  <si>
    <t>Zotac GTX 1080 8GB AMP</t>
  </si>
  <si>
    <t>ZT-P10800B-10P</t>
  </si>
  <si>
    <t>Zotac GTX 1080 8GB AMP Extreme</t>
  </si>
  <si>
    <t>GV-N1080XTREME-8GD</t>
  </si>
  <si>
    <t>Gigabyte GTX 1080 8GB Xtreme</t>
  </si>
  <si>
    <t>GV-N1080XTREME-8GD Premium Pack</t>
  </si>
  <si>
    <t>Gigabyte GTX 1080 8GB Xtreme Pack</t>
  </si>
  <si>
    <t>GV-N1080XTREME W-8GD</t>
  </si>
  <si>
    <t>Gigabyte GTX 1080 8GB Xtreme Water</t>
  </si>
  <si>
    <t>08G-P4-6686-KR</t>
  </si>
  <si>
    <t>EVGA GTX 1080 8GB FTW2</t>
  </si>
  <si>
    <t>GV-N1080TTOC-8GD</t>
  </si>
  <si>
    <t>Gigabyte GTX 1080 8GB Turbo</t>
  </si>
  <si>
    <t>GV-N1080WF3OC-8GD</t>
  </si>
  <si>
    <t>Gigabyte GTX 1080 8GB Windforce</t>
  </si>
  <si>
    <t>RTX 2070</t>
  </si>
  <si>
    <t>https://gpu.userbenchmark.com/Nvidia-RTX-2070/Rating/4029</t>
  </si>
  <si>
    <t>GV-N2070GAMING OC-8GC</t>
  </si>
  <si>
    <t>Gigabyte RTX 2070 8GB Gaming OC</t>
  </si>
  <si>
    <t>08G-P4-2172-KR</t>
  </si>
  <si>
    <t>EVGA RTX 2070 8GB XC Gaming Dual HDB</t>
  </si>
  <si>
    <t>RTX 2070 GAMING Z 8G</t>
  </si>
  <si>
    <t>MSI RTX 2070 8GB Gaming Z</t>
  </si>
  <si>
    <t>08G-P4-2173-KR</t>
  </si>
  <si>
    <t>EVGA RTX 2070 8GB XC Ultra Gaming</t>
  </si>
  <si>
    <t>ROG-STRIX-RTX2070-O8G-GAMING</t>
  </si>
  <si>
    <t>Asus RTX 2070 8GB ROG STRIX</t>
  </si>
  <si>
    <t>RTX 2070 ARMOR 8G OC</t>
  </si>
  <si>
    <t>MSI RTX 2070 8GB Armor OC</t>
  </si>
  <si>
    <t>GV-N2070WF3-8GC</t>
  </si>
  <si>
    <t>Gigabyte RTX 2070 8GB Windforce</t>
  </si>
  <si>
    <t>08G-P4-1071-KR</t>
  </si>
  <si>
    <t>EVGA RTX 2070 8GB Black Gaming</t>
  </si>
  <si>
    <t>ZT-T20700E-10P</t>
  </si>
  <si>
    <t>Zotac RTX 2070 8GB Mini</t>
  </si>
  <si>
    <t>DUAL-RTX-2070-8G</t>
  </si>
  <si>
    <t>Asus RTX 2070 8GB Dual</t>
  </si>
  <si>
    <t>GeForce RTX 2070 TRI FROZR</t>
  </si>
  <si>
    <t>MSI RTX 2070 8GB Tri Frozr</t>
  </si>
  <si>
    <t>RX 5700XT 50th Anniversary</t>
  </si>
  <si>
    <t>https://gpu.userbenchmark.com/SpeedTest/845537/AMD-Radeon-RX-5700-XT-50th-Anniversary</t>
  </si>
  <si>
    <t>RX 5700-XT</t>
  </si>
  <si>
    <t>https://gpu.userbenchmark.com/AMD-RX-5700-XT/Rating/4045</t>
  </si>
  <si>
    <t>AXRX 5700XT 8GBD6-M3DH</t>
  </si>
  <si>
    <t>PowerColor RX 5700 XT 8GB</t>
  </si>
  <si>
    <t>21293-01-40G</t>
  </si>
  <si>
    <t>Sapphire RX 5700 XT 8GB</t>
  </si>
  <si>
    <t>RX-57XT8MFD6</t>
  </si>
  <si>
    <t>XFX RX 5700 XT 8GB</t>
  </si>
  <si>
    <t>Radeon RX 5700 XT 8G</t>
  </si>
  <si>
    <t>MSI RX 5700 XT 8GB Gaming</t>
  </si>
  <si>
    <t>RX5700XT-8G</t>
  </si>
  <si>
    <t>Asus RX 5700 XT 8GB</t>
  </si>
  <si>
    <t>GV-R57XT-8GD-B</t>
  </si>
  <si>
    <t>Gigabyte RX 5700 XT 8GB</t>
  </si>
  <si>
    <t>11293-01-20G</t>
  </si>
  <si>
    <t>Sapphire</t>
  </si>
  <si>
    <t>Sapphire RX 5700 XT 8GB Pulse</t>
  </si>
  <si>
    <t>AXRX 5700XT 8GBD6-3DHE/OC</t>
  </si>
  <si>
    <t>PowerColor</t>
  </si>
  <si>
    <t>PowerColor RX 5700 XT 8GB Red Devil</t>
  </si>
  <si>
    <t>AXRX 5700XT 8GBD6-3DHR/OC</t>
  </si>
  <si>
    <t>PowerColor RX 5700 XT 8GB Red Dragon</t>
  </si>
  <si>
    <t>11293-03-40G</t>
  </si>
  <si>
    <t>Sapphire RX 5700 XT 8GB Nitro+</t>
  </si>
  <si>
    <t>GV-R57XTGAMING OC-8GD</t>
  </si>
  <si>
    <t>Gigabyte RX 5700 XT 8GB Gaming OC</t>
  </si>
  <si>
    <t>Rx-57XT8TBD8</t>
  </si>
  <si>
    <t>XFX</t>
  </si>
  <si>
    <t>XFX RX 5700 XT 8GB Thicc III Ultra</t>
  </si>
  <si>
    <t>RX-57XT8TFD8</t>
  </si>
  <si>
    <t>XFX RX 5700 XT 8GB Thicc III</t>
  </si>
  <si>
    <t>TUF-3-RX5700XT-O8G-EVO-GAMING</t>
  </si>
  <si>
    <t>Asus RX 5700 XT 8GB TUF Gaming 3</t>
  </si>
  <si>
    <t>ROG-STRIX-RX5700XT-O8G-GAMING</t>
  </si>
  <si>
    <t xml:space="preserve">Asus RX 5700 XT 8GB ROG Strix </t>
  </si>
  <si>
    <t>RX 6600-XT</t>
  </si>
  <si>
    <t>https://gpu.userbenchmark.com/AMD-RX-6600-XT/Rating/4117</t>
  </si>
  <si>
    <t>RX Vega-64LC (Liquid Cooled)</t>
  </si>
  <si>
    <t>https://gpu.userbenchmark.com/SpeedTest/353890/Radeon-RX-Vega</t>
  </si>
  <si>
    <t>GV-RXVEGA64X W-8GD-B</t>
  </si>
  <si>
    <t>Gigabyte RX Vega 64 8GB LC</t>
  </si>
  <si>
    <t>21275-00-40G</t>
  </si>
  <si>
    <t>Sapphire RX Vega 64 8GB LC</t>
  </si>
  <si>
    <t>RX-VEGMXWFXW</t>
  </si>
  <si>
    <t>XFX RX Vega 64 8GB LC</t>
  </si>
  <si>
    <t>RTX 2060S (Super)</t>
  </si>
  <si>
    <t>https://gpu.userbenchmark.com/Nvidia-RTX-2060S-Super/Rating/4049</t>
  </si>
  <si>
    <t>GV-N206SGAMING OC-8GC</t>
  </si>
  <si>
    <t>Gigabyte RTX 2060 Super 8GB Gaming</t>
  </si>
  <si>
    <t>08G-P4-3163-KR</t>
  </si>
  <si>
    <t>EVGA RTX 2060 Super 8GB SC XC Ultra Gaming</t>
  </si>
  <si>
    <t>RTX 2060 Super Gaming X</t>
  </si>
  <si>
    <t>MSI RTX 2060 Super 8GB Gaming X</t>
  </si>
  <si>
    <t>GV-N206SWF2OC-8GD</t>
  </si>
  <si>
    <t>Gigabyte RTX 2060 Super 8GB Windforce OC</t>
  </si>
  <si>
    <t>GV-N206SAORUS-8GC</t>
  </si>
  <si>
    <t>Gigabyte RTX 2060 Super 8GB Aorus</t>
  </si>
  <si>
    <t>08G-P4-3062-KR</t>
  </si>
  <si>
    <t>EVGA RTX 2060 8GB Super SC Black</t>
  </si>
  <si>
    <t>08G-P4-3067</t>
  </si>
  <si>
    <t>EVGA RTX 2060 Super 8GB SC Ultra Gaming</t>
  </si>
  <si>
    <t>ZT-T20610E-10M</t>
  </si>
  <si>
    <t>Zotac RTX 2060 Super 8GB Mini Gaming</t>
  </si>
  <si>
    <t>RTX 3060</t>
  </si>
  <si>
    <t>https://gpu.userbenchmark.com/Nvidia-RTX-3060/Rating/4105</t>
  </si>
  <si>
    <t>GTX 1080 (Mobile)</t>
  </si>
  <si>
    <t>https://gpu.userbenchmark.com/SpeedTest/165564/NVIDIA-GeForce-GTX-1080</t>
  </si>
  <si>
    <t>GTX 1070-Ti</t>
  </si>
  <si>
    <t>https://gpu.userbenchmark.com/Nvidia-GTX-1070-Ti/Rating/3943</t>
  </si>
  <si>
    <t>ROG-STRIX-GTX1070TI-A8G-GAMING</t>
  </si>
  <si>
    <t>Asus GTX 1070 Ti 8GB STRIX</t>
  </si>
  <si>
    <t>GTX 1070 TI GAMING 8G</t>
  </si>
  <si>
    <t>MSI GTX 1070 Ti 8GB Gaming</t>
  </si>
  <si>
    <t>08G-P4-5671-KR</t>
  </si>
  <si>
    <t>EVGA GTX 1070 Ti 8GB SC GAMING</t>
  </si>
  <si>
    <t>GV-N107TGAMING OC-8GD</t>
  </si>
  <si>
    <t>Gigabyte GTX 1070 Ti 8GB Gaming OC</t>
  </si>
  <si>
    <t>GTX 1070 TI AERO 8G</t>
  </si>
  <si>
    <t>MSI GTX 1070 Ti 8GB Aero</t>
  </si>
  <si>
    <t>ROG-STRIX-GTX1070TI-8G-GAMING</t>
  </si>
  <si>
    <t>Asus GTX 1070 Ti 8GB ROG Strix Gaming</t>
  </si>
  <si>
    <t>08G-P4-6775-KR</t>
  </si>
  <si>
    <t>EVGA GTX 1070 Ti 8GB FTW2 GAMING</t>
  </si>
  <si>
    <t>GV-N107TGAMING-8GD</t>
  </si>
  <si>
    <t>Gigabyte GTX 1070 Ti 8GB Gaming</t>
  </si>
  <si>
    <t>08G-P4-6678-KR</t>
  </si>
  <si>
    <t>EVGA GTX 1070 Ti 8GB FTW ULTRA SILENT GAMING</t>
  </si>
  <si>
    <t>GTX 1070 TI TITANIUM 8G</t>
  </si>
  <si>
    <t>MSI GTX 1070 Ti 8GB TITANIUM</t>
  </si>
  <si>
    <t>RTX 2070S (Super Mobile)</t>
  </si>
  <si>
    <t>https://gpu.userbenchmark.com/SpeedTest/1164515/NVIDIA-GeForce-RTX-2070-Super</t>
  </si>
  <si>
    <t>Quadro RTX 4000</t>
  </si>
  <si>
    <t>https://gpu.userbenchmark.com/SpeedTest/716215/NVIDIA-Quadro-RTX-4000</t>
  </si>
  <si>
    <t>RTX 2080S (Super Mobile Max-Q)</t>
  </si>
  <si>
    <t>https://gpu.userbenchmark.com/SpeedTest/1114823/NVIDIA-GeForce-RTX-2080-Super-with-Max-Q-Design</t>
  </si>
  <si>
    <t>RX Vega-64</t>
  </si>
  <si>
    <t>https://gpu.userbenchmark.com/AMD-RX-Vega-64/Rating/3933</t>
  </si>
  <si>
    <t>GV-RXVEGA64-8GD-B</t>
  </si>
  <si>
    <t>Gigabyte RX Vega 64 8GB</t>
  </si>
  <si>
    <t>RX-VEGMTBFX6</t>
  </si>
  <si>
    <t>XFX RX Vega 64 8GB</t>
  </si>
  <si>
    <t>21275-02-20G</t>
  </si>
  <si>
    <t>Sapphire RX Vega 64 8GB</t>
  </si>
  <si>
    <t>ROG-STRIX-RXVEGA64-O8G-GAMING</t>
  </si>
  <si>
    <t>Asus RX Vega 64 8GB ROG Strix Gaming</t>
  </si>
  <si>
    <t>GV-RXVEGA64GAMING OC-8GD</t>
  </si>
  <si>
    <t>Gigabyte RX Vega 64 8GB Gaming OC</t>
  </si>
  <si>
    <t>RX VEGA 64 AIR BOOST 8G OC</t>
  </si>
  <si>
    <t>MSI RX Vega 64 8GB Gaming Air Boost</t>
  </si>
  <si>
    <t>Vega Frontier Edition</t>
  </si>
  <si>
    <t>https://gpu.userbenchmark.com/AMD-Vega-Frontier-Edition/Rating/3929</t>
  </si>
  <si>
    <t>100-506061</t>
  </si>
  <si>
    <t>Radeon Vega Frontier Edition Air</t>
  </si>
  <si>
    <t>Quadro P5000</t>
  </si>
  <si>
    <t>https://gpu.userbenchmark.com/SpeedTest/197331/NVIDIA-Quadro-P5000</t>
  </si>
  <si>
    <t>RTX 2070 (Mobile)</t>
  </si>
  <si>
    <t>https://gpu.userbenchmark.com/SpeedTest/694798/NVIDIA-GeForce-RTX-2070</t>
  </si>
  <si>
    <t>RX 5700</t>
  </si>
  <si>
    <t>https://gpu.userbenchmark.com/AMD-RX-5700/Rating/4046</t>
  </si>
  <si>
    <t>AXRX 5700 8GBD6-M3DH</t>
  </si>
  <si>
    <t>PowerColor RX 5700 8GB</t>
  </si>
  <si>
    <t>21294-01-20G</t>
  </si>
  <si>
    <t>Sapphire RX 5700 8GB</t>
  </si>
  <si>
    <t>RX-57XL8MFG6</t>
  </si>
  <si>
    <t>XFX RX 5700 8GB</t>
  </si>
  <si>
    <t>R5700XT8</t>
  </si>
  <si>
    <t>MSI RX 5700 8GB</t>
  </si>
  <si>
    <t>11294-01-20G</t>
  </si>
  <si>
    <t>Sapphire RX 5700 8GB Pulse</t>
  </si>
  <si>
    <t>R5700MHC</t>
  </si>
  <si>
    <t>MSI RX 5700 8GB Mech</t>
  </si>
  <si>
    <t>AXRX 5700 8GBD6-3DHE/OC</t>
  </si>
  <si>
    <t>PowerColor RX 5700 8GB Red Devil</t>
  </si>
  <si>
    <t>RX-57XL8LBD6</t>
  </si>
  <si>
    <t>XFX RX 5700 8GB DD Ultra</t>
  </si>
  <si>
    <t>GV-R57GAMING OC-8GD</t>
  </si>
  <si>
    <t>Gigabyte RX 5700 8GB Gaming OC</t>
  </si>
  <si>
    <t>RX 5700 Evoke OC</t>
  </si>
  <si>
    <t>MSI RX 5700 8GB Evoke OC</t>
  </si>
  <si>
    <t>RTX 2080 (Mobile Max-Q)</t>
  </si>
  <si>
    <t>https://gpu.userbenchmark.com/SpeedTest/704710/NVIDIA-GeForce-RTX-2080-with-Max-Q-Design</t>
  </si>
  <si>
    <t>RTX 2060</t>
  </si>
  <si>
    <t>https://gpu.userbenchmark.com/Nvidia-RTX-2060/Rating/4034</t>
  </si>
  <si>
    <t>RTX 2060 VENTUS 6G OC</t>
  </si>
  <si>
    <t>MSI RTX 2060 6GB Ventus</t>
  </si>
  <si>
    <t>ZT-T20600F-10M</t>
  </si>
  <si>
    <t>Zotac RTX 2060 6GB Twin</t>
  </si>
  <si>
    <t>GV-N2060GAMING OC-6GD</t>
  </si>
  <si>
    <t>Gigabyte RTX 2060 6GB Gaming OC</t>
  </si>
  <si>
    <t>06G-P4-2167-KR</t>
  </si>
  <si>
    <t>EVGA RTX 2060 6GB XC Ultra Gaming</t>
  </si>
  <si>
    <t>GV-N2060WF2OC-6GD</t>
  </si>
  <si>
    <t>Gigabyte RTX 2060 6GB Windforce OC</t>
  </si>
  <si>
    <t>RTX 2060 Gaming Z 6G</t>
  </si>
  <si>
    <t>MSI RTX 2060 6GB Gaming Z</t>
  </si>
  <si>
    <t>ROG-STRIX-RTX2060-O6G-GAMING</t>
  </si>
  <si>
    <t>Asus RTX 2060 6GB ROG STRIX</t>
  </si>
  <si>
    <t>GV-N2060GAMINGOC PRO-6GD</t>
  </si>
  <si>
    <t xml:space="preserve">Gigabyte RTX 2060 6GB Gaming OC Pro </t>
  </si>
  <si>
    <t>06G-P4-2060-KR</t>
  </si>
  <si>
    <t>EVGA RTX 2060 6GB Gaming</t>
  </si>
  <si>
    <t>06G-P4-2068-KR</t>
  </si>
  <si>
    <t>EVGA RTX 2060 KO 6GB Ultra Gaming</t>
  </si>
  <si>
    <t>06G-P4-2066-KR</t>
  </si>
  <si>
    <t>EVGA RTX 2060 KO 6GB Gaming</t>
  </si>
  <si>
    <t>RTX 2060 VENTUS XS 6G OC</t>
  </si>
  <si>
    <t>MSI RTX 2060 6GB Ventus XS</t>
  </si>
  <si>
    <t>RTX 3060 (Laptop)</t>
  </si>
  <si>
    <t>https://gpu.userbenchmark.com/SpeedTest/1452971/NVIDIA-GeForce-RTX-3060-Laptop-GPU</t>
  </si>
  <si>
    <t>RX 5600-XT</t>
  </si>
  <si>
    <t>https://gpu.userbenchmark.com/AMD-RX-5600-XT/Rating/4062</t>
  </si>
  <si>
    <t>11296-01-20G</t>
  </si>
  <si>
    <t>Sapphire RX 5600 XT 6GB Pulse</t>
  </si>
  <si>
    <t>AXRX 5600XT 6GBD6-3DHE/OC</t>
  </si>
  <si>
    <t>PowerColor RX 5600 XT 6GB Red Devil</t>
  </si>
  <si>
    <t>RX-56XT6DFD6</t>
  </si>
  <si>
    <t>XFX RX 5600 XT 6GB Thicc II PRO</t>
  </si>
  <si>
    <t>RX-56XT6DF46</t>
  </si>
  <si>
    <t>GV-R56XTGAMING OC-6GD</t>
  </si>
  <si>
    <t>Gigabyte RX 5600 XT 6GB Gaming OC</t>
  </si>
  <si>
    <t>GV-R56XTWF2OC-6GD</t>
  </si>
  <si>
    <t>Gigabyte RX 5600 XT 6GB Windforce OC</t>
  </si>
  <si>
    <t>Radeon RX 5600 XT GAMING MX</t>
  </si>
  <si>
    <t>MSI RX 5600 XT 6GB Gaming MX</t>
  </si>
  <si>
    <t>RTX 2070S (Super Mobile Max-Q)</t>
  </si>
  <si>
    <t>https://gpu.userbenchmark.com/SpeedTest/1168355/NVIDIA-GeForce-RTX-2070-Super-with-Max-Q-Design</t>
  </si>
  <si>
    <t>RX Vega-56</t>
  </si>
  <si>
    <t>https://gpu.userbenchmark.com/AMD-RX-Vega-56/Rating/3938</t>
  </si>
  <si>
    <t>21276-00-20G</t>
  </si>
  <si>
    <t>Sapphire RX Vega 56 8GB</t>
  </si>
  <si>
    <t>RX-VEGMLBFX6</t>
  </si>
  <si>
    <t>XFX RX Vega 56 8GB</t>
  </si>
  <si>
    <t>GV-RXVEGA56-8GD-B</t>
  </si>
  <si>
    <t>Gigabyte RX Vega 56 8GB</t>
  </si>
  <si>
    <t>RX Vega 56 Air Boost 8G OC</t>
  </si>
  <si>
    <t>MSI RX Vega 56 8GB Gaming Air Boost</t>
  </si>
  <si>
    <t>GV-RXVEGA56GAMING OC-8GD</t>
  </si>
  <si>
    <t>Gigabyte RX Vega 56 8GB OC</t>
  </si>
  <si>
    <t>11276-02-40G</t>
  </si>
  <si>
    <t>Sapphire RX Vega 56 8GB Pulse</t>
  </si>
  <si>
    <t>90-GA0900-00UANF</t>
  </si>
  <si>
    <t>ASRock</t>
  </si>
  <si>
    <t>ASRock RX Vega 56 8GB Phantom Gaming X</t>
  </si>
  <si>
    <t>GTX 1070</t>
  </si>
  <si>
    <t>https://gpu.userbenchmark.com/Nvidia-GTX-1070/Rating/3609</t>
  </si>
  <si>
    <t>GTX1070-8G</t>
  </si>
  <si>
    <t>ASUS GTX 1070 8GB Founders Edition</t>
  </si>
  <si>
    <t>ZT-P10700A-10P</t>
  </si>
  <si>
    <t xml:space="preserve">ZOTAC GTX 1070 8GB Founders Edition </t>
  </si>
  <si>
    <t>VCGGTX10708PB-CG</t>
  </si>
  <si>
    <t>PNY GTX 1070 8GB Founders Edition</t>
  </si>
  <si>
    <t>GV-N1070D5-8GD-B</t>
  </si>
  <si>
    <t>Gigabyte GTX 1070 8GB Founders Edition</t>
  </si>
  <si>
    <t>MSI GeForce GTX 1070 Founders Edition</t>
  </si>
  <si>
    <t>MSI GTX 1070 Founders Edition</t>
  </si>
  <si>
    <t>08G-P4-6170-KR</t>
  </si>
  <si>
    <t>EVGA GTX 1070 8GB Founders Edition</t>
  </si>
  <si>
    <t>GeForce GTX 1070 GAMING X 8G</t>
  </si>
  <si>
    <t>MSI GTX 1070 8GB GAMING X</t>
  </si>
  <si>
    <t>GTX 1070 GAMING X 8G</t>
  </si>
  <si>
    <t>GV-N1070G1 GAMING-8GD</t>
  </si>
  <si>
    <t>Gigabyte GTX 1070 8GB G1 Gaming</t>
  </si>
  <si>
    <t>GeForce GTX 1070 ARMOR 8G OC</t>
  </si>
  <si>
    <t>MSI GTX 1070 8GB ARMOR OC</t>
  </si>
  <si>
    <t>08G-P4-6173-KR</t>
  </si>
  <si>
    <t>EVGA GTX 1070 8GB SC GAMING</t>
  </si>
  <si>
    <t>STRIX-GTX1070-O8G-GAMING</t>
  </si>
  <si>
    <t>Asus GTX 1070 8GB STRIX OC</t>
  </si>
  <si>
    <t>08G-P4-6276-KR</t>
  </si>
  <si>
    <t>EVGA GTX 1070 8GB FTW Gaming</t>
  </si>
  <si>
    <t>STRIX-GTX1070-8G-GAMING</t>
  </si>
  <si>
    <t>Asus GTX 1070 8GB STRIX</t>
  </si>
  <si>
    <t>ZT-P10700B-10P</t>
  </si>
  <si>
    <t>Zotac GTX 1070 8GB AMP! Extreme</t>
  </si>
  <si>
    <t>GV-N1070WF2OC-8GD</t>
  </si>
  <si>
    <t>Gigabyte GTX 1070 8GB Windforce OC</t>
  </si>
  <si>
    <t>GeForce GTX 1070 GAMING 8G</t>
  </si>
  <si>
    <t>MSI GTX 1070 8GB Gaming</t>
  </si>
  <si>
    <t>DUAL-GTX1070-O8G</t>
  </si>
  <si>
    <t>Asus GTX 1070 8GB Dual OC</t>
  </si>
  <si>
    <t>08G-P4-5173-KR</t>
  </si>
  <si>
    <t>EVGA GTX 1070 8GB SC Gaming ACX 3.0</t>
  </si>
  <si>
    <t>08G-P4-6171-KR</t>
  </si>
  <si>
    <t>EVGA GTX 1070 8GB Gaming ACX 3.0</t>
  </si>
  <si>
    <t>08G-P4-6274-KR</t>
  </si>
  <si>
    <t>EVGA GTX 1070 8GB FTW DT Gaming</t>
  </si>
  <si>
    <t>426018336-3682</t>
  </si>
  <si>
    <t>Gainward</t>
  </si>
  <si>
    <t>Gainward GTX 1070 8GB Phoenix GS</t>
  </si>
  <si>
    <t>GV-N1070XTREME-8GD</t>
  </si>
  <si>
    <t>Gigabyte GTX 1070 8GB XTREME</t>
  </si>
  <si>
    <t>TURBO-GTX1070-8G</t>
  </si>
  <si>
    <t>Asus GTX 1070 8GB Turbo</t>
  </si>
  <si>
    <t>GeForce GTX 1070 SEA HAWK X</t>
  </si>
  <si>
    <t>MSI GTX 1070 8GB SEA HAWK X</t>
  </si>
  <si>
    <t>GV-N1070IXOC-8GD</t>
  </si>
  <si>
    <t>Gigabyte GTX 1070 8GB Mini ITX OC</t>
  </si>
  <si>
    <t>08G-P4-6676-KR</t>
  </si>
  <si>
    <t>EVGA GTX 1070 8GB FTW2</t>
  </si>
  <si>
    <t>GTX 980-Ti</t>
  </si>
  <si>
    <t>https://gpu.userbenchmark.com/Nvidia-GTX-980-Ti/Rating/3439</t>
  </si>
  <si>
    <t>06G-P4-4995-KR</t>
  </si>
  <si>
    <t>EVGA GTX 980 Ti 6GB ACX SC+ ACX 2.0+ w/BP</t>
  </si>
  <si>
    <t>06G-P4-4992-KR</t>
  </si>
  <si>
    <t>EVGA GTX 980 Ti 6GB SC</t>
  </si>
  <si>
    <t>GTX980TI-6GD5</t>
  </si>
  <si>
    <t>ASUS GTX 980 Ti 6GB</t>
  </si>
  <si>
    <t>GTX 980TI GAMING 6G</t>
  </si>
  <si>
    <t>MSI GTX 980 Ti 6GB Gaming</t>
  </si>
  <si>
    <t>GV-N98TG1 GAMING-6GD</t>
  </si>
  <si>
    <t>Gigabyte GTX 980 Ti 6GB GV-N98TG1</t>
  </si>
  <si>
    <t>GV-N98TWF3OC-6GD</t>
  </si>
  <si>
    <t>Gigabyte GTX 980 Ti 6GB Windforce 3X OC</t>
  </si>
  <si>
    <t>GTX 980Ti GAMING 6G GOLDEN EDITION</t>
  </si>
  <si>
    <t>MSI GTX 980 TI 6GB OC GOLDEN LE</t>
  </si>
  <si>
    <t>06G-P4-0998-KR</t>
  </si>
  <si>
    <t>EVGA GTX 980 Ti 6GB Classified Gaming ACX 2.0+</t>
  </si>
  <si>
    <t>RTX 2070 (Mobile Max-Q)</t>
  </si>
  <si>
    <t>https://gpu.userbenchmark.com/SpeedTest/703511/NVIDIA-GeForce-RTX-2070-with-Max-Q-Design</t>
  </si>
  <si>
    <t>GTX 1080 (Mobile Max-Q)</t>
  </si>
  <si>
    <t>https://gpu.userbenchmark.com/SpeedTest/308045/NVIDIA-GeForce-GTX-1080-with-Max-Q-Design</t>
  </si>
  <si>
    <t>GTX Titan X</t>
  </si>
  <si>
    <t>https://gpu.userbenchmark.com/Nvidia-GTX-Titan-X/Rating/3282</t>
  </si>
  <si>
    <t>12G-P4-2992-KR</t>
  </si>
  <si>
    <t>EVGA GTX TITAN X 12GB SC</t>
  </si>
  <si>
    <t>GTXTITANX-12GD5</t>
  </si>
  <si>
    <t>ASUS GTX TITAN X 12GB</t>
  </si>
  <si>
    <t>12G-P4-2990-KR</t>
  </si>
  <si>
    <t>EVGA GTX TITAN X 12GB</t>
  </si>
  <si>
    <t>GTX 1660-Ti</t>
  </si>
  <si>
    <t>https://gpu.userbenchmark.com/Nvidia-GTX-1660-Ti/Rating/4037</t>
  </si>
  <si>
    <t>GTX 1660 TI VENTUS XS 6G OC</t>
  </si>
  <si>
    <t>MSI GTX 1660 Ti 6GB Ventus XS OC</t>
  </si>
  <si>
    <t>06G-P4-1261-KR</t>
  </si>
  <si>
    <t>EVGA GTX 1660 Ti 6GB Black Gaming</t>
  </si>
  <si>
    <t>GTX 1660 TI GAMING X 6G</t>
  </si>
  <si>
    <t>MSI GTX 1660 Ti 6GB Gaming X</t>
  </si>
  <si>
    <t>DUAL-GTX1660TI-O6G</t>
  </si>
  <si>
    <t>Asus GTX 1660 Ti 6GB Dual</t>
  </si>
  <si>
    <t>06G-P4-1263-KR</t>
  </si>
  <si>
    <t>EVGA GTX 1660 Ti 6GB XC Gaming</t>
  </si>
  <si>
    <t>GV-N166TWF2OC-6GD</t>
  </si>
  <si>
    <t>Gigabyte GTX 1660 Ti 6GB Windforce OC</t>
  </si>
  <si>
    <t>GV-N166TOC-6GD</t>
  </si>
  <si>
    <t>Gigabyte GTX 1660 Ti 6GB OC</t>
  </si>
  <si>
    <t>PH-GTX1660TI-O6G</t>
  </si>
  <si>
    <t>Asus GTX 1660 Ti 6GB Phoenix</t>
  </si>
  <si>
    <t>Quadro M6000 24GB</t>
  </si>
  <si>
    <t>https://gpu.userbenchmark.com/SpeedTest/145751/NVIDIA-Quadro-M6000-24GB</t>
  </si>
  <si>
    <t>Quadro M6000</t>
  </si>
  <si>
    <t>https://gpu.userbenchmark.com/SpeedTest/36278/NVIDIA-Quadro-M6000</t>
  </si>
  <si>
    <t>GTX 1070 (Mobile)</t>
  </si>
  <si>
    <t>https://gpu.userbenchmark.com/SpeedTest/164129/NVIDIA-GeForce-GTX-1070</t>
  </si>
  <si>
    <t>GTX 1660S (Super)</t>
  </si>
  <si>
    <t>https://gpu.userbenchmark.com/Nvidia-GTX-1660S-Super/Rating/4056</t>
  </si>
  <si>
    <t>GTX 1660 Super Ventus XS OC</t>
  </si>
  <si>
    <t>MSI GTX 1660 Super 6GB Ventus XS OC</t>
  </si>
  <si>
    <t>GV-N166SOC-6GD</t>
  </si>
  <si>
    <t>Gigabyte GTX 1660 Super 6GB OC</t>
  </si>
  <si>
    <t>06G-P4-1068-KR</t>
  </si>
  <si>
    <t>EVGA GTX 1660 Super 6GB SC Ultra Gaming</t>
  </si>
  <si>
    <t>ZT-T16620F-10L</t>
  </si>
  <si>
    <t>Zotac GTX 1660 Super 6GB Compact</t>
  </si>
  <si>
    <t>GTX 1660 Super Gaming X</t>
  </si>
  <si>
    <t>MSI GTX 1660 Super 6GB Gaming X</t>
  </si>
  <si>
    <t>DUAL-GTX1660S-O6G-EVO</t>
  </si>
  <si>
    <t>Asus GTX 1660 Super 6GB Dual Evo</t>
  </si>
  <si>
    <t>TUF-GTX1660S-O6G-GAMING</t>
  </si>
  <si>
    <t>Asus GTX 1660 Super 6GB TUF Gaming</t>
  </si>
  <si>
    <t>RTX 2060 (Mobile)</t>
  </si>
  <si>
    <t>https://gpu.userbenchmark.com/SpeedTest/701609/NVIDIA-GeForce-RTX-2060</t>
  </si>
  <si>
    <t>GTX 1660</t>
  </si>
  <si>
    <t>https://gpu.userbenchmark.com/Nvidia-GTX-1660/Rating/4038</t>
  </si>
  <si>
    <t>GV-N1660OC-6GD</t>
  </si>
  <si>
    <t>Gigabyte GTX 1660 6GB OC</t>
  </si>
  <si>
    <t>06G-P4-1167-KR</t>
  </si>
  <si>
    <t>EVGA GTX 1660 6GB XC Ultra Gaming</t>
  </si>
  <si>
    <t>GTX 1660 Ventus XS 6G OC</t>
  </si>
  <si>
    <t>MSI GTX 1660 6GB Ventus XS OC</t>
  </si>
  <si>
    <t>GTX 1660 Gaming X 6G</t>
  </si>
  <si>
    <t>MSI GTX 1660 6GB Gaming X</t>
  </si>
  <si>
    <t>06G-P4-1161-KR</t>
  </si>
  <si>
    <t>EVGA GTX 1660 6GB XC Black</t>
  </si>
  <si>
    <t>PH-GTX1660-O6G</t>
  </si>
  <si>
    <t>Asus GTX 1660 6GB Phoenix</t>
  </si>
  <si>
    <t>GV-N1660GAMING OC-6GD</t>
  </si>
  <si>
    <t>Gigabyte GTX 1660 6GB Gaming OC</t>
  </si>
  <si>
    <t>ZT-T16600F-10L</t>
  </si>
  <si>
    <t>Zotac GTX 1660 6GB Compact</t>
  </si>
  <si>
    <t>ZT-T16600K-10M</t>
  </si>
  <si>
    <t>Zotac GTX 1660 6GB Gaming Compact</t>
  </si>
  <si>
    <t>Quadro P4000</t>
  </si>
  <si>
    <t>https://gpu.userbenchmark.com/SpeedTest/250990/NVIDIA-Quadro-P4000</t>
  </si>
  <si>
    <t>Quadro P5000-M (Mobile)</t>
  </si>
  <si>
    <t>https://gpu.userbenchmark.com/SpeedTest/249248/NVIDIA-Quadro-P5000</t>
  </si>
  <si>
    <t>R9 Fury-X</t>
  </si>
  <si>
    <t>https://gpu.userbenchmark.com/AMD-R9-Fury-X/Rating/3498</t>
  </si>
  <si>
    <t>R9-FURY-4QFA</t>
  </si>
  <si>
    <t>XFX R9 FURY X 4GB</t>
  </si>
  <si>
    <t>21246-00-40G</t>
  </si>
  <si>
    <t xml:space="preserve">Sapphire R9 Fury X 4GB </t>
  </si>
  <si>
    <t>GV-R9FURYX-4GD-B</t>
  </si>
  <si>
    <t>Gigabyte R9 Fury X 4GB</t>
  </si>
  <si>
    <t>GTX 1660-Ti (Mobile)</t>
  </si>
  <si>
    <t>https://gpu.userbenchmark.com/SpeedTest/776281/NVIDIA-GeForce-GTX-1660-Ti</t>
  </si>
  <si>
    <t>R9 Fury</t>
  </si>
  <si>
    <t>https://gpu.userbenchmark.com/AMD-R9-Fury/Rating/3509</t>
  </si>
  <si>
    <t>11247-00-40G</t>
  </si>
  <si>
    <t>Sapphire R9 Fury 4GB TRI-X OC</t>
  </si>
  <si>
    <t>100379NTOC+SR</t>
  </si>
  <si>
    <t>STRIX-R9FURY-DC3-4G-GAMING</t>
  </si>
  <si>
    <t>Asus R9 Fury 4GB Gaming</t>
  </si>
  <si>
    <t>R9-FURY-4TF9</t>
  </si>
  <si>
    <t>XFX R9 Fury 4GB</t>
  </si>
  <si>
    <t>11247-03-40G</t>
  </si>
  <si>
    <t>Sapphire R9 Fury 4GB NITRO</t>
  </si>
  <si>
    <t>GTX 980</t>
  </si>
  <si>
    <t>https://gpu.userbenchmark.com/Nvidia-GTX-980/Rating/2576</t>
  </si>
  <si>
    <t>04G-P4-2983-KR</t>
  </si>
  <si>
    <t>EVGA GTX 980 4GB SC ACX 2.0</t>
  </si>
  <si>
    <t>GTX 980 GAMING 4G</t>
  </si>
  <si>
    <t>MSI GTX 980 4GB GAMING</t>
  </si>
  <si>
    <t>STRIX-GTX980-DC2OC-4GD5</t>
  </si>
  <si>
    <t>ASUS GTX 980 4GB STRIX OC</t>
  </si>
  <si>
    <t>GTX 1070 (Mobile Max-Q)</t>
  </si>
  <si>
    <t>https://gpu.userbenchmark.com/SpeedTest/301524/NVIDIA-GeForce-GTX-1070-with-Max-Q-Design</t>
  </si>
  <si>
    <t>GTX 1650S (Super)</t>
  </si>
  <si>
    <t>https://gpu.userbenchmark.com/Nvidia-GTX-1650S-Super/Rating/4058</t>
  </si>
  <si>
    <t>ZT-T16510F-10L</t>
  </si>
  <si>
    <t>Zotac GTX 1650 Super 4GB Gaming</t>
  </si>
  <si>
    <t>TUF-GTX1650S-O4G-GAMING</t>
  </si>
  <si>
    <t>Asus GTX 1650 Super 4GB TUF Gaming</t>
  </si>
  <si>
    <t>04G-P4-1357-KR</t>
  </si>
  <si>
    <t>EVGA GTX 1650 Super 4GB SC Ultra</t>
  </si>
  <si>
    <t>GTX 1650 Super Ventus XS OC</t>
  </si>
  <si>
    <t>MSI GTX 1650 Super 4GB Ventus XS</t>
  </si>
  <si>
    <t>GV-N165SWF2OC-4GD</t>
  </si>
  <si>
    <t>Gigabyte GTX 1650 Super 4GB 2x Windforce</t>
  </si>
  <si>
    <t>GTX 1650 Super Gaming X</t>
  </si>
  <si>
    <t>MSI GTX 1650 Super 4GB Gaming X</t>
  </si>
  <si>
    <t>PH-GTX1650S-O4G</t>
  </si>
  <si>
    <t>Asus GTX 1650 Super 4GB Phoenix</t>
  </si>
  <si>
    <t>RTX 3050-Ti (Laptop)</t>
  </si>
  <si>
    <t>https://gpu.userbenchmark.com/SpeedTest/1559532/NVIDIA-GeForce-RTX-3050-Ti-Laptop-GPU</t>
  </si>
  <si>
    <t>RX 590</t>
  </si>
  <si>
    <t>https://gpu.userbenchmark.com/AMD-RX-590/Rating/4033</t>
  </si>
  <si>
    <t>RX-590P8DFD6</t>
  </si>
  <si>
    <t>XFX RX 590 8GB Fatboy OC+</t>
  </si>
  <si>
    <t>11289-01-20G</t>
  </si>
  <si>
    <t>Sapphire RX 590 8GB Nitro+</t>
  </si>
  <si>
    <t>AXRX 590 8GBD5-DHD</t>
  </si>
  <si>
    <t>PowerColor RX 590 8GB Red Dragon</t>
  </si>
  <si>
    <t>AXRX 590 8GBD5-3DH/OC</t>
  </si>
  <si>
    <t>PowerColor RX 590 8GB Red Devil</t>
  </si>
  <si>
    <t>RADEON RX 590 ARMOR 8G OC</t>
  </si>
  <si>
    <t>MSI RX 590 8GB Armor OC</t>
  </si>
  <si>
    <t>GV-RX590GAMING-8GD</t>
  </si>
  <si>
    <t>Gigabyte RX 590 8GB Gaming</t>
  </si>
  <si>
    <t>11289-06-20G</t>
  </si>
  <si>
    <t>Sapphire RX 590 8GB Pulse</t>
  </si>
  <si>
    <t>GTX Titan Z (SLI Disabled)</t>
  </si>
  <si>
    <t>https://gpu.userbenchmark.com/SpeedTest/17751/NVIDIA-GeForce-GTX-TITAN-Z</t>
  </si>
  <si>
    <t>RX 5500-XT</t>
  </si>
  <si>
    <t>https://gpu.userbenchmark.com/AMD-RX-5500-XT/Rating/4060</t>
  </si>
  <si>
    <t>RX-55XT8DFD6</t>
  </si>
  <si>
    <t>XFX RX 5600 XT 8GB Thicc II PRO</t>
  </si>
  <si>
    <t>GTX 1660-Ti (Mobile Max-Q)</t>
  </si>
  <si>
    <t>https://gpu.userbenchmark.com/SpeedTest/789578/NVIDIA-GeForce-GTX-1660-Ti-with-Max-Q-Design</t>
  </si>
  <si>
    <t>GTX 1060-6GB</t>
  </si>
  <si>
    <t>https://gpu.userbenchmark.com/Nvidia-GTX-1060-6GB/Rating/3639</t>
  </si>
  <si>
    <t>06G-P4-6161-KR</t>
  </si>
  <si>
    <t>EVGA GTX 1060 6GB Gaming</t>
  </si>
  <si>
    <t>06G-P4-6163-KR</t>
  </si>
  <si>
    <t>EVGA GTX 1060 6GB Gaming SC</t>
  </si>
  <si>
    <t>GV-N1060G1GAMING-6GD</t>
  </si>
  <si>
    <t>Gigabyte GTX 1060 6GB G1 Gaming</t>
  </si>
  <si>
    <t>ZT-P10600B-10M</t>
  </si>
  <si>
    <t>Zotac GTX 1060 6GB AMP</t>
  </si>
  <si>
    <t>ZT-P10600A-10L</t>
  </si>
  <si>
    <t>Zotac GTX 1060 6GB Mini</t>
  </si>
  <si>
    <t>GeForce GTX 1060 GAMING X 6G</t>
  </si>
  <si>
    <t>MSI GTX 1060 6GB Gaming X</t>
  </si>
  <si>
    <t>DUAL-GTX1060-O6G</t>
  </si>
  <si>
    <t>Asus GTX 1060 6GB Dual OC</t>
  </si>
  <si>
    <t>GV-N1060WF2OC-6GD</t>
  </si>
  <si>
    <t>Gigabyte GTX 1060 6GB Windforce OC</t>
  </si>
  <si>
    <t>STRIX-GTX1060-O6G-GAMING</t>
  </si>
  <si>
    <t>Asus GTX 1060 6GB ROG STRIX OC</t>
  </si>
  <si>
    <t>TURBO-GTX1060-6G</t>
  </si>
  <si>
    <t>Asus GTX 1060 6GB TURBO</t>
  </si>
  <si>
    <t>426018336-3736</t>
  </si>
  <si>
    <t xml:space="preserve"> Gainward GTX 1060 6GB Pheonix GS</t>
  </si>
  <si>
    <t>GeForce GTX 1060 ARMOR 6G OC</t>
  </si>
  <si>
    <t>MSI GTX 1060 6G Armor OC</t>
  </si>
  <si>
    <t>GTX 1060 ARMOR 6G OCV1</t>
  </si>
  <si>
    <t>MSI GTX 1060 6G Armor OCV1</t>
  </si>
  <si>
    <t>STRIX-GTX1060-6G-GAMING</t>
  </si>
  <si>
    <t>Asus GTX 1060 6GB ROG STRIX</t>
  </si>
  <si>
    <t>VCGGTX10606PB</t>
  </si>
  <si>
    <t>PNY</t>
  </si>
  <si>
    <t>PNY GTX 1060 6GB</t>
  </si>
  <si>
    <t>VCGGTX10606XGPB-OC</t>
  </si>
  <si>
    <t>PNY GTX 1060 6GB OC</t>
  </si>
  <si>
    <t>GV-N1060XTREME-6GD</t>
  </si>
  <si>
    <t>Gigabyte GTX 1060 6GB Xtreme Gaming</t>
  </si>
  <si>
    <t>06G-P4-6267-KR</t>
  </si>
  <si>
    <t>EVGA GTX 1060 6GB Gaming SSC</t>
  </si>
  <si>
    <t>GV-N1060G1GAM-6GD R2</t>
  </si>
  <si>
    <t>Gigabyte GTX 1060 6GB G1 Gaming R2</t>
  </si>
  <si>
    <t>GeForce GTX 1060 6GT</t>
  </si>
  <si>
    <t>MSI GTX 1060 6GB 6GT OCV1</t>
  </si>
  <si>
    <t>GTX 1060 GAMING 6G</t>
  </si>
  <si>
    <t>MSI GTX 1060 6GB Gaming</t>
  </si>
  <si>
    <t>RX 5500</t>
  </si>
  <si>
    <t>https://gpu.userbenchmark.com/AMD-RX-5500/Rating/4059</t>
  </si>
  <si>
    <t>GTX 780-Ti</t>
  </si>
  <si>
    <t>https://gpu.userbenchmark.com/Nvidia-GTX-780-Ti/Rating/2165</t>
  </si>
  <si>
    <t>R9 Nano</t>
  </si>
  <si>
    <t>https://gpu.userbenchmark.com/SpeedTest/58413/AMD-Radeon-TM-R9-Fury</t>
  </si>
  <si>
    <t>R9NANO-4GB</t>
  </si>
  <si>
    <t>Asus R9 Nano 4GB</t>
  </si>
  <si>
    <t>R9NANO-4G-WHITE</t>
  </si>
  <si>
    <t>Asus R9 Nano 4GB White</t>
  </si>
  <si>
    <t>GV-R9NANO-4GD-B</t>
  </si>
  <si>
    <t>Gigabyte R9 Nano 4GB</t>
  </si>
  <si>
    <t>R9 390X</t>
  </si>
  <si>
    <t>https://gpu.userbenchmark.com/AMD-R9-390X/Rating/3497</t>
  </si>
  <si>
    <t>R9 390X GAMING 8G</t>
  </si>
  <si>
    <t>MSI R9 390X 8GB Gaming</t>
  </si>
  <si>
    <t>11241-00-20G</t>
  </si>
  <si>
    <t>Sapphire R9 390X 8GB TRIPLE Tri-X OC</t>
  </si>
  <si>
    <t>GV-R939XG1 GAMING-8GD</t>
  </si>
  <si>
    <t>Gigabyte R9 390X 8GB G1 Gaming</t>
  </si>
  <si>
    <t>R9-390X-F28M</t>
  </si>
  <si>
    <t>XFX R9 390X 8GB Double Dissipation</t>
  </si>
  <si>
    <t>RX 580</t>
  </si>
  <si>
    <t>https://gpu.userbenchmark.com/AMD-RX-580/Rating/3923</t>
  </si>
  <si>
    <t>RX 580 GAMING X 8G</t>
  </si>
  <si>
    <t>MSI RX 580 8GB Gaming X</t>
  </si>
  <si>
    <t>RX 580 GAMING X 4G</t>
  </si>
  <si>
    <t>MSI RX 580 4GB Gaming X</t>
  </si>
  <si>
    <t>GV-RX580XTRAORUS-8GD</t>
  </si>
  <si>
    <t>Gigabyte RX 580 8GB AORUS XTR</t>
  </si>
  <si>
    <t>RX 580 ARMOR 8G OC</t>
  </si>
  <si>
    <t>MSI RX 580  8GB Armor OC</t>
  </si>
  <si>
    <t>RX 580 ARMOR 4G OC</t>
  </si>
  <si>
    <t>MSI RX 580  4GB Armor OC</t>
  </si>
  <si>
    <t>ROG-STRIX-RX580-O8G-GAMING</t>
  </si>
  <si>
    <t>Asus RX 580 8GB ROG Strix</t>
  </si>
  <si>
    <t>GV-RX580GAMING-8GD</t>
  </si>
  <si>
    <t>Gigabyte RX 580 8GB Gaming</t>
  </si>
  <si>
    <t>GV-RX580AORUS-8GD</t>
  </si>
  <si>
    <t>Gigabyte RX 580 8GB AORUS</t>
  </si>
  <si>
    <t>11265-05-20G</t>
  </si>
  <si>
    <t>Sapphire RX 580 8GB Pulse</t>
  </si>
  <si>
    <t>RX-580P4DFD6</t>
  </si>
  <si>
    <t>XFX RX 580 4GB OC+</t>
  </si>
  <si>
    <t>RX-580P8DFD6</t>
  </si>
  <si>
    <t>XFX RX 580 8GB OC+</t>
  </si>
  <si>
    <t>RX-580P8DBD6</t>
  </si>
  <si>
    <t>XFX RX 580 8GB Black OC+</t>
  </si>
  <si>
    <t>XFX RX 580 8GB GTS XXX</t>
  </si>
  <si>
    <t>AXRX 580 8GBD5-3DHDV2/OC</t>
  </si>
  <si>
    <t>PowerColor RX 580 8GB Red Dragon V2</t>
  </si>
  <si>
    <t>11265-01-20G</t>
  </si>
  <si>
    <t>Sapphire RX 580 8GB Pulse Nitro+ RX</t>
  </si>
  <si>
    <t>DUAL RX 580 4GB OC</t>
  </si>
  <si>
    <t>Asus RX 580 4GB Dual OC</t>
  </si>
  <si>
    <t>GTX 1060-3GB</t>
  </si>
  <si>
    <t>https://gpu.userbenchmark.com/Nvidia-GTX-1060-3GB/Rating/3646</t>
  </si>
  <si>
    <t>DUAL-GTX1060-O3G</t>
  </si>
  <si>
    <t>Asus GTX 1060 3GB Dual OC</t>
  </si>
  <si>
    <t>ZT-P10610A-10L</t>
  </si>
  <si>
    <t>Zotac GTX 1060 3GB Mini</t>
  </si>
  <si>
    <t>03G-P4-6160-KR</t>
  </si>
  <si>
    <t>EVGA GTX 1060 3GB Gaming</t>
  </si>
  <si>
    <t>03G-P4-6162-KR</t>
  </si>
  <si>
    <t>EVGA GTX 1060 3GB SC Gaming</t>
  </si>
  <si>
    <t>GeForce GTX 1060 GAMING X 3G</t>
  </si>
  <si>
    <t>MSI GTX 1060 3GB Gaming X</t>
  </si>
  <si>
    <t>GTX 1060 GAMING X 3G</t>
  </si>
  <si>
    <t>GV-N1060WF2OC-3GD</t>
  </si>
  <si>
    <t>Gigabyte GTX 1060 3GB Windforce OC</t>
  </si>
  <si>
    <t>GV-N1060G1GAMING-3GD</t>
  </si>
  <si>
    <t>Gigabyte GTX 1060 3GB G1 Gaming</t>
  </si>
  <si>
    <t>GV-N1060IXOC-3GD</t>
  </si>
  <si>
    <t>Gigabyte GTX 1060 3GB Mini ITX OC</t>
  </si>
  <si>
    <t>GTX 1060 3GT OC</t>
  </si>
  <si>
    <t>MSI GTX 1060 3GB 3GT OC</t>
  </si>
  <si>
    <t>GTX 1060 ARMOR 3G OCV1</t>
  </si>
  <si>
    <t>MSI GTX 1060 3GB ARMOR 3G OCV1</t>
  </si>
  <si>
    <t>GV-N1060G1GAM-3GD R2</t>
  </si>
  <si>
    <t>Gigabyte GTX 1060 3GB G1 Gaming R2</t>
  </si>
  <si>
    <t>GTX Titan Black</t>
  </si>
  <si>
    <t>https://gpu.userbenchmark.com/Nvidia-GTX-Titan-Black/Rating/3158</t>
  </si>
  <si>
    <t>R9 290X</t>
  </si>
  <si>
    <t>https://gpu.userbenchmark.com/AMD-R9-290X/Rating/2166</t>
  </si>
  <si>
    <t>11226-00-40G</t>
  </si>
  <si>
    <t>Sapphire R9 290X 4GB TRI-X OC</t>
  </si>
  <si>
    <t>R9290X-DC2OC-4GD5</t>
  </si>
  <si>
    <t>Asus R9 290X 4GB DirectCU II</t>
  </si>
  <si>
    <t>R9290XEDFD</t>
  </si>
  <si>
    <t>XFX R9 290X 4GB Double Dissipation</t>
  </si>
  <si>
    <t>R9 295X2 (CrossFire Disabled)</t>
  </si>
  <si>
    <t>https://gpu.userbenchmark.com/SpeedTest/11791/AMD-Radeon-R9-200</t>
  </si>
  <si>
    <t>R9 390</t>
  </si>
  <si>
    <t>https://gpu.userbenchmark.com/AMD-R9-390/Rating/3481</t>
  </si>
  <si>
    <t>R9 390 GAMING 8G</t>
  </si>
  <si>
    <t>MSI R9 390 8GB Gaming</t>
  </si>
  <si>
    <t>R9-390P-D28M</t>
  </si>
  <si>
    <t>XFX R9 390 8GB Black</t>
  </si>
  <si>
    <t>R9-390P-8256</t>
  </si>
  <si>
    <t>XFX R9 390 8GB Double Dissipation</t>
  </si>
  <si>
    <t>R9-390P-F28M</t>
  </si>
  <si>
    <t>R9-390P-8DF6</t>
  </si>
  <si>
    <t>XFX R9 390 8GB Black Nero</t>
  </si>
  <si>
    <t>11244-01-20G</t>
  </si>
  <si>
    <t>Sapphire R9 390 8GB Nitro Tri-X OC +BP</t>
  </si>
  <si>
    <t>11244-00-20G</t>
  </si>
  <si>
    <t>Sapphire R9 390 8GB Nitro Tri-X OC</t>
  </si>
  <si>
    <t>STRIX-R9390-DC3OC-8GD5-GAMING</t>
  </si>
  <si>
    <t>Asus R9 390 8GB STRIX</t>
  </si>
  <si>
    <t>GTX 970</t>
  </si>
  <si>
    <t>https://gpu.userbenchmark.com/Nvidia-GTX-970/Rating/2577</t>
  </si>
  <si>
    <t>GTX 970 GAMING 4G</t>
  </si>
  <si>
    <t>MSI GTX 970 4GB Gaming</t>
  </si>
  <si>
    <t>STRIX-GTX970-DC20C-4GD5</t>
  </si>
  <si>
    <t>ASUS GTX 970 4GB STRIX OC</t>
  </si>
  <si>
    <t>04G-P4-2974-KR</t>
  </si>
  <si>
    <t>EVGA GTX 970 4GB Super Clocked ACX 2.0</t>
  </si>
  <si>
    <t>GV-N970G1 GAMING-4GD</t>
  </si>
  <si>
    <t>Gigabyte GTX 970 4GB G1 Gaming</t>
  </si>
  <si>
    <t>GV-N970WF3OC-4GD</t>
  </si>
  <si>
    <t>Gigabyte GTX 970 4GB OC Windforce</t>
  </si>
  <si>
    <t>04G-P4-3975-KR</t>
  </si>
  <si>
    <t>EVGA GTX 970 4GB SSC ACX 2.0+</t>
  </si>
  <si>
    <t>TURBO-GTX970-OC-4GD5</t>
  </si>
  <si>
    <t>Asus GTX 970 4GB Turbo OC</t>
  </si>
  <si>
    <t>04G-P4-3978-KR</t>
  </si>
  <si>
    <t>EVGA GTX 970 4GB FTW+ GAMING ACX 2.0+ w/BP</t>
  </si>
  <si>
    <t>ZT-90101-10P</t>
  </si>
  <si>
    <t>Zotac GTX 970 4GB Graphics Card</t>
  </si>
  <si>
    <t>RX 480</t>
  </si>
  <si>
    <t>https://gpu.userbenchmark.com/AMD-RX-480/Rating/3634</t>
  </si>
  <si>
    <t>21260-00-20G</t>
  </si>
  <si>
    <t>Sapphire RX 480 8GB</t>
  </si>
  <si>
    <t>RX-480M4BFA6</t>
  </si>
  <si>
    <t>XFX RX 480 4GB 1266 MHz</t>
  </si>
  <si>
    <t>21260-01-20G</t>
  </si>
  <si>
    <t>Sapphire RX 480 4GB</t>
  </si>
  <si>
    <t>Radeon RX 480 8G</t>
  </si>
  <si>
    <t>MSI RX 480 8GB</t>
  </si>
  <si>
    <t>RX-480M8BBA6</t>
  </si>
  <si>
    <t>XFX RX 480 8GB 1328 MHz</t>
  </si>
  <si>
    <t>RX480M8BFA6</t>
  </si>
  <si>
    <t>XFX RX 480 8GB 1288 MHz</t>
  </si>
  <si>
    <t>RX-480P8DFA6</t>
  </si>
  <si>
    <t>XFX RX 480 8GB LED 1288 MHz</t>
  </si>
  <si>
    <t>RX-480P836BM</t>
  </si>
  <si>
    <t>XFX RX 480 8GB XXX 1288 MHz</t>
  </si>
  <si>
    <t>RX-480P8DBA6</t>
  </si>
  <si>
    <t>XFX RX 480 8GB Black 1338 MHz</t>
  </si>
  <si>
    <t>RX-480P4JFC6</t>
  </si>
  <si>
    <t>XFX RX 480 4GB RS</t>
  </si>
  <si>
    <t>RX-480P8LFB6</t>
  </si>
  <si>
    <t>XFX RX 480 8GB RS XXX 1288 MHz</t>
  </si>
  <si>
    <t>RX480-8G</t>
  </si>
  <si>
    <t>Asus RX 480 8GB</t>
  </si>
  <si>
    <t>11260-07-20G</t>
  </si>
  <si>
    <t>Sapphire RX 480 8GB NITRO+</t>
  </si>
  <si>
    <t>11260-02-20G</t>
  </si>
  <si>
    <t>Sapphire RX 480 4GB NITRO+</t>
  </si>
  <si>
    <t>100406NT+4GOCL</t>
  </si>
  <si>
    <t>11260-01-20G</t>
  </si>
  <si>
    <t>AXRX480 8GBD5-3DH/OC</t>
  </si>
  <si>
    <t>PowerColor RX 480 8GB Red Devil</t>
  </si>
  <si>
    <t>Radeon RX 480 GAMING X 8G</t>
  </si>
  <si>
    <t>MSI RX 480 8GB Gaming X</t>
  </si>
  <si>
    <t>Radeon RX 480 GAMING X 4G</t>
  </si>
  <si>
    <t>MSI RX 480 4GB Gaming X</t>
  </si>
  <si>
    <t>RX 480 ARMOR 8G OC</t>
  </si>
  <si>
    <t>MSI RX 480 8GB Armor OC</t>
  </si>
  <si>
    <t>RX 480 ARMOR 4G OC</t>
  </si>
  <si>
    <t>MSI RX 480 4GB Armor OC</t>
  </si>
  <si>
    <t>STRIX-RX480-O8G-GAMING</t>
  </si>
  <si>
    <t>Asus RX 480 8GB ROG STRIX OC</t>
  </si>
  <si>
    <t>GTX 780</t>
  </si>
  <si>
    <t>https://gpu.userbenchmark.com/Nvidia-GTX-780/Rating/2164</t>
  </si>
  <si>
    <t>R9 290</t>
  </si>
  <si>
    <t>https://gpu.userbenchmark.com/AMD-R9-290/Rating/2171</t>
  </si>
  <si>
    <t>11227-13-20G</t>
  </si>
  <si>
    <t>Sapphire R9 290 4GB TRI-X OC</t>
  </si>
  <si>
    <t>R9290AEDFD</t>
  </si>
  <si>
    <t>XFX R9 290 4GB Double Dissipation</t>
  </si>
  <si>
    <t>R9290AEDBD</t>
  </si>
  <si>
    <t>XFX R9 290 4GB Black Double Dissipation</t>
  </si>
  <si>
    <t>R9 290 GAMING 4G</t>
  </si>
  <si>
    <t>MSI R9 290 4GB GAMING</t>
  </si>
  <si>
    <t>11227-04-40G</t>
  </si>
  <si>
    <t>Sapphire R9 290 4GB VAPOR-X TRI-X OC</t>
  </si>
  <si>
    <t>GTX Titan</t>
  </si>
  <si>
    <t>https://gpu.userbenchmark.com/Nvidia-GTX-Titan/Rating/2191</t>
  </si>
  <si>
    <t>GTX 780 4GB</t>
  </si>
  <si>
    <t>https://gpu.userbenchmark.com/SpeedTest/11282/NVIDIA-GeForce-GTX-780</t>
  </si>
  <si>
    <t>RX 570</t>
  </si>
  <si>
    <t>https://gpu.userbenchmark.com/AMD-RX-570/Rating/3924</t>
  </si>
  <si>
    <t>RX 570 ARMOR 4G OC</t>
  </si>
  <si>
    <t>MSI RX 570 4G Armor OC</t>
  </si>
  <si>
    <t>RX 570 GAMING X 4G</t>
  </si>
  <si>
    <t>MSI RX 570 4GB Gaming X</t>
  </si>
  <si>
    <t>GV-RX570GAMING-4GD</t>
  </si>
  <si>
    <t>Gigabyte RX 570 4GB Gaming</t>
  </si>
  <si>
    <t>GV-RX570AORUS-4GD</t>
  </si>
  <si>
    <t>Gigabyte RX 570 4GB AORUS</t>
  </si>
  <si>
    <t>RX 570 ARMOR 8G OC</t>
  </si>
  <si>
    <t>MSI RX 570 8G Armor OC</t>
  </si>
  <si>
    <t>ROG-STRIX-RX570-O4G-GAMING</t>
  </si>
  <si>
    <t>Asus RX 570 4GB ROG Strix</t>
  </si>
  <si>
    <t>AXRX 570 4GBD5-3DHD/OC</t>
  </si>
  <si>
    <t>PowerColor RX 570 4GB Red Dragon</t>
  </si>
  <si>
    <t>RX-570P4DFD6</t>
  </si>
  <si>
    <t>XFX RX 570 4GB Twin</t>
  </si>
  <si>
    <t>RX-570P427D6</t>
  </si>
  <si>
    <t>RX-570P4DFDR</t>
  </si>
  <si>
    <t>RX-570P8DFD6</t>
  </si>
  <si>
    <t>XFX RX 570 4GB Twin XXX</t>
  </si>
  <si>
    <t>GTX 1060 (Mobile)</t>
  </si>
  <si>
    <t>https://gpu.userbenchmark.com/SpeedTest/164336/NVIDIA-GeForce-GTX-1060</t>
  </si>
  <si>
    <t>Quadro K6000</t>
  </si>
  <si>
    <t>https://gpu.userbenchmark.com/Nvidia-Quadro-K6000/Rating/2837</t>
  </si>
  <si>
    <t>GTX 1060 (Mobile Max-Q)</t>
  </si>
  <si>
    <t>https://gpu.userbenchmark.com/SpeedTest/325746/NVIDIA-GeForce-GTX-1060-with-Max-Q-Design</t>
  </si>
  <si>
    <t>GTX 1650</t>
  </si>
  <si>
    <t>https://gpu.userbenchmark.com/Nvidia-GTX-1650/Rating/4039</t>
  </si>
  <si>
    <t>G1650VXS4C</t>
  </si>
  <si>
    <t>MSI GTX 1650 4GB Ventus XS OC</t>
  </si>
  <si>
    <t>ZT-T16500F-10L</t>
  </si>
  <si>
    <t>Zotac GTX 1650 4GB OC Compact</t>
  </si>
  <si>
    <t>PH-GTX1650-O4G</t>
  </si>
  <si>
    <t>Asus GTX 1650 4GB Phoenix</t>
  </si>
  <si>
    <t>GV-N1650OC-4GD</t>
  </si>
  <si>
    <t>Gigabyte GTX 1650 4GB OC</t>
  </si>
  <si>
    <t>GV-N1650IXOC-4GD</t>
  </si>
  <si>
    <t>Gigabyte GTX 1650 4GB Mini ITX OC</t>
  </si>
  <si>
    <t>04G-P4-1153-KR</t>
  </si>
  <si>
    <t>EVGA GTX 1650 4GB XC Gaming</t>
  </si>
  <si>
    <t>GTX 1650 Gaming X 4G</t>
  </si>
  <si>
    <t>MSI GTX 1650 4GB Gaming X</t>
  </si>
  <si>
    <t>Radeon Pro 5500M</t>
  </si>
  <si>
    <t>https://gpu.userbenchmark.com/SpeedTest/960765/AMD-Radeon-Pro-5500M</t>
  </si>
  <si>
    <t>GTX 1650-Ti (Mobile)</t>
  </si>
  <si>
    <t>https://gpu.userbenchmark.com/SpeedTest/1091296/NVIDIA-GeForce-GTX-1650-Ti</t>
  </si>
  <si>
    <t>RX 470</t>
  </si>
  <si>
    <t>https://gpu.userbenchmark.com/AMD-RX-470/Rating/3640</t>
  </si>
  <si>
    <t>Radeon RX 470 GAMING X 4G</t>
  </si>
  <si>
    <t>MSI RX 470 4GB Gaming X</t>
  </si>
  <si>
    <t>Radeon RX 470 GAMING X 8G</t>
  </si>
  <si>
    <t>MSI RX 470 8GB Gaming X</t>
  </si>
  <si>
    <t>11256-02-20G</t>
  </si>
  <si>
    <t>Sapphire RX 470 8GB NITRO+</t>
  </si>
  <si>
    <t>11256-01-20G</t>
  </si>
  <si>
    <t>Sapphire RX 470 4GB NITRO+</t>
  </si>
  <si>
    <t>11256-00-20G</t>
  </si>
  <si>
    <t>Sapphire RX 470 4GB</t>
  </si>
  <si>
    <t>100407-4GOCL</t>
  </si>
  <si>
    <t>STRIX-RX470-O4G-GAMING</t>
  </si>
  <si>
    <t>Asus RX 470 4GB ROG STRIX OC</t>
  </si>
  <si>
    <t>GV-RX470G1 GAMING-4GD</t>
  </si>
  <si>
    <t>Gigabyte RX 470 4GB G1 Gaming</t>
  </si>
  <si>
    <t>AXRX 470 4GBD5-3DH/OC</t>
  </si>
  <si>
    <t>PowerColor RX 470 4GB Red Devil/Dragon</t>
  </si>
  <si>
    <t>HS-470R4LCNR/HS-470R4LTNR</t>
  </si>
  <si>
    <t>PwrHis</t>
  </si>
  <si>
    <t>HIS RX 470 4GB IceQ X√Ç¬≤ OC</t>
  </si>
  <si>
    <t>RX-470P4SFD5</t>
  </si>
  <si>
    <t>XFX RX 470 4GB Single Fan</t>
  </si>
  <si>
    <t>RX-470P4LFB6</t>
  </si>
  <si>
    <t>XFX RX 470 4GB Black</t>
  </si>
  <si>
    <t>Radeon RX 470 ARMOR 4G OC</t>
  </si>
  <si>
    <t>MSI RX 470 4GB ARMOR OC</t>
  </si>
  <si>
    <t>GTX 1650 (Mobile)</t>
  </si>
  <si>
    <t>https://gpu.userbenchmark.com/SpeedTest/775280/NVIDIA-GeForce-GTX-1650</t>
  </si>
  <si>
    <t>GTX 980M</t>
  </si>
  <si>
    <t>https://gpu.userbenchmark.com/SpeedTest/15596/NVIDIA-GeForce-GTX-980M</t>
  </si>
  <si>
    <t>Quadro P2000</t>
  </si>
  <si>
    <t>https://gpu.userbenchmark.com/SpeedTest/257811/NVIDIA-Quadro-P2000</t>
  </si>
  <si>
    <t>GeForce GTX 690 (SLI Disabled)</t>
  </si>
  <si>
    <t>https://gpu.userbenchmark.com/SpeedTest/8241/NVIDIA-GeForce-GTX-690</t>
  </si>
  <si>
    <t>HD 7970</t>
  </si>
  <si>
    <t>https://gpu.userbenchmark.com/AMD-HD-7970/Rating/2163</t>
  </si>
  <si>
    <t>R9 380X</t>
  </si>
  <si>
    <t>https://gpu.userbenchmark.com/AMD-R9-380X/Rating/3532</t>
  </si>
  <si>
    <t>R9-380X-F24M</t>
  </si>
  <si>
    <t>XFX R9 380X 4GB Black DD XXX OC</t>
  </si>
  <si>
    <t>11250-01-20G</t>
  </si>
  <si>
    <t>Sapphire R9 380X 4GB Nitro Dual-X OC</t>
  </si>
  <si>
    <t>GV-R938XG1 GAMING-4GD</t>
  </si>
  <si>
    <t>Gigabyte R9 380X 4GB Gaming</t>
  </si>
  <si>
    <t>AXR9 280X 3GBD5-T2DHE/OC</t>
  </si>
  <si>
    <t>PowerColor R9 280X 3GB OC</t>
  </si>
  <si>
    <t>Quadro P3000</t>
  </si>
  <si>
    <t>https://gpu.userbenchmark.com/SpeedTest/264483/NVIDIA-Quadro-P3000</t>
  </si>
  <si>
    <t>R9 280X</t>
  </si>
  <si>
    <t>https://gpu.userbenchmark.com/AMD-R9-280X/Rating/2192</t>
  </si>
  <si>
    <t>11221-00-20G</t>
  </si>
  <si>
    <t>Sapphire R9 280X 3GB Dual-X OC</t>
  </si>
  <si>
    <t>11221-20-20G</t>
  </si>
  <si>
    <t>Sapphire R9 280X 3GB VAPOR-X</t>
  </si>
  <si>
    <t>11221-01-40G</t>
  </si>
  <si>
    <t>Sapphire R9 280X 3GB TOXIC</t>
  </si>
  <si>
    <t>GV-R928XOC-3GD REV3</t>
  </si>
  <si>
    <t>Gigabyte R9 280X 3GB WINDFORCE OC REV3</t>
  </si>
  <si>
    <t>Vmware</t>
  </si>
  <si>
    <t>SVGA 3D</t>
  </si>
  <si>
    <t>https://gpu.userbenchmark.com/SpeedTest/7772/VMware-SVGA-3D</t>
  </si>
  <si>
    <t>FirePro W9000</t>
  </si>
  <si>
    <t>https://gpu.userbenchmark.com/AMD-FirePro-W9000/Rating/2841</t>
  </si>
  <si>
    <t>GTX 1650 (Mobile Max-Q)</t>
  </si>
  <si>
    <t>https://gpu.userbenchmark.com/SpeedTest/790279/NVIDIA-GeForce-GTX-1650-with-Max-Q-Design</t>
  </si>
  <si>
    <t>GTX 770</t>
  </si>
  <si>
    <t>https://gpu.userbenchmark.com/Nvidia-GTX-770/Rating/2174</t>
  </si>
  <si>
    <t>HD 7990 (CrossFire Disabled)</t>
  </si>
  <si>
    <t>https://gpu.userbenchmark.com/SpeedTest/7985/AMD-Radeon-HD-7900</t>
  </si>
  <si>
    <t>Radeon Pro 5300M</t>
  </si>
  <si>
    <t>https://gpu.userbenchmark.com/SpeedTest/965657/AMD-Radeon-Pro-5300M</t>
  </si>
  <si>
    <t>Radeon RX Vega M GH</t>
  </si>
  <si>
    <t>https://gpu.userbenchmark.com/SpeedTest/422266/Radeon-RX-Vega-M-GH-Graphics</t>
  </si>
  <si>
    <t>R9 380</t>
  </si>
  <si>
    <t>https://gpu.userbenchmark.com/AMD-R9-380/Rating/3482</t>
  </si>
  <si>
    <t>R9 380 GAMING 4G</t>
  </si>
  <si>
    <t>MSI R9 380 GAMING 4GB</t>
  </si>
  <si>
    <t>11242-13-20G</t>
  </si>
  <si>
    <t>Sapphire R9 380 4GB NITRO</t>
  </si>
  <si>
    <t>11242-02-20G</t>
  </si>
  <si>
    <t>Sapphire R9 380 2GB Dual-X OC</t>
  </si>
  <si>
    <t>11242-00-20G</t>
  </si>
  <si>
    <t>GV-R938G1 GAMING-4GD</t>
  </si>
  <si>
    <t>Gigabyte R9 380 4GB G1</t>
  </si>
  <si>
    <t>GV-R938WF2-4GD</t>
  </si>
  <si>
    <t>Gigabyte R9 380 4GB G1 Windforce</t>
  </si>
  <si>
    <t>R9-380P-2DF5</t>
  </si>
  <si>
    <t>XFX R9 380 2GB DD Edition 2DF5</t>
  </si>
  <si>
    <t>R9-380P-F22M</t>
  </si>
  <si>
    <t>XFX R9 380 2GB DD Edition F22M</t>
  </si>
  <si>
    <t>R9-380P-4255</t>
  </si>
  <si>
    <t>XFX R9 380 4GB DD Edition 4255</t>
  </si>
  <si>
    <t>R9-380P-4DF5</t>
  </si>
  <si>
    <t>XFX R9 380 4GB 4DF5</t>
  </si>
  <si>
    <t>STRIX-R9380-DC2OC-2GD5-GAMING</t>
  </si>
  <si>
    <t>Asus R9 380 2GB STRIX</t>
  </si>
  <si>
    <t>STRIX-R9380-DC2OC-4GD5-GAMING</t>
  </si>
  <si>
    <t>Asus R9 380  4GB STRIX GAMING</t>
  </si>
  <si>
    <t>AXR9 380 4GBD5-PPDHE</t>
  </si>
  <si>
    <t>PowerColor R9 380 4GB PCS+</t>
  </si>
  <si>
    <t>GTX 680</t>
  </si>
  <si>
    <t>https://gpu.userbenchmark.com/Nvidia-GTX-680/Rating/3148</t>
  </si>
  <si>
    <t>GTX 960</t>
  </si>
  <si>
    <t>https://gpu.userbenchmark.com/Nvidia-GTX-960/Rating/3165</t>
  </si>
  <si>
    <t>02G-P4-2966-KR</t>
  </si>
  <si>
    <t>EVGA GTX 960 2GB SuperSC ACX 2.0+</t>
  </si>
  <si>
    <t>STRIX-GTX960-DC2OC-2GD5</t>
  </si>
  <si>
    <t>ASUS GTX 960 2GB STRIX</t>
  </si>
  <si>
    <t>GTX 960 GAMING 2G</t>
  </si>
  <si>
    <t>MSI GTX 960 2GB Gaming</t>
  </si>
  <si>
    <t>GTX 960 GAMING 4G</t>
  </si>
  <si>
    <t>MSI GTX 960 4GB Gaming</t>
  </si>
  <si>
    <t>04G-P4-3967-KR</t>
  </si>
  <si>
    <t>EVGA GTX 960 4GB SuperSC ACX 2.0 Backplate</t>
  </si>
  <si>
    <t>GV-N960WF2OC-2GD</t>
  </si>
  <si>
    <t>Gigabyte GTX 960 2GB Windforce 2X</t>
  </si>
  <si>
    <t>GV-N960OC-4GD</t>
  </si>
  <si>
    <t>Gigabyte GTX 960 2GB OC</t>
  </si>
  <si>
    <t>STRIX-GTX960-DC2OC-4GD5</t>
  </si>
  <si>
    <t>ASUS GTX 960 4GB STRIX</t>
  </si>
  <si>
    <t>04G-P4-3969-KR</t>
  </si>
  <si>
    <t>EVGA GTX 960 4GB FTW GAMING ACX 2.0+</t>
  </si>
  <si>
    <t>R9 285</t>
  </si>
  <si>
    <t>https://gpu.userbenchmark.com/AMD-R9-285/Rating/3174</t>
  </si>
  <si>
    <t>R9 285 GAMING 2G</t>
  </si>
  <si>
    <t>MSI R9 285 2GB GAMING</t>
  </si>
  <si>
    <t>11235-03-20G</t>
  </si>
  <si>
    <t>Sapphire R9 285 2GB Dual-X OC</t>
  </si>
  <si>
    <t>AXR9 285 2GBD5-TDHE</t>
  </si>
  <si>
    <t>PowerColor R9 285 2GB Turbo Duo</t>
  </si>
  <si>
    <t>Quadro K5200</t>
  </si>
  <si>
    <t>https://gpu.userbenchmark.com/SpeedTest/20811/NVIDIA-Quadro-K5200</t>
  </si>
  <si>
    <t>R9 280</t>
  </si>
  <si>
    <t>https://gpu.userbenchmark.com/AMD-R9-280/Rating/2241</t>
  </si>
  <si>
    <t>11230-00-20G</t>
  </si>
  <si>
    <t>Sapphire R9 280 3GB Dual-X</t>
  </si>
  <si>
    <t>R9280ATDFD</t>
  </si>
  <si>
    <t>XFX R9 280 3GB Double Dissipation</t>
  </si>
  <si>
    <t>R9280ATDBD</t>
  </si>
  <si>
    <t>XFX R9 280 3GB Double Dissipation Black</t>
  </si>
  <si>
    <t>GTX 970M</t>
  </si>
  <si>
    <t>https://gpu.userbenchmark.com/SpeedTest/17319/NVIDIA-GeForce-GTX-970M</t>
  </si>
  <si>
    <t>Quadro M4000</t>
  </si>
  <si>
    <t>https://gpu.userbenchmark.com/SpeedTest/37687/NVIDIA-Quadro-M4000</t>
  </si>
  <si>
    <t>HD 7950</t>
  </si>
  <si>
    <t>https://gpu.userbenchmark.com/AMD-HD-7950/Rating/2160</t>
  </si>
  <si>
    <t>GTX 1050-Ti</t>
  </si>
  <si>
    <t>https://gpu.userbenchmark.com/Nvidia-GTX-1050-Ti/Rating/3649</t>
  </si>
  <si>
    <t>04G-P4-6253-KR</t>
  </si>
  <si>
    <t>EVGA GTX 1050 Ti 4GB SC Single Fan</t>
  </si>
  <si>
    <t>04G-P4-6251-KR</t>
  </si>
  <si>
    <t>EVGA GTX 1050 Ti 4GB Gaming Single Fan</t>
  </si>
  <si>
    <t>04G-P4-6255-KR</t>
  </si>
  <si>
    <t>EVGA GTX 1050 Ti 4GB SSC GAMING ACX 3.0</t>
  </si>
  <si>
    <t>GTX 1050 TI 4G OC</t>
  </si>
  <si>
    <t>MSI GTX 1050 Ti 4GB OC</t>
  </si>
  <si>
    <t>GTX 1050 TI 4GT OC</t>
  </si>
  <si>
    <t>MSI GTX 1050 Ti 4GB OC Twin</t>
  </si>
  <si>
    <t>GV-N105TOC-4GD</t>
  </si>
  <si>
    <t>Gigabyte GTX 1050 Ti 4GB OC</t>
  </si>
  <si>
    <t>ZT-P10510A-10L</t>
  </si>
  <si>
    <t>Zotac GTX 1050 Ti 4GB Mini</t>
  </si>
  <si>
    <t>ZT-P10510B-10L</t>
  </si>
  <si>
    <t>Zotac GTX 1050 Ti 4GB Twin</t>
  </si>
  <si>
    <t xml:space="preserve"> GV-N105TWF2OC-4GD</t>
  </si>
  <si>
    <t>Gigabyte GTX 1050 Ti 4GB Twin</t>
  </si>
  <si>
    <t>GeForce GTX 1050 TI GAMING X 4G</t>
  </si>
  <si>
    <t>MSI GTX 1050 Ti 4GB GAMING X</t>
  </si>
  <si>
    <t>EX-GTX1050TI-4G</t>
  </si>
  <si>
    <t>Asus GTX 1050 Ti 4GB Expedition</t>
  </si>
  <si>
    <t>STRIX-GTX1050TI-O4G-GAMING</t>
  </si>
  <si>
    <t>Asus GTX 1050 Ti 4GB ROG STRIX</t>
  </si>
  <si>
    <t>04G-P4-6258-KR</t>
  </si>
  <si>
    <t>EVGA GTX 1050 Ti 4GB FTW GAMING ACX 3.0</t>
  </si>
  <si>
    <t>GV-N105TD5-4GD</t>
  </si>
  <si>
    <t>Gigabyte GTX 1050 Ti 4GB 1430 MHz</t>
  </si>
  <si>
    <t>GV-N105TG1GAMING-4GD</t>
  </si>
  <si>
    <t>Gigabyte GTX 1050 Ti 4GB G1 GAMING</t>
  </si>
  <si>
    <t>VCGGTX1050T4PB</t>
  </si>
  <si>
    <t>PNY GTX 1050 Ti 4GB Single</t>
  </si>
  <si>
    <t>Cerberus-GTX1050Ti-O4G</t>
  </si>
  <si>
    <t>Asus GTX 1050 Ti 4GB Cerberus OC</t>
  </si>
  <si>
    <t>GV-N105TOC-4GL</t>
  </si>
  <si>
    <t>Gigabyte GTX 1050 Ti 4GB OC Low Profile</t>
  </si>
  <si>
    <t>GTX 1050-Ti (Mobile)</t>
  </si>
  <si>
    <t>https://gpu.userbenchmark.com/SpeedTest/223242/NVIDIA-GeForce-GTX-1050-Ti</t>
  </si>
  <si>
    <t>GTX 670</t>
  </si>
  <si>
    <t>https://gpu.userbenchmark.com/Nvidia-GTX-670/Rating/2181</t>
  </si>
  <si>
    <t>GTX 880M</t>
  </si>
  <si>
    <t>https://gpu.userbenchmark.com/SpeedTest/8540/NVIDIA-GeForce-GTX-880M</t>
  </si>
  <si>
    <t>GTX 660-Ti</t>
  </si>
  <si>
    <t>https://gpu.userbenchmark.com/Nvidia-GTX-660-Ti/Rating/2183</t>
  </si>
  <si>
    <t>GTX 760</t>
  </si>
  <si>
    <t>https://gpu.userbenchmark.com/Nvidia-GTX-760/Rating/2159</t>
  </si>
  <si>
    <t>R9 270X</t>
  </si>
  <si>
    <t>https://gpu.userbenchmark.com/AMD-R9-270X/Rating/2188</t>
  </si>
  <si>
    <t>11217-01-20G</t>
  </si>
  <si>
    <t>Sapphire R9 270X 2GB Dual-X Boost OC</t>
  </si>
  <si>
    <t>11217-04-20G</t>
  </si>
  <si>
    <t>Sapphire R9 270X 4GB Dual-X Boost OC</t>
  </si>
  <si>
    <t>GV-R927XOC-2GD</t>
  </si>
  <si>
    <t>Gigabyte R9 270X 2GB WINDFORCE</t>
  </si>
  <si>
    <t>GV-R927XOC-4GD</t>
  </si>
  <si>
    <t>Gigabyte R9 270X 4GB WINDFORCE</t>
  </si>
  <si>
    <t>R9270X-DC2T-2GD5</t>
  </si>
  <si>
    <t>Asus R9 270X 2GB DirectCU II</t>
  </si>
  <si>
    <t>GTX 760 Ti OEM</t>
  </si>
  <si>
    <t>https://gpu.userbenchmark.com/SpeedTest/10856/NVIDIA-GeForce-GTX-760-Ti-OEM</t>
  </si>
  <si>
    <t>GTX 1050</t>
  </si>
  <si>
    <t>https://gpu.userbenchmark.com/Nvidia-GTX-1050/Rating/3650</t>
  </si>
  <si>
    <t>ZT-P10500A-10L</t>
  </si>
  <si>
    <t>Zotac GTX 1050 2GB Mini</t>
  </si>
  <si>
    <t>GTX 1050 2G OC</t>
  </si>
  <si>
    <t>MSI GTX 1050 2GB OC</t>
  </si>
  <si>
    <t>GTX 1050 2GT OC</t>
  </si>
  <si>
    <t>MSI GTX 1050 2GB TWIN OC</t>
  </si>
  <si>
    <t>GTX 1050 GAMING X 2G</t>
  </si>
  <si>
    <t>MSI GTX 1050 2GB GAMING X</t>
  </si>
  <si>
    <t>GV-N1050OC-2GD</t>
  </si>
  <si>
    <t>Gigabyte GTX 1050 2GB OC</t>
  </si>
  <si>
    <t>02G-P4-6152-KR</t>
  </si>
  <si>
    <t>EVGA GTX 1050 2GB SC GAMING</t>
  </si>
  <si>
    <t>GV-N1050D5-2GD</t>
  </si>
  <si>
    <t>Gigabyte GTX 1050 2GB OC Single</t>
  </si>
  <si>
    <t>GV-N1050WF2OC-2GD</t>
  </si>
  <si>
    <t>Gigabyte GTX 1050 2GB Windforce</t>
  </si>
  <si>
    <t>EX-GTX1050-2G</t>
  </si>
  <si>
    <t>Asus GTX 1050 2GB Expedition</t>
  </si>
  <si>
    <t>02G-P4-6154-KR</t>
  </si>
  <si>
    <t>EVGA GTX 1050 2GB SSC GAMING</t>
  </si>
  <si>
    <t>VCGGTX10502PB</t>
  </si>
  <si>
    <t>PNY GTX 1050 2GB</t>
  </si>
  <si>
    <t>02G-P4-6150-KR</t>
  </si>
  <si>
    <t>EVGA GTX 1050 2GB GAMING</t>
  </si>
  <si>
    <t>PH-GTX1050-2G</t>
  </si>
  <si>
    <t>Asus GTX 1050 2GB Phoenix</t>
  </si>
  <si>
    <t>HD 7870</t>
  </si>
  <si>
    <t>https://gpu.userbenchmark.com/AMD-HD-7870/Rating/2161</t>
  </si>
  <si>
    <t>GTX 1050-Ti (Mobile Max-Q)</t>
  </si>
  <si>
    <t>https://gpu.userbenchmark.com/SpeedTest/419871/NVIDIA-GeForce-GTX-1050-Ti-with-Max-Q-Design</t>
  </si>
  <si>
    <t>GTX 950</t>
  </si>
  <si>
    <t>https://gpu.userbenchmark.com/Nvidia-GTX-950/Rating/3510</t>
  </si>
  <si>
    <t>ZT-90601-10L</t>
  </si>
  <si>
    <t>Zotac GTX 950 2GB</t>
  </si>
  <si>
    <t>ZT-90602-10M</t>
  </si>
  <si>
    <t>Zotac GTX 950 2GB OC</t>
  </si>
  <si>
    <t>ZT-90603-10M</t>
  </si>
  <si>
    <t>Zotac GTX 950 2GB AMP!</t>
  </si>
  <si>
    <t>02G-P4-2951-KR</t>
  </si>
  <si>
    <t>EVGA GTX 950 2GB SC</t>
  </si>
  <si>
    <t>02G-P4-2958-KR</t>
  </si>
  <si>
    <t>EVGA GeForce GTX 950 2GB ACX 2.0</t>
  </si>
  <si>
    <t>02G-P4-2957-KR</t>
  </si>
  <si>
    <t>EVGA GTX 950 2GB SSC ACX</t>
  </si>
  <si>
    <t>STRIX-GTX950-DC2OC-2GD5-GAMING</t>
  </si>
  <si>
    <t>Asus GTX 950 2GB STRIX GAMING</t>
  </si>
  <si>
    <t>GV-N950WF2OC-2GD</t>
  </si>
  <si>
    <t>Gigabyte GTX 950 2GB Windforce</t>
  </si>
  <si>
    <t>GTX 950 GAMING 2G</t>
  </si>
  <si>
    <t>MSI GTX 950 2GB GAMING</t>
  </si>
  <si>
    <t>GTX 950 2GD5 OC</t>
  </si>
  <si>
    <t>MSI GTX 950 2GB OC</t>
  </si>
  <si>
    <t>GV-N950XTREME-2GD</t>
  </si>
  <si>
    <t>Gigabyte GTX 950 2GB XTREME</t>
  </si>
  <si>
    <t>GTX 780M</t>
  </si>
  <si>
    <t>https://gpu.userbenchmark.com/SpeedTest/7760/NVIDIA-GeForce-GTX-780M</t>
  </si>
  <si>
    <t>Radeon RX Vega M GL</t>
  </si>
  <si>
    <t>https://gpu.userbenchmark.com/SpeedTest/453719/Radeon-RX-Vega-M-GL-Graphics</t>
  </si>
  <si>
    <t>GTX 1050 (Mobile)</t>
  </si>
  <si>
    <t>https://gpu.userbenchmark.com/SpeedTest/211022/NVIDIA-GeForce-GTX-1050</t>
  </si>
  <si>
    <t>Quadro P1000</t>
  </si>
  <si>
    <t>https://gpu.userbenchmark.com/SpeedTest/271840/NVIDIA-Quadro-P1000</t>
  </si>
  <si>
    <t>GeForce GTX 590 (SLI Disabled)</t>
  </si>
  <si>
    <t>https://gpu.userbenchmark.com/SpeedTest/8041/NVIDIA-GeForce-GTX-590</t>
  </si>
  <si>
    <t>R9 270</t>
  </si>
  <si>
    <t>https://gpu.userbenchmark.com/AMD-R9-270/Rating/3149</t>
  </si>
  <si>
    <t>R9270-DC2OC-2GD5</t>
  </si>
  <si>
    <t>ASUS R9 270 2GB Direct CU II OC</t>
  </si>
  <si>
    <t>11220-00-20G</t>
  </si>
  <si>
    <t>Sapphire R9 270 2GB Dual-X Boost OC</t>
  </si>
  <si>
    <t>GV-R927OC-2GD</t>
  </si>
  <si>
    <t>Gigabyte R9 270 2GB OC</t>
  </si>
  <si>
    <t>GTX 965M</t>
  </si>
  <si>
    <t>https://gpu.userbenchmark.com/SpeedTest/24481/NVIDIA-GeForce-GTX-965M</t>
  </si>
  <si>
    <t>GTX 870M</t>
  </si>
  <si>
    <t>https://gpu.userbenchmark.com/SpeedTest/10421/NVIDIA-GeForce-GTX-870M</t>
  </si>
  <si>
    <t>FirePro W7000</t>
  </si>
  <si>
    <t>https://gpu.userbenchmark.com/AMD-FirePro-W7000/Rating/2842</t>
  </si>
  <si>
    <t>RX 560</t>
  </si>
  <si>
    <t>https://gpu.userbenchmark.com/AMD-RX-560/Rating/3926</t>
  </si>
  <si>
    <t>RX 560 AERO ITX 4G OC</t>
  </si>
  <si>
    <t>MSI RX 560 4GB Aero ITX</t>
  </si>
  <si>
    <t>GTX 680MX</t>
  </si>
  <si>
    <t>https://gpu.userbenchmark.com/SpeedTest/8956/NVIDIA-GeForce-GTX-680MX</t>
  </si>
  <si>
    <t>Quadro K5100M</t>
  </si>
  <si>
    <t>https://gpu.userbenchmark.com/SpeedTest/11274/NVIDIA-Quadro-K5100M</t>
  </si>
  <si>
    <t>Quadro K5000</t>
  </si>
  <si>
    <t>https://gpu.userbenchmark.com/SpeedTest/9098/NVIDIA-Quadro-K5000</t>
  </si>
  <si>
    <t>Quadro K4200</t>
  </si>
  <si>
    <t>https://gpu.userbenchmark.com/Nvidia-Quadro-K4200/Rating/2838</t>
  </si>
  <si>
    <t>GTX 775M</t>
  </si>
  <si>
    <t>https://gpu.userbenchmark.com/SpeedTest/13797/NVIDIA-GeForce-GTX-775M</t>
  </si>
  <si>
    <t>Quadro M2000</t>
  </si>
  <si>
    <t>https://gpu.userbenchmark.com/SpeedTest/135005/NVIDIA-Quadro-M2000</t>
  </si>
  <si>
    <t>Parallels</t>
  </si>
  <si>
    <t>Display Adapter (WDDM)</t>
  </si>
  <si>
    <t>https://gpu.userbenchmark.com/SpeedTest/7878/Parallels-Display-Adapter-WDDM</t>
  </si>
  <si>
    <t>GTX 580</t>
  </si>
  <si>
    <t>https://gpu.userbenchmark.com/Nvidia-GTX-580/Rating/3150</t>
  </si>
  <si>
    <t>GTX 660</t>
  </si>
  <si>
    <t>https://gpu.userbenchmark.com/Nvidia-GTX-660/Rating/2162</t>
  </si>
  <si>
    <t>Iris Xe DG1</t>
  </si>
  <si>
    <t>https://gpu.userbenchmark.com/SpeedTest/1499887/IntelR-IrisR-Xe-Graphics</t>
  </si>
  <si>
    <t>R9 M290X</t>
  </si>
  <si>
    <t>https://gpu.userbenchmark.com/SpeedTest/11722/AMD-Radeon-R9-M290X</t>
  </si>
  <si>
    <t>R7 370</t>
  </si>
  <si>
    <t>https://gpu.userbenchmark.com/AMD-R7-370/Rating/3571</t>
  </si>
  <si>
    <t>R7 370 GAMING 4G</t>
  </si>
  <si>
    <t>MSI R7 370 4GB Gaming</t>
  </si>
  <si>
    <t>R7 370 GAMING 2G</t>
  </si>
  <si>
    <t>MSI R7 370 2GB Gaming</t>
  </si>
  <si>
    <t>GV-R737WF2OC-2GD</t>
  </si>
  <si>
    <t>Gigabyte AMD R7 370 2GB</t>
  </si>
  <si>
    <t>11240-06-20G</t>
  </si>
  <si>
    <t xml:space="preserve">Sapphire R7 370 2GB Dual-X OC </t>
  </si>
  <si>
    <t>11240-04-20G</t>
  </si>
  <si>
    <t>Sapphire R7 370 4GB NITRO Dual-X OC</t>
  </si>
  <si>
    <t>STRIX-R7370-DC2OC-2GD5-GAMING</t>
  </si>
  <si>
    <t>ASUS R7 370 2GB STRIX OC</t>
  </si>
  <si>
    <t>STRIX-R7370-DC2OC-4GD5-GAMING</t>
  </si>
  <si>
    <t>ASUS R7 370 4GB STRIX OC</t>
  </si>
  <si>
    <t>R7-370P-2SF5</t>
  </si>
  <si>
    <t>XFX R7 370 2GB 2SF5</t>
  </si>
  <si>
    <t>HD 6970</t>
  </si>
  <si>
    <t>https://gpu.userbenchmark.com/SpeedTest/7712/AMD-Radeon-HD-6900</t>
  </si>
  <si>
    <t>GTX 760 (192-bit)</t>
  </si>
  <si>
    <t>https://gpu.userbenchmark.com/SpeedTest/11047/NVIDIA-GeForce-GTX-760-192-bit</t>
  </si>
  <si>
    <t>Radeon HD 7970M</t>
  </si>
  <si>
    <t>https://gpu.userbenchmark.com/SpeedTest/9441/AMD-Radeon-HD-7970M</t>
  </si>
  <si>
    <t>HD 6990 (Crossfire Disabled)</t>
  </si>
  <si>
    <t>https://gpu.userbenchmark.com/SpeedTest/7713/AMD-Radeon-HD-6900</t>
  </si>
  <si>
    <t>Microsoft</t>
  </si>
  <si>
    <t>RemoteFX Graphics Device - WDDM</t>
  </si>
  <si>
    <t>https://gpu.userbenchmark.com/SpeedTest/13438/Microsoft-RemoteFX-Graphics-Device---WDDM</t>
  </si>
  <si>
    <t>R9 M290</t>
  </si>
  <si>
    <t>https://gpu.userbenchmark.com/SpeedTest/31120/AMD-RADEON-R9-M290</t>
  </si>
  <si>
    <t>RX 460</t>
  </si>
  <si>
    <t>https://gpu.userbenchmark.com/AMD-RX-460/Rating/3641</t>
  </si>
  <si>
    <t>GV-RX460WF2OC-4GD</t>
  </si>
  <si>
    <t>Gigabyte RX 460 4GB Windforce OC</t>
  </si>
  <si>
    <t xml:space="preserve"> GV-RX460WF2OC-2GD</t>
  </si>
  <si>
    <t>Gigabyte RX 460 2GB Windforce OC</t>
  </si>
  <si>
    <t>STRIX-RX460-O4G-GAMING</t>
  </si>
  <si>
    <t>Asus RX 460 4GB ROG STRIX OC</t>
  </si>
  <si>
    <t>GV-RX460WF2OC-2GD</t>
  </si>
  <si>
    <t>AXRX 460 2GBD5-DH/OC</t>
  </si>
  <si>
    <t>PowerColor RX 460 2GB Red Dragon</t>
  </si>
  <si>
    <t>11257-02-20G</t>
  </si>
  <si>
    <t>Sapphire RX 460 4GB Nitro</t>
  </si>
  <si>
    <t>100409-2GOCL</t>
  </si>
  <si>
    <t>Sapphire RX 460 2GB 1210 MHz</t>
  </si>
  <si>
    <t>11257-00-20G</t>
  </si>
  <si>
    <t>Sapphire RX 460 2GB 1090 MHz</t>
  </si>
  <si>
    <t>RX-460P4DFG5</t>
  </si>
  <si>
    <t>XFX RX 460 2GB</t>
  </si>
  <si>
    <t>RX-460P2SFG5</t>
  </si>
  <si>
    <t>RX-460P4SFG5</t>
  </si>
  <si>
    <t>XFX RX 460 4GB SF</t>
  </si>
  <si>
    <t>Gigabyte RX 460 4GB Windforce 2x</t>
  </si>
  <si>
    <t>DUAL-RX460-O2G</t>
  </si>
  <si>
    <t>Asus RX 460 2GB Dual Fan OC</t>
  </si>
  <si>
    <t>Radeon RX 460 2G OC</t>
  </si>
  <si>
    <t>MSI RX 460 2GB 2G OC</t>
  </si>
  <si>
    <t>HD 7790</t>
  </si>
  <si>
    <t>https://gpu.userbenchmark.com/SpeedTest/8622/AMD-Radeon-HD-7700</t>
  </si>
  <si>
    <t>R7 265</t>
  </si>
  <si>
    <t>https://gpu.userbenchmark.com/AMD-R7-265/Rating/3296</t>
  </si>
  <si>
    <t>11232-00-20G</t>
  </si>
  <si>
    <t xml:space="preserve">Sapphire R7 265 2GB Dual-X </t>
  </si>
  <si>
    <t>R7 265 2GD5 OC</t>
  </si>
  <si>
    <t>MSI R7 265 2GB OC</t>
  </si>
  <si>
    <t>Radeon RX 560-B</t>
  </si>
  <si>
    <t>https://gpu.userbenchmark.com/SpeedTest/330029/Radeon-RX-560</t>
  </si>
  <si>
    <t>R7 260X</t>
  </si>
  <si>
    <t>https://gpu.userbenchmark.com/AMD-R7-260X/Rating/3151</t>
  </si>
  <si>
    <t>11222-22-20G</t>
  </si>
  <si>
    <t>SAPPHIRE R7 260X 2GB OC 2x DVI</t>
  </si>
  <si>
    <t>11222-06-20G</t>
  </si>
  <si>
    <t>SAPPHIRE R7 260X 2GB OC</t>
  </si>
  <si>
    <t>R7260XCNF4</t>
  </si>
  <si>
    <t>XFX 260X 2GB</t>
  </si>
  <si>
    <t>R7 260X 2GD5 OC</t>
  </si>
  <si>
    <t>MSI R7 260X 2GB OC</t>
  </si>
  <si>
    <t>GTX 680M</t>
  </si>
  <si>
    <t>https://gpu.userbenchmark.com/SpeedTest/8687/NVIDIA-GeForce-GTX-680M</t>
  </si>
  <si>
    <t>HD 5870</t>
  </si>
  <si>
    <t>https://gpu.userbenchmark.com/SpeedTest/7681/AMD-Radeon-HD-5800</t>
  </si>
  <si>
    <t>GeForce MX350</t>
  </si>
  <si>
    <t>https://gpu.userbenchmark.com/SpeedTest/1069350/NVIDIA-GeForce-MX350</t>
  </si>
  <si>
    <t>HD 7850</t>
  </si>
  <si>
    <t>https://gpu.userbenchmark.com/AMD-HD-7850/Rating/2182</t>
  </si>
  <si>
    <t>HD 6950</t>
  </si>
  <si>
    <t>https://gpu.userbenchmark.com/AMD-HD-6950/Rating/3152</t>
  </si>
  <si>
    <t>GTX 570</t>
  </si>
  <si>
    <t>https://gpu.userbenchmark.com/Nvidia-GTX-570/Rating/3156</t>
  </si>
  <si>
    <t>GTX 480</t>
  </si>
  <si>
    <t>https://gpu.userbenchmark.com/Nvidia-GTX-480/Rating/3157</t>
  </si>
  <si>
    <t>Iris Xe</t>
  </si>
  <si>
    <t>https://gpu.userbenchmark.com/SpeedTest/1268515/IntelR-IrisR-Xe-Graphics</t>
  </si>
  <si>
    <t>RX Vega 8 5000 (iGPU)</t>
  </si>
  <si>
    <t>https://gpu.userbenchmark.com/SpeedTest/1415260/AMD-RadeonTM-Graphics</t>
  </si>
  <si>
    <t>GTX 750-Ti</t>
  </si>
  <si>
    <t>https://gpu.userbenchmark.com/Nvidia-GTX-750-Ti/Rating/2187</t>
  </si>
  <si>
    <t>02G-P4-3753-KR</t>
  </si>
  <si>
    <t>EVGA GTX 750 Ti 2GB SC</t>
  </si>
  <si>
    <t>GTX750TI-OC-2GD5</t>
  </si>
  <si>
    <t>ASUS GTX 750 Ti 2GB OC</t>
  </si>
  <si>
    <t>N750TI-2GD5TLP</t>
  </si>
  <si>
    <t>MSI GTX 750 Ti 2GB</t>
  </si>
  <si>
    <t>N750TI TF 2GD5/OC</t>
  </si>
  <si>
    <t>MSI GTX 750 Ti 2GB Gaming</t>
  </si>
  <si>
    <t>02G-P4-3751-KR</t>
  </si>
  <si>
    <t>EVGA GTX 750 Ti 2GB</t>
  </si>
  <si>
    <t>02G-P4-3757-KR</t>
  </si>
  <si>
    <t>EVGA GTX 750 Ti 2GB FTW</t>
  </si>
  <si>
    <t>GV-N75TOC2-2GI</t>
  </si>
  <si>
    <t>Gigabyte GTX 750 Ti 2GB OC 2</t>
  </si>
  <si>
    <t>GV-N75TOC-1GI</t>
  </si>
  <si>
    <t>Gigabyte GTX 750 Ti 2GB</t>
  </si>
  <si>
    <t>GTX 560 Ti (448 Core LE)</t>
  </si>
  <si>
    <t>https://gpu.userbenchmark.com/SpeedTest/8215/NVIDIA-GeForce-GTX-560-Ti</t>
  </si>
  <si>
    <t>GTX 650 Ti Boost</t>
  </si>
  <si>
    <t>https://gpu.userbenchmark.com/Nvidia-GTX-650-Ti-Boost/Rating/2190</t>
  </si>
  <si>
    <t>R7 360</t>
  </si>
  <si>
    <t>https://gpu.userbenchmark.com/AMD-R7-360/Rating/3572</t>
  </si>
  <si>
    <t>R7 360 2GD5 OC</t>
  </si>
  <si>
    <t>MSI R7 360 2G OC</t>
  </si>
  <si>
    <t>11243-00-20G</t>
  </si>
  <si>
    <t>Sapphire R7 360 2GB OC</t>
  </si>
  <si>
    <t>11243-05-20G</t>
  </si>
  <si>
    <t>Sapphire R7 360 2GB NITRO</t>
  </si>
  <si>
    <t>GV-R736OC-2GD</t>
  </si>
  <si>
    <t>Gigabyte R7 360 2GB</t>
  </si>
  <si>
    <t>GV-R736OC-2GD REV2.0</t>
  </si>
  <si>
    <t>Gigabyte R7 360 2GB V2</t>
  </si>
  <si>
    <t>R7-360P-2SF5</t>
  </si>
  <si>
    <t>XFX R7 360 2GB 360P</t>
  </si>
  <si>
    <t>R7360-OC-2GD5-V2</t>
  </si>
  <si>
    <t>Asus R7 360 2GB OC V2</t>
  </si>
  <si>
    <t>GTX 960M</t>
  </si>
  <si>
    <t>https://gpu.userbenchmark.com/SpeedTest/27242/NVIDIA-GeForce-GTX-960M</t>
  </si>
  <si>
    <t>Quadro K2200</t>
  </si>
  <si>
    <t>https://gpu.userbenchmark.com/Nvidia-Quadro-K2200/Rating/2839</t>
  </si>
  <si>
    <t>GTX 770M</t>
  </si>
  <si>
    <t>https://gpu.userbenchmark.com/SpeedTest/7724/NVIDIA-GeForce-GTX-770M</t>
  </si>
  <si>
    <t>GTX 560 Ti</t>
  </si>
  <si>
    <t>https://gpu.userbenchmark.com/Nvidia-GTX-560-Ti/Rating/2180</t>
  </si>
  <si>
    <t>Radeon HD 8950</t>
  </si>
  <si>
    <t>https://gpu.userbenchmark.com/SpeedTest/8897/AMD-Radeon-HD-8950</t>
  </si>
  <si>
    <t>HD 5970 (Crossfire Disabled)</t>
  </si>
  <si>
    <t>https://gpu.userbenchmark.com/SpeedTest/7906/AMD-Radeon-HD-5900</t>
  </si>
  <si>
    <t>FirePro M6100 (FireGL V)</t>
  </si>
  <si>
    <t>https://gpu.userbenchmark.com/SpeedTest/10287/AMD-FirePro-M6100-FireGL-V</t>
  </si>
  <si>
    <t>Quadro K5000M</t>
  </si>
  <si>
    <t>https://gpu.userbenchmark.com/SpeedTest/11324/NVIDIA-Quadro-K5000M</t>
  </si>
  <si>
    <t>GTX 860M</t>
  </si>
  <si>
    <t>https://gpu.userbenchmark.com/SpeedTest/8647/NVIDIA-GeForce-GTX-860M</t>
  </si>
  <si>
    <t>RX Vega 11 (Ryzen iGPU)</t>
  </si>
  <si>
    <t>https://gpu.userbenchmark.com/SpeedTest/401440/AMD-RadeonTM-RX-Vega-11-Graphics</t>
  </si>
  <si>
    <t>GTX 675MX</t>
  </si>
  <si>
    <t>https://gpu.userbenchmark.com/SpeedTest/10174/NVIDIA-GeForce-GTX-675MX</t>
  </si>
  <si>
    <t>HD 5850</t>
  </si>
  <si>
    <t>https://gpu.userbenchmark.com/SpeedTest/7680/AMD-Radeon-HD-5800</t>
  </si>
  <si>
    <t>GTX 650-Ti</t>
  </si>
  <si>
    <t>https://gpu.userbenchmark.com/Nvidia-GTX-650-Ti/Rating/2189</t>
  </si>
  <si>
    <t>GTX 750</t>
  </si>
  <si>
    <t>https://gpu.userbenchmark.com/Nvidia-GTX-750/Rating/3162</t>
  </si>
  <si>
    <t>01G-P4-2751-KR</t>
  </si>
  <si>
    <t>EVGA GTX 750 1GB Dual-Link</t>
  </si>
  <si>
    <t>01G-P4-2753-KR</t>
  </si>
  <si>
    <t>EVGA GTX 750 1GB Dual-Link SC</t>
  </si>
  <si>
    <t>GTX 950M</t>
  </si>
  <si>
    <t>https://gpu.userbenchmark.com/SpeedTest/27713/NVIDIA-GeForce-GTX-950M</t>
  </si>
  <si>
    <t>HD 6870</t>
  </si>
  <si>
    <t>https://gpu.userbenchmark.com/SpeedTest/7744/AMD-Radeon-HD-6800</t>
  </si>
  <si>
    <t>GTX 850M</t>
  </si>
  <si>
    <t>https://gpu.userbenchmark.com/SpeedTest/9138/NVIDIA-GeForce-GTX-850M</t>
  </si>
  <si>
    <t>GeForce GTX 470</t>
  </si>
  <si>
    <t>https://gpu.userbenchmark.com/SpeedTest/7820/NVIDIA-GeForce-GTX-470</t>
  </si>
  <si>
    <t>MX150-0</t>
  </si>
  <si>
    <t>https://gpu.userbenchmark.com/SpeedTest/332822/NVIDIA-GeForce-MX150</t>
  </si>
  <si>
    <t>GT 1030</t>
  </si>
  <si>
    <t>https://gpu.userbenchmark.com/SpeedTest/283726/NVIDIA-GeForce-GT-1030</t>
  </si>
  <si>
    <t>GeForce MX250</t>
  </si>
  <si>
    <t>https://gpu.userbenchmark.com/SpeedTest/762458/NVIDIA-GeForce-MX250</t>
  </si>
  <si>
    <t>GTX 560 Ti-OEM</t>
  </si>
  <si>
    <t>https://gpu.userbenchmark.com/SpeedTest/9203/NVIDIA-GeForce-GTX-560-Ti</t>
  </si>
  <si>
    <t>GTX 460 v2</t>
  </si>
  <si>
    <t>https://gpu.userbenchmark.com/SpeedTest/9101/NVIDIA-GeForce-GTX-460-v2</t>
  </si>
  <si>
    <t>GTX 560</t>
  </si>
  <si>
    <t>https://gpu.userbenchmark.com/Nvidia-GTX-560/Rating/3155</t>
  </si>
  <si>
    <t>GTX 765M</t>
  </si>
  <si>
    <t>https://gpu.userbenchmark.com/SpeedTest/7742/NVIDIA-GeForce-GTX-765M</t>
  </si>
  <si>
    <t>GeForce GTX 580M</t>
  </si>
  <si>
    <t>https://gpu.userbenchmark.com/SpeedTest/7757/NVIDIA-GeForce-GTX-580M</t>
  </si>
  <si>
    <t>Quadro 6000</t>
  </si>
  <si>
    <t>https://gpu.userbenchmark.com/SpeedTest/7657/NVIDIA-Quadro-6000</t>
  </si>
  <si>
    <t>GTX 675M</t>
  </si>
  <si>
    <t>https://gpu.userbenchmark.com/SpeedTest/8829/NVIDIA-GeForce-GTX-675M</t>
  </si>
  <si>
    <t>Quadro K1200</t>
  </si>
  <si>
    <t>https://gpu.userbenchmark.com/SpeedTest/28490/NVIDIA-Quadro-K1200</t>
  </si>
  <si>
    <t>Quadro K4000</t>
  </si>
  <si>
    <t>https://gpu.userbenchmark.com/SpeedTest/7730/NVIDIA-Quadro-K4000</t>
  </si>
  <si>
    <t>HD 5830</t>
  </si>
  <si>
    <t>https://gpu.userbenchmark.com/SpeedTest/8247/AMD-Radeon-HD-5800</t>
  </si>
  <si>
    <t>RX 550</t>
  </si>
  <si>
    <t>https://gpu.userbenchmark.com/AMD-RX-550/Rating/3925</t>
  </si>
  <si>
    <t>FirePro V7900 (FireGL V)</t>
  </si>
  <si>
    <t>https://gpu.userbenchmark.com/SpeedTest/9001/AMD-FirePro-V7900-FireGL-V</t>
  </si>
  <si>
    <t>HD 7770</t>
  </si>
  <si>
    <t>https://gpu.userbenchmark.com/SpeedTest/7710/AMD-Radeon-HD-7700</t>
  </si>
  <si>
    <t>RX Vega 8 4000 (iGPU)</t>
  </si>
  <si>
    <t>https://gpu.userbenchmark.com/SpeedTest/1005641/AMD-RadeonTM-Graphics</t>
  </si>
  <si>
    <t>GTX 460</t>
  </si>
  <si>
    <t>https://gpu.userbenchmark.com/Nvidia-GTX-460/Rating/2167</t>
  </si>
  <si>
    <t>Radeon HD 8760</t>
  </si>
  <si>
    <t>https://gpu.userbenchmark.com/SpeedTest/12506/AMD-Radeon-HD-8760</t>
  </si>
  <si>
    <t>Iris Pro 580 (Mobile Skylake)</t>
  </si>
  <si>
    <t>https://gpu.userbenchmark.com/SpeedTest/132950/IntelR-IrisTM-Pro-Graphics-580</t>
  </si>
  <si>
    <t>Quadro K4000M</t>
  </si>
  <si>
    <t>https://gpu.userbenchmark.com/SpeedTest/8941/NVIDIA-Quadro-K4000M</t>
  </si>
  <si>
    <t>R7 250X</t>
  </si>
  <si>
    <t>https://gpu.userbenchmark.com/SpeedTest/8719/AMD-Radeon-R7-200</t>
  </si>
  <si>
    <t>GTX 670MX</t>
  </si>
  <si>
    <t>https://gpu.userbenchmark.com/SpeedTest/7874/NVIDIA-GeForce-GTX-670MX</t>
  </si>
  <si>
    <t>GTX 465</t>
  </si>
  <si>
    <t>https://gpu.userbenchmark.com/SpeedTest/8000/NVIDIA-GeForce-GTX-465</t>
  </si>
  <si>
    <t>GeForce GTX 555</t>
  </si>
  <si>
    <t>https://gpu.userbenchmark.com/SpeedTest/10555/NVIDIA-GeForce--GTX-555</t>
  </si>
  <si>
    <t>HD 6850</t>
  </si>
  <si>
    <t>https://gpu.userbenchmark.com/SpeedTest/7743/AMD-Radeon-HD-6800</t>
  </si>
  <si>
    <t>GTX 760M</t>
  </si>
  <si>
    <t>https://gpu.userbenchmark.com/SpeedTest/9587/NVIDIA-GeForce-GTX-760M</t>
  </si>
  <si>
    <t>GeForce GTX 560 SE</t>
  </si>
  <si>
    <t>https://gpu.userbenchmark.com/SpeedTest/10488/NVIDIA-GeForce-GTX-560-SE</t>
  </si>
  <si>
    <t>GeForce GTX 485M</t>
  </si>
  <si>
    <t>https://gpu.userbenchmark.com/SpeedTest/10025/NVIDIA-GeForce-GTX-485M</t>
  </si>
  <si>
    <t>Quadro K3100M</t>
  </si>
  <si>
    <t>https://gpu.userbenchmark.com/SpeedTest/8639/NVIDIA-Quadro-K3100M</t>
  </si>
  <si>
    <t>GeForce GTX 295 (SLI Disabled)</t>
  </si>
  <si>
    <t>https://gpu.userbenchmark.com/SpeedTest/7987/NVIDIA-GeForce-GTX-295</t>
  </si>
  <si>
    <t>RX Vega 10 (Ryzen iGPU)</t>
  </si>
  <si>
    <t>https://gpu.userbenchmark.com/SpeedTest/432559/AMD-RadeonTM-Vega-10-Mobile-Graphics</t>
  </si>
  <si>
    <t>Iris Plus G7</t>
  </si>
  <si>
    <t>https://gpu.userbenchmark.com/SpeedTest/888370/IntelR-IrisR-Plus-Graphics</t>
  </si>
  <si>
    <t>MX150-2</t>
  </si>
  <si>
    <t>https://gpu.userbenchmark.com/SpeedTest/309890/NVIDIA-GeForce-MX150</t>
  </si>
  <si>
    <t>ATI</t>
  </si>
  <si>
    <t>Radeon HD 5700</t>
  </si>
  <si>
    <t>https://gpu.userbenchmark.com/SpeedTest/15646/ATI-Radeon-HD-5700-Series</t>
  </si>
  <si>
    <t>Quadro K620</t>
  </si>
  <si>
    <t>https://gpu.userbenchmark.com/Nvidia-Quadro-K620/Rating/2840</t>
  </si>
  <si>
    <t>HD 5770</t>
  </si>
  <si>
    <t>https://gpu.userbenchmark.com/SpeedTest/7752/AMD-Radeon-HD-5700</t>
  </si>
  <si>
    <t>GTX 670M</t>
  </si>
  <si>
    <t>https://gpu.userbenchmark.com/SpeedTest/7956/NVIDIA-GeForce-GTX-670M</t>
  </si>
  <si>
    <t>RX Vega 8 (Ryzen iGPU)</t>
  </si>
  <si>
    <t>https://gpu.userbenchmark.com/SpeedTest/441833/AMD-RadeonTM-Vega-8-Graphics</t>
  </si>
  <si>
    <t>GeForce MX230</t>
  </si>
  <si>
    <t>https://gpu.userbenchmark.com/SpeedTest/746237/NVIDIA-GeForce-MX230</t>
  </si>
  <si>
    <t>R9 M370X</t>
  </si>
  <si>
    <t>https://gpu.userbenchmark.com/SpeedTest/30774/AMD-Radeon-R9-M370X</t>
  </si>
  <si>
    <t>GTX 460 SE</t>
  </si>
  <si>
    <t>https://gpu.userbenchmark.com/SpeedTest/7703/NVIDIA-GeForce-GTX-460-SE</t>
  </si>
  <si>
    <t>Radeon HD 6770</t>
  </si>
  <si>
    <t>https://gpu.userbenchmark.com/SpeedTest/7704/AMD-Radeon-HD-6700</t>
  </si>
  <si>
    <t>HD 6790</t>
  </si>
  <si>
    <t>https://gpu.userbenchmark.com/SpeedTest/8056/AMD-Radeon-HD-6700</t>
  </si>
  <si>
    <t>HD 6970M</t>
  </si>
  <si>
    <t>https://gpu.userbenchmark.com/SpeedTest/8552/AMD-Radeon-HD-6900M</t>
  </si>
  <si>
    <t>HD 4890</t>
  </si>
  <si>
    <t>https://gpu.userbenchmark.com/SpeedTest/7789/ATI-Radeon-HD-4800</t>
  </si>
  <si>
    <t>FirePro M6000</t>
  </si>
  <si>
    <t>https://gpu.userbenchmark.com/SpeedTest/7770/AMD-ATI-FirePro-M6000-FireGL-V-Mobility-Pro-Graphics</t>
  </si>
  <si>
    <t>EAH6770</t>
  </si>
  <si>
    <t>https://gpu.userbenchmark.com/SpeedTest/7880/ASUS-EAH6770</t>
  </si>
  <si>
    <t>GTX 745 (OEM)</t>
  </si>
  <si>
    <t>https://gpu.userbenchmark.com/Nvidia-GTX-745-OEM/Rating/2638</t>
  </si>
  <si>
    <t>MX130</t>
  </si>
  <si>
    <t>9.93</t>
  </si>
  <si>
    <t>https://gpu.userbenchmark.com/SpeedTest/439531/NVIDIA-GeForce-MX130</t>
  </si>
  <si>
    <t>GeForce GTX 645</t>
  </si>
  <si>
    <t>https://gpu.userbenchmark.com/SpeedTest/8982/NVIDIA-GeForce-GTX-645</t>
  </si>
  <si>
    <t>Quadro 5000</t>
  </si>
  <si>
    <t>9.89</t>
  </si>
  <si>
    <t>https://gpu.userbenchmark.com/SpeedTest/9708/NVIDIA-Quadro-5000</t>
  </si>
  <si>
    <t>940MX</t>
  </si>
  <si>
    <t>https://gpu.userbenchmark.com/SpeedTest/88506/NVIDIA-GeForce-940MX</t>
  </si>
  <si>
    <t>Radeon 540</t>
  </si>
  <si>
    <t>9.77</t>
  </si>
  <si>
    <t>https://gpu.userbenchmark.com/SpeedTest/316090/RadeonTM-540-Graphics</t>
  </si>
  <si>
    <t>GTX 940M</t>
  </si>
  <si>
    <t>9.75</t>
  </si>
  <si>
    <t>https://gpu.userbenchmark.com/SpeedTest/28796/NVIDIA-GeForce-940M</t>
  </si>
  <si>
    <t>GeForce GTX 570M</t>
  </si>
  <si>
    <t>9.73</t>
  </si>
  <si>
    <t>https://gpu.userbenchmark.com/SpeedTest/10161/NVIDIA-GeForce-GTX-570M</t>
  </si>
  <si>
    <t>GeForce GTX 285</t>
  </si>
  <si>
    <t>9.72</t>
  </si>
  <si>
    <t>https://gpu.userbenchmark.com/SpeedTest/7733/NVIDIA-GeForce-GTX-285</t>
  </si>
  <si>
    <t>GeForce GT 755M</t>
  </si>
  <si>
    <t>9.62</t>
  </si>
  <si>
    <t>https://gpu.userbenchmark.com/SpeedTest/7727/NVIDIA-GeForce-GT-755M</t>
  </si>
  <si>
    <t>FirePro M5100 (FireGL V)</t>
  </si>
  <si>
    <t>9.58</t>
  </si>
  <si>
    <t>https://gpu.userbenchmark.com/SpeedTest/12267/AMD-FirePro-M5100-FireGL-V</t>
  </si>
  <si>
    <t>Iris Pro HD 6200 (Desktop)</t>
  </si>
  <si>
    <t>9.53</t>
  </si>
  <si>
    <t>https://gpu.userbenchmark.com/SpeedTest/30277/IntelR-IrisTM-Pro-Graphics-6200</t>
  </si>
  <si>
    <t>FirePro M8900</t>
  </si>
  <si>
    <t>9.51</t>
  </si>
  <si>
    <t>https://gpu.userbenchmark.com/SpeedTest/9032/AMD-ATI-FirePro-M8900-FireGL-Mobility-Pro-Graphics</t>
  </si>
  <si>
    <t>GeForce 840M</t>
  </si>
  <si>
    <t>9.38</t>
  </si>
  <si>
    <t>https://gpu.userbenchmark.com/SpeedTest/8643/NVIDIA-GeForce-840M</t>
  </si>
  <si>
    <t>GTX 275</t>
  </si>
  <si>
    <t>9.36</t>
  </si>
  <si>
    <t>https://gpu.userbenchmark.com/Nvidia-GTX-275/Rating/3261</t>
  </si>
  <si>
    <t>Radeon HD 7800M</t>
  </si>
  <si>
    <t>https://gpu.userbenchmark.com/SpeedTest/10077/AMD-Radeon-HD-7800M</t>
  </si>
  <si>
    <t xml:space="preserve"> Iris Plus 650 (Mobile Kaby Lake)</t>
  </si>
  <si>
    <t>https://gpu.userbenchmark.com/SpeedTest/367939/IntelR-IrisR-Plus-Graphics-650</t>
  </si>
  <si>
    <t>GTX 550-Ti</t>
  </si>
  <si>
    <t>https://gpu.userbenchmark.com/Nvidia-GTX-550-Ti/Rating/3161</t>
  </si>
  <si>
    <t>HD 4870</t>
  </si>
  <si>
    <t>https://gpu.userbenchmark.com/SpeedTest/7788/ATI-Radeon-HD-4800</t>
  </si>
  <si>
    <t>GeForce GTX 280</t>
  </si>
  <si>
    <t>8.72</t>
  </si>
  <si>
    <t>https://gpu.userbenchmark.com/SpeedTest/8413/NVIDIA-GeForce-GTX-280</t>
  </si>
  <si>
    <t>GTX 650</t>
  </si>
  <si>
    <t>8.69</t>
  </si>
  <si>
    <t>https://gpu.userbenchmark.com/Nvidia-GTX-650/Rating/3154</t>
  </si>
  <si>
    <t>FirePro V5800 (FireGL V)</t>
  </si>
  <si>
    <t>8.66</t>
  </si>
  <si>
    <t>https://gpu.userbenchmark.com/SpeedTest/12336/ATI-FirePro-V5800-FireGL-V</t>
  </si>
  <si>
    <t>930MX</t>
  </si>
  <si>
    <t>8.57</t>
  </si>
  <si>
    <t>https://gpu.userbenchmark.com/SpeedTest/155423/NVIDIA-GeForce-930MX</t>
  </si>
  <si>
    <t>Mobility Radeon HD 5870</t>
  </si>
  <si>
    <t>8.55</t>
  </si>
  <si>
    <t>https://gpu.userbenchmark.com/SpeedTest/8764/AMD-Mobility-Radeon-HD-5800</t>
  </si>
  <si>
    <t>Iris 550 (Mobile Skylake)</t>
  </si>
  <si>
    <t>8.54</t>
  </si>
  <si>
    <t>https://gpu.userbenchmark.com/SpeedTest/129148/IntelR-IrisTM-Graphics-550</t>
  </si>
  <si>
    <t>Quadro FX 5800</t>
  </si>
  <si>
    <t>8.41</t>
  </si>
  <si>
    <t>https://gpu.userbenchmark.com/SpeedTest/10447/NVIDIA-Quadro-FX-5800</t>
  </si>
  <si>
    <t>GeForce GTX 480M</t>
  </si>
  <si>
    <t>8.36</t>
  </si>
  <si>
    <t>https://gpu.userbenchmark.com/SpeedTest/20276/NVIDIA-GeForce-GTX-480M</t>
  </si>
  <si>
    <t>GeForce GT 750M</t>
  </si>
  <si>
    <t>8.35</t>
  </si>
  <si>
    <t>https://gpu.userbenchmark.com/SpeedTest/7928/NVIDIA-GeForce-GT-750M</t>
  </si>
  <si>
    <t>R7 250</t>
  </si>
  <si>
    <t>https://gpu.userbenchmark.com/SpeedTest/8217/AMD-Radeon-R7-200</t>
  </si>
  <si>
    <t>Quadro 4000M</t>
  </si>
  <si>
    <t>https://gpu.userbenchmark.com/SpeedTest/11532/NVIDIA-Quadro-4000M</t>
  </si>
  <si>
    <t>HD 5750</t>
  </si>
  <si>
    <t>https://gpu.userbenchmark.com/SpeedTest/7753/AMD-Radeon-HD-5700</t>
  </si>
  <si>
    <t>Iris Plus 640 (Mobile Kaby Lake)</t>
  </si>
  <si>
    <t>https://gpu.userbenchmark.com/SpeedTest/262015/IntelR-IrisTM-Plus-Graphics-640</t>
  </si>
  <si>
    <t>R7 250E</t>
  </si>
  <si>
    <t>https://gpu.userbenchmark.com/SpeedTest/8884/AMD-Radeon-R7-200</t>
  </si>
  <si>
    <t>GeForce GT 740</t>
  </si>
  <si>
    <t>https://gpu.userbenchmark.com/SpeedTest/13294/NVIDIA-GeForce-GT-740</t>
  </si>
  <si>
    <t>Quadro K3000M</t>
  </si>
  <si>
    <t>7.98</t>
  </si>
  <si>
    <t>https://gpu.userbenchmark.com/SpeedTest/8326/NVIDIA-Quadro-K3000M</t>
  </si>
  <si>
    <t>Radeon HD 4850</t>
  </si>
  <si>
    <t>7.92</t>
  </si>
  <si>
    <t>https://gpu.userbenchmark.com/SpeedTest/7790/ATI-Radeon-HD-4800</t>
  </si>
  <si>
    <t>Radeon HD 6700</t>
  </si>
  <si>
    <t>7.89</t>
  </si>
  <si>
    <t>https://gpu.userbenchmark.com/SpeedTest/9272/AMD-Radeon-HD-6700</t>
  </si>
  <si>
    <t>Radeon HD 4850-X2</t>
  </si>
  <si>
    <t>7.85</t>
  </si>
  <si>
    <t>https://gpu.userbenchmark.com/SpeedTest/11246/ATI-Radeon-HD-4850-X2</t>
  </si>
  <si>
    <t>HD 7750</t>
  </si>
  <si>
    <t>7.76</t>
  </si>
  <si>
    <t>https://gpu.userbenchmark.com/SpeedTest/7709/AMD-Radeon-HD-7700</t>
  </si>
  <si>
    <t>GeForce 9800 GTX</t>
  </si>
  <si>
    <t>7.69</t>
  </si>
  <si>
    <t>https://gpu.userbenchmark.com/SpeedTest/8342/NVIDIA-GeForce-9800-GTX9800-GTX-</t>
  </si>
  <si>
    <t>UHD Graphics 750</t>
  </si>
  <si>
    <t>7.67</t>
  </si>
  <si>
    <t>https://gpu.userbenchmark.com/SpeedTest/1498842/IntelR-UHD-Graphics-750</t>
  </si>
  <si>
    <t>Iris Plus G4</t>
  </si>
  <si>
    <t>7.66</t>
  </si>
  <si>
    <t>https://gpu.userbenchmark.com/SpeedTest/921079/IntelR-IrisR-Plus-Graphics</t>
  </si>
  <si>
    <t>GeForce GTS 450</t>
  </si>
  <si>
    <t>7.63</t>
  </si>
  <si>
    <t>https://gpu.userbenchmark.com/SpeedTest/7762/NVIDIA-GeForce-GTS-450</t>
  </si>
  <si>
    <t>Quadro K2000</t>
  </si>
  <si>
    <t>7.59</t>
  </si>
  <si>
    <t>https://gpu.userbenchmark.com/SpeedTest/8356/NVIDIA-Quadro-K2000</t>
  </si>
  <si>
    <t>GTX 660M</t>
  </si>
  <si>
    <t>https://gpu.userbenchmark.com/SpeedTest/7749/NVIDIA-GeForce-GTX-660M</t>
  </si>
  <si>
    <t>GTX 260</t>
  </si>
  <si>
    <t>7.58</t>
  </si>
  <si>
    <t>https://gpu.userbenchmark.com/Nvidia-GTX-260/Rating/3160</t>
  </si>
  <si>
    <t>GeForce GT 745M</t>
  </si>
  <si>
    <t>7.57</t>
  </si>
  <si>
    <t>https://gpu.userbenchmark.com/SpeedTest/8211/NVIDIA-GeForce-GT-745M</t>
  </si>
  <si>
    <t>GeForce GTX 560M</t>
  </si>
  <si>
    <t>7.51</t>
  </si>
  <si>
    <t>https://gpu.userbenchmark.com/SpeedTest/7964/NVIDIA-GeForce-GTX-560M</t>
  </si>
  <si>
    <t>Quadro K2100M</t>
  </si>
  <si>
    <t>7.47</t>
  </si>
  <si>
    <t>https://gpu.userbenchmark.com/SpeedTest/7811/NVIDIA-Quadro-K2100M</t>
  </si>
  <si>
    <t>RX Vega 6 (Ryzen iGPU)</t>
  </si>
  <si>
    <t>7.42</t>
  </si>
  <si>
    <t>https://gpu.userbenchmark.com/SpeedTest/511817/AMD-RadeonTM-Vega-6-Graphics</t>
  </si>
  <si>
    <t>Radeon HD 4800</t>
  </si>
  <si>
    <t>7.32</t>
  </si>
  <si>
    <t>https://gpu.userbenchmark.com/SpeedTest/8124/ATI-Radeon-HD-4800</t>
  </si>
  <si>
    <t>Radeon HD 7700M</t>
  </si>
  <si>
    <t>https://gpu.userbenchmark.com/SpeedTest/11261/AMD-Radeon-HD-7700M</t>
  </si>
  <si>
    <t>Radeon HD 4770</t>
  </si>
  <si>
    <t>https://gpu.userbenchmark.com/SpeedTest/8796/ATI-Radeon-HD-4770</t>
  </si>
  <si>
    <t>GeForce GTS 250</t>
  </si>
  <si>
    <t>https://gpu.userbenchmark.com/SpeedTest/7741/NVIDIA-GeForce-GTS-250</t>
  </si>
  <si>
    <t>GeForce 8800 GTS-512</t>
  </si>
  <si>
    <t>https://gpu.userbenchmark.com/SpeedTest/8016/NVIDIA-GeForce-8800-GTS-512</t>
  </si>
  <si>
    <t>Iris 540 (Mobile Skylake)</t>
  </si>
  <si>
    <t>https://gpu.userbenchmark.com/SpeedTest/37386/IntelR-IrisTM-Graphics-540</t>
  </si>
  <si>
    <t>FirePro M4000</t>
  </si>
  <si>
    <t>https://gpu.userbenchmark.com/SpeedTest/8394/AMD-FirePro-M4000</t>
  </si>
  <si>
    <t>Mobility Radeon HD 5850</t>
  </si>
  <si>
    <t>6.93</t>
  </si>
  <si>
    <t>https://gpu.userbenchmark.com/SpeedTest/8789/AMD-Mobility-Radeon-HD-5800</t>
  </si>
  <si>
    <t>GeForce GT 640</t>
  </si>
  <si>
    <t>6.92</t>
  </si>
  <si>
    <t>https://gpu.userbenchmark.com/SpeedTest/7731/NVIDIA-GeForce-GT-640</t>
  </si>
  <si>
    <t>Quadro FX 3800M</t>
  </si>
  <si>
    <t>6.91</t>
  </si>
  <si>
    <t>https://gpu.userbenchmark.com/SpeedTest/9394/NVIDIA-Quadro-FX-3800M</t>
  </si>
  <si>
    <t>GeForce GT 650M</t>
  </si>
  <si>
    <t>6.86</t>
  </si>
  <si>
    <t>https://gpu.userbenchmark.com/SpeedTest/7754/NVIDIA-GeForce-GT-650M</t>
  </si>
  <si>
    <t>GeForce GTX 460M</t>
  </si>
  <si>
    <t>6.83</t>
  </si>
  <si>
    <t>https://gpu.userbenchmark.com/SpeedTest/8234/NVIDIA-GeForce-GTX-460M</t>
  </si>
  <si>
    <t>GeForce 830M</t>
  </si>
  <si>
    <t>6.77</t>
  </si>
  <si>
    <t>https://gpu.userbenchmark.com/SpeedTest/25102/NVIDIA-GeForce-830M</t>
  </si>
  <si>
    <t>Quadro 4000</t>
  </si>
  <si>
    <t>6.76</t>
  </si>
  <si>
    <t>https://gpu.userbenchmark.com/SpeedTest/7693/NVIDIA-Quadro-4000</t>
  </si>
  <si>
    <t>Radeon R7 Graphics</t>
  </si>
  <si>
    <t>6.58</t>
  </si>
  <si>
    <t>https://gpu.userbenchmark.com/SpeedTest/8791/AMD-RadeonTM-R7-Graphics</t>
  </si>
  <si>
    <t>Quadro FX 3800</t>
  </si>
  <si>
    <t>6.56</t>
  </si>
  <si>
    <t>https://gpu.userbenchmark.com/SpeedTest/7804/NVIDIA-Quadro-FX-3800</t>
  </si>
  <si>
    <t>FirePro M7740</t>
  </si>
  <si>
    <t>6.54</t>
  </si>
  <si>
    <t>https://gpu.userbenchmark.com/SpeedTest/8759/ATI-FirePro-M7740</t>
  </si>
  <si>
    <t>GeForce GTS 240</t>
  </si>
  <si>
    <t>https://gpu.userbenchmark.com/SpeedTest/8940/NVIDIA-GeForce-GTS-240</t>
  </si>
  <si>
    <t>GeForce GTX 285M</t>
  </si>
  <si>
    <t>6.48</t>
  </si>
  <si>
    <t>https://gpu.userbenchmark.com/SpeedTest/10715/NVIDIA-GeForce-GTX-285M</t>
  </si>
  <si>
    <t>Radeon  530</t>
  </si>
  <si>
    <t>6.47</t>
  </si>
  <si>
    <t>https://gpu.userbenchmark.com/SpeedTest/375394/Radeon-TM-530</t>
  </si>
  <si>
    <t>HD 7730</t>
  </si>
  <si>
    <t>6.44</t>
  </si>
  <si>
    <t>https://gpu.userbenchmark.com/SpeedTest/8038/AMD-Radeon-HD-7700</t>
  </si>
  <si>
    <t>Radeon HD 8570</t>
  </si>
  <si>
    <t>https://gpu.userbenchmark.com/SpeedTest/9843/AMD-Radeon-HD-8570</t>
  </si>
  <si>
    <t>GeForce GTX 280M</t>
  </si>
  <si>
    <t>https://gpu.userbenchmark.com/SpeedTest/13363/NVIDIA-GeForce-GTX-280M</t>
  </si>
  <si>
    <t>FirePro V4900</t>
  </si>
  <si>
    <t>6.39</t>
  </si>
  <si>
    <t>https://gpu.userbenchmark.com/AMD-FirePro-V4900/Rating/2843</t>
  </si>
  <si>
    <t>MX110</t>
  </si>
  <si>
    <t>6.33</t>
  </si>
  <si>
    <t>https://gpu.userbenchmark.com/SpeedTest/499472/NVIDIA-GeForce-MX110</t>
  </si>
  <si>
    <t>Iris Pro HD 6100 (Mobile)</t>
  </si>
  <si>
    <t>6.32</t>
  </si>
  <si>
    <t>https://gpu.userbenchmark.com/SpeedTest/25925/IntelR-IrisTM-Pro-Graphics-6100</t>
  </si>
  <si>
    <t>GeForce 8800 Ultra</t>
  </si>
  <si>
    <t>https://gpu.userbenchmark.com/SpeedTest/14944/NVIDIA-GeForce-8800-Ultra</t>
  </si>
  <si>
    <t>FirePro V5900 (FireGL V)</t>
  </si>
  <si>
    <t>https://gpu.userbenchmark.com/SpeedTest/10203/AMD-FirePro-V5900-FireGL-V</t>
  </si>
  <si>
    <t>GeForce 8800 GT</t>
  </si>
  <si>
    <t>https://gpu.userbenchmark.com/SpeedTest/7722/NVIDIA-GeForce-8800-GT</t>
  </si>
  <si>
    <t>Quadro 2000</t>
  </si>
  <si>
    <t>https://gpu.userbenchmark.com/SpeedTest/7708/NVIDIA-Quadro-2000</t>
  </si>
  <si>
    <t>GeForce GT 740M</t>
  </si>
  <si>
    <t>https://gpu.userbenchmark.com/SpeedTest/7671/NVIDIA-GeForce-GT-740M</t>
  </si>
  <si>
    <t>GeForce GT 635</t>
  </si>
  <si>
    <t>5.97</t>
  </si>
  <si>
    <t>https://gpu.userbenchmark.com/SpeedTest/8246/NVIDIA-GeForce-GT-635</t>
  </si>
  <si>
    <t>HD 6000 (Mobile)</t>
  </si>
  <si>
    <t>5.94</t>
  </si>
  <si>
    <t>https://gpu.userbenchmark.com/SpeedTest/24946/IntelR-HD-Graphics-6000</t>
  </si>
  <si>
    <t>UHD Graphics 730</t>
  </si>
  <si>
    <t>5.92</t>
  </si>
  <si>
    <t>https://gpu.userbenchmark.com/SpeedTest/1500304/IntelR-UHD-Graphics-730</t>
  </si>
  <si>
    <t>920MX</t>
  </si>
  <si>
    <t>https://gpu.userbenchmark.com/SpeedTest/167104/NVIDIA-GeForce-920MX</t>
  </si>
  <si>
    <t>Radeon HD 6670</t>
  </si>
  <si>
    <t>5.88</t>
  </si>
  <si>
    <t>https://gpu.userbenchmark.com/SpeedTest/7738/AMD-Radeon-HD-6670</t>
  </si>
  <si>
    <t>Quadro K2000M</t>
  </si>
  <si>
    <t>5.87</t>
  </si>
  <si>
    <t>https://gpu.userbenchmark.com/SpeedTest/8574/NVIDIA-Quadro-K2000M</t>
  </si>
  <si>
    <t>GeForce GT 545</t>
  </si>
  <si>
    <t>5.79</t>
  </si>
  <si>
    <t>https://gpu.userbenchmark.com/SpeedTest/9908/NVIDIA-GeForce-GT-545</t>
  </si>
  <si>
    <t>GeForce 8800 GTX</t>
  </si>
  <si>
    <t>5.74</t>
  </si>
  <si>
    <t>https://gpu.userbenchmark.com/SpeedTest/9271/NVIDIA-GeForce-8800-GTX</t>
  </si>
  <si>
    <t>Quadro 3000M</t>
  </si>
  <si>
    <t>5.67</t>
  </si>
  <si>
    <t>https://gpu.userbenchmark.com/SpeedTest/8172/NVIDIA-Quadro-3000M</t>
  </si>
  <si>
    <t>Quadro FX 3700M</t>
  </si>
  <si>
    <t>5.61</t>
  </si>
  <si>
    <t>https://gpu.userbenchmark.com/SpeedTest/10184/NVIDIA-Quadro-FX-3700M</t>
  </si>
  <si>
    <t>Quadro K1100M</t>
  </si>
  <si>
    <t>5.59</t>
  </si>
  <si>
    <t>https://gpu.userbenchmark.com/SpeedTest/10244/NVIDIA-Quadro-K1100M</t>
  </si>
  <si>
    <t>R7 240</t>
  </si>
  <si>
    <t>5.58</t>
  </si>
  <si>
    <t>https://gpu.userbenchmark.com/SpeedTest/8608/AMD-Radeon-R7-200</t>
  </si>
  <si>
    <t>GeForce 9800 GT</t>
  </si>
  <si>
    <t>5.56</t>
  </si>
  <si>
    <t>https://gpu.userbenchmark.com/SpeedTest/7716/NVIDIA-GeForce-9800-GT</t>
  </si>
  <si>
    <t>Radeon HD 6730M</t>
  </si>
  <si>
    <t>5.52</t>
  </si>
  <si>
    <t>https://gpu.userbenchmark.com/SpeedTest/9168/AMD-Radeon-HD-6730M</t>
  </si>
  <si>
    <t>UHD G1</t>
  </si>
  <si>
    <t>5.48</t>
  </si>
  <si>
    <t>https://gpu.userbenchmark.com/SpeedTest/895409/IntelR-UHD-Graphics</t>
  </si>
  <si>
    <t>Radeon  HD 6770M</t>
  </si>
  <si>
    <t>5.44</t>
  </si>
  <si>
    <t>https://gpu.userbenchmark.com/SpeedTest/7746/Radeon-TM-HD-6770M</t>
  </si>
  <si>
    <t>Radeon HD 6700M</t>
  </si>
  <si>
    <t>5.43</t>
  </si>
  <si>
    <t>https://gpu.userbenchmark.com/SpeedTest/7769/AMD-Radeon-HD-6700M</t>
  </si>
  <si>
    <t>GeForce GT 640M</t>
  </si>
  <si>
    <t>5.42</t>
  </si>
  <si>
    <t>https://gpu.userbenchmark.com/SpeedTest/8030/NVIDIA-GeForce-GT-640M</t>
  </si>
  <si>
    <t>Iris Pro HD 5200 (V1 Mobile 1.15 GHz)</t>
  </si>
  <si>
    <t>5.41</t>
  </si>
  <si>
    <t>https://gpu.userbenchmark.com/SpeedTest/8009/IntelR-IrisTM-Pro-Graphics-5200</t>
  </si>
  <si>
    <t>Radeon HD 7670</t>
  </si>
  <si>
    <t>https://gpu.userbenchmark.com/SpeedTest/8206/AMD-Radeon-HD-7670</t>
  </si>
  <si>
    <t>FirePro V4800 (FireGL V)</t>
  </si>
  <si>
    <t>https://gpu.userbenchmark.com/SpeedTest/9332/ATI-FirePro-V4800-FireGL-V</t>
  </si>
  <si>
    <t>Radeon HD 5670</t>
  </si>
  <si>
    <t>https://gpu.userbenchmark.com/SpeedTest/8110/AMD-Radeon-HD-5670</t>
  </si>
  <si>
    <t>Quadro 2000M</t>
  </si>
  <si>
    <t>https://gpu.userbenchmark.com/SpeedTest/7776/NVIDIA-Quadro-2000M</t>
  </si>
  <si>
    <t>Radeon HD 7570</t>
  </si>
  <si>
    <t>https://gpu.userbenchmark.com/SpeedTest/9639/AMD-Radeon-HD-7570</t>
  </si>
  <si>
    <t>Radeon HD 8670D</t>
  </si>
  <si>
    <t>https://gpu.userbenchmark.com/SpeedTest/8025/AMD-Radeon-HD-8670D</t>
  </si>
  <si>
    <t>Radeon HD 3870</t>
  </si>
  <si>
    <t>https://gpu.userbenchmark.com/SpeedTest/7879/ATI-Radeon-HD-3870</t>
  </si>
  <si>
    <t>Quadro FX 2800M</t>
  </si>
  <si>
    <t>https://gpu.userbenchmark.com/SpeedTest/8137/NVIDIA-Quadro-FX-2800M</t>
  </si>
  <si>
    <t>Quadro FX 3700</t>
  </si>
  <si>
    <t>https://gpu.userbenchmark.com/SpeedTest/10901/NVIDIA-Quadro-FX-3700</t>
  </si>
  <si>
    <t>Iris Pro HD 5200 (V2 Mobile 1.2 GHz)</t>
  </si>
  <si>
    <t>https://gpu.userbenchmark.com/SpeedTest/8190/IntelR-IrisTM-Pro-Graphics-5200</t>
  </si>
  <si>
    <t>Radeon HD 7660D</t>
  </si>
  <si>
    <t>https://gpu.userbenchmark.com/SpeedTest/7929/AMD-Radeon-HD-7660D</t>
  </si>
  <si>
    <t>GeForce 8800 GS</t>
  </si>
  <si>
    <t>4.94</t>
  </si>
  <si>
    <t>https://gpu.userbenchmark.com/SpeedTest/7976/NVIDIA-GeForce-8800-GS</t>
  </si>
  <si>
    <t>HD 630 (Desktop Kaby Lake)</t>
  </si>
  <si>
    <t>4.91</t>
  </si>
  <si>
    <t>https://gpu.userbenchmark.com/SpeedTest/178724/IntelR-HD-Graphics-630</t>
  </si>
  <si>
    <t>UHD Graphics 630 (Desktop Coffee Lake i5 i7)</t>
  </si>
  <si>
    <t>4.88</t>
  </si>
  <si>
    <t>https://gpu.userbenchmark.com/SpeedTest/356797/IntelR-UHD-Graphics-630</t>
  </si>
  <si>
    <t>Radeon HD 6750M</t>
  </si>
  <si>
    <t>4.84</t>
  </si>
  <si>
    <t>https://gpu.userbenchmark.com/SpeedTest/7834/AMD-Radeon-HD-6750M</t>
  </si>
  <si>
    <t>HD P530 (Server Skylake)</t>
  </si>
  <si>
    <t>https://gpu.userbenchmark.com/SpeedTest/41039/IntelR-HD-Graphics-P530</t>
  </si>
  <si>
    <t>Radeon 520</t>
  </si>
  <si>
    <t>4.81</t>
  </si>
  <si>
    <t>https://gpu.userbenchmark.com/SpeedTest/329613/RadeonTM-520</t>
  </si>
  <si>
    <t>UHD Graphics 630 (Desktop Coffee Lake i3)</t>
  </si>
  <si>
    <t>4.79</t>
  </si>
  <si>
    <t>https://gpu.userbenchmark.com/SpeedTest/359294/IntelR-UHD-Graphics-630</t>
  </si>
  <si>
    <t>GeForce GTX 260M</t>
  </si>
  <si>
    <t>4.76</t>
  </si>
  <si>
    <t>https://gpu.userbenchmark.com/SpeedTest/7979/NVIDIA-GeForce-GTX-260M</t>
  </si>
  <si>
    <t>UHD Graphics 620 (Mobile Kaby Lake R)</t>
  </si>
  <si>
    <t>4.73</t>
  </si>
  <si>
    <t>https://gpu.userbenchmark.com/SpeedTest/320744/IntelR-UHD-Graphics-620</t>
  </si>
  <si>
    <t>GeForce GT 730</t>
  </si>
  <si>
    <t>https://gpu.userbenchmark.com/SpeedTest/12582/NVIDIA-GeForce-GT-730</t>
  </si>
  <si>
    <t>Radeon HD 6570</t>
  </si>
  <si>
    <t>4.72</t>
  </si>
  <si>
    <t>https://gpu.userbenchmark.com/SpeedTest/8207/AMD-Radeon-HD-6570</t>
  </si>
  <si>
    <t>HD 530 (Desktop Skylake)</t>
  </si>
  <si>
    <t>4.59</t>
  </si>
  <si>
    <t>https://gpu.userbenchmark.com/SpeedTest/33102/IntelR-HD-Graphics-530</t>
  </si>
  <si>
    <t>GeForce GT 445M</t>
  </si>
  <si>
    <t>https://gpu.userbenchmark.com/SpeedTest/17578/NVIDIA-GeForce-GT-445M</t>
  </si>
  <si>
    <t>HD 620 (Mobile Kaby Lake)</t>
  </si>
  <si>
    <t>4.58</t>
  </si>
  <si>
    <t>https://gpu.userbenchmark.com/SpeedTest/153579/IntelR-HD-Graphics-620</t>
  </si>
  <si>
    <t>GeForce GT 555M</t>
  </si>
  <si>
    <t>4.55</t>
  </si>
  <si>
    <t>https://gpu.userbenchmark.com/SpeedTest/8224/NVIDIA-GeForce-GT-555M</t>
  </si>
  <si>
    <t>HD 530 (Mobile Skylake)</t>
  </si>
  <si>
    <t>4.53</t>
  </si>
  <si>
    <t>https://gpu.userbenchmark.com/SpeedTest/34955/IntelR-HD-Graphics-530</t>
  </si>
  <si>
    <t>Radeon HD 6630M</t>
  </si>
  <si>
    <t>https://gpu.userbenchmark.com/SpeedTest/9654/AMD-RadeonTM-HD-6630M</t>
  </si>
  <si>
    <t>RX Vega 3 (Ryzen iGPU)</t>
  </si>
  <si>
    <t>4.38</t>
  </si>
  <si>
    <t>https://gpu.userbenchmark.com/SpeedTest/511366/AMD-RadeonTM-Vega-3-Mobile-Graphics</t>
  </si>
  <si>
    <t>HD 520 (Mobile Skylake)</t>
  </si>
  <si>
    <t>4.31</t>
  </si>
  <si>
    <t>https://gpu.userbenchmark.com/SpeedTest/36797/IntelR-HD-Graphics-520</t>
  </si>
  <si>
    <t>Radeon HD 7660G</t>
  </si>
  <si>
    <t>https://gpu.userbenchmark.com/SpeedTest/8022/AMD-Radeon-HD-7660G</t>
  </si>
  <si>
    <t>GeForce GTS 360M</t>
  </si>
  <si>
    <t>https://gpu.userbenchmark.com/SpeedTest/9128/NVIDIA-GeForce-GTS-360M</t>
  </si>
  <si>
    <t>Radeon HD 3800</t>
  </si>
  <si>
    <t>https://gpu.userbenchmark.com/SpeedTest/8529/ATI-Radeon-HD-3800</t>
  </si>
  <si>
    <t>Radeon HD 8650G</t>
  </si>
  <si>
    <t>https://gpu.userbenchmark.com/SpeedTest/7910/AMD-Radeon-HD-8650G</t>
  </si>
  <si>
    <t>GeForce 8800 GTS</t>
  </si>
  <si>
    <t>https://gpu.userbenchmark.com/SpeedTest/7808/NVIDIA-GeForce-8800-GTS</t>
  </si>
  <si>
    <t>GeForce GT 240</t>
  </si>
  <si>
    <t>https://gpu.userbenchmark.com/SpeedTest/7947/NVIDIA-GeForce-GT-240</t>
  </si>
  <si>
    <t>Mobility Radeon HD 3870-X2 (Crossfire Disabled)</t>
  </si>
  <si>
    <t>https://gpu.userbenchmark.com/SpeedTest/10185/ATI-Mobility-Radeon-HD-3870-X2</t>
  </si>
  <si>
    <t>Radeon HD 5570</t>
  </si>
  <si>
    <t>https://gpu.userbenchmark.com/SpeedTest/7686/AMD-Radeon-HD-5570</t>
  </si>
  <si>
    <t>Mobility Radeon HD 5730</t>
  </si>
  <si>
    <t>https://gpu.userbenchmark.com/SpeedTest/9994/ATI-Mobility-Radeon-HD-5730</t>
  </si>
  <si>
    <t>Radeon HD 7670M</t>
  </si>
  <si>
    <t>https://gpu.userbenchmark.com/SpeedTest/7810/AMD-Radeon-HD-7670M</t>
  </si>
  <si>
    <t>Radeon HD 7600M</t>
  </si>
  <si>
    <t>https://gpu.userbenchmark.com/SpeedTest/9552/AMD-Radeon-HD-7600M</t>
  </si>
  <si>
    <t>GeForce GT 230</t>
  </si>
  <si>
    <t>3.97</t>
  </si>
  <si>
    <t>https://gpu.userbenchmark.com/SpeedTest/8245/NVIDIA-GeForce-GT-230</t>
  </si>
  <si>
    <t>GeForce GT 440</t>
  </si>
  <si>
    <t>3.96</t>
  </si>
  <si>
    <t>https://gpu.userbenchmark.com/SpeedTest/7783/NVIDIA-GeForce-GT-440</t>
  </si>
  <si>
    <t>GeForce 9600 GT</t>
  </si>
  <si>
    <t>https://gpu.userbenchmark.com/SpeedTest/7677/NVIDIA-GeForce-9600-GT</t>
  </si>
  <si>
    <t>Quadro FX 4600</t>
  </si>
  <si>
    <t>3.95</t>
  </si>
  <si>
    <t>https://gpu.userbenchmark.com/SpeedTest/8232/NVIDIA-Quadro-FX-4600</t>
  </si>
  <si>
    <t>NVS 5400M</t>
  </si>
  <si>
    <t>3.81</t>
  </si>
  <si>
    <t>https://gpu.userbenchmark.com/SpeedTest/7907/NVIDIA-NVS-5400M</t>
  </si>
  <si>
    <t>GeForce GT 720</t>
  </si>
  <si>
    <t>https://gpu.userbenchmark.com/SpeedTest/12696/NVIDIA-GeForce-GT-720</t>
  </si>
  <si>
    <t>GeForce 820M</t>
  </si>
  <si>
    <t>https://gpu.userbenchmark.com/SpeedTest/9527/NVIDIA-GeForce-820M</t>
  </si>
  <si>
    <t>GeForce GT 630</t>
  </si>
  <si>
    <t>3.79</t>
  </si>
  <si>
    <t>https://gpu.userbenchmark.com/SpeedTest/7766/NVIDIA-GeForce-GT-630</t>
  </si>
  <si>
    <t>Iris Pro HD 5100 (Mobile 1.1 GHz)</t>
  </si>
  <si>
    <t>3.72</t>
  </si>
  <si>
    <t>https://gpu.userbenchmark.com/SpeedTest/8813/IntelR-IrisTM-Graphics-5100</t>
  </si>
  <si>
    <t>HD 5500 (Mobile 0.95 GHz)</t>
  </si>
  <si>
    <t>https://gpu.userbenchmark.com/SpeedTest/16570/IntelR-HD-Graphics-5500</t>
  </si>
  <si>
    <t>GeForce 9800M GTS</t>
  </si>
  <si>
    <t>3.71</t>
  </si>
  <si>
    <t>https://gpu.userbenchmark.com/SpeedTest/12939/NVIDIA-GeForce-9800M-GTS</t>
  </si>
  <si>
    <t>Mobility Radeon HD 4670</t>
  </si>
  <si>
    <t>3.69</t>
  </si>
  <si>
    <t>https://gpu.userbenchmark.com/SpeedTest/7888/ATI-Mobility-Radeon-HD-4670</t>
  </si>
  <si>
    <t>GeForce GT 720M</t>
  </si>
  <si>
    <t>3.62</t>
  </si>
  <si>
    <t>https://gpu.userbenchmark.com/SpeedTest/7921/NVIDIA-GeForce-GT-720M</t>
  </si>
  <si>
    <t>Radeon HD 8570D</t>
  </si>
  <si>
    <t>https://gpu.userbenchmark.com/SpeedTest/9112/AMD-Radeon-HD-8570D</t>
  </si>
  <si>
    <t>Radeon HD 8610G</t>
  </si>
  <si>
    <t>3.61</t>
  </si>
  <si>
    <t>https://gpu.userbenchmark.com/SpeedTest/8531/AMD-Radeon-HD-8610G</t>
  </si>
  <si>
    <t>GeForce GT620M</t>
  </si>
  <si>
    <t>https://gpu.userbenchmark.com/SpeedTest/13398/NVIDIA-GeForce-GT620M</t>
  </si>
  <si>
    <t>GeForce 710M</t>
  </si>
  <si>
    <t>https://gpu.userbenchmark.com/SpeedTest/10751/NVIDIA-GeForce-710M</t>
  </si>
  <si>
    <t>GeForce GT 550M</t>
  </si>
  <si>
    <t>3.56</t>
  </si>
  <si>
    <t>https://gpu.userbenchmark.com/SpeedTest/8663/NVIDIA-GeForce-GT-550M</t>
  </si>
  <si>
    <t>GeForce GT 635M</t>
  </si>
  <si>
    <t>3.55</t>
  </si>
  <si>
    <t>https://gpu.userbenchmark.com/SpeedTest/8120/NVIDIA-GeForce-GT-635M</t>
  </si>
  <si>
    <t>Radeon HD 7650M</t>
  </si>
  <si>
    <t>3.54</t>
  </si>
  <si>
    <t>https://gpu.userbenchmark.com/SpeedTest/10887/AMD-Radeon-HD-7650M</t>
  </si>
  <si>
    <t>Radeon HD 7560D</t>
  </si>
  <si>
    <t>3.52</t>
  </si>
  <si>
    <t>https://gpu.userbenchmark.com/SpeedTest/8826/AMD-Radeon-HD-7560D</t>
  </si>
  <si>
    <t>Radeon HD 7500M</t>
  </si>
  <si>
    <t>3.51</t>
  </si>
  <si>
    <t>https://gpu.userbenchmark.com/SpeedTest/8602/AMD-Radeon-HD-7500M7600M</t>
  </si>
  <si>
    <t>Radeon HD 6550D</t>
  </si>
  <si>
    <t>3.48</t>
  </si>
  <si>
    <t>https://gpu.userbenchmark.com/SpeedTest/9223/AMD-Radeon-HD-6550D</t>
  </si>
  <si>
    <t>Quadro K600</t>
  </si>
  <si>
    <t>3.47</t>
  </si>
  <si>
    <t>https://gpu.userbenchmark.com/SpeedTest/8080/NVIDIA-Quadro-K600</t>
  </si>
  <si>
    <t>Quadro K1000M</t>
  </si>
  <si>
    <t>3.46</t>
  </si>
  <si>
    <t>https://gpu.userbenchmark.com/SpeedTest/7800/NVIDIA-Quadro-K1000M</t>
  </si>
  <si>
    <t>GeForce GTS 250M</t>
  </si>
  <si>
    <t>3.45</t>
  </si>
  <si>
    <t>https://gpu.userbenchmark.com/SpeedTest/8494/NVIDIA-GeForce-GTS-250M</t>
  </si>
  <si>
    <t>GeForce GT 630M</t>
  </si>
  <si>
    <t>3.44</t>
  </si>
  <si>
    <t>https://gpu.userbenchmark.com/SpeedTest/7814/NVIDIA-GeForce-GT-630M</t>
  </si>
  <si>
    <t>HD 615 (Mobile Kaby Lake)</t>
  </si>
  <si>
    <t>3.43</t>
  </si>
  <si>
    <t>https://gpu.userbenchmark.com/SpeedTest/193629/IntelR-HD-Graphics-615</t>
  </si>
  <si>
    <t>Quadro FX 1800</t>
  </si>
  <si>
    <t>3.42</t>
  </si>
  <si>
    <t>https://gpu.userbenchmark.com/SpeedTest/7957/NVIDIA-Quadro-FX-1800</t>
  </si>
  <si>
    <t>GeForce GT 530</t>
  </si>
  <si>
    <t>https://gpu.userbenchmark.com/SpeedTest/8407/NVIDIA-GeForce-GT-530</t>
  </si>
  <si>
    <t>GeForce GT 710</t>
  </si>
  <si>
    <t>3.37</t>
  </si>
  <si>
    <t>https://gpu.userbenchmark.com/SpeedTest/77649/NVIDIA-GeForce-GT-710</t>
  </si>
  <si>
    <t>Quadro 1000M</t>
  </si>
  <si>
    <t>https://gpu.userbenchmark.com/SpeedTest/7836/NVIDIA-Quadro-1000M</t>
  </si>
  <si>
    <t>GeForce GT 320</t>
  </si>
  <si>
    <t>3.34</t>
  </si>
  <si>
    <t>https://gpu.userbenchmark.com/SpeedTest/11866/NVIDIA-GeForce-GT-320</t>
  </si>
  <si>
    <t>GeForce GT625M</t>
  </si>
  <si>
    <t>3.32</t>
  </si>
  <si>
    <t>https://gpu.userbenchmark.com/SpeedTest/25295/NVIDIA-GeForce-GT625M</t>
  </si>
  <si>
    <t>GeForce GT 430</t>
  </si>
  <si>
    <t>https://gpu.userbenchmark.com/SpeedTest/7745/NVIDIA-GeForce-GT-430</t>
  </si>
  <si>
    <t>GeForce 9800M-GS</t>
  </si>
  <si>
    <t>https://gpu.userbenchmark.com/SpeedTest/9719/NVIDIA-GeForce-9800M-GS</t>
  </si>
  <si>
    <t>NVS 5200M</t>
  </si>
  <si>
    <t>https://gpu.userbenchmark.com/SpeedTest/7691/NVIDIA-NVS-5200M</t>
  </si>
  <si>
    <t>HD 515 (Mobile Skylake)</t>
  </si>
  <si>
    <t>https://gpu.userbenchmark.com/SpeedTest/38173/IntelR-HD-Graphics-515</t>
  </si>
  <si>
    <t>NVS 510</t>
  </si>
  <si>
    <t>https://gpu.userbenchmark.com/SpeedTest/10074/NVIDIA-NVS-510</t>
  </si>
  <si>
    <t>GeForce GT 435M</t>
  </si>
  <si>
    <t>https://gpu.userbenchmark.com/SpeedTest/8260/NVIDIA-GeForce-GT-435M</t>
  </si>
  <si>
    <t>Quadro 600</t>
  </si>
  <si>
    <t>https://gpu.userbenchmark.com/SpeedTest/8084/NVIDIA-Quadro-600</t>
  </si>
  <si>
    <t>Radeon HD 4670</t>
  </si>
  <si>
    <t>https://gpu.userbenchmark.com/SpeedTest/8077/ATI-Radeon-HD-4600</t>
  </si>
  <si>
    <t>HD P4000 (Server 1.25 GHz)</t>
  </si>
  <si>
    <t>https://gpu.userbenchmark.com/SpeedTest/8592/IntelR-HD-Graphics-P4000</t>
  </si>
  <si>
    <t>Radeon HD 8550G</t>
  </si>
  <si>
    <t>https://gpu.userbenchmark.com/SpeedTest/7799/AMD-Radeon-HD-8550G</t>
  </si>
  <si>
    <t>GeForce GT 540M</t>
  </si>
  <si>
    <t>https://gpu.userbenchmark.com/SpeedTest/8006/NVIDIA-GeForce-GT-540M</t>
  </si>
  <si>
    <t>Radeon HD 6500M</t>
  </si>
  <si>
    <t>https://gpu.userbenchmark.com/SpeedTest/7936/AMD-Radeon-HD-6500M56005700</t>
  </si>
  <si>
    <t>Radeon HD 8510G</t>
  </si>
  <si>
    <t>https://gpu.userbenchmark.com/SpeedTest/9309/AMD-Radeon-HD-8510G</t>
  </si>
  <si>
    <t>Quadro FX 3600M</t>
  </si>
  <si>
    <t>https://gpu.userbenchmark.com/SpeedTest/9773/NVIDIA-Quadro-FX-3600M</t>
  </si>
  <si>
    <t>HD 5000 (Mobile 1.0/1.1 GHz)</t>
  </si>
  <si>
    <t>https://gpu.userbenchmark.com/SpeedTest/8536/IntelR-HD-Graphics-5000</t>
  </si>
  <si>
    <t>Radeon HD 5500</t>
  </si>
  <si>
    <t>https://gpu.userbenchmark.com/SpeedTest/8853/AMD-Radeon-HD-5500</t>
  </si>
  <si>
    <t>Radeon HD 7610M</t>
  </si>
  <si>
    <t>https://gpu.userbenchmark.com/SpeedTest/11031/AMD-Radeon-HD-7610M</t>
  </si>
  <si>
    <t>Radeon HD 7640G</t>
  </si>
  <si>
    <t>2.95</t>
  </si>
  <si>
    <t>https://gpu.userbenchmark.com/SpeedTest/7903/AMD-Radeon-HD-7640G</t>
  </si>
  <si>
    <t>HD Graphics P4600</t>
  </si>
  <si>
    <t>https://gpu.userbenchmark.com/SpeedTest/18483/IntelR-HD-Graphics-P4600</t>
  </si>
  <si>
    <t>Radeon HD 4650</t>
  </si>
  <si>
    <t>2.89</t>
  </si>
  <si>
    <t>https://gpu.userbenchmark.com/SpeedTest/7844/ATI-Radeon-HD-4650</t>
  </si>
  <si>
    <t>HD 4000 (Desktop 1.15 GHz)</t>
  </si>
  <si>
    <t>2.82</t>
  </si>
  <si>
    <t>https://gpu.userbenchmark.com/Intel-HD-4000-Desktop-115-GHz/Rating/2169</t>
  </si>
  <si>
    <t>Mobility Radeon HD 4650</t>
  </si>
  <si>
    <t>2.81</t>
  </si>
  <si>
    <t>https://gpu.userbenchmark.com/SpeedTest/7667/ATI-Mobility-Radeon-HD-4650</t>
  </si>
  <si>
    <t>Radeon HD 6620G</t>
  </si>
  <si>
    <t>https://gpu.userbenchmark.com/SpeedTest/8118/AMD-Radeon-HD-6620G</t>
  </si>
  <si>
    <t>Quadro FX 1800M</t>
  </si>
  <si>
    <t>https://gpu.userbenchmark.com/SpeedTest/7771/NVIDIA-Quadro-FX-1800M</t>
  </si>
  <si>
    <t>Radeon HD 8470D</t>
  </si>
  <si>
    <t>https://gpu.userbenchmark.com/SpeedTest/9693/AMD-Radeon-HD-8470D</t>
  </si>
  <si>
    <t>HD 4600 (Desktop 1.25 GHz)</t>
  </si>
  <si>
    <t>2.77</t>
  </si>
  <si>
    <t>https://gpu.userbenchmark.com/Intel-HD-4600-Desktop-125-GHz/Rating/2168</t>
  </si>
  <si>
    <t>Radeon HD 7600G</t>
  </si>
  <si>
    <t>2.75</t>
  </si>
  <si>
    <t>https://gpu.userbenchmark.com/SpeedTest/12867/AMD-Radeon-HD-7600G---7500M7600M-Dual-Graphics</t>
  </si>
  <si>
    <t>GeForce GT 335M</t>
  </si>
  <si>
    <t>2.74</t>
  </si>
  <si>
    <t>https://gpu.userbenchmark.com/SpeedTest/10735/NVIDIA-GeForce-GT-335M</t>
  </si>
  <si>
    <t>GeForce GT 425M</t>
  </si>
  <si>
    <t>https://gpu.userbenchmark.com/SpeedTest/7792/NVIDIA-GeForce-GT-425M</t>
  </si>
  <si>
    <t>HD 4600 (Mobile 1.15 GHz)</t>
  </si>
  <si>
    <t>https://gpu.userbenchmark.com/SpeedTest/7676/IntelR-HD-Graphics-4600</t>
  </si>
  <si>
    <t>Radeon HD 7540D</t>
  </si>
  <si>
    <t>2.69</t>
  </si>
  <si>
    <t>https://gpu.userbenchmark.com/SpeedTest/7756/AMD-Radeon-HD-7540D</t>
  </si>
  <si>
    <t>Quadro FX 2700M</t>
  </si>
  <si>
    <t>2.63</t>
  </si>
  <si>
    <t>https://gpu.userbenchmark.com/SpeedTest/7747/NVIDIA-Quadro-FX-2700M</t>
  </si>
  <si>
    <t>HD 4000 (Mobile 1.25 GHz)</t>
  </si>
  <si>
    <t>https://gpu.userbenchmark.com/SpeedTest/7653/IntelR-HD-Graphics-4000</t>
  </si>
  <si>
    <t xml:space="preserve"> HD 610 (Desktop Kaby Lake)</t>
  </si>
  <si>
    <t>https://gpu.userbenchmark.com/SpeedTest/225196/IntelR-HD-Graphics-610</t>
  </si>
  <si>
    <t>GeForce GT 130</t>
  </si>
  <si>
    <t>2.54</t>
  </si>
  <si>
    <t>https://gpu.userbenchmark.com/SpeedTest/12240/NVIDIA-GeForce-GT-130</t>
  </si>
  <si>
    <t>GeForce GT 525M</t>
  </si>
  <si>
    <t>https://gpu.userbenchmark.com/SpeedTest/8869/NVIDIA-GeForce-GT-525M</t>
  </si>
  <si>
    <t>GeForce GT 420M</t>
  </si>
  <si>
    <t>2.47</t>
  </si>
  <si>
    <t>https://gpu.userbenchmark.com/SpeedTest/8926/NVIDIA-GeForce-GT-420M</t>
  </si>
  <si>
    <t>Core M HD 5300</t>
  </si>
  <si>
    <t>2.41</t>
  </si>
  <si>
    <t>https://gpu.userbenchmark.com/SpeedTest/16575/IntelR-HD-Graphics-5300</t>
  </si>
  <si>
    <t>HD 4400 (Desktop 1.15 GHz)</t>
  </si>
  <si>
    <t>2.38</t>
  </si>
  <si>
    <t>https://gpu.userbenchmark.com/SpeedTest/8064/IntelR-HD-Graphics-4400</t>
  </si>
  <si>
    <t>Radeon HD 7520G</t>
  </si>
  <si>
    <t>2.37</t>
  </si>
  <si>
    <t>https://gpu.userbenchmark.com/SpeedTest/8569/AMD-Radeon-HD-7520G</t>
  </si>
  <si>
    <t>Radeon HD 6530D</t>
  </si>
  <si>
    <t>2.35</t>
  </si>
  <si>
    <t>https://gpu.userbenchmark.com/SpeedTest/7795/AMD-Radeon-HD-6530D</t>
  </si>
  <si>
    <t>HD 510 (Desktop Skylake)</t>
  </si>
  <si>
    <t>https://gpu.userbenchmark.com/SpeedTest/38088/IntelR-HD-Graphics-510</t>
  </si>
  <si>
    <t>HD 4400 (Mobile 1.0/1.1 GHz)</t>
  </si>
  <si>
    <t>https://gpu.userbenchmark.com/SpeedTest/7668/IntelR-HD-Graphics-Family</t>
  </si>
  <si>
    <t>NVS 5100M</t>
  </si>
  <si>
    <t>https://gpu.userbenchmark.com/SpeedTest/8318/NVIDIA-NVS-5100M</t>
  </si>
  <si>
    <t>GeForce GT 220</t>
  </si>
  <si>
    <t>https://gpu.userbenchmark.com/SpeedTest/7737/NVIDIA-GeForce-GT-220</t>
  </si>
  <si>
    <t>UHD Graphics 605</t>
  </si>
  <si>
    <t>https://gpu.userbenchmark.com/SpeedTest/487064/IntelR-UHD-Graphics-605</t>
  </si>
  <si>
    <t>GeForce GT 240M</t>
  </si>
  <si>
    <t>https://gpu.userbenchmark.com/SpeedTest/8596/NVIDIA-GeForce-GT-240M</t>
  </si>
  <si>
    <t>GeForce GT 620</t>
  </si>
  <si>
    <t>https://gpu.userbenchmark.com/SpeedTest/8899/NVIDIA-GeForce-GT-620</t>
  </si>
  <si>
    <t>Quadro FX 880M</t>
  </si>
  <si>
    <t>https://gpu.userbenchmark.com/SpeedTest/7780/NVIDIA-Quadro-FX-880M</t>
  </si>
  <si>
    <t>GeForce GT 330M</t>
  </si>
  <si>
    <t>https://gpu.userbenchmark.com/SpeedTest/7739/NVIDIA-GeForce-GT-330M</t>
  </si>
  <si>
    <t>Radeon HD 6520G</t>
  </si>
  <si>
    <t>https://gpu.userbenchmark.com/SpeedTest/7806/AMD-Radeon-HD-6520G</t>
  </si>
  <si>
    <t>GeForce GT 520MX</t>
  </si>
  <si>
    <t>https://gpu.userbenchmark.com/SpeedTest/8048/NVIDIA-GeForce-GT-520MX</t>
  </si>
  <si>
    <t>GeForce 9700M GT</t>
  </si>
  <si>
    <t>https://gpu.userbenchmark.com/SpeedTest/12102/NVIDIA-GeForce-9700M-GT</t>
  </si>
  <si>
    <t>Radeon HD 7500G</t>
  </si>
  <si>
    <t>https://gpu.userbenchmark.com/SpeedTest/9442/AMD-Radeon-HD-7500G</t>
  </si>
  <si>
    <t>GeForce GT 705</t>
  </si>
  <si>
    <t>https://gpu.userbenchmark.com/SpeedTest/13024/NVIDIA-GeForce-GT-705</t>
  </si>
  <si>
    <t>Radeon  HD 6490M</t>
  </si>
  <si>
    <t>https://gpu.userbenchmark.com/SpeedTest/7775/Radeon-TM-HD-6490M</t>
  </si>
  <si>
    <t>Radeon HD 7470M</t>
  </si>
  <si>
    <t>1.98</t>
  </si>
  <si>
    <t>https://gpu.userbenchmark.com/SpeedTest/9296/AMD-Radeon-HD-7470M</t>
  </si>
  <si>
    <t>GeForce GT 130M</t>
  </si>
  <si>
    <t>https://gpu.userbenchmark.com/SpeedTest/9306/NVIDIA-GeForce-GT-130M</t>
  </si>
  <si>
    <t>GeForce 7800 GT</t>
  </si>
  <si>
    <t>1.97</t>
  </si>
  <si>
    <t>https://gpu.userbenchmark.com/SpeedTest/8420/NVIDIA-GeForce-7800-GT</t>
  </si>
  <si>
    <t>HD 7470</t>
  </si>
  <si>
    <t>https://gpu.userbenchmark.com/SpeedTest/8681/AMD-Radeon-HD-7000-series</t>
  </si>
  <si>
    <t>GeForce 8600 GTS</t>
  </si>
  <si>
    <t>1.96</t>
  </si>
  <si>
    <t>https://gpu.userbenchmark.com/SpeedTest/8311/NVIDIA-GeForce-8600-GTS</t>
  </si>
  <si>
    <t>GeForce GT 230M</t>
  </si>
  <si>
    <t>1.95</t>
  </si>
  <si>
    <t>https://gpu.userbenchmark.com/SpeedTest/8017/NVIDIA-GeForce-GT-230M</t>
  </si>
  <si>
    <t>HD 3000 (Desktop V2 1.35 GHz)</t>
  </si>
  <si>
    <t>1.93</t>
  </si>
  <si>
    <t>https://gpu.userbenchmark.com/Intel-HD-3000-Desktop-V2-135-GHz/Rating/2170</t>
  </si>
  <si>
    <t>Radeon HD 8370D</t>
  </si>
  <si>
    <t>1.91</t>
  </si>
  <si>
    <t>https://gpu.userbenchmark.com/SpeedTest/10640/AMD-Radeon-HD-8370D</t>
  </si>
  <si>
    <t>Radeon R5</t>
  </si>
  <si>
    <t>https://gpu.userbenchmark.com/SpeedTest/12264/AMD-RadeonTM-R5-Graphics</t>
  </si>
  <si>
    <t>Radeon HD 6470M</t>
  </si>
  <si>
    <t>1.88</t>
  </si>
  <si>
    <t>https://gpu.userbenchmark.com/SpeedTest/7679/AMD-Radeon-HD-6470M</t>
  </si>
  <si>
    <t>Quadro 400</t>
  </si>
  <si>
    <t>1.87</t>
  </si>
  <si>
    <t>https://gpu.userbenchmark.com/SpeedTest/9363/NVIDIA-Quadro-400</t>
  </si>
  <si>
    <t>Radeon HD 7480D</t>
  </si>
  <si>
    <t>1.86</t>
  </si>
  <si>
    <t>https://gpu.userbenchmark.com/SpeedTest/7856/AMD-Radeon-HD-7480D</t>
  </si>
  <si>
    <t>Radeon HD 7400M</t>
  </si>
  <si>
    <t>https://gpu.userbenchmark.com/SpeedTest/7817/AMD-Radeon-HD-7400M</t>
  </si>
  <si>
    <t>GeForce 610M</t>
  </si>
  <si>
    <t>1.85</t>
  </si>
  <si>
    <t>https://gpu.userbenchmark.com/SpeedTest/8250/NVIDIA-GeForce-610M</t>
  </si>
  <si>
    <t>GeForce 9500 GS</t>
  </si>
  <si>
    <t>1.84</t>
  </si>
  <si>
    <t>https://gpu.userbenchmark.com/SpeedTest/11103/NVIDIA-GeForce-9500-GS</t>
  </si>
  <si>
    <t>GeForce GT 520</t>
  </si>
  <si>
    <t>https://gpu.userbenchmark.com/SpeedTest/7768/NVIDIA-GeForce-GT-520</t>
  </si>
  <si>
    <t>Radeon HD 2600-XT</t>
  </si>
  <si>
    <t>https://gpu.userbenchmark.com/SpeedTest/7897/ATI-Radeon-HD-2600-XT</t>
  </si>
  <si>
    <t>GeForce GT 610</t>
  </si>
  <si>
    <t>1.79</t>
  </si>
  <si>
    <t>https://gpu.userbenchmark.com/SpeedTest/7736/NVIDIA-GeForce-GT-610</t>
  </si>
  <si>
    <t>HD 3000 (Mobile V2 1.3 GHz)</t>
  </si>
  <si>
    <t>1.78</t>
  </si>
  <si>
    <t>https://gpu.userbenchmark.com/SpeedTest/7647/IntelR-HD-Graphics-3000</t>
  </si>
  <si>
    <t>Quadro FX 770M</t>
  </si>
  <si>
    <t>1.77</t>
  </si>
  <si>
    <t>https://gpu.userbenchmark.com/SpeedTest/7999/NVIDIA-Quadro-FX-770M</t>
  </si>
  <si>
    <t>GeForce 9650M-GT</t>
  </si>
  <si>
    <t>1.76</t>
  </si>
  <si>
    <t>https://gpu.userbenchmark.com/SpeedTest/9295/NVIDIA-GeForce-9650M-GT</t>
  </si>
  <si>
    <t>GeForce GT 520M</t>
  </si>
  <si>
    <t>1.75</t>
  </si>
  <si>
    <t>https://gpu.userbenchmark.com/SpeedTest/8308/NVIDIA-GeForce-GT-520M</t>
  </si>
  <si>
    <t>GeForce GT 420</t>
  </si>
  <si>
    <t>1.74</t>
  </si>
  <si>
    <t>https://gpu.userbenchmark.com/SpeedTest/10183/NVIDIA-GeForce-GT-420</t>
  </si>
  <si>
    <t>Radeon HD 2600</t>
  </si>
  <si>
    <t>1.73</t>
  </si>
  <si>
    <t>https://gpu.userbenchmark.com/SpeedTest/11511/ATI-Radeon-HD-26003600</t>
  </si>
  <si>
    <t>NVS 4200M</t>
  </si>
  <si>
    <t>https://gpu.userbenchmark.com/SpeedTest/7966/NVIDIA-NVS-4200M</t>
  </si>
  <si>
    <t>GeForce 320M</t>
  </si>
  <si>
    <t>1.72</t>
  </si>
  <si>
    <t>https://gpu.userbenchmark.com/SpeedTest/9153/NVIDIA-GeForce-320M</t>
  </si>
  <si>
    <t>GeForce GT 220M</t>
  </si>
  <si>
    <t>https://gpu.userbenchmark.com/SpeedTest/11828/NVIDIA-GeForce-GT-220M</t>
  </si>
  <si>
    <t>HD 4200 (Mobile 0.85 GHz)</t>
  </si>
  <si>
    <t>1.69</t>
  </si>
  <si>
    <t>https://gpu.userbenchmark.com/SpeedTest/8662/IntelR-HD-Graphics-Family</t>
  </si>
  <si>
    <t>Radeon HD 7450</t>
  </si>
  <si>
    <t>1.68</t>
  </si>
  <si>
    <t>https://gpu.userbenchmark.com/SpeedTest/8053/AMD-RadeonTM-HD-7450</t>
  </si>
  <si>
    <t>Radeon HD 6480G</t>
  </si>
  <si>
    <t>https://gpu.userbenchmark.com/SpeedTest/8221/AMD-RadeonTM-HD-6480G</t>
  </si>
  <si>
    <t>Radeon HD 6450</t>
  </si>
  <si>
    <t>1.67</t>
  </si>
  <si>
    <t>https://gpu.userbenchmark.com/SpeedTest/7821/AMD-Radeon-HD-6450</t>
  </si>
  <si>
    <t>Quadro FX 1600M</t>
  </si>
  <si>
    <t>1.66</t>
  </si>
  <si>
    <t>https://gpu.userbenchmark.com/SpeedTest/8782/NVIDIA-Quadro-FX-1600M</t>
  </si>
  <si>
    <t>GeForce 9500 GT</t>
  </si>
  <si>
    <t>1.61</t>
  </si>
  <si>
    <t>https://gpu.userbenchmark.com/SpeedTest/7816/NVIDIA-GeForce-9500-GT</t>
  </si>
  <si>
    <t>HD 3000 (Desktop V1 1.1 GHz)</t>
  </si>
  <si>
    <t>https://gpu.userbenchmark.com/SpeedTest/7649/IntelR-HD-Graphics-3000</t>
  </si>
  <si>
    <t>Radeon R3 Graphics</t>
  </si>
  <si>
    <t>1.57</t>
  </si>
  <si>
    <t>https://gpu.userbenchmark.com/SpeedTest/12440/AMD-RadeonTM-R3-Graphics</t>
  </si>
  <si>
    <t>Mobility Radeon HD 3670</t>
  </si>
  <si>
    <t>1.56</t>
  </si>
  <si>
    <t>https://gpu.userbenchmark.com/SpeedTest/10736/ATI-Mobility-Radeon-HD-3670</t>
  </si>
  <si>
    <t>Radeon HD 7400G</t>
  </si>
  <si>
    <t>https://gpu.userbenchmark.com/SpeedTest/10815/AMD-Radeon-HD-7400G</t>
  </si>
  <si>
    <t>Radeon HD 8400-R3</t>
  </si>
  <si>
    <t>1.55</t>
  </si>
  <si>
    <t>https://gpu.userbenchmark.com/SpeedTest/11160/AMD-Radeon-HD-8400--R3</t>
  </si>
  <si>
    <t>UHD Graphics 600</t>
  </si>
  <si>
    <t>1.54</t>
  </si>
  <si>
    <t>https://gpu.userbenchmark.com/SpeedTest/407837/IntelR-UHD-Graphics-600</t>
  </si>
  <si>
    <t>Radeon HD 6410D</t>
  </si>
  <si>
    <t>https://gpu.userbenchmark.com/SpeedTest/8199/AMD-Radeon-HD-6410D</t>
  </si>
  <si>
    <t>GeForce 7900 GTX</t>
  </si>
  <si>
    <t>https://gpu.userbenchmark.com/SpeedTest/10625/NVIDIA-GeForce-7900-GTX</t>
  </si>
  <si>
    <t>Quadro NVS 320M</t>
  </si>
  <si>
    <t>1.52</t>
  </si>
  <si>
    <t>https://gpu.userbenchmark.com/SpeedTest/8310/NVIDIA-Quadro-NVS-320M</t>
  </si>
  <si>
    <t>HD 3000 (Mobile V1 1.1/1.2 GHz)</t>
  </si>
  <si>
    <t>https://gpu.userbenchmark.com/SpeedTest/7646/IntelR-HD-Graphics-3000</t>
  </si>
  <si>
    <t>Mobility Radeon HD 2600-XT</t>
  </si>
  <si>
    <t>https://gpu.userbenchmark.com/SpeedTest/9915/ATI-Mobility-Radeon-HD-2600-XT</t>
  </si>
  <si>
    <t>GeForce 9600M-GS</t>
  </si>
  <si>
    <t>1.48</t>
  </si>
  <si>
    <t>https://gpu.userbenchmark.com/SpeedTest/9821/NVIDIA-GeForce-9600M-GS</t>
  </si>
  <si>
    <t>HD 3650</t>
  </si>
  <si>
    <t>1.47</t>
  </si>
  <si>
    <t>https://gpu.userbenchmark.com/SpeedTest/7982/ATI-Radeon-HD-3600</t>
  </si>
  <si>
    <t>GeForce 9600M-GT</t>
  </si>
  <si>
    <t>1.45</t>
  </si>
  <si>
    <t>https://gpu.userbenchmark.com/SpeedTest/7707/NVIDIA-GeForce-9600M-GT</t>
  </si>
  <si>
    <t>Quadro FX 580</t>
  </si>
  <si>
    <t>1.44</t>
  </si>
  <si>
    <t>https://gpu.userbenchmark.com/SpeedTest/7761/NVIDIA-Quadro-FX-580</t>
  </si>
  <si>
    <t>HD Graphics (G4 Pentium/Celeron 1.05/1.15 GHz)</t>
  </si>
  <si>
    <t>https://gpu.userbenchmark.com/SpeedTest/7701/IntelR-HD-Graphics</t>
  </si>
  <si>
    <t>Radeon HD 8330</t>
  </si>
  <si>
    <t>1.41</t>
  </si>
  <si>
    <t>https://gpu.userbenchmark.com/SpeedTest/8155/AMD-Radeon-HD-8330</t>
  </si>
  <si>
    <t>GeForce 410M</t>
  </si>
  <si>
    <t>1.39</t>
  </si>
  <si>
    <t>https://gpu.userbenchmark.com/SpeedTest/9169/NVIDIA-GeForce-410M</t>
  </si>
  <si>
    <t>Mobility FireGL V5700</t>
  </si>
  <si>
    <t>https://gpu.userbenchmark.com/SpeedTest/10460/ATI-Mobility-FireGL-V5700</t>
  </si>
  <si>
    <t>GeForce 8600 GT</t>
  </si>
  <si>
    <t>1.36</t>
  </si>
  <si>
    <t>https://gpu.userbenchmark.com/SpeedTest/7659/NVIDIA-GeForce-8600-GT</t>
  </si>
  <si>
    <t>Quadro FX 570M</t>
  </si>
  <si>
    <t>1.34</t>
  </si>
  <si>
    <t>https://gpu.userbenchmark.com/SpeedTest/9414/NVIDIA-Quadro-FX-570M</t>
  </si>
  <si>
    <t>Radeon HD 2600-PRO</t>
  </si>
  <si>
    <t>https://gpu.userbenchmark.com/SpeedTest/8524/ATI-Radeon-HD-2600-PRO</t>
  </si>
  <si>
    <t>GeForce GT 415M</t>
  </si>
  <si>
    <t>https://gpu.userbenchmark.com/SpeedTest/16834/NVIDIA-GeForce-GT-415M</t>
  </si>
  <si>
    <t>NVS 310</t>
  </si>
  <si>
    <t>https://gpu.userbenchmark.com/SpeedTest/10691/NVIDIA-NVS-310</t>
  </si>
  <si>
    <t>HD 2500 (Desktop 1.05 GHz)</t>
  </si>
  <si>
    <t>https://gpu.userbenchmark.com/SpeedTest/7696/IntelR-HD-Graphics</t>
  </si>
  <si>
    <t>Mobility Radeon HD 545v</t>
  </si>
  <si>
    <t>https://gpu.userbenchmark.com/SpeedTest/8734/ATI-Mobility-Radeon-HD-545v</t>
  </si>
  <si>
    <t>Mobility Radeon HD 3650</t>
  </si>
  <si>
    <t>https://gpu.userbenchmark.com/SpeedTest/7902/ATI-Mobility-Radeon-HD-3650</t>
  </si>
  <si>
    <t>Quadro FX 1700</t>
  </si>
  <si>
    <t>https://gpu.userbenchmark.com/SpeedTest/9158/NVIDIA-Quadro-FX-1700</t>
  </si>
  <si>
    <t>GeForce 8600M GT</t>
  </si>
  <si>
    <t>https://gpu.userbenchmark.com/SpeedTest/8081/NVIDIA-GeForce-8600M-GT</t>
  </si>
  <si>
    <t>HD Graphics (G3 Pentium/Celeron 1.0/1.1 GHz)</t>
  </si>
  <si>
    <t>https://gpu.userbenchmark.com/SpeedTest/7695/IntelR-HD-Graphics</t>
  </si>
  <si>
    <t>Mobility Radeon HD 4570</t>
  </si>
  <si>
    <t>https://gpu.userbenchmark.com/SpeedTest/7827/ATI-Mobility-Radeon-HD-4570</t>
  </si>
  <si>
    <t>Mobility Radeon HD 2600</t>
  </si>
  <si>
    <t>https://gpu.userbenchmark.com/SpeedTest/10285/ATI-Mobility-Radeon-HD-2600</t>
  </si>
  <si>
    <t>Radeon HD 6370M</t>
  </si>
  <si>
    <t>https://gpu.userbenchmark.com/SpeedTest/10005/AMD-Radeon-HD-6370M</t>
  </si>
  <si>
    <t>Mobility Radeon HD 6370</t>
  </si>
  <si>
    <t>https://gpu.userbenchmark.com/SpeedTest/11239/ATI-Mobility-Radeon-HD-6370</t>
  </si>
  <si>
    <t>HD 8240</t>
  </si>
  <si>
    <t>https://gpu.userbenchmark.com/SpeedTest/9779/AMD-Radeon-HD-8240</t>
  </si>
  <si>
    <t>Mobility Radeon HD 4500</t>
  </si>
  <si>
    <t>https://gpu.userbenchmark.com/SpeedTest/7949/ATI-Mobility-Radeon-HD-45005100</t>
  </si>
  <si>
    <t>GeForce 7800 GTX</t>
  </si>
  <si>
    <t>https://gpu.userbenchmark.com/SpeedTest/12348/NVIDIA-GeForce-7800-GTX</t>
  </si>
  <si>
    <t>Radeon HD 4550</t>
  </si>
  <si>
    <t>https://gpu.userbenchmark.com/SpeedTest/8944/ATI-Radeon-HD-4550</t>
  </si>
  <si>
    <t>Quadro FX 4500</t>
  </si>
  <si>
    <t>https://gpu.userbenchmark.com/SpeedTest/8032/NVIDIA-Quadro-FX-4500</t>
  </si>
  <si>
    <t>GeForce 7900 GS</t>
  </si>
  <si>
    <t>0.99</t>
  </si>
  <si>
    <t>https://gpu.userbenchmark.com/SpeedTest/8541/NVIDIA-GeForce-7900-GS</t>
  </si>
  <si>
    <t>GeForce 8400 GS</t>
  </si>
  <si>
    <t>0.98</t>
  </si>
  <si>
    <t>https://gpu.userbenchmark.com/SpeedTest/7917/NVIDIA-GeForce-8400-GS</t>
  </si>
  <si>
    <t>GeForce GT 320M</t>
  </si>
  <si>
    <t>0.96</t>
  </si>
  <si>
    <t>https://gpu.userbenchmark.com/SpeedTest/7796/NVIDIA-GeForce-GT-320M</t>
  </si>
  <si>
    <t>Radeon HD 6300M</t>
  </si>
  <si>
    <t>0.95</t>
  </si>
  <si>
    <t>https://gpu.userbenchmark.com/SpeedTest/9894/AMD-Radeon-HD-6300M</t>
  </si>
  <si>
    <t>Radeon HD 4200</t>
  </si>
  <si>
    <t>https://gpu.userbenchmark.com/SpeedTest/8091/ATI-Radeon-HD-4200</t>
  </si>
  <si>
    <t>Quadro FX 3500</t>
  </si>
  <si>
    <t>https://gpu.userbenchmark.com/SpeedTest/10152/NVIDIA-Quadro-FX-3500</t>
  </si>
  <si>
    <t>GeForce 310M</t>
  </si>
  <si>
    <t>0.94</t>
  </si>
  <si>
    <t>https://gpu.userbenchmark.com/SpeedTest/8049/NVIDIA-GeForce-310M</t>
  </si>
  <si>
    <t>GeForce G210M</t>
  </si>
  <si>
    <t>https://gpu.userbenchmark.com/SpeedTest/8875/NVIDIA-GeForce-G210M</t>
  </si>
  <si>
    <t>Radeon HD 7350</t>
  </si>
  <si>
    <t>0.93</t>
  </si>
  <si>
    <t>https://gpu.userbenchmark.com/SpeedTest/12157/AMD-Radeon-HD-7350</t>
  </si>
  <si>
    <t>Mobility Radeon HD 5470</t>
  </si>
  <si>
    <t>https://gpu.userbenchmark.com/SpeedTest/7794/ATI-Mobility-Radeon-HD-5470</t>
  </si>
  <si>
    <t>GeForce 315M</t>
  </si>
  <si>
    <t>0.91</t>
  </si>
  <si>
    <t>https://gpu.userbenchmark.com/SpeedTest/10068/NVIDIA-GeForce-315M</t>
  </si>
  <si>
    <t>GeForce 9400 GT</t>
  </si>
  <si>
    <t>https://gpu.userbenchmark.com/SpeedTest/7963/NVIDIA-GeForce-9400-GT</t>
  </si>
  <si>
    <t>Radeon HD 4300</t>
  </si>
  <si>
    <t>0.9</t>
  </si>
  <si>
    <t>https://gpu.userbenchmark.com/SpeedTest/7860/ATI-Radeon-HD-43004500</t>
  </si>
  <si>
    <t>Radeon HD 6350</t>
  </si>
  <si>
    <t>0.89</t>
  </si>
  <si>
    <t>https://gpu.userbenchmark.com/SpeedTest/10261/AMD-Radeon-HD-6350</t>
  </si>
  <si>
    <t>Quadro FX 380</t>
  </si>
  <si>
    <t>0.87</t>
  </si>
  <si>
    <t>https://gpu.userbenchmark.com/SpeedTest/8914/NVIDIA-Quadro-FX-380</t>
  </si>
  <si>
    <t>Mobility Radeon HD 4350</t>
  </si>
  <si>
    <t>https://gpu.userbenchmark.com/SpeedTest/9335/ATI-Mobility-Radeon-HD-43004500</t>
  </si>
  <si>
    <t>FirePro 2270</t>
  </si>
  <si>
    <t>https://gpu.userbenchmark.com/SpeedTest/7813/AMD-FirePro-2270</t>
  </si>
  <si>
    <t>Radeon HD 3200</t>
  </si>
  <si>
    <t>https://gpu.userbenchmark.com/SpeedTest/8532/ATI-Radeon-HD-3200-Graphics</t>
  </si>
  <si>
    <t>Mobility Radeon HD 530v</t>
  </si>
  <si>
    <t>0.84</t>
  </si>
  <si>
    <t>https://gpu.userbenchmark.com/SpeedTest/10176/ATI-Mobility-Radeon-HD-530v</t>
  </si>
  <si>
    <t>GeForce 310</t>
  </si>
  <si>
    <t>https://gpu.userbenchmark.com/SpeedTest/9197/NVIDIA-GeForce-310</t>
  </si>
  <si>
    <t>NVS 3100M</t>
  </si>
  <si>
    <t>0.83</t>
  </si>
  <si>
    <t>https://gpu.userbenchmark.com/SpeedTest/7837/NVIDIA-NVS-3100M</t>
  </si>
  <si>
    <t>GeForce G210</t>
  </si>
  <si>
    <t>https://gpu.userbenchmark.com/SpeedTest/11784/NVIDIA-GeForce-G210</t>
  </si>
  <si>
    <t>Radeon HD 7340</t>
  </si>
  <si>
    <t>https://gpu.userbenchmark.com/SpeedTest/8996/AMD-Radeon-HD-7340-Graphics</t>
  </si>
  <si>
    <t>NVS 300</t>
  </si>
  <si>
    <t>0.82</t>
  </si>
  <si>
    <t>https://gpu.userbenchmark.com/SpeedTest/8966/NVIDIA-NVS-300</t>
  </si>
  <si>
    <t>Radeon HD 4250</t>
  </si>
  <si>
    <t>https://gpu.userbenchmark.com/SpeedTest/7965/ATI-Radeon-HD-4250</t>
  </si>
  <si>
    <t>GeForce 305M</t>
  </si>
  <si>
    <t>https://gpu.userbenchmark.com/SpeedTest/10705/NVIDIA-GeForce-305M</t>
  </si>
  <si>
    <t>Radeon HD 5400</t>
  </si>
  <si>
    <t>0.81</t>
  </si>
  <si>
    <t>https://gpu.userbenchmark.com/SpeedTest/8063/ATI-Radeon-HD-5400</t>
  </si>
  <si>
    <t>Radeon HD 5450</t>
  </si>
  <si>
    <t>https://gpu.userbenchmark.com/SpeedTest/7719/AMD-Radeon-HD-5450</t>
  </si>
  <si>
    <t>Mobility Radeon HD 4300</t>
  </si>
  <si>
    <t>0.8</t>
  </si>
  <si>
    <t>https://gpu.userbenchmark.com/SpeedTest/8572/ATI-Mobility-Radeon-HD-4300</t>
  </si>
  <si>
    <t>Mobility Radeon HD 4250</t>
  </si>
  <si>
    <t>0.77</t>
  </si>
  <si>
    <t>https://gpu.userbenchmark.com/SpeedTest/8680/ATI-Mobility-Radeon-HD-4250</t>
  </si>
  <si>
    <t>GeForce Go 7900</t>
  </si>
  <si>
    <t>https://gpu.userbenchmark.com/SpeedTest/9175/NVIDIA-GeForce-Go-7900-GS</t>
  </si>
  <si>
    <t>Radeon HD 6320</t>
  </si>
  <si>
    <t>https://gpu.userbenchmark.com/SpeedTest/8103/AMD-Radeon-HD-6320-Graphics</t>
  </si>
  <si>
    <t>GeForce 210</t>
  </si>
  <si>
    <t>0.76</t>
  </si>
  <si>
    <t>https://gpu.userbenchmark.com/SpeedTest/7740/NVIDIA-GeForce-210</t>
  </si>
  <si>
    <t>HD 8210</t>
  </si>
  <si>
    <t>https://gpu.userbenchmark.com/SpeedTest/7831/AMD-Radeon-HD-8210</t>
  </si>
  <si>
    <t>GeForce 8600M GS</t>
  </si>
  <si>
    <t>0.74</t>
  </si>
  <si>
    <t>https://gpu.userbenchmark.com/SpeedTest/8192/NVIDIA-GeForce-8600M-GS</t>
  </si>
  <si>
    <t>Radeon 3000 Graphics</t>
  </si>
  <si>
    <t>0.73</t>
  </si>
  <si>
    <t>https://gpu.userbenchmark.com/SpeedTest/7853/ATI-Radeon-3000-Graphics</t>
  </si>
  <si>
    <t>GeForce 9400M</t>
  </si>
  <si>
    <t>https://gpu.userbenchmark.com/SpeedTest/7998/NVIDIA-GeForce-9400M</t>
  </si>
  <si>
    <t>GeForce 7600 GT</t>
  </si>
  <si>
    <t>0.71</t>
  </si>
  <si>
    <t>https://gpu.userbenchmark.com/SpeedTest/8028/NVIDIA-GeForce-7600-GT</t>
  </si>
  <si>
    <t>GeForce 8500 GT</t>
  </si>
  <si>
    <t>0.67</t>
  </si>
  <si>
    <t>https://gpu.userbenchmark.com/SpeedTest/7777/NVIDIA-GeForce-8500-GT</t>
  </si>
  <si>
    <t>Radeon HD 3450</t>
  </si>
  <si>
    <t>https://gpu.userbenchmark.com/SpeedTest/7779/ATI-Radeon-HD-3450---Dell-Optiplex</t>
  </si>
  <si>
    <t>ION</t>
  </si>
  <si>
    <t>0.66</t>
  </si>
  <si>
    <t>https://gpu.userbenchmark.com/SpeedTest/7884/NVIDIA-ION</t>
  </si>
  <si>
    <t>GeForce 7800 GS</t>
  </si>
  <si>
    <t>https://gpu.userbenchmark.com/SpeedTest/11875/NVIDIA-GeForce-7800-GS</t>
  </si>
  <si>
    <t>Radeon HD 7310</t>
  </si>
  <si>
    <t>0.65</t>
  </si>
  <si>
    <t>https://gpu.userbenchmark.com/SpeedTest/9174/AMD-Radeon-HD-7310-Graphics</t>
  </si>
  <si>
    <t>Quadro FX 570</t>
  </si>
  <si>
    <t>https://gpu.userbenchmark.com/SpeedTest/8189/NVIDIA-Quadro-FX-570</t>
  </si>
  <si>
    <t>Radeon HD 6310</t>
  </si>
  <si>
    <t>https://gpu.userbenchmark.com/SpeedTest/7807/AMD-Radeon-HD-6310-Graphics</t>
  </si>
  <si>
    <t>Mobility Radeon HD 3400</t>
  </si>
  <si>
    <t>0.64</t>
  </si>
  <si>
    <t>https://gpu.userbenchmark.com/SpeedTest/8480/ATI-Mobility-Radeon-HD-3400</t>
  </si>
  <si>
    <t>GeForce 8400M GT</t>
  </si>
  <si>
    <t>https://gpu.userbenchmark.com/SpeedTest/10523/NVIDIA-GeForce-8400M-GT</t>
  </si>
  <si>
    <t>HD 2000 (Desktop 1.1 GHz)</t>
  </si>
  <si>
    <t>https://gpu.userbenchmark.com/SpeedTest/7697/IntelR-HD-Graphics</t>
  </si>
  <si>
    <t>HD Graphics (G2 Pentium/Celeron 1.1/1.15 GHz)</t>
  </si>
  <si>
    <t>https://gpu.userbenchmark.com/SpeedTest/7699/IntelR-HD-Graphics</t>
  </si>
  <si>
    <t>HD Graphics (Clarkdale 0.733/0.9 GHz)</t>
  </si>
  <si>
    <t>https://gpu.userbenchmark.com/SpeedTest/7702/IntelR-HD-Graphics</t>
  </si>
  <si>
    <t>GeForce G105M</t>
  </si>
  <si>
    <t>0.63</t>
  </si>
  <si>
    <t>https://gpu.userbenchmark.com/SpeedTest/8400/NVIDIA-GeForce-G105M</t>
  </si>
  <si>
    <t>HD Graphics (Bay Trail 0.667 - 0.854 GHz)</t>
  </si>
  <si>
    <t>https://gpu.userbenchmark.com/SpeedTest/7698/IntelR-HD-Graphics</t>
  </si>
  <si>
    <t>G45/G43 Express Chipset</t>
  </si>
  <si>
    <t>0.62</t>
  </si>
  <si>
    <t>https://gpu.userbenchmark.com/SpeedTest/7728/IntelR-G45G43-Express-Chipset</t>
  </si>
  <si>
    <t>Q45/Q43 Express Chipset</t>
  </si>
  <si>
    <t>https://gpu.userbenchmark.com/SpeedTest/8195/IntelR-Q45Q43-Express-Chipset</t>
  </si>
  <si>
    <t>Radeon HD 4290</t>
  </si>
  <si>
    <t>0.61</t>
  </si>
  <si>
    <t>https://gpu.userbenchmark.com/SpeedTest/7847/ATI-Radeon-HD-4290</t>
  </si>
  <si>
    <t>Radeon HD 3300</t>
  </si>
  <si>
    <t>0.58</t>
  </si>
  <si>
    <t>https://gpu.userbenchmark.com/SpeedTest/7899/ATI-Radeon-HD-3300-Graphics</t>
  </si>
  <si>
    <t>Quadro NVS 290</t>
  </si>
  <si>
    <t>0.57</t>
  </si>
  <si>
    <t>https://gpu.userbenchmark.com/SpeedTest/8083/NVIDIA-Quadro-NVS-290</t>
  </si>
  <si>
    <t>Quadro FX 1500</t>
  </si>
  <si>
    <t>https://gpu.userbenchmark.com/SpeedTest/11831/NVIDIA-Quadro-FX-1500</t>
  </si>
  <si>
    <t>G41 Express Chipset</t>
  </si>
  <si>
    <t>https://gpu.userbenchmark.com/SpeedTest/7732/IntelR-G41-Express-Chipset</t>
  </si>
  <si>
    <t>Quadro NVS 295</t>
  </si>
  <si>
    <t>https://gpu.userbenchmark.com/SpeedTest/12626/NVIDIA-Quadro-NVS-295</t>
  </si>
  <si>
    <t>Radeon HD 6250M</t>
  </si>
  <si>
    <t>0.55</t>
  </si>
  <si>
    <t>https://gpu.userbenchmark.com/SpeedTest/13446/AMD-Radeon-HD-6250M</t>
  </si>
  <si>
    <t>Quadro NVS 140M</t>
  </si>
  <si>
    <t>https://gpu.userbenchmark.com/SpeedTest/7946/NVIDIA-Quadro-NVS-140M</t>
  </si>
  <si>
    <t>GeForce 9300M GS</t>
  </si>
  <si>
    <t>0.54</t>
  </si>
  <si>
    <t>https://gpu.userbenchmark.com/SpeedTest/7759/NVIDIA-GeForce-9300M-GS</t>
  </si>
  <si>
    <t>Quadro NVS 160M</t>
  </si>
  <si>
    <t>https://gpu.userbenchmark.com/SpeedTest/8249/NVIDIA-Quadro-NVS-160M</t>
  </si>
  <si>
    <t>GeForce 7600 GS</t>
  </si>
  <si>
    <t>0.52</t>
  </si>
  <si>
    <t>https://gpu.userbenchmark.com/SpeedTest/11979/NVIDIA-GeForce-7600-GS</t>
  </si>
  <si>
    <t>Radeon HD 6290</t>
  </si>
  <si>
    <t>0.51</t>
  </si>
  <si>
    <t>https://gpu.userbenchmark.com/SpeedTest/7803/AMD-Radeon-HD-6290-Graphics</t>
  </si>
  <si>
    <t>GeForce 8400M GS</t>
  </si>
  <si>
    <t>0.5</t>
  </si>
  <si>
    <t>https://gpu.userbenchmark.com/SpeedTest/8560/NVIDIA-GeForce-8400M-GS</t>
  </si>
  <si>
    <t>4 Series Internal Chipset</t>
  </si>
  <si>
    <t>https://gpu.userbenchmark.com/SpeedTest/9993/IntelR-4-Series-Internal-Chipset</t>
  </si>
  <si>
    <t>GeForce 9200M GS</t>
  </si>
  <si>
    <t>https://gpu.userbenchmark.com/SpeedTest/9090/NVIDIA-GeForce-9200M-GS</t>
  </si>
  <si>
    <t>Quadro NVS 450</t>
  </si>
  <si>
    <t>0.49</t>
  </si>
  <si>
    <t>https://gpu.userbenchmark.com/SpeedTest/7791/NVIDIA-Quadro-NVS-450</t>
  </si>
  <si>
    <t>HD Graphics (Arrandale 0.667/0.766 GHz)</t>
  </si>
  <si>
    <t>https://gpu.userbenchmark.com/SpeedTest/7694/IntelR-HD-Graphics</t>
  </si>
  <si>
    <t>Radeon HD 2400-PRO</t>
  </si>
  <si>
    <t>https://gpu.userbenchmark.com/SpeedTest/8931/ATI-Radeon-HD-2400-PRO</t>
  </si>
  <si>
    <t>Radeon X1650</t>
  </si>
  <si>
    <t>0.48</t>
  </si>
  <si>
    <t>https://gpu.userbenchmark.com/SpeedTest/10866/Radeon-X1650</t>
  </si>
  <si>
    <t>GeForce 9300 GS</t>
  </si>
  <si>
    <t>https://gpu.userbenchmark.com/SpeedTest/10867/NVIDIA-GeForce-9300-GS</t>
  </si>
  <si>
    <t>Radeon HD 6250</t>
  </si>
  <si>
    <t>0.47</t>
  </si>
  <si>
    <t>https://gpu.userbenchmark.com/SpeedTest/8472/AMD-Radeon-HD-6250-Graphics</t>
  </si>
  <si>
    <t>FirePro 2260</t>
  </si>
  <si>
    <t>0.44</t>
  </si>
  <si>
    <t>https://gpu.userbenchmark.com/SpeedTest/9852/ATI-FirePro-2260</t>
  </si>
  <si>
    <t>GeForce 8200</t>
  </si>
  <si>
    <t>0.43</t>
  </si>
  <si>
    <t>https://gpu.userbenchmark.com/SpeedTest/11915/NVIDIA-GeForce-8200</t>
  </si>
  <si>
    <t>Mobility Radeon HD 2400</t>
  </si>
  <si>
    <t>0.42</t>
  </si>
  <si>
    <t>https://gpu.userbenchmark.com/SpeedTest/8548/ATI-Mobility-Radeon-HD-2400</t>
  </si>
  <si>
    <t>Mobile Series 4 Express Chipset Family</t>
  </si>
  <si>
    <t>0.41</t>
  </si>
  <si>
    <t>https://gpu.userbenchmark.com/SpeedTest/7651/Mobile-IntelR-4-Series-Express-Chipset-Family</t>
  </si>
  <si>
    <t>Radeon X1600</t>
  </si>
  <si>
    <t>https://gpu.userbenchmark.com/SpeedTest/9407/Radeon-X1600-Series</t>
  </si>
  <si>
    <t>Radeon 3100 Graphics</t>
  </si>
  <si>
    <t>0.37</t>
  </si>
  <si>
    <t>https://gpu.userbenchmark.com/SpeedTest/9910/ATI-Radeon-3100-Graphics</t>
  </si>
  <si>
    <t>Quadro FX 3450/4000 SDI</t>
  </si>
  <si>
    <t>https://gpu.userbenchmark.com/SpeedTest/13072/NVIDIA-Quadro-FX-34504000-SDI</t>
  </si>
  <si>
    <t>GeForce Go 7600</t>
  </si>
  <si>
    <t>https://gpu.userbenchmark.com/SpeedTest/7872/NVIDIA-GeForce-Go-7600</t>
  </si>
  <si>
    <t>GeForce 7300 GT</t>
  </si>
  <si>
    <t>0.35</t>
  </si>
  <si>
    <t>https://gpu.userbenchmark.com/SpeedTest/8156/NVIDIA-GeForce-7300-GT</t>
  </si>
  <si>
    <t>Mobility Radeon X1600</t>
  </si>
  <si>
    <t>0.34</t>
  </si>
  <si>
    <t>https://gpu.userbenchmark.com/SpeedTest/8748/ATI-Mobility-Radeon-X1600</t>
  </si>
  <si>
    <t>MOBILITY FireGL V5250</t>
  </si>
  <si>
    <t>0.31</t>
  </si>
  <si>
    <t>https://gpu.userbenchmark.com/SpeedTest/8385/ATI-MOBILITY-FireGL-V5250</t>
  </si>
  <si>
    <t>GeForce 6600 GT</t>
  </si>
  <si>
    <t>https://gpu.userbenchmark.com/SpeedTest/8656/NVIDIA-GeForce-6600-GT</t>
  </si>
  <si>
    <t>GeForce 8400M G</t>
  </si>
  <si>
    <t>0.3</t>
  </si>
  <si>
    <t>https://gpu.userbenchmark.com/SpeedTest/9009/NVIDIA-GeForce-8400M-G</t>
  </si>
  <si>
    <t>Quadro NVS 135M</t>
  </si>
  <si>
    <t>https://gpu.userbenchmark.com/SpeedTest/7758/NVIDIA-Quadro-NVS-135M</t>
  </si>
  <si>
    <t>GeForce 8200M G</t>
  </si>
  <si>
    <t>0.29</t>
  </si>
  <si>
    <t>https://gpu.userbenchmark.com/SpeedTest/7912/NVIDIA-GeForce-8200M-G</t>
  </si>
  <si>
    <t>GeForce 6600</t>
  </si>
  <si>
    <t>0.25</t>
  </si>
  <si>
    <t>https://gpu.userbenchmark.com/SpeedTest/8606/NVIDIA-GeForce-6600</t>
  </si>
  <si>
    <t>GeForce 7300 GS</t>
  </si>
  <si>
    <t>0.18</t>
  </si>
  <si>
    <t>https://gpu.userbenchmark.com/SpeedTest/7782/NVIDIA-GeForce-7300-GS</t>
  </si>
  <si>
    <t>Radeon X1300</t>
  </si>
  <si>
    <t>0.17</t>
  </si>
  <si>
    <t>https://gpu.userbenchmark.com/SpeedTest/9011/Radeon-X1300X1550-Series</t>
  </si>
  <si>
    <t>GeForce Go 7400</t>
  </si>
  <si>
    <t>https://gpu.userbenchmark.com/SpeedTest/8618/NVIDIA-GeForce-Go-7400</t>
  </si>
  <si>
    <t>Radeon X1550</t>
  </si>
  <si>
    <t>0.16</t>
  </si>
  <si>
    <t>https://gpu.userbenchmark.com/SpeedTest/11538/Radeon-X1550-64-bit</t>
  </si>
  <si>
    <t>Mobility Radeon X2300</t>
  </si>
  <si>
    <t>0.15</t>
  </si>
  <si>
    <t>https://gpu.userbenchmark.com/SpeedTest/8306/ATI-Mobility-Radeon-X2300</t>
  </si>
  <si>
    <t>GeForce 7300 LE</t>
  </si>
  <si>
    <t>https://gpu.userbenchmark.com/SpeedTest/7971/NVIDIA-GeForce-7300-LE</t>
  </si>
  <si>
    <t>Mobility Radeon X1400</t>
  </si>
  <si>
    <t>0.13</t>
  </si>
  <si>
    <t>https://gpu.userbenchmark.com/SpeedTest/7829/ATI-Mobility-Radeon-X1400</t>
  </si>
  <si>
    <t>GeForce Go 7300</t>
  </si>
  <si>
    <t>https://gpu.userbenchmark.com/SpeedTest/7778/NVIDIA-GeForce-Go-7300</t>
  </si>
  <si>
    <t>Mobility Radeon X1300</t>
  </si>
  <si>
    <t>https://gpu.userbenchmark.com/SpeedTest/11505/ATI-Mobility-Radeon-X1300</t>
  </si>
  <si>
    <t>Quadro NVS 440</t>
  </si>
  <si>
    <t>0.11</t>
  </si>
  <si>
    <t>https://gpu.userbenchmark.com/SpeedTest/10103/NVIDIA-Quadro-NVS-440</t>
  </si>
  <si>
    <t>GeForce 7300 SE</t>
  </si>
  <si>
    <t>0.08</t>
  </si>
  <si>
    <t>https://gpu.userbenchmark.com/SpeedTest/8767/NVIDIA-GeForce-7300-SE7200-GS</t>
  </si>
  <si>
    <t>GeForce 7100 GS</t>
  </si>
  <si>
    <t>https://gpu.userbenchmark.com/SpeedTest/11594/NVIDIA-GeForce-7100-GS</t>
  </si>
  <si>
    <t>GeForce 7100 / nForce 630i</t>
  </si>
  <si>
    <t>0.07</t>
  </si>
  <si>
    <t>https://gpu.userbenchmark.com/SpeedTest/8642/NVIDIA-GeForce-7100--NVIDIA-nForce-630i</t>
  </si>
  <si>
    <t>GeForce 6200</t>
  </si>
  <si>
    <t>https://gpu.userbenchmark.com/SpeedTest/9463/NVIDIA-GeForce-6200</t>
  </si>
  <si>
    <t>GeForce 6150</t>
  </si>
  <si>
    <t>0.06</t>
  </si>
  <si>
    <t>https://gpu.userbenchmark.com/SpeedTest/10968/NVIDIA-GeForce-6150</t>
  </si>
  <si>
    <t>GeForce 6150SE nForce 430</t>
  </si>
  <si>
    <t>https://gpu.userbenchmark.com/SpeedTest/7763/NVIDIA-GeForce-6150SE-nForce-430</t>
  </si>
  <si>
    <t>GeForce 6100</t>
  </si>
  <si>
    <t>https://gpu.userbenchmark.com/SpeedTest/9213/NVIDIA-GeForce-6100</t>
  </si>
  <si>
    <t>GeForce 7025 / nForce 630a</t>
  </si>
  <si>
    <t>https://gpu.userbenchmark.com/SpeedTest/9258/NVIDIA-GeForce-7025--NVIDIA-nForce-630a</t>
  </si>
  <si>
    <t>GeForce 7150M / nForce 630M</t>
  </si>
  <si>
    <t>0.05</t>
  </si>
  <si>
    <t>https://gpu.userbenchmark.com/SpeedTest/10312/NVIDIA-GeForce-7150M--nForce-630M</t>
  </si>
  <si>
    <t>Graphics Media Accelerator 3150</t>
  </si>
  <si>
    <t>https://gpu.userbenchmark.com/SpeedTest/7678/IntelR-Graphics-Media-Accelerator-3150</t>
  </si>
  <si>
    <t>1</t>
  </si>
  <si>
    <t>233</t>
  </si>
  <si>
    <t>82929</t>
  </si>
  <si>
    <t>2</t>
  </si>
  <si>
    <t>232</t>
  </si>
  <si>
    <t>23583</t>
  </si>
  <si>
    <t>3</t>
  </si>
  <si>
    <t>207</t>
  </si>
  <si>
    <t>204</t>
  </si>
  <si>
    <t>162069</t>
  </si>
  <si>
    <t>5</t>
  </si>
  <si>
    <t>191</t>
  </si>
  <si>
    <t>16791</t>
  </si>
  <si>
    <t>189</t>
  </si>
  <si>
    <t>2082</t>
  </si>
  <si>
    <t>7</t>
  </si>
  <si>
    <t>178</t>
  </si>
  <si>
    <t>267</t>
  </si>
  <si>
    <t>175</t>
  </si>
  <si>
    <t>674</t>
  </si>
  <si>
    <t>9</t>
  </si>
  <si>
    <t>173</t>
  </si>
  <si>
    <t>330091</t>
  </si>
  <si>
    <t>10</t>
  </si>
  <si>
    <t>163</t>
  </si>
  <si>
    <t>18469</t>
  </si>
  <si>
    <t>11</t>
  </si>
  <si>
    <t>162</t>
  </si>
  <si>
    <t>20659</t>
  </si>
  <si>
    <t>12</t>
  </si>
  <si>
    <t>161</t>
  </si>
  <si>
    <t>777</t>
  </si>
  <si>
    <t>13</t>
  </si>
  <si>
    <t>151</t>
  </si>
  <si>
    <t>255949</t>
  </si>
  <si>
    <t>14</t>
  </si>
  <si>
    <t>144</t>
  </si>
  <si>
    <t>6259</t>
  </si>
  <si>
    <t>15</t>
  </si>
  <si>
    <t>137</t>
  </si>
  <si>
    <t>227543</t>
  </si>
  <si>
    <t>16</t>
  </si>
  <si>
    <t>136</t>
  </si>
  <si>
    <t>754041</t>
  </si>
  <si>
    <t>17</t>
  </si>
  <si>
    <t>135</t>
  </si>
  <si>
    <t>1354</t>
  </si>
  <si>
    <t>18</t>
  </si>
  <si>
    <t>9909</t>
  </si>
  <si>
    <t>19</t>
  </si>
  <si>
    <t>134</t>
  </si>
  <si>
    <t>7830</t>
  </si>
  <si>
    <t>20</t>
  </si>
  <si>
    <t>131</t>
  </si>
  <si>
    <t>624</t>
  </si>
  <si>
    <t>21</t>
  </si>
  <si>
    <t>72803</t>
  </si>
  <si>
    <t>22</t>
  </si>
  <si>
    <t>129</t>
  </si>
  <si>
    <t>4374</t>
  </si>
  <si>
    <t>23</t>
  </si>
  <si>
    <t>284478</t>
  </si>
  <si>
    <t>24</t>
  </si>
  <si>
    <t>120</t>
  </si>
  <si>
    <t>1705</t>
  </si>
  <si>
    <t>25</t>
  </si>
  <si>
    <t>119</t>
  </si>
  <si>
    <t>21945</t>
  </si>
  <si>
    <t>26</t>
  </si>
  <si>
    <t>118</t>
  </si>
  <si>
    <t>510710</t>
  </si>
  <si>
    <t>27</t>
  </si>
  <si>
    <t>114</t>
  </si>
  <si>
    <t>2345</t>
  </si>
  <si>
    <t>28</t>
  </si>
  <si>
    <t>112</t>
  </si>
  <si>
    <t>11773</t>
  </si>
  <si>
    <t>29</t>
  </si>
  <si>
    <t>110</t>
  </si>
  <si>
    <t>9097</t>
  </si>
  <si>
    <t>30</t>
  </si>
  <si>
    <t>107</t>
  </si>
  <si>
    <t>109</t>
  </si>
  <si>
    <t>31</t>
  </si>
  <si>
    <t>106</t>
  </si>
  <si>
    <t>968781</t>
  </si>
  <si>
    <t>32</t>
  </si>
  <si>
    <t>105</t>
  </si>
  <si>
    <t>446937</t>
  </si>
  <si>
    <t>33</t>
  </si>
  <si>
    <t>3711</t>
  </si>
  <si>
    <t>104</t>
  </si>
  <si>
    <t>373945</t>
  </si>
  <si>
    <t>35</t>
  </si>
  <si>
    <t>101</t>
  </si>
  <si>
    <t>4168</t>
  </si>
  <si>
    <t>36</t>
  </si>
  <si>
    <t>100</t>
  </si>
  <si>
    <t>3481</t>
  </si>
  <si>
    <t>37</t>
  </si>
  <si>
    <t>98.9</t>
  </si>
  <si>
    <t>278200</t>
  </si>
  <si>
    <t>38</t>
  </si>
  <si>
    <t>97.3</t>
  </si>
  <si>
    <t>47165</t>
  </si>
  <si>
    <t>39</t>
  </si>
  <si>
    <t>97.2</t>
  </si>
  <si>
    <t>13319</t>
  </si>
  <si>
    <t>40</t>
  </si>
  <si>
    <t>96.5</t>
  </si>
  <si>
    <t>338704</t>
  </si>
  <si>
    <t>41</t>
  </si>
  <si>
    <t>95.9</t>
  </si>
  <si>
    <t>4502</t>
  </si>
  <si>
    <t>42</t>
  </si>
  <si>
    <t>94.5</t>
  </si>
  <si>
    <t>5850</t>
  </si>
  <si>
    <t>43</t>
  </si>
  <si>
    <t>94.3</t>
  </si>
  <si>
    <t>3126</t>
  </si>
  <si>
    <t>44</t>
  </si>
  <si>
    <t>93.1</t>
  </si>
  <si>
    <t>87977</t>
  </si>
  <si>
    <t>45</t>
  </si>
  <si>
    <t>91.5</t>
  </si>
  <si>
    <t>1711</t>
  </si>
  <si>
    <t>46</t>
  </si>
  <si>
    <t>90.5</t>
  </si>
  <si>
    <t>6996</t>
  </si>
  <si>
    <t>47</t>
  </si>
  <si>
    <t>89.7</t>
  </si>
  <si>
    <t>17955</t>
  </si>
  <si>
    <t>48</t>
  </si>
  <si>
    <t>88.8</t>
  </si>
  <si>
    <t>58317</t>
  </si>
  <si>
    <t>49</t>
  </si>
  <si>
    <t>88.5</t>
  </si>
  <si>
    <t>6358</t>
  </si>
  <si>
    <t>50</t>
  </si>
  <si>
    <t>88.3</t>
  </si>
  <si>
    <t>475963</t>
  </si>
  <si>
    <t>51</t>
  </si>
  <si>
    <t>87.8</t>
  </si>
  <si>
    <t>20423</t>
  </si>
  <si>
    <t>52</t>
  </si>
  <si>
    <t>87.4</t>
  </si>
  <si>
    <t>90411</t>
  </si>
  <si>
    <t>53</t>
  </si>
  <si>
    <t>84.6</t>
  </si>
  <si>
    <t>2622</t>
  </si>
  <si>
    <t>54</t>
  </si>
  <si>
    <t>82.7</t>
  </si>
  <si>
    <t>81325</t>
  </si>
  <si>
    <t>55</t>
  </si>
  <si>
    <t>80.2</t>
  </si>
  <si>
    <t>1151383</t>
  </si>
  <si>
    <t>56</t>
  </si>
  <si>
    <t>79.4</t>
  </si>
  <si>
    <t>192914</t>
  </si>
  <si>
    <t>57</t>
  </si>
  <si>
    <t>78.9</t>
  </si>
  <si>
    <t>8145</t>
  </si>
  <si>
    <t>58</t>
  </si>
  <si>
    <t>77.8</t>
  </si>
  <si>
    <t>2988</t>
  </si>
  <si>
    <t>59</t>
  </si>
  <si>
    <t>76.9</t>
  </si>
  <si>
    <t>15539</t>
  </si>
  <si>
    <t>60</t>
  </si>
  <si>
    <t>76.3</t>
  </si>
  <si>
    <t>244200</t>
  </si>
  <si>
    <t>61</t>
  </si>
  <si>
    <t>75.3</t>
  </si>
  <si>
    <t>275</t>
  </si>
  <si>
    <t>62</t>
  </si>
  <si>
    <t>74.3</t>
  </si>
  <si>
    <t>493</t>
  </si>
  <si>
    <t>63</t>
  </si>
  <si>
    <t>71.6</t>
  </si>
  <si>
    <t>89969</t>
  </si>
  <si>
    <t>70.8</t>
  </si>
  <si>
    <t>324386</t>
  </si>
  <si>
    <t>65</t>
  </si>
  <si>
    <t>70.5</t>
  </si>
  <si>
    <t>91940</t>
  </si>
  <si>
    <t>66</t>
  </si>
  <si>
    <t>68.3</t>
  </si>
  <si>
    <t>188924</t>
  </si>
  <si>
    <t>67</t>
  </si>
  <si>
    <t>66.7</t>
  </si>
  <si>
    <t>10257</t>
  </si>
  <si>
    <t>68</t>
  </si>
  <si>
    <t>66.1</t>
  </si>
  <si>
    <t>560</t>
  </si>
  <si>
    <t>69</t>
  </si>
  <si>
    <t>9320</t>
  </si>
  <si>
    <t>70</t>
  </si>
  <si>
    <t>65.1</t>
  </si>
  <si>
    <t>63134</t>
  </si>
  <si>
    <t>71</t>
  </si>
  <si>
    <t>63.4</t>
  </si>
  <si>
    <t>13449</t>
  </si>
  <si>
    <t>72</t>
  </si>
  <si>
    <t>60.7</t>
  </si>
  <si>
    <t>158848</t>
  </si>
  <si>
    <t>73</t>
  </si>
  <si>
    <t>60.1</t>
  </si>
  <si>
    <t>7913</t>
  </si>
  <si>
    <t>74</t>
  </si>
  <si>
    <t>116947</t>
  </si>
  <si>
    <t>75</t>
  </si>
  <si>
    <t>59.9</t>
  </si>
  <si>
    <t>1645</t>
  </si>
  <si>
    <t>76</t>
  </si>
  <si>
    <t>59.6</t>
  </si>
  <si>
    <t>100013</t>
  </si>
  <si>
    <t>77</t>
  </si>
  <si>
    <t>58.3</t>
  </si>
  <si>
    <t>640</t>
  </si>
  <si>
    <t>78</t>
  </si>
  <si>
    <t>57.3</t>
  </si>
  <si>
    <t>44595</t>
  </si>
  <si>
    <t>79</t>
  </si>
  <si>
    <t>57.2</t>
  </si>
  <si>
    <t>11387</t>
  </si>
  <si>
    <t>80</t>
  </si>
  <si>
    <t>1283412</t>
  </si>
  <si>
    <t>81</t>
  </si>
  <si>
    <t>56.6</t>
  </si>
  <si>
    <t>436</t>
  </si>
  <si>
    <t>82</t>
  </si>
  <si>
    <t>55.9</t>
  </si>
  <si>
    <t>25744</t>
  </si>
  <si>
    <t>83</t>
  </si>
  <si>
    <t>55.1</t>
  </si>
  <si>
    <t>487</t>
  </si>
  <si>
    <t>84</t>
  </si>
  <si>
    <t>54.5</t>
  </si>
  <si>
    <t>24492</t>
  </si>
  <si>
    <t>85</t>
  </si>
  <si>
    <t>54.4</t>
  </si>
  <si>
    <t>736931</t>
  </si>
  <si>
    <t>86</t>
  </si>
  <si>
    <t>52.8</t>
  </si>
  <si>
    <t>496614</t>
  </si>
  <si>
    <t>87</t>
  </si>
  <si>
    <t>52.4</t>
  </si>
  <si>
    <t>3122</t>
  </si>
  <si>
    <t>88</t>
  </si>
  <si>
    <t>29679</t>
  </si>
  <si>
    <t>89</t>
  </si>
  <si>
    <t>50.5</t>
  </si>
  <si>
    <t>2383</t>
  </si>
  <si>
    <t>90</t>
  </si>
  <si>
    <t>67550</t>
  </si>
  <si>
    <t>91</t>
  </si>
  <si>
    <t>50.3</t>
  </si>
  <si>
    <t>807661</t>
  </si>
  <si>
    <t>92</t>
  </si>
  <si>
    <t>47.9</t>
  </si>
  <si>
    <t>223328</t>
  </si>
  <si>
    <t>93</t>
  </si>
  <si>
    <t>47.7</t>
  </si>
  <si>
    <t>50173</t>
  </si>
  <si>
    <t>94</t>
  </si>
  <si>
    <t>47.4</t>
  </si>
  <si>
    <t>58252</t>
  </si>
  <si>
    <t>95</t>
  </si>
  <si>
    <t>47.1</t>
  </si>
  <si>
    <t>4929</t>
  </si>
  <si>
    <t>96</t>
  </si>
  <si>
    <t>46.9</t>
  </si>
  <si>
    <t>909</t>
  </si>
  <si>
    <t>97</t>
  </si>
  <si>
    <t>46.5</t>
  </si>
  <si>
    <t>342418</t>
  </si>
  <si>
    <t>98</t>
  </si>
  <si>
    <t>46.1</t>
  </si>
  <si>
    <t>156660</t>
  </si>
  <si>
    <t>99</t>
  </si>
  <si>
    <t>45.8</t>
  </si>
  <si>
    <t>902</t>
  </si>
  <si>
    <t>43.2</t>
  </si>
  <si>
    <t>33209</t>
  </si>
  <si>
    <t>138851</t>
  </si>
  <si>
    <t>102</t>
  </si>
  <si>
    <t>42.6</t>
  </si>
  <si>
    <t>1605</t>
  </si>
  <si>
    <t>103</t>
  </si>
  <si>
    <t>42.4</t>
  </si>
  <si>
    <t>23094</t>
  </si>
  <si>
    <t>41.6</t>
  </si>
  <si>
    <t>76544</t>
  </si>
  <si>
    <t>41.4</t>
  </si>
  <si>
    <t>70925</t>
  </si>
  <si>
    <t>41.2</t>
  </si>
  <si>
    <t>14450</t>
  </si>
  <si>
    <t>40.4</t>
  </si>
  <si>
    <t>11213</t>
  </si>
  <si>
    <t>108</t>
  </si>
  <si>
    <t>40.1</t>
  </si>
  <si>
    <t>4959</t>
  </si>
  <si>
    <t>39.7</t>
  </si>
  <si>
    <t>6012</t>
  </si>
  <si>
    <t>39.5</t>
  </si>
  <si>
    <t>18255</t>
  </si>
  <si>
    <t>111</t>
  </si>
  <si>
    <t>38.8</t>
  </si>
  <si>
    <t>882</t>
  </si>
  <si>
    <t>38.3</t>
  </si>
  <si>
    <t>93084</t>
  </si>
  <si>
    <t>113</t>
  </si>
  <si>
    <t>37.7</t>
  </si>
  <si>
    <t>5324</t>
  </si>
  <si>
    <t>36.6</t>
  </si>
  <si>
    <t>115</t>
  </si>
  <si>
    <t>36.5</t>
  </si>
  <si>
    <t>5811</t>
  </si>
  <si>
    <t>116</t>
  </si>
  <si>
    <t>36.4</t>
  </si>
  <si>
    <t>121787</t>
  </si>
  <si>
    <t>117</t>
  </si>
  <si>
    <t>36.1</t>
  </si>
  <si>
    <t>1049</t>
  </si>
  <si>
    <t>750</t>
  </si>
  <si>
    <t>2657</t>
  </si>
  <si>
    <t>34.6</t>
  </si>
  <si>
    <t>73962</t>
  </si>
  <si>
    <t>121</t>
  </si>
  <si>
    <t>33.9</t>
  </si>
  <si>
    <t>34563</t>
  </si>
  <si>
    <t>122</t>
  </si>
  <si>
    <t>33.5</t>
  </si>
  <si>
    <t>377677</t>
  </si>
  <si>
    <t>123</t>
  </si>
  <si>
    <t>4899</t>
  </si>
  <si>
    <t>124</t>
  </si>
  <si>
    <t>32.2</t>
  </si>
  <si>
    <t>1311</t>
  </si>
  <si>
    <t>125</t>
  </si>
  <si>
    <t>31.8</t>
  </si>
  <si>
    <t>38245</t>
  </si>
  <si>
    <t>126</t>
  </si>
  <si>
    <t>31.6</t>
  </si>
  <si>
    <t>19953</t>
  </si>
  <si>
    <t>127</t>
  </si>
  <si>
    <t>31.5</t>
  </si>
  <si>
    <t>7167</t>
  </si>
  <si>
    <t>128</t>
  </si>
  <si>
    <t>32360</t>
  </si>
  <si>
    <t>30.9</t>
  </si>
  <si>
    <t>864988</t>
  </si>
  <si>
    <t>130</t>
  </si>
  <si>
    <t>30.7</t>
  </si>
  <si>
    <t>101509</t>
  </si>
  <si>
    <t>29.2</t>
  </si>
  <si>
    <t>44155</t>
  </si>
  <si>
    <t>132</t>
  </si>
  <si>
    <t>28.2</t>
  </si>
  <si>
    <t>2842</t>
  </si>
  <si>
    <t>133</t>
  </si>
  <si>
    <t>38632</t>
  </si>
  <si>
    <t>27.9</t>
  </si>
  <si>
    <t>142249</t>
  </si>
  <si>
    <t>27.6</t>
  </si>
  <si>
    <t>79492</t>
  </si>
  <si>
    <t>27.4</t>
  </si>
  <si>
    <t>1659</t>
  </si>
  <si>
    <t>229385</t>
  </si>
  <si>
    <t>138</t>
  </si>
  <si>
    <t>26.7</t>
  </si>
  <si>
    <t>41032</t>
  </si>
  <si>
    <t>139</t>
  </si>
  <si>
    <t>26.3</t>
  </si>
  <si>
    <t>10607</t>
  </si>
  <si>
    <t>140</t>
  </si>
  <si>
    <t>101683</t>
  </si>
  <si>
    <t>141</t>
  </si>
  <si>
    <t>25.3</t>
  </si>
  <si>
    <t>3796</t>
  </si>
  <si>
    <t>142</t>
  </si>
  <si>
    <t>1286</t>
  </si>
  <si>
    <t>143</t>
  </si>
  <si>
    <t>24.9</t>
  </si>
  <si>
    <t>149291</t>
  </si>
  <si>
    <t>24.6</t>
  </si>
  <si>
    <t>5492</t>
  </si>
  <si>
    <t>145</t>
  </si>
  <si>
    <t>24.5</t>
  </si>
  <si>
    <t>1116</t>
  </si>
  <si>
    <t>146</t>
  </si>
  <si>
    <t>24.4</t>
  </si>
  <si>
    <t>44462</t>
  </si>
  <si>
    <t>147</t>
  </si>
  <si>
    <t>23.8</t>
  </si>
  <si>
    <t>3645</t>
  </si>
  <si>
    <t>148</t>
  </si>
  <si>
    <t>23.6</t>
  </si>
  <si>
    <t>3115</t>
  </si>
  <si>
    <t>149</t>
  </si>
  <si>
    <t>22.9</t>
  </si>
  <si>
    <t>150</t>
  </si>
  <si>
    <t>22.8</t>
  </si>
  <si>
    <t>55434</t>
  </si>
  <si>
    <t>22.5</t>
  </si>
  <si>
    <t>254</t>
  </si>
  <si>
    <t>152</t>
  </si>
  <si>
    <t>22.3</t>
  </si>
  <si>
    <t>542</t>
  </si>
  <si>
    <t>153</t>
  </si>
  <si>
    <t>22.2</t>
  </si>
  <si>
    <t>2566</t>
  </si>
  <si>
    <t>154</t>
  </si>
  <si>
    <t>22.1</t>
  </si>
  <si>
    <t>5351</t>
  </si>
  <si>
    <t>155</t>
  </si>
  <si>
    <t>21.9</t>
  </si>
  <si>
    <t>411</t>
  </si>
  <si>
    <t>156</t>
  </si>
  <si>
    <t>21.8</t>
  </si>
  <si>
    <t>4522</t>
  </si>
  <si>
    <t>157</t>
  </si>
  <si>
    <t>21.7</t>
  </si>
  <si>
    <t>1997</t>
  </si>
  <si>
    <t>158</t>
  </si>
  <si>
    <t>21.3</t>
  </si>
  <si>
    <t>14274</t>
  </si>
  <si>
    <t>159</t>
  </si>
  <si>
    <t>21.1</t>
  </si>
  <si>
    <t>109539</t>
  </si>
  <si>
    <t>160</t>
  </si>
  <si>
    <t>1308</t>
  </si>
  <si>
    <t>20.9</t>
  </si>
  <si>
    <t>34625</t>
  </si>
  <si>
    <t>8190</t>
  </si>
  <si>
    <t>164</t>
  </si>
  <si>
    <t>20.8</t>
  </si>
  <si>
    <t>9980</t>
  </si>
  <si>
    <t>165</t>
  </si>
  <si>
    <t>907</t>
  </si>
  <si>
    <t>166</t>
  </si>
  <si>
    <t>20.6</t>
  </si>
  <si>
    <t>1088</t>
  </si>
  <si>
    <t>167</t>
  </si>
  <si>
    <t>20.1</t>
  </si>
  <si>
    <t>168</t>
  </si>
  <si>
    <t>169</t>
  </si>
  <si>
    <t>57868</t>
  </si>
  <si>
    <t>170</t>
  </si>
  <si>
    <t>6958</t>
  </si>
  <si>
    <t>171</t>
  </si>
  <si>
    <t>19.9</t>
  </si>
  <si>
    <t>7838</t>
  </si>
  <si>
    <t>172</t>
  </si>
  <si>
    <t>45551</t>
  </si>
  <si>
    <t>19.8</t>
  </si>
  <si>
    <t>34878</t>
  </si>
  <si>
    <t>174</t>
  </si>
  <si>
    <t>19.6</t>
  </si>
  <si>
    <t>1140</t>
  </si>
  <si>
    <t>19.5</t>
  </si>
  <si>
    <t>10465</t>
  </si>
  <si>
    <t>176</t>
  </si>
  <si>
    <t>19.4</t>
  </si>
  <si>
    <t>1901</t>
  </si>
  <si>
    <t>177</t>
  </si>
  <si>
    <t>19.2</t>
  </si>
  <si>
    <t>52279</t>
  </si>
  <si>
    <t>23411</t>
  </si>
  <si>
    <t>179</t>
  </si>
  <si>
    <t>19.1</t>
  </si>
  <si>
    <t>20689</t>
  </si>
  <si>
    <t>180</t>
  </si>
  <si>
    <t>18.7</t>
  </si>
  <si>
    <t>4119</t>
  </si>
  <si>
    <t>181</t>
  </si>
  <si>
    <t>18.6</t>
  </si>
  <si>
    <t>48325</t>
  </si>
  <si>
    <t>182</t>
  </si>
  <si>
    <t>18.4</t>
  </si>
  <si>
    <t>23289</t>
  </si>
  <si>
    <t>183</t>
  </si>
  <si>
    <t>18.2</t>
  </si>
  <si>
    <t>270336</t>
  </si>
  <si>
    <t>184</t>
  </si>
  <si>
    <t>2015</t>
  </si>
  <si>
    <t>185</t>
  </si>
  <si>
    <t>13014</t>
  </si>
  <si>
    <t>186</t>
  </si>
  <si>
    <t>17.6</t>
  </si>
  <si>
    <t>24827</t>
  </si>
  <si>
    <t>187</t>
  </si>
  <si>
    <t>72493</t>
  </si>
  <si>
    <t>188</t>
  </si>
  <si>
    <t>17.2</t>
  </si>
  <si>
    <t>12764</t>
  </si>
  <si>
    <t>17.1</t>
  </si>
  <si>
    <t>4947</t>
  </si>
  <si>
    <t>190</t>
  </si>
  <si>
    <t>16.9</t>
  </si>
  <si>
    <t>36279</t>
  </si>
  <si>
    <t>16.8</t>
  </si>
  <si>
    <t>520</t>
  </si>
  <si>
    <t>192</t>
  </si>
  <si>
    <t>16.6</t>
  </si>
  <si>
    <t>1523</t>
  </si>
  <si>
    <t>193</t>
  </si>
  <si>
    <t>16.5</t>
  </si>
  <si>
    <t>194</t>
  </si>
  <si>
    <t>16.4</t>
  </si>
  <si>
    <t>324</t>
  </si>
  <si>
    <t>195</t>
  </si>
  <si>
    <t>19344</t>
  </si>
  <si>
    <t>196</t>
  </si>
  <si>
    <t>16.2</t>
  </si>
  <si>
    <t>47535</t>
  </si>
  <si>
    <t>197</t>
  </si>
  <si>
    <t>15.7</t>
  </si>
  <si>
    <t>515</t>
  </si>
  <si>
    <t>198</t>
  </si>
  <si>
    <t>15.5</t>
  </si>
  <si>
    <t>13121</t>
  </si>
  <si>
    <t>199</t>
  </si>
  <si>
    <t>34076</t>
  </si>
  <si>
    <t>200</t>
  </si>
  <si>
    <t>15.3</t>
  </si>
  <si>
    <t>70497</t>
  </si>
  <si>
    <t>201</t>
  </si>
  <si>
    <t>39124</t>
  </si>
  <si>
    <t>202</t>
  </si>
  <si>
    <t>15.2</t>
  </si>
  <si>
    <t>26678</t>
  </si>
  <si>
    <t>203</t>
  </si>
  <si>
    <t>15.1</t>
  </si>
  <si>
    <t>12575</t>
  </si>
  <si>
    <t>5097</t>
  </si>
  <si>
    <t>205</t>
  </si>
  <si>
    <t>14.6</t>
  </si>
  <si>
    <t>20707</t>
  </si>
  <si>
    <t>206</t>
  </si>
  <si>
    <t>140261</t>
  </si>
  <si>
    <t>14.5</t>
  </si>
  <si>
    <t>8754</t>
  </si>
  <si>
    <t>208</t>
  </si>
  <si>
    <t>14.4</t>
  </si>
  <si>
    <t>1322</t>
  </si>
  <si>
    <t>209</t>
  </si>
  <si>
    <t>646</t>
  </si>
  <si>
    <t>210</t>
  </si>
  <si>
    <t>14.2</t>
  </si>
  <si>
    <t>22205</t>
  </si>
  <si>
    <t>211</t>
  </si>
  <si>
    <t>14.1</t>
  </si>
  <si>
    <t>7168</t>
  </si>
  <si>
    <t>212</t>
  </si>
  <si>
    <t>13.9</t>
  </si>
  <si>
    <t>337</t>
  </si>
  <si>
    <t>213</t>
  </si>
  <si>
    <t>13.7</t>
  </si>
  <si>
    <t>1306</t>
  </si>
  <si>
    <t>214</t>
  </si>
  <si>
    <t>13.6</t>
  </si>
  <si>
    <t>914</t>
  </si>
  <si>
    <t>215</t>
  </si>
  <si>
    <t>13.4</t>
  </si>
  <si>
    <t>3081</t>
  </si>
  <si>
    <t>216</t>
  </si>
  <si>
    <t>9223</t>
  </si>
  <si>
    <t>217</t>
  </si>
  <si>
    <t>12.9</t>
  </si>
  <si>
    <t>2536</t>
  </si>
  <si>
    <t>218</t>
  </si>
  <si>
    <t>12.8</t>
  </si>
  <si>
    <t>15422</t>
  </si>
  <si>
    <t>219</t>
  </si>
  <si>
    <t>12.7</t>
  </si>
  <si>
    <t>494</t>
  </si>
  <si>
    <t>220</t>
  </si>
  <si>
    <t>40505</t>
  </si>
  <si>
    <t>221</t>
  </si>
  <si>
    <t>12.5</t>
  </si>
  <si>
    <t>109832</t>
  </si>
  <si>
    <t>222</t>
  </si>
  <si>
    <t>24354</t>
  </si>
  <si>
    <t>223</t>
  </si>
  <si>
    <t>12.4</t>
  </si>
  <si>
    <t>224</t>
  </si>
  <si>
    <t>12.3</t>
  </si>
  <si>
    <t>765</t>
  </si>
  <si>
    <t>225</t>
  </si>
  <si>
    <t>12.2</t>
  </si>
  <si>
    <t>690</t>
  </si>
  <si>
    <t>226</t>
  </si>
  <si>
    <t>12.1</t>
  </si>
  <si>
    <t>12303</t>
  </si>
  <si>
    <t>227</t>
  </si>
  <si>
    <t>2044</t>
  </si>
  <si>
    <t>228</t>
  </si>
  <si>
    <t>1348</t>
  </si>
  <si>
    <t>229</t>
  </si>
  <si>
    <t>685</t>
  </si>
  <si>
    <t>230</t>
  </si>
  <si>
    <t>11.7</t>
  </si>
  <si>
    <t>26071</t>
  </si>
  <si>
    <t>231</t>
  </si>
  <si>
    <t>11.6</t>
  </si>
  <si>
    <t>1601</t>
  </si>
  <si>
    <t>11.5</t>
  </si>
  <si>
    <t>1592</t>
  </si>
  <si>
    <t>234</t>
  </si>
  <si>
    <t>11.3</t>
  </si>
  <si>
    <t>2351</t>
  </si>
  <si>
    <t>235</t>
  </si>
  <si>
    <t>11.2</t>
  </si>
  <si>
    <t>1006</t>
  </si>
  <si>
    <t>236</t>
  </si>
  <si>
    <t>506</t>
  </si>
  <si>
    <t>237</t>
  </si>
  <si>
    <t>35782</t>
  </si>
  <si>
    <t>238</t>
  </si>
  <si>
    <t>10.9</t>
  </si>
  <si>
    <t>4787</t>
  </si>
  <si>
    <t>239</t>
  </si>
  <si>
    <t>10.8</t>
  </si>
  <si>
    <t>240</t>
  </si>
  <si>
    <t>14009</t>
  </si>
  <si>
    <t>241</t>
  </si>
  <si>
    <t>10.5</t>
  </si>
  <si>
    <t>34460</t>
  </si>
  <si>
    <t>242</t>
  </si>
  <si>
    <t>10.4</t>
  </si>
  <si>
    <t>2793</t>
  </si>
  <si>
    <t>243</t>
  </si>
  <si>
    <t>83849</t>
  </si>
  <si>
    <t>244</t>
  </si>
  <si>
    <t>4614</t>
  </si>
  <si>
    <t>245</t>
  </si>
  <si>
    <t>981</t>
  </si>
  <si>
    <t>246</t>
  </si>
  <si>
    <t>247</t>
  </si>
  <si>
    <t>10.3</t>
  </si>
  <si>
    <t>16627</t>
  </si>
  <si>
    <t>248</t>
  </si>
  <si>
    <t>3707</t>
  </si>
  <si>
    <t>249</t>
  </si>
  <si>
    <t>10.2</t>
  </si>
  <si>
    <t>1424</t>
  </si>
  <si>
    <t>250</t>
  </si>
  <si>
    <t>10.1</t>
  </si>
  <si>
    <t>251</t>
  </si>
  <si>
    <t>252</t>
  </si>
  <si>
    <t>253</t>
  </si>
  <si>
    <t>23125</t>
  </si>
  <si>
    <t>11990</t>
  </si>
  <si>
    <t>255</t>
  </si>
  <si>
    <t>9.9</t>
  </si>
  <si>
    <t>4181</t>
  </si>
  <si>
    <t>2535</t>
  </si>
  <si>
    <t>257</t>
  </si>
  <si>
    <t>9.8</t>
  </si>
  <si>
    <t>34628</t>
  </si>
  <si>
    <t>258</t>
  </si>
  <si>
    <t>259</t>
  </si>
  <si>
    <t>13197</t>
  </si>
  <si>
    <t>260</t>
  </si>
  <si>
    <t>593</t>
  </si>
  <si>
    <t>261</t>
  </si>
  <si>
    <t>2499</t>
  </si>
  <si>
    <t>262</t>
  </si>
  <si>
    <t>3186</t>
  </si>
  <si>
    <t>263</t>
  </si>
  <si>
    <t>264</t>
  </si>
  <si>
    <t>1083</t>
  </si>
  <si>
    <t>265</t>
  </si>
  <si>
    <t>266</t>
  </si>
  <si>
    <t>19595</t>
  </si>
  <si>
    <t>2805</t>
  </si>
  <si>
    <t>268</t>
  </si>
  <si>
    <t>9.06</t>
  </si>
  <si>
    <t>451</t>
  </si>
  <si>
    <t>269</t>
  </si>
  <si>
    <t>9.05</t>
  </si>
  <si>
    <t>1507</t>
  </si>
  <si>
    <t>270</t>
  </si>
  <si>
    <t>9.01</t>
  </si>
  <si>
    <t>50876</t>
  </si>
  <si>
    <t>271</t>
  </si>
  <si>
    <t>8.8</t>
  </si>
  <si>
    <t>22837</t>
  </si>
  <si>
    <t>272</t>
  </si>
  <si>
    <t>1318</t>
  </si>
  <si>
    <t>273</t>
  </si>
  <si>
    <t>68679</t>
  </si>
  <si>
    <t>274</t>
  </si>
  <si>
    <t>398</t>
  </si>
  <si>
    <t>6609</t>
  </si>
  <si>
    <t>276</t>
  </si>
  <si>
    <t>2905</t>
  </si>
  <si>
    <t>277</t>
  </si>
  <si>
    <t>703</t>
  </si>
  <si>
    <t>278</t>
  </si>
  <si>
    <t>663</t>
  </si>
  <si>
    <t>279</t>
  </si>
  <si>
    <t>280</t>
  </si>
  <si>
    <t>12501</t>
  </si>
  <si>
    <t>281</t>
  </si>
  <si>
    <t>8.28</t>
  </si>
  <si>
    <t>24538</t>
  </si>
  <si>
    <t>282</t>
  </si>
  <si>
    <t>8.25</t>
  </si>
  <si>
    <t>1042</t>
  </si>
  <si>
    <t>283</t>
  </si>
  <si>
    <t>8.12</t>
  </si>
  <si>
    <t>12748</t>
  </si>
  <si>
    <t>284</t>
  </si>
  <si>
    <t>8.07</t>
  </si>
  <si>
    <t>7498</t>
  </si>
  <si>
    <t>285</t>
  </si>
  <si>
    <t>8.02</t>
  </si>
  <si>
    <t>9634</t>
  </si>
  <si>
    <t>286</t>
  </si>
  <si>
    <t>8.01</t>
  </si>
  <si>
    <t>28250</t>
  </si>
  <si>
    <t>287</t>
  </si>
  <si>
    <t>2361</t>
  </si>
  <si>
    <t>288</t>
  </si>
  <si>
    <t>988</t>
  </si>
  <si>
    <t>289</t>
  </si>
  <si>
    <t>3674</t>
  </si>
  <si>
    <t>290</t>
  </si>
  <si>
    <t>291</t>
  </si>
  <si>
    <t>22286</t>
  </si>
  <si>
    <t>292</t>
  </si>
  <si>
    <t>3736</t>
  </si>
  <si>
    <t>293</t>
  </si>
  <si>
    <t>4476</t>
  </si>
  <si>
    <t>294</t>
  </si>
  <si>
    <t>7196</t>
  </si>
  <si>
    <t>295</t>
  </si>
  <si>
    <t>25996</t>
  </si>
  <si>
    <t>296</t>
  </si>
  <si>
    <t>10979</t>
  </si>
  <si>
    <t>297</t>
  </si>
  <si>
    <t>6970</t>
  </si>
  <si>
    <t>298</t>
  </si>
  <si>
    <t>11386</t>
  </si>
  <si>
    <t>299</t>
  </si>
  <si>
    <t>713</t>
  </si>
  <si>
    <t>300</t>
  </si>
  <si>
    <t>5829</t>
  </si>
  <si>
    <t>301</t>
  </si>
  <si>
    <t>6001</t>
  </si>
  <si>
    <t>302</t>
  </si>
  <si>
    <t>2105</t>
  </si>
  <si>
    <t>303</t>
  </si>
  <si>
    <t>304</t>
  </si>
  <si>
    <t>7.18</t>
  </si>
  <si>
    <t>603</t>
  </si>
  <si>
    <t>305</t>
  </si>
  <si>
    <t>7.15</t>
  </si>
  <si>
    <t>1458</t>
  </si>
  <si>
    <t>306</t>
  </si>
  <si>
    <t>7.13</t>
  </si>
  <si>
    <t>15525</t>
  </si>
  <si>
    <t>307</t>
  </si>
  <si>
    <t>7.08</t>
  </si>
  <si>
    <t>1226</t>
  </si>
  <si>
    <t>308</t>
  </si>
  <si>
    <t>7.06</t>
  </si>
  <si>
    <t>4561</t>
  </si>
  <si>
    <t>309</t>
  </si>
  <si>
    <t>7.02</t>
  </si>
  <si>
    <t>1338</t>
  </si>
  <si>
    <t>310</t>
  </si>
  <si>
    <t>1209</t>
  </si>
  <si>
    <t>311</t>
  </si>
  <si>
    <t>33409</t>
  </si>
  <si>
    <t>312</t>
  </si>
  <si>
    <t>351</t>
  </si>
  <si>
    <t>313</t>
  </si>
  <si>
    <t>11894</t>
  </si>
  <si>
    <t>314</t>
  </si>
  <si>
    <t>3338</t>
  </si>
  <si>
    <t>315</t>
  </si>
  <si>
    <t>1142</t>
  </si>
  <si>
    <t>316</t>
  </si>
  <si>
    <t>12122</t>
  </si>
  <si>
    <t>317</t>
  </si>
  <si>
    <t>21297</t>
  </si>
  <si>
    <t>318</t>
  </si>
  <si>
    <t>2605</t>
  </si>
  <si>
    <t>319</t>
  </si>
  <si>
    <t>320</t>
  </si>
  <si>
    <t>6.5</t>
  </si>
  <si>
    <t>980</t>
  </si>
  <si>
    <t>321</t>
  </si>
  <si>
    <t>322</t>
  </si>
  <si>
    <t>2745</t>
  </si>
  <si>
    <t>323</t>
  </si>
  <si>
    <t>2802</t>
  </si>
  <si>
    <t>6.4</t>
  </si>
  <si>
    <t>3220</t>
  </si>
  <si>
    <t>325</t>
  </si>
  <si>
    <t>326</t>
  </si>
  <si>
    <t>1835</t>
  </si>
  <si>
    <t>327</t>
  </si>
  <si>
    <t>5106</t>
  </si>
  <si>
    <t>328</t>
  </si>
  <si>
    <t>4987</t>
  </si>
  <si>
    <t>329</t>
  </si>
  <si>
    <t>6.23</t>
  </si>
  <si>
    <t>330</t>
  </si>
  <si>
    <t>6.21</t>
  </si>
  <si>
    <t>1360</t>
  </si>
  <si>
    <t>331</t>
  </si>
  <si>
    <t>6.16</t>
  </si>
  <si>
    <t>5275</t>
  </si>
  <si>
    <t>332</t>
  </si>
  <si>
    <t>6.14</t>
  </si>
  <si>
    <t>13836</t>
  </si>
  <si>
    <t>333</t>
  </si>
  <si>
    <t>6.11</t>
  </si>
  <si>
    <t>15394</t>
  </si>
  <si>
    <t>334</t>
  </si>
  <si>
    <t>3124</t>
  </si>
  <si>
    <t>335</t>
  </si>
  <si>
    <t>4233</t>
  </si>
  <si>
    <t>336</t>
  </si>
  <si>
    <t>1375</t>
  </si>
  <si>
    <t>8064</t>
  </si>
  <si>
    <t>338</t>
  </si>
  <si>
    <t>27475</t>
  </si>
  <si>
    <t>339</t>
  </si>
  <si>
    <t>3813</t>
  </si>
  <si>
    <t>340</t>
  </si>
  <si>
    <t>2735</t>
  </si>
  <si>
    <t>341</t>
  </si>
  <si>
    <t>1406</t>
  </si>
  <si>
    <t>342</t>
  </si>
  <si>
    <t>2465</t>
  </si>
  <si>
    <t>343</t>
  </si>
  <si>
    <t>365</t>
  </si>
  <si>
    <t>344</t>
  </si>
  <si>
    <t>4542</t>
  </si>
  <si>
    <t>345</t>
  </si>
  <si>
    <t>40771</t>
  </si>
  <si>
    <t>346</t>
  </si>
  <si>
    <t>18353</t>
  </si>
  <si>
    <t>347</t>
  </si>
  <si>
    <t>348</t>
  </si>
  <si>
    <t>45560</t>
  </si>
  <si>
    <t>349</t>
  </si>
  <si>
    <t>687</t>
  </si>
  <si>
    <t>350</t>
  </si>
  <si>
    <t>1674</t>
  </si>
  <si>
    <t>3233</t>
  </si>
  <si>
    <t>352</t>
  </si>
  <si>
    <t>1113</t>
  </si>
  <si>
    <t>353</t>
  </si>
  <si>
    <t>5.3</t>
  </si>
  <si>
    <t>2642</t>
  </si>
  <si>
    <t>354</t>
  </si>
  <si>
    <t>5.25</t>
  </si>
  <si>
    <t>2122</t>
  </si>
  <si>
    <t>355</t>
  </si>
  <si>
    <t>5.2</t>
  </si>
  <si>
    <t>16756</t>
  </si>
  <si>
    <t>356</t>
  </si>
  <si>
    <t>5.16</t>
  </si>
  <si>
    <t>2794</t>
  </si>
  <si>
    <t>357</t>
  </si>
  <si>
    <t>5.09</t>
  </si>
  <si>
    <t>10970</t>
  </si>
  <si>
    <t>358</t>
  </si>
  <si>
    <t>5869</t>
  </si>
  <si>
    <t>359</t>
  </si>
  <si>
    <t>5.05</t>
  </si>
  <si>
    <t>1656</t>
  </si>
  <si>
    <t>360</t>
  </si>
  <si>
    <t>5.03</t>
  </si>
  <si>
    <t>1011</t>
  </si>
  <si>
    <t>361</t>
  </si>
  <si>
    <t>1038</t>
  </si>
  <si>
    <t>362</t>
  </si>
  <si>
    <t>5.01</t>
  </si>
  <si>
    <t>4611</t>
  </si>
  <si>
    <t>363</t>
  </si>
  <si>
    <t>7248</t>
  </si>
  <si>
    <t>364</t>
  </si>
  <si>
    <t>104623</t>
  </si>
  <si>
    <t>366</t>
  </si>
  <si>
    <t>118745</t>
  </si>
  <si>
    <t>367</t>
  </si>
  <si>
    <t>479</t>
  </si>
  <si>
    <t>368</t>
  </si>
  <si>
    <t>4251</t>
  </si>
  <si>
    <t>369</t>
  </si>
  <si>
    <t>370</t>
  </si>
  <si>
    <t>27293</t>
  </si>
  <si>
    <t>371</t>
  </si>
  <si>
    <t>1033</t>
  </si>
  <si>
    <t>372</t>
  </si>
  <si>
    <t>349806</t>
  </si>
  <si>
    <t>373</t>
  </si>
  <si>
    <t>145698</t>
  </si>
  <si>
    <t>374</t>
  </si>
  <si>
    <t>20160</t>
  </si>
  <si>
    <t>375</t>
  </si>
  <si>
    <t>155191</t>
  </si>
  <si>
    <t>376</t>
  </si>
  <si>
    <t>377</t>
  </si>
  <si>
    <t>317702</t>
  </si>
  <si>
    <t>378</t>
  </si>
  <si>
    <t>4086</t>
  </si>
  <si>
    <t>379</t>
  </si>
  <si>
    <t>175175</t>
  </si>
  <si>
    <t>380</t>
  </si>
  <si>
    <t>4.5</t>
  </si>
  <si>
    <t>2223</t>
  </si>
  <si>
    <t>381</t>
  </si>
  <si>
    <t>17686</t>
  </si>
  <si>
    <t>382</t>
  </si>
  <si>
    <t>277263</t>
  </si>
  <si>
    <t>383</t>
  </si>
  <si>
    <t>4.3</t>
  </si>
  <si>
    <t>384</t>
  </si>
  <si>
    <t>4.25</t>
  </si>
  <si>
    <t>1107</t>
  </si>
  <si>
    <t>385</t>
  </si>
  <si>
    <t>4.22</t>
  </si>
  <si>
    <t>2997</t>
  </si>
  <si>
    <t>386</t>
  </si>
  <si>
    <t>4.21</t>
  </si>
  <si>
    <t>3318</t>
  </si>
  <si>
    <t>387</t>
  </si>
  <si>
    <t>4.13</t>
  </si>
  <si>
    <t>2981</t>
  </si>
  <si>
    <t>388</t>
  </si>
  <si>
    <t>9547</t>
  </si>
  <si>
    <t>389</t>
  </si>
  <si>
    <t>4.11</t>
  </si>
  <si>
    <t>390</t>
  </si>
  <si>
    <t>10429</t>
  </si>
  <si>
    <t>391</t>
  </si>
  <si>
    <t>4.09</t>
  </si>
  <si>
    <t>2314</t>
  </si>
  <si>
    <t>392</t>
  </si>
  <si>
    <t>4.05</t>
  </si>
  <si>
    <t>879</t>
  </si>
  <si>
    <t>393</t>
  </si>
  <si>
    <t>4.04</t>
  </si>
  <si>
    <t>6448</t>
  </si>
  <si>
    <t>394</t>
  </si>
  <si>
    <t>1326</t>
  </si>
  <si>
    <t>395</t>
  </si>
  <si>
    <t>12925</t>
  </si>
  <si>
    <t>396</t>
  </si>
  <si>
    <t>16769</t>
  </si>
  <si>
    <t>397</t>
  </si>
  <si>
    <t>1135</t>
  </si>
  <si>
    <t>399</t>
  </si>
  <si>
    <t>3.8</t>
  </si>
  <si>
    <t>15317</t>
  </si>
  <si>
    <t>400</t>
  </si>
  <si>
    <t>7254</t>
  </si>
  <si>
    <t>401</t>
  </si>
  <si>
    <t>54740</t>
  </si>
  <si>
    <t>402</t>
  </si>
  <si>
    <t>4025</t>
  </si>
  <si>
    <t>403</t>
  </si>
  <si>
    <t>222971</t>
  </si>
  <si>
    <t>404</t>
  </si>
  <si>
    <t>405</t>
  </si>
  <si>
    <t>2070</t>
  </si>
  <si>
    <t>406</t>
  </si>
  <si>
    <t>4116</t>
  </si>
  <si>
    <t>407</t>
  </si>
  <si>
    <t>6284</t>
  </si>
  <si>
    <t>408</t>
  </si>
  <si>
    <t>4487</t>
  </si>
  <si>
    <t>409</t>
  </si>
  <si>
    <t>808</t>
  </si>
  <si>
    <t>410</t>
  </si>
  <si>
    <t>3.6</t>
  </si>
  <si>
    <t>2102</t>
  </si>
  <si>
    <t>897</t>
  </si>
  <si>
    <t>412</t>
  </si>
  <si>
    <t>2879</t>
  </si>
  <si>
    <t>413</t>
  </si>
  <si>
    <t>508</t>
  </si>
  <si>
    <t>414</t>
  </si>
  <si>
    <t>8500</t>
  </si>
  <si>
    <t>415</t>
  </si>
  <si>
    <t>12529</t>
  </si>
  <si>
    <t>416</t>
  </si>
  <si>
    <t>3467</t>
  </si>
  <si>
    <t>417</t>
  </si>
  <si>
    <t>7853</t>
  </si>
  <si>
    <t>418</t>
  </si>
  <si>
    <t>4564</t>
  </si>
  <si>
    <t>419</t>
  </si>
  <si>
    <t>420</t>
  </si>
  <si>
    <t>5716</t>
  </si>
  <si>
    <t>421</t>
  </si>
  <si>
    <t>9745</t>
  </si>
  <si>
    <t>422</t>
  </si>
  <si>
    <t>6158</t>
  </si>
  <si>
    <t>423</t>
  </si>
  <si>
    <t>3.4</t>
  </si>
  <si>
    <t>4534</t>
  </si>
  <si>
    <t>424</t>
  </si>
  <si>
    <t>145394</t>
  </si>
  <si>
    <t>425</t>
  </si>
  <si>
    <t>5751</t>
  </si>
  <si>
    <t>426</t>
  </si>
  <si>
    <t>1890</t>
  </si>
  <si>
    <t>427</t>
  </si>
  <si>
    <t>428</t>
  </si>
  <si>
    <t>3.31</t>
  </si>
  <si>
    <t>20000</t>
  </si>
  <si>
    <t>429</t>
  </si>
  <si>
    <t>3.3</t>
  </si>
  <si>
    <t>430</t>
  </si>
  <si>
    <t>3.26</t>
  </si>
  <si>
    <t>1453</t>
  </si>
  <si>
    <t>431</t>
  </si>
  <si>
    <t>8214</t>
  </si>
  <si>
    <t>432</t>
  </si>
  <si>
    <t>3.22</t>
  </si>
  <si>
    <t>1854</t>
  </si>
  <si>
    <t>433</t>
  </si>
  <si>
    <t>3.2</t>
  </si>
  <si>
    <t>577</t>
  </si>
  <si>
    <t>434</t>
  </si>
  <si>
    <t>3.16</t>
  </si>
  <si>
    <t>13697</t>
  </si>
  <si>
    <t>435</t>
  </si>
  <si>
    <t>18356</t>
  </si>
  <si>
    <t>3.14</t>
  </si>
  <si>
    <t>437</t>
  </si>
  <si>
    <t>3.13</t>
  </si>
  <si>
    <t>2574</t>
  </si>
  <si>
    <t>438</t>
  </si>
  <si>
    <t>3.11</t>
  </si>
  <si>
    <t>12669</t>
  </si>
  <si>
    <t>439</t>
  </si>
  <si>
    <t>10954</t>
  </si>
  <si>
    <t>440</t>
  </si>
  <si>
    <t>3.1</t>
  </si>
  <si>
    <t>2178</t>
  </si>
  <si>
    <t>441</t>
  </si>
  <si>
    <t>3.09</t>
  </si>
  <si>
    <t>442</t>
  </si>
  <si>
    <t>6099</t>
  </si>
  <si>
    <t>443</t>
  </si>
  <si>
    <t>444</t>
  </si>
  <si>
    <t>3.04</t>
  </si>
  <si>
    <t>445</t>
  </si>
  <si>
    <t>7065</t>
  </si>
  <si>
    <t>446</t>
  </si>
  <si>
    <t>1905</t>
  </si>
  <si>
    <t>447</t>
  </si>
  <si>
    <t>1599</t>
  </si>
  <si>
    <t>448</t>
  </si>
  <si>
    <t>48165</t>
  </si>
  <si>
    <t>449</t>
  </si>
  <si>
    <t>5024</t>
  </si>
  <si>
    <t>450</t>
  </si>
  <si>
    <t>2.8</t>
  </si>
  <si>
    <t>3011</t>
  </si>
  <si>
    <t>1082</t>
  </si>
  <si>
    <t>452</t>
  </si>
  <si>
    <t>7076</t>
  </si>
  <si>
    <t>453</t>
  </si>
  <si>
    <t>222624</t>
  </si>
  <si>
    <t>454</t>
  </si>
  <si>
    <t>1449</t>
  </si>
  <si>
    <t>455</t>
  </si>
  <si>
    <t>801</t>
  </si>
  <si>
    <t>456</t>
  </si>
  <si>
    <t>2.7</t>
  </si>
  <si>
    <t>2662</t>
  </si>
  <si>
    <t>457</t>
  </si>
  <si>
    <t>221992</t>
  </si>
  <si>
    <t>458</t>
  </si>
  <si>
    <t>3966</t>
  </si>
  <si>
    <t>459</t>
  </si>
  <si>
    <t>739</t>
  </si>
  <si>
    <t>460</t>
  </si>
  <si>
    <t>382519</t>
  </si>
  <si>
    <t>461</t>
  </si>
  <si>
    <t>2.6</t>
  </si>
  <si>
    <t>11519</t>
  </si>
  <si>
    <t>462</t>
  </si>
  <si>
    <t>463</t>
  </si>
  <si>
    <t>2.5</t>
  </si>
  <si>
    <t>8667</t>
  </si>
  <si>
    <t>464</t>
  </si>
  <si>
    <t>1694</t>
  </si>
  <si>
    <t>465</t>
  </si>
  <si>
    <t>6805</t>
  </si>
  <si>
    <t>466</t>
  </si>
  <si>
    <t>53693</t>
  </si>
  <si>
    <t>467</t>
  </si>
  <si>
    <t>4118</t>
  </si>
  <si>
    <t>468</t>
  </si>
  <si>
    <t>4203</t>
  </si>
  <si>
    <t>469</t>
  </si>
  <si>
    <t>2.26</t>
  </si>
  <si>
    <t>13752</t>
  </si>
  <si>
    <t>470</t>
  </si>
  <si>
    <t>2.25</t>
  </si>
  <si>
    <t>259637</t>
  </si>
  <si>
    <t>471</t>
  </si>
  <si>
    <t>2.22</t>
  </si>
  <si>
    <t>1793</t>
  </si>
  <si>
    <t>472</t>
  </si>
  <si>
    <t>17032</t>
  </si>
  <si>
    <t>473</t>
  </si>
  <si>
    <t>2.2</t>
  </si>
  <si>
    <t>9359</t>
  </si>
  <si>
    <t>474</t>
  </si>
  <si>
    <t>2.19</t>
  </si>
  <si>
    <t>2263</t>
  </si>
  <si>
    <t>475</t>
  </si>
  <si>
    <t>2.18</t>
  </si>
  <si>
    <t>13913</t>
  </si>
  <si>
    <t>476</t>
  </si>
  <si>
    <t>2.14</t>
  </si>
  <si>
    <t>4720</t>
  </si>
  <si>
    <t>477</t>
  </si>
  <si>
    <t>2.13</t>
  </si>
  <si>
    <t>7082</t>
  </si>
  <si>
    <t>478</t>
  </si>
  <si>
    <t>2.09</t>
  </si>
  <si>
    <t>7828</t>
  </si>
  <si>
    <t>2.08</t>
  </si>
  <si>
    <t>1457</t>
  </si>
  <si>
    <t>480</t>
  </si>
  <si>
    <t>2.06</t>
  </si>
  <si>
    <t>481</t>
  </si>
  <si>
    <t>1162</t>
  </si>
  <si>
    <t>482</t>
  </si>
  <si>
    <t>4041</t>
  </si>
  <si>
    <t>483</t>
  </si>
  <si>
    <t>484</t>
  </si>
  <si>
    <t>485</t>
  </si>
  <si>
    <t>638</t>
  </si>
  <si>
    <t>486</t>
  </si>
  <si>
    <t>12492</t>
  </si>
  <si>
    <t>488</t>
  </si>
  <si>
    <t>2454</t>
  </si>
  <si>
    <t>489</t>
  </si>
  <si>
    <t>2835</t>
  </si>
  <si>
    <t>490</t>
  </si>
  <si>
    <t>6014</t>
  </si>
  <si>
    <t>491</t>
  </si>
  <si>
    <t>4955</t>
  </si>
  <si>
    <t>492</t>
  </si>
  <si>
    <t>38854</t>
  </si>
  <si>
    <t>4123</t>
  </si>
  <si>
    <t>959</t>
  </si>
  <si>
    <t>495</t>
  </si>
  <si>
    <t>7559</t>
  </si>
  <si>
    <t>496</t>
  </si>
  <si>
    <t>4567</t>
  </si>
  <si>
    <t>497</t>
  </si>
  <si>
    <t>498</t>
  </si>
  <si>
    <t>499</t>
  </si>
  <si>
    <t>1.8</t>
  </si>
  <si>
    <t>13650</t>
  </si>
  <si>
    <t>500</t>
  </si>
  <si>
    <t>1787</t>
  </si>
  <si>
    <t>501</t>
  </si>
  <si>
    <t>52364</t>
  </si>
  <si>
    <t>502</t>
  </si>
  <si>
    <t>104499</t>
  </si>
  <si>
    <t>503</t>
  </si>
  <si>
    <t>797</t>
  </si>
  <si>
    <t>504</t>
  </si>
  <si>
    <t>505</t>
  </si>
  <si>
    <t>4954</t>
  </si>
  <si>
    <t>8338</t>
  </si>
  <si>
    <t>507</t>
  </si>
  <si>
    <t>6108</t>
  </si>
  <si>
    <t>509</t>
  </si>
  <si>
    <t>510</t>
  </si>
  <si>
    <t>911</t>
  </si>
  <si>
    <t>511</t>
  </si>
  <si>
    <t>2857</t>
  </si>
  <si>
    <t>512</t>
  </si>
  <si>
    <t>9187</t>
  </si>
  <si>
    <t>513</t>
  </si>
  <si>
    <t>4457</t>
  </si>
  <si>
    <t>514</t>
  </si>
  <si>
    <t>30215</t>
  </si>
  <si>
    <t>516</t>
  </si>
  <si>
    <t>24233</t>
  </si>
  <si>
    <t>517</t>
  </si>
  <si>
    <t>6488</t>
  </si>
  <si>
    <t>518</t>
  </si>
  <si>
    <t>6047</t>
  </si>
  <si>
    <t>519</t>
  </si>
  <si>
    <t>521</t>
  </si>
  <si>
    <t>11346</t>
  </si>
  <si>
    <t>522</t>
  </si>
  <si>
    <t>22850</t>
  </si>
  <si>
    <t>523</t>
  </si>
  <si>
    <t>2801</t>
  </si>
  <si>
    <t>524</t>
  </si>
  <si>
    <t>525</t>
  </si>
  <si>
    <t>526</t>
  </si>
  <si>
    <t>188130</t>
  </si>
  <si>
    <t>527</t>
  </si>
  <si>
    <t>1.5</t>
  </si>
  <si>
    <t>528</t>
  </si>
  <si>
    <t>963</t>
  </si>
  <si>
    <t>529</t>
  </si>
  <si>
    <t>3836</t>
  </si>
  <si>
    <t>530</t>
  </si>
  <si>
    <t>3625</t>
  </si>
  <si>
    <t>531</t>
  </si>
  <si>
    <t>5176</t>
  </si>
  <si>
    <t>532</t>
  </si>
  <si>
    <t>32168</t>
  </si>
  <si>
    <t>533</t>
  </si>
  <si>
    <t>7571</t>
  </si>
  <si>
    <t>534</t>
  </si>
  <si>
    <t>4039</t>
  </si>
  <si>
    <t>535</t>
  </si>
  <si>
    <t>536</t>
  </si>
  <si>
    <t>9466</t>
  </si>
  <si>
    <t>537</t>
  </si>
  <si>
    <t>538</t>
  </si>
  <si>
    <t>1.28</t>
  </si>
  <si>
    <t>1662</t>
  </si>
  <si>
    <t>539</t>
  </si>
  <si>
    <t>540</t>
  </si>
  <si>
    <t>1.27</t>
  </si>
  <si>
    <t>4160</t>
  </si>
  <si>
    <t>541</t>
  </si>
  <si>
    <t>1.25</t>
  </si>
  <si>
    <t>120624</t>
  </si>
  <si>
    <t>1.23</t>
  </si>
  <si>
    <t>628</t>
  </si>
  <si>
    <t>543</t>
  </si>
  <si>
    <t>1.2</t>
  </si>
  <si>
    <t>2620</t>
  </si>
  <si>
    <t>544</t>
  </si>
  <si>
    <t>2481</t>
  </si>
  <si>
    <t>545</t>
  </si>
  <si>
    <t>1.19</t>
  </si>
  <si>
    <t>2019</t>
  </si>
  <si>
    <t>546</t>
  </si>
  <si>
    <t>1.18</t>
  </si>
  <si>
    <t>28068</t>
  </si>
  <si>
    <t>547</t>
  </si>
  <si>
    <t>1.14</t>
  </si>
  <si>
    <t>548</t>
  </si>
  <si>
    <t>1.12</t>
  </si>
  <si>
    <t>915</t>
  </si>
  <si>
    <t>549</t>
  </si>
  <si>
    <t>1.11</t>
  </si>
  <si>
    <t>718</t>
  </si>
  <si>
    <t>550</t>
  </si>
  <si>
    <t>1.1</t>
  </si>
  <si>
    <t>551</t>
  </si>
  <si>
    <t>2806</t>
  </si>
  <si>
    <t>552</t>
  </si>
  <si>
    <t>1.07</t>
  </si>
  <si>
    <t>8866</t>
  </si>
  <si>
    <t>553</t>
  </si>
  <si>
    <t>1.06</t>
  </si>
  <si>
    <t>554</t>
  </si>
  <si>
    <t>1.04</t>
  </si>
  <si>
    <t>3262</t>
  </si>
  <si>
    <t>555</t>
  </si>
  <si>
    <t>1.01</t>
  </si>
  <si>
    <t>556</t>
  </si>
  <si>
    <t>565</t>
  </si>
  <si>
    <t>557</t>
  </si>
  <si>
    <t>15706</t>
  </si>
  <si>
    <t>558</t>
  </si>
  <si>
    <t>1610</t>
  </si>
  <si>
    <t>559</t>
  </si>
  <si>
    <t>2799</t>
  </si>
  <si>
    <t>9577</t>
  </si>
  <si>
    <t>561</t>
  </si>
  <si>
    <t>571</t>
  </si>
  <si>
    <t>562</t>
  </si>
  <si>
    <t>563</t>
  </si>
  <si>
    <t>1293</t>
  </si>
  <si>
    <t>564</t>
  </si>
  <si>
    <t>1478</t>
  </si>
  <si>
    <t>14440</t>
  </si>
  <si>
    <t>566</t>
  </si>
  <si>
    <t>2761</t>
  </si>
  <si>
    <t>567</t>
  </si>
  <si>
    <t>12332</t>
  </si>
  <si>
    <t>568</t>
  </si>
  <si>
    <t>14097</t>
  </si>
  <si>
    <t>569</t>
  </si>
  <si>
    <t>2585</t>
  </si>
  <si>
    <t>570</t>
  </si>
  <si>
    <t>1736</t>
  </si>
  <si>
    <t>572</t>
  </si>
  <si>
    <t>573</t>
  </si>
  <si>
    <t>4717</t>
  </si>
  <si>
    <t>574</t>
  </si>
  <si>
    <t>575</t>
  </si>
  <si>
    <t>3499</t>
  </si>
  <si>
    <t>576</t>
  </si>
  <si>
    <t>8533</t>
  </si>
  <si>
    <t>3702</t>
  </si>
  <si>
    <t>578</t>
  </si>
  <si>
    <t>3594</t>
  </si>
  <si>
    <t>579</t>
  </si>
  <si>
    <t>2313</t>
  </si>
  <si>
    <t>580</t>
  </si>
  <si>
    <t>5727</t>
  </si>
  <si>
    <t>581</t>
  </si>
  <si>
    <t>582</t>
  </si>
  <si>
    <t>8894</t>
  </si>
  <si>
    <t>583</t>
  </si>
  <si>
    <t>59566</t>
  </si>
  <si>
    <t>584</t>
  </si>
  <si>
    <t>2675</t>
  </si>
  <si>
    <t>585</t>
  </si>
  <si>
    <t>9987</t>
  </si>
  <si>
    <t>586</t>
  </si>
  <si>
    <t>587</t>
  </si>
  <si>
    <t>7291</t>
  </si>
  <si>
    <t>588</t>
  </si>
  <si>
    <t>82335</t>
  </si>
  <si>
    <t>589</t>
  </si>
  <si>
    <t>4439</t>
  </si>
  <si>
    <t>590</t>
  </si>
  <si>
    <t>877</t>
  </si>
  <si>
    <t>591</t>
  </si>
  <si>
    <t>20156</t>
  </si>
  <si>
    <t>592</t>
  </si>
  <si>
    <t>1170</t>
  </si>
  <si>
    <t>594</t>
  </si>
  <si>
    <t>4664</t>
  </si>
  <si>
    <t>595</t>
  </si>
  <si>
    <t>4184</t>
  </si>
  <si>
    <t>596</t>
  </si>
  <si>
    <t>1596</t>
  </si>
  <si>
    <t>597</t>
  </si>
  <si>
    <t>598</t>
  </si>
  <si>
    <t>6971</t>
  </si>
  <si>
    <t>599</t>
  </si>
  <si>
    <t>1268</t>
  </si>
  <si>
    <t>600</t>
  </si>
  <si>
    <t>11936</t>
  </si>
  <si>
    <t>601</t>
  </si>
  <si>
    <t>5381</t>
  </si>
  <si>
    <t>602</t>
  </si>
  <si>
    <t>126627</t>
  </si>
  <si>
    <t>604</t>
  </si>
  <si>
    <t>40037</t>
  </si>
  <si>
    <t>605</t>
  </si>
  <si>
    <t>24121</t>
  </si>
  <si>
    <t>606</t>
  </si>
  <si>
    <t>2273</t>
  </si>
  <si>
    <t>607</t>
  </si>
  <si>
    <t>86689</t>
  </si>
  <si>
    <t>608</t>
  </si>
  <si>
    <t>5978</t>
  </si>
  <si>
    <t>609</t>
  </si>
  <si>
    <t>13619</t>
  </si>
  <si>
    <t>610</t>
  </si>
  <si>
    <t>1005</t>
  </si>
  <si>
    <t>611</t>
  </si>
  <si>
    <t>859</t>
  </si>
  <si>
    <t>612</t>
  </si>
  <si>
    <t>1604</t>
  </si>
  <si>
    <t>613</t>
  </si>
  <si>
    <t>614</t>
  </si>
  <si>
    <t>26827</t>
  </si>
  <si>
    <t>615</t>
  </si>
  <si>
    <t>1381</t>
  </si>
  <si>
    <t>616</t>
  </si>
  <si>
    <t>617</t>
  </si>
  <si>
    <t>870</t>
  </si>
  <si>
    <t>618</t>
  </si>
  <si>
    <t>2179</t>
  </si>
  <si>
    <t>619</t>
  </si>
  <si>
    <t>1505</t>
  </si>
  <si>
    <t>620</t>
  </si>
  <si>
    <t>1168</t>
  </si>
  <si>
    <t>621</t>
  </si>
  <si>
    <t>2246</t>
  </si>
  <si>
    <t>622</t>
  </si>
  <si>
    <t>2214</t>
  </si>
  <si>
    <t>623</t>
  </si>
  <si>
    <t>1174</t>
  </si>
  <si>
    <t>1018</t>
  </si>
  <si>
    <t>625</t>
  </si>
  <si>
    <t>626</t>
  </si>
  <si>
    <t>86149</t>
  </si>
  <si>
    <t>627</t>
  </si>
  <si>
    <t>2789</t>
  </si>
  <si>
    <t>706</t>
  </si>
  <si>
    <t>629</t>
  </si>
  <si>
    <t>630</t>
  </si>
  <si>
    <t>1551</t>
  </si>
  <si>
    <t>631</t>
  </si>
  <si>
    <t>632</t>
  </si>
  <si>
    <t>1003</t>
  </si>
  <si>
    <t>633</t>
  </si>
  <si>
    <t>634</t>
  </si>
  <si>
    <t>24201</t>
  </si>
  <si>
    <t>635</t>
  </si>
  <si>
    <t>970</t>
  </si>
  <si>
    <t>636</t>
  </si>
  <si>
    <t>1157</t>
  </si>
  <si>
    <t>637</t>
  </si>
  <si>
    <t>639</t>
  </si>
  <si>
    <t>1511</t>
  </si>
  <si>
    <t>641</t>
  </si>
  <si>
    <t>642</t>
  </si>
  <si>
    <t>643</t>
  </si>
  <si>
    <t>644</t>
  </si>
  <si>
    <t>645</t>
  </si>
  <si>
    <t>1333</t>
  </si>
  <si>
    <t>824</t>
  </si>
  <si>
    <t>647</t>
  </si>
  <si>
    <t>648</t>
  </si>
  <si>
    <t>1411</t>
  </si>
  <si>
    <t>649</t>
  </si>
  <si>
    <t>650</t>
  </si>
  <si>
    <t>730</t>
  </si>
  <si>
    <t>651</t>
  </si>
  <si>
    <t>652</t>
  </si>
  <si>
    <t>1469</t>
  </si>
  <si>
    <t>653</t>
  </si>
  <si>
    <t>654</t>
  </si>
  <si>
    <t>655</t>
  </si>
  <si>
    <t>656</t>
  </si>
  <si>
    <t>657</t>
  </si>
  <si>
    <t>1851</t>
  </si>
  <si>
    <t>658</t>
  </si>
  <si>
    <t>659</t>
  </si>
  <si>
    <t>1189</t>
  </si>
  <si>
    <t>660</t>
  </si>
  <si>
    <t>661</t>
  </si>
  <si>
    <t>995</t>
  </si>
  <si>
    <t>662</t>
  </si>
  <si>
    <t>6427</t>
  </si>
  <si>
    <t>873</t>
  </si>
  <si>
    <t>664</t>
  </si>
  <si>
    <t>6680</t>
  </si>
  <si>
    <t>665</t>
  </si>
  <si>
    <t>666</t>
  </si>
  <si>
    <t>0</t>
  </si>
  <si>
    <t>CPU</t>
  </si>
  <si>
    <t>BX8070811900K</t>
  </si>
  <si>
    <t>Core i9-11900K</t>
  </si>
  <si>
    <t>10229</t>
  </si>
  <si>
    <t>https://cpu.userbenchmark.com/Intel-Core-i9-11900K/Rating/4110</t>
  </si>
  <si>
    <t>BX8070811900KF</t>
  </si>
  <si>
    <t>Core i9-11900KF</t>
  </si>
  <si>
    <t>2632</t>
  </si>
  <si>
    <t>https://cpu.userbenchmark.com/SpeedTest/1515781/11th-Gen-IntelR-CoreTM-i9-11900KF---350GHz</t>
  </si>
  <si>
    <t>BX8070811700K</t>
  </si>
  <si>
    <t>Core i7-11700K</t>
  </si>
  <si>
    <t>17735</t>
  </si>
  <si>
    <t>https://cpu.userbenchmark.com/Intel-Core-i7-11700K/Rating/4107</t>
  </si>
  <si>
    <t>BX8070811700KF</t>
  </si>
  <si>
    <t>Core i7-11700KF</t>
  </si>
  <si>
    <t>4313</t>
  </si>
  <si>
    <t>https://cpu.userbenchmark.com/SpeedTest/1514594/11th-Gen-IntelR-CoreTM-i7-11700KF---360GHz</t>
  </si>
  <si>
    <t>BX8070811900</t>
  </si>
  <si>
    <t>Core i9-11900</t>
  </si>
  <si>
    <t>1342</t>
  </si>
  <si>
    <t>https://cpu.userbenchmark.com/SpeedTest/1515871/11th-Gen-IntelR-CoreTM-i9-11900---250GHz</t>
  </si>
  <si>
    <t>BX8070811900F</t>
  </si>
  <si>
    <t>Core i9-11900F</t>
  </si>
  <si>
    <t>1233</t>
  </si>
  <si>
    <t>https://cpu.userbenchmark.com/SpeedTest/1492552/11th-Gen-IntelR-CoreTM-i9-11900F---250GHz</t>
  </si>
  <si>
    <t>BX8070811600K</t>
  </si>
  <si>
    <t>Core i5-11600K</t>
  </si>
  <si>
    <t>9235</t>
  </si>
  <si>
    <t>https://cpu.userbenchmark.com/Intel-Core-i5-11600K/Rating/4113</t>
  </si>
  <si>
    <t>BX8070811600KF</t>
  </si>
  <si>
    <t>Core i5-11600KF</t>
  </si>
  <si>
    <t>1699</t>
  </si>
  <si>
    <t>https://cpu.userbenchmark.com/SpeedTest/1512279/11th-Gen-IntelR-CoreTM-i5-11600KF---390GHz</t>
  </si>
  <si>
    <t>BX8070811600</t>
  </si>
  <si>
    <t>Core i5-11600</t>
  </si>
  <si>
    <t>https://cpu.userbenchmark.com/SpeedTest/1543284/11th-Gen-IntelR-CoreTM-i5-11600---280GHz</t>
  </si>
  <si>
    <t>BX8070110900K</t>
  </si>
  <si>
    <t>Core i9-10900K</t>
  </si>
  <si>
    <t>59243</t>
  </si>
  <si>
    <t>https://cpu.userbenchmark.com/Intel-Core-i9-10900K/Rating/4071</t>
  </si>
  <si>
    <t>BX8070811700</t>
  </si>
  <si>
    <t>Core i7-11700</t>
  </si>
  <si>
    <t>5158</t>
  </si>
  <si>
    <t>https://cpu.userbenchmark.com/SpeedTest/1450761/11th-Gen-IntelR-CoreTM-i7-11700---250GHz</t>
  </si>
  <si>
    <t>BX80684I99900KS</t>
  </si>
  <si>
    <t>Core i9-9900KS</t>
  </si>
  <si>
    <t>12395</t>
  </si>
  <si>
    <t>https://cpu.userbenchmark.com/SpeedTest/929964/IntelR-CoreTM-i9-9900KS-CPU---400GHz</t>
  </si>
  <si>
    <t>BX8070110900KF</t>
  </si>
  <si>
    <t>Core i9-10900KF</t>
  </si>
  <si>
    <t>16594</t>
  </si>
  <si>
    <t>https://cpu.userbenchmark.com/SpeedTest/1174369/IntelR-CoreTM-i9-10900KF-CPU---370GHz</t>
  </si>
  <si>
    <t>BX8070811500</t>
  </si>
  <si>
    <t>Core i5-11500</t>
  </si>
  <si>
    <t>1036</t>
  </si>
  <si>
    <t>https://cpu.userbenchmark.com/SpeedTest/1496869/11th-Gen-IntelR-CoreTM-i5-11500---270GHz</t>
  </si>
  <si>
    <t>BX8070110850K</t>
  </si>
  <si>
    <t>Core i9-10850K</t>
  </si>
  <si>
    <t>54050</t>
  </si>
  <si>
    <t>https://cpu.userbenchmark.com/SpeedTest/1255865/IntelR-CoreTM-i9-10850K-CPU---360GHz</t>
  </si>
  <si>
    <t>100-100000061WOF</t>
  </si>
  <si>
    <t>Ryzen 9 5900X</t>
  </si>
  <si>
    <t>69110</t>
  </si>
  <si>
    <t>https://cpu.userbenchmark.com/AMD-Ryzen-9-5900X/Rating/4087</t>
  </si>
  <si>
    <t>100-100000059WOF</t>
  </si>
  <si>
    <t>Ryzen 9 5950X</t>
  </si>
  <si>
    <t>99.8</t>
  </si>
  <si>
    <t>37149</t>
  </si>
  <si>
    <t>https://cpu.userbenchmark.com/AMD-Ryzen-9-5950X/Rating/4086</t>
  </si>
  <si>
    <t>BX8070811700F</t>
  </si>
  <si>
    <t>Core i7-11700F</t>
  </si>
  <si>
    <t>99.6</t>
  </si>
  <si>
    <t>https://cpu.userbenchmark.com/SpeedTest/1522100/11th-Gen-IntelR-CoreTM-i7-11700F---250GHz</t>
  </si>
  <si>
    <t>100-100000063WOF</t>
  </si>
  <si>
    <t>Ryzen 7 5800X</t>
  </si>
  <si>
    <t>132363</t>
  </si>
  <si>
    <t>https://cpu.userbenchmark.com/AMD-Ryzen-7-5800X/Rating/4085</t>
  </si>
  <si>
    <t>BX8070110700K</t>
  </si>
  <si>
    <t>Core i7-10700K</t>
  </si>
  <si>
    <t>98.3</t>
  </si>
  <si>
    <t>141442</t>
  </si>
  <si>
    <t>https://cpu.userbenchmark.com/Intel-Core-i7-10700K/Rating/4070</t>
  </si>
  <si>
    <t>Ryzen 9 5900</t>
  </si>
  <si>
    <t>98.2</t>
  </si>
  <si>
    <t>https://cpu.userbenchmark.com/SpeedTest/1528736/AMD-Ryzen-9-5900-12-Core-Processor</t>
  </si>
  <si>
    <t>BX8070110700KF</t>
  </si>
  <si>
    <t>Core i7-10700KF</t>
  </si>
  <si>
    <t>97.9</t>
  </si>
  <si>
    <t>23882</t>
  </si>
  <si>
    <t>https://cpu.userbenchmark.com/SpeedTest/1171560/IntelR-CoreTM-i7-10700KF-CPU---380GHz</t>
  </si>
  <si>
    <t>BX80684I99900K</t>
  </si>
  <si>
    <t>Core i9-9900K</t>
  </si>
  <si>
    <t>403148</t>
  </si>
  <si>
    <t>https://cpu.userbenchmark.com/Intel-Core-i9-9900K/Rating/4028</t>
  </si>
  <si>
    <t>BX8070811400</t>
  </si>
  <si>
    <t>Core i5-11400</t>
  </si>
  <si>
    <t>97.7</t>
  </si>
  <si>
    <t>6278</t>
  </si>
  <si>
    <t>https://cpu.userbenchmark.com/Intel-Core-i5-11400/Rating/4112</t>
  </si>
  <si>
    <t>BX80684I99900KF</t>
  </si>
  <si>
    <t>Core i9-9900KF</t>
  </si>
  <si>
    <t>97.5</t>
  </si>
  <si>
    <t>17804</t>
  </si>
  <si>
    <t>https://cpu.userbenchmark.com/SpeedTest/764533/IntelR-CoreTM-i9-9900KF-CPU---360GHz</t>
  </si>
  <si>
    <t>BX8070110900F</t>
  </si>
  <si>
    <t>Core i9-10900F</t>
  </si>
  <si>
    <t>5673</t>
  </si>
  <si>
    <t>https://cpu.userbenchmark.com/SpeedTest/1196789/IntelR-CoreTM-i9-10900F-CPU---280GHz</t>
  </si>
  <si>
    <t>Ryzen 7 5800</t>
  </si>
  <si>
    <t>729</t>
  </si>
  <si>
    <t>https://cpu.userbenchmark.com/SpeedTest/1496609/AMD-Ryzen-7-5800-8-Core-Processor</t>
  </si>
  <si>
    <t>BX8070811400F</t>
  </si>
  <si>
    <t>Core i5-11400F</t>
  </si>
  <si>
    <t>5871</t>
  </si>
  <si>
    <t>https://cpu.userbenchmark.com/Intel-Core-i5-11400F/Rating/4111</t>
  </si>
  <si>
    <t>Core i9-10900</t>
  </si>
  <si>
    <t>7084</t>
  </si>
  <si>
    <t>https://cpu.userbenchmark.com/SpeedTest/1169242/IntelR-CoreTM-i9-10900-CPU---280GHz</t>
  </si>
  <si>
    <t>BX80684I79700K</t>
  </si>
  <si>
    <t>Core i7-9700K</t>
  </si>
  <si>
    <t>96.8</t>
  </si>
  <si>
    <t>429707</t>
  </si>
  <si>
    <t>https://cpu.userbenchmark.com/Intel-Core-i7-9700K/Rating/4030</t>
  </si>
  <si>
    <t>Core i9-11980HK</t>
  </si>
  <si>
    <t>96.7</t>
  </si>
  <si>
    <t>https://cpu.userbenchmark.com/SpeedTest/1569162/11th-Gen-IntelR-CoreTM-i9-11980HK---260GHz</t>
  </si>
  <si>
    <t>BX80684I79700KF</t>
  </si>
  <si>
    <t>Core i7-9700KF</t>
  </si>
  <si>
    <t>96.6</t>
  </si>
  <si>
    <t>26899</t>
  </si>
  <si>
    <t>https://cpu.userbenchmark.com/SpeedTest/710154/IntelR-CoreTM-i7-9700KF-CPU---360GHz</t>
  </si>
  <si>
    <t>100-100000065BOX</t>
  </si>
  <si>
    <t>Ryzen 5 5600X</t>
  </si>
  <si>
    <t>95.6</t>
  </si>
  <si>
    <t>210109</t>
  </si>
  <si>
    <t>https://cpu.userbenchmark.com/AMD-Ryzen-5-5600X/Rating/4084</t>
  </si>
  <si>
    <t>BX8070110600KF</t>
  </si>
  <si>
    <t>Core i5-10600KF</t>
  </si>
  <si>
    <t>94.8</t>
  </si>
  <si>
    <t>11805</t>
  </si>
  <si>
    <t>https://cpu.userbenchmark.com/SpeedTest/1225152/IntelR-CoreTM-i5-10600KF-CPU---410GHz</t>
  </si>
  <si>
    <t>BX8070110600K</t>
  </si>
  <si>
    <t>Core i5-10600K</t>
  </si>
  <si>
    <t>47482</t>
  </si>
  <si>
    <t>https://cpu.userbenchmark.com/Intel-Core-i5-10600K/Rating/4072</t>
  </si>
  <si>
    <t>Core i9-11950H</t>
  </si>
  <si>
    <t>94.6</t>
  </si>
  <si>
    <t>https://cpu.userbenchmark.com/SpeedTest/1554081/11th-Gen-IntelR-CoreTM-i9-11950H---260GHz</t>
  </si>
  <si>
    <t>BX8070110700</t>
  </si>
  <si>
    <t>Core i7-10700</t>
  </si>
  <si>
    <t>45596</t>
  </si>
  <si>
    <t>https://cpu.userbenchmark.com/Intel-Core-i7-10700/Rating/4077</t>
  </si>
  <si>
    <t>BX8070110700F</t>
  </si>
  <si>
    <t>Core i7-10700F</t>
  </si>
  <si>
    <t>94.2</t>
  </si>
  <si>
    <t>27298</t>
  </si>
  <si>
    <t>https://cpu.userbenchmark.com/SpeedTest/1183814/IntelR-CoreTM-i7-10700F-CPU---290GHz</t>
  </si>
  <si>
    <t>Ryzen 7 5700G</t>
  </si>
  <si>
    <t>2265</t>
  </si>
  <si>
    <t>https://cpu.userbenchmark.com/SpeedTest/1552677/AMD-Ryzen-7-5700G-with-Radeon-Graphics</t>
  </si>
  <si>
    <t>BX80684I59600K</t>
  </si>
  <si>
    <t>Core i5-9600K</t>
  </si>
  <si>
    <t>93.6</t>
  </si>
  <si>
    <t>316811</t>
  </si>
  <si>
    <t>https://cpu.userbenchmark.com/Intel-Core-i5-9600K/Rating/4031</t>
  </si>
  <si>
    <t>BX80684I59600KF</t>
  </si>
  <si>
    <t>Core i5-9600KF</t>
  </si>
  <si>
    <t>93.4</t>
  </si>
  <si>
    <t>60418</t>
  </si>
  <si>
    <t>https://cpu.userbenchmark.com/SpeedTest/772658/IntelR-CoreTM-i5-9600KF-CPU---370GHz</t>
  </si>
  <si>
    <t>BX80684I78086K</t>
  </si>
  <si>
    <t>Core i7-8086K</t>
  </si>
  <si>
    <t>93.2</t>
  </si>
  <si>
    <t>38771</t>
  </si>
  <si>
    <t>https://cpu.userbenchmark.com/SpeedTest/516988/IntelR-CoreTM-i7-8086K-CPU---400GHz</t>
  </si>
  <si>
    <t>BX80684I79700</t>
  </si>
  <si>
    <t>Core i7-9700</t>
  </si>
  <si>
    <t>62769</t>
  </si>
  <si>
    <t>https://cpu.userbenchmark.com/SpeedTest/816180/IntelR-CoreTM-i7-9700-CPU---300GHz</t>
  </si>
  <si>
    <t>BX80684I99900</t>
  </si>
  <si>
    <t>Core i9-9900</t>
  </si>
  <si>
    <t>92.9</t>
  </si>
  <si>
    <t>9539</t>
  </si>
  <si>
    <t>https://cpu.userbenchmark.com/SpeedTest/816115/IntelR-CoreTM-i9-9900-CPU---310GHz</t>
  </si>
  <si>
    <t>BX80684I79700F</t>
  </si>
  <si>
    <t>Core i7-9700F</t>
  </si>
  <si>
    <t>92.8</t>
  </si>
  <si>
    <t>37796</t>
  </si>
  <si>
    <t>https://cpu.userbenchmark.com/SpeedTest/816132/IntelR-CoreTM-i7-9700F-CPU---300GHz</t>
  </si>
  <si>
    <t>Core i7-11850H</t>
  </si>
  <si>
    <t>92.6</t>
  </si>
  <si>
    <t>https://cpu.userbenchmark.com/SpeedTest/1557007/11th-Gen-IntelR-CoreTM-i7-11850H---250GHz</t>
  </si>
  <si>
    <t>BX8070110600</t>
  </si>
  <si>
    <t>Core i5-10600</t>
  </si>
  <si>
    <t>92.4</t>
  </si>
  <si>
    <t>5575</t>
  </si>
  <si>
    <t>https://cpu.userbenchmark.com/Intel-Core-i5-10600/Rating/4069</t>
  </si>
  <si>
    <t>Core i9-11900H</t>
  </si>
  <si>
    <t>92.2</t>
  </si>
  <si>
    <t>1017</t>
  </si>
  <si>
    <t>https://cpu.userbenchmark.com/SpeedTest/1539880/11th-Gen-IntelR-CoreTM-i9-11900H---250GHz</t>
  </si>
  <si>
    <t>BX80684I78700K</t>
  </si>
  <si>
    <t>Core i7-8700K</t>
  </si>
  <si>
    <t>92.1</t>
  </si>
  <si>
    <t>689007</t>
  </si>
  <si>
    <t>https://cpu.userbenchmark.com/Intel-Core-i7-8700K/Rating/3937</t>
  </si>
  <si>
    <t>BX80684I58600K</t>
  </si>
  <si>
    <t>Core i5-8600K</t>
  </si>
  <si>
    <t>224293</t>
  </si>
  <si>
    <t>https://cpu.userbenchmark.com/Intel-Core-i5-8600K/Rating/3941</t>
  </si>
  <si>
    <t>BX80684I59600</t>
  </si>
  <si>
    <t>Core i5-9600</t>
  </si>
  <si>
    <t>https://cpu.userbenchmark.com/SpeedTest/853186/IntelR-CoreTM-i5-9600-CPU---310GHz</t>
  </si>
  <si>
    <t>Ryzen 5 5600G</t>
  </si>
  <si>
    <t>91.2</t>
  </si>
  <si>
    <t>3383</t>
  </si>
  <si>
    <t>https://cpu.userbenchmark.com/SpeedTest/1553183/AMD-Ryzen-5-5600G-with-Radeon-Graphics</t>
  </si>
  <si>
    <t>BX8070110500</t>
  </si>
  <si>
    <t>Core i5-10500</t>
  </si>
  <si>
    <t>90.8</t>
  </si>
  <si>
    <t>5896</t>
  </si>
  <si>
    <t>https://cpu.userbenchmark.com/Intel-Core-i5-10500/Rating/4078</t>
  </si>
  <si>
    <t>Core i7-11800H</t>
  </si>
  <si>
    <t>90.4</t>
  </si>
  <si>
    <t>10070</t>
  </si>
  <si>
    <t>https://cpu.userbenchmark.com/SpeedTest/1542191/11th-Gen-IntelR-CoreTM-i7-11800H---230GHz</t>
  </si>
  <si>
    <t>BX80684I78700</t>
  </si>
  <si>
    <t>Core i7-8700</t>
  </si>
  <si>
    <t>89.6</t>
  </si>
  <si>
    <t>308728</t>
  </si>
  <si>
    <t>https://cpu.userbenchmark.com/Intel-Core-i7-8700/Rating/3940</t>
  </si>
  <si>
    <t>Core i3-10320</t>
  </si>
  <si>
    <t>89.3</t>
  </si>
  <si>
    <t>https://cpu.userbenchmark.com/SpeedTest/1180543/IntelR-CoreTM-i3-10320-CPU---380GHz</t>
  </si>
  <si>
    <t>BX80684I59500</t>
  </si>
  <si>
    <t>Core i5-9500</t>
  </si>
  <si>
    <t>6683</t>
  </si>
  <si>
    <t>https://cpu.userbenchmark.com/SpeedTest/825467/IntelR-CoreTM-i5-9500-CPU---300GHz</t>
  </si>
  <si>
    <t>BX80684I58600</t>
  </si>
  <si>
    <t>Core i5-8600</t>
  </si>
  <si>
    <t>15643</t>
  </si>
  <si>
    <t>https://cpu.userbenchmark.com/SpeedTest/477251/IntelR-CoreTM-i5-8600-CPU---310GHz</t>
  </si>
  <si>
    <t>Ryzen 9 5900HX</t>
  </si>
  <si>
    <t>8854</t>
  </si>
  <si>
    <t>https://cpu.userbenchmark.com/SpeedTest/1449683/AMD-Ryzen-9-5900HX-with-Radeon-Graphics</t>
  </si>
  <si>
    <t>100-100000279WOF</t>
  </si>
  <si>
    <t>Ryzen 7 3800XT</t>
  </si>
  <si>
    <t>14569</t>
  </si>
  <si>
    <t>https://cpu.userbenchmark.com/SpeedTest/1218139/AMD-Ryzen-7-3800XT-8-Core-Processor</t>
  </si>
  <si>
    <t>BX8070110400</t>
  </si>
  <si>
    <t>Core i5-10400</t>
  </si>
  <si>
    <t>45675</t>
  </si>
  <si>
    <t>https://cpu.userbenchmark.com/Intel-Core-i5-10400/Rating/4073</t>
  </si>
  <si>
    <t>100-100000277WOF</t>
  </si>
  <si>
    <t>Ryzen 9 3900XT</t>
  </si>
  <si>
    <t>19138</t>
  </si>
  <si>
    <t>https://cpu.userbenchmark.com/SpeedTest/1202614/AMD-Ryzen-9-3900XT-12-Core-Processor</t>
  </si>
  <si>
    <t>Ryzen 7 4700G</t>
  </si>
  <si>
    <t>https://cpu.userbenchmark.com/SpeedTest/1135003/AMD-Ryzen-7-4700G-8-Core-Processor</t>
  </si>
  <si>
    <t>BX8070110400F</t>
  </si>
  <si>
    <t>Core i5-10400F</t>
  </si>
  <si>
    <t>87.6</t>
  </si>
  <si>
    <t>79953</t>
  </si>
  <si>
    <t>https://cpu.userbenchmark.com/Intel-Core-i5-10400F/Rating/4079</t>
  </si>
  <si>
    <t>100-100000023BOX</t>
  </si>
  <si>
    <t>Ryzen 9 3900X</t>
  </si>
  <si>
    <t>272596</t>
  </si>
  <si>
    <t>https://cpu.userbenchmark.com/AMD-Ryzen-9-3900X/Rating/4044</t>
  </si>
  <si>
    <t>BX80677I77700K</t>
  </si>
  <si>
    <t>Core i7-7700K</t>
  </si>
  <si>
    <t>602008</t>
  </si>
  <si>
    <t>https://cpu.userbenchmark.com/Intel-Core-i7-7700K/Rating/3647</t>
  </si>
  <si>
    <t>Ryzen 9 5900HS</t>
  </si>
  <si>
    <t>87.5</t>
  </si>
  <si>
    <t>8133</t>
  </si>
  <si>
    <t>https://cpu.userbenchmark.com/SpeedTest/1452199/AMD-Ryzen-9-5900HS-with-Radeon-Graphics</t>
  </si>
  <si>
    <t>BX80684I39350KF</t>
  </si>
  <si>
    <t>Core i3-9350KF</t>
  </si>
  <si>
    <t>1010</t>
  </si>
  <si>
    <t>https://cpu.userbenchmark.com/Intel-Core-i3-9350KF/Rating/4055</t>
  </si>
  <si>
    <t>100-100000025BOX</t>
  </si>
  <si>
    <t>Ryzen 7 3800X</t>
  </si>
  <si>
    <t>163096</t>
  </si>
  <si>
    <t>https://cpu.userbenchmark.com/AMD-Ryzen-7-3800X/Rating/4047</t>
  </si>
  <si>
    <t>Core i9-10980HK</t>
  </si>
  <si>
    <t>87.3</t>
  </si>
  <si>
    <t>5685</t>
  </si>
  <si>
    <t>https://cpu.userbenchmark.com/SpeedTest/1065893/IntelR-CoreTM-i9-10980HK-CPU---240GHz</t>
  </si>
  <si>
    <t>BX80677I77740X</t>
  </si>
  <si>
    <t>Core i7-7740X</t>
  </si>
  <si>
    <t>4250</t>
  </si>
  <si>
    <t>https://cpu.userbenchmark.com/SpeedTest/304932/IntelR-CoreTM-i7-7740X-CPU---430GHz</t>
  </si>
  <si>
    <t>BX80671I76900K</t>
  </si>
  <si>
    <t>Core i7-6900K</t>
  </si>
  <si>
    <t>5690</t>
  </si>
  <si>
    <t>https://cpu.userbenchmark.com/Intel-Core-i7-6900K/Rating/3605</t>
  </si>
  <si>
    <t>BX8069510940X</t>
  </si>
  <si>
    <t>Core i9-10940X</t>
  </si>
  <si>
    <t>86.9</t>
  </si>
  <si>
    <t>1435</t>
  </si>
  <si>
    <t>https://cpu.userbenchmark.com/SpeedTest/932085/IntelR-CoreTM-i9-10940X-CPU---330GHz</t>
  </si>
  <si>
    <t>BX8070110300</t>
  </si>
  <si>
    <t>Core i3-10300</t>
  </si>
  <si>
    <t>86.8</t>
  </si>
  <si>
    <t>https://cpu.userbenchmark.com/Intel-Core-i3-10300/Rating/4074</t>
  </si>
  <si>
    <t>100-100000051WOF</t>
  </si>
  <si>
    <t>Ryzen 9 3950X</t>
  </si>
  <si>
    <t>86.7</t>
  </si>
  <si>
    <t>46068</t>
  </si>
  <si>
    <t>https://cpu.userbenchmark.com/AMD-Ryzen-9-3950X/Rating/4057</t>
  </si>
  <si>
    <t>Core i7-10700T</t>
  </si>
  <si>
    <t>86.6</t>
  </si>
  <si>
    <t>725</t>
  </si>
  <si>
    <t>https://cpu.userbenchmark.com/SpeedTest/1218230/IntelR-CoreTM-i7-10700T-CPU---200GHz</t>
  </si>
  <si>
    <t>BX80684I59400</t>
  </si>
  <si>
    <t>Core i5-9400</t>
  </si>
  <si>
    <t>86.5</t>
  </si>
  <si>
    <t>22609</t>
  </si>
  <si>
    <t>https://cpu.userbenchmark.com/SpeedTest/735306/IntelR-CoreTM-i5-9400-CPU---290GHz</t>
  </si>
  <si>
    <t>BX8069510900X</t>
  </si>
  <si>
    <t>Core i9-10900X</t>
  </si>
  <si>
    <t>86.3</t>
  </si>
  <si>
    <t>4256</t>
  </si>
  <si>
    <t>https://cpu.userbenchmark.com/SpeedTest/969950/IntelR-CoreTM-i9-10900X-CPU---370GHz</t>
  </si>
  <si>
    <t>100-100000071BOX</t>
  </si>
  <si>
    <t>Ryzen 7 3700X</t>
  </si>
  <si>
    <t>86.2</t>
  </si>
  <si>
    <t>676012</t>
  </si>
  <si>
    <t>https://cpu.userbenchmark.com/AMD-Ryzen-7-3700X/Rating/4043</t>
  </si>
  <si>
    <t>Core i5-10500H</t>
  </si>
  <si>
    <t>86.1</t>
  </si>
  <si>
    <t>1926</t>
  </si>
  <si>
    <t>https://cpu.userbenchmark.com/SpeedTest/1449890/IntelR-CoreTM-i5-10500H-CPU---250GHz</t>
  </si>
  <si>
    <t>BX8070110105F</t>
  </si>
  <si>
    <t>Core i3-10105F</t>
  </si>
  <si>
    <t>1937</t>
  </si>
  <si>
    <t>https://cpu.userbenchmark.com/SpeedTest/1482345/IntelR-CoreTM-i3-10105F-CPU---370GHz</t>
  </si>
  <si>
    <t>Core i5-10600T</t>
  </si>
  <si>
    <t>85.9</t>
  </si>
  <si>
    <t>https://cpu.userbenchmark.com/SpeedTest/1250930/IntelR-CoreTM-i5-10600T-CPU---240GHz</t>
  </si>
  <si>
    <t>BX80684I58500</t>
  </si>
  <si>
    <t>Core i5-8500</t>
  </si>
  <si>
    <t>37811</t>
  </si>
  <si>
    <t>https://cpu.userbenchmark.com/SpeedTest/447884/IntelR-CoreTM-i5-8500-CPU---300GHz</t>
  </si>
  <si>
    <t>BX8069510920X</t>
  </si>
  <si>
    <t>Core i9-10920X</t>
  </si>
  <si>
    <t>2100</t>
  </si>
  <si>
    <t>https://cpu.userbenchmark.com/SpeedTest/931866/IntelR-CoreTM-i9-10920X-CPU---350GHz</t>
  </si>
  <si>
    <t>BX80684I59400F</t>
  </si>
  <si>
    <t>Core i5-9400F</t>
  </si>
  <si>
    <t>85.8</t>
  </si>
  <si>
    <t>246406</t>
  </si>
  <si>
    <t>https://cpu.userbenchmark.com/Intel-Core-i5-9400F/Rating/4051</t>
  </si>
  <si>
    <t>100-100000281BOX</t>
  </si>
  <si>
    <t>Ryzen 5 3600XT</t>
  </si>
  <si>
    <t>28718</t>
  </si>
  <si>
    <t>https://cpu.userbenchmark.com/SpeedTest/1211585/AMD-Ryzen-5-3600XT-6-Core-Processor</t>
  </si>
  <si>
    <t>Core i9-10900T</t>
  </si>
  <si>
    <t>https://cpu.userbenchmark.com/SpeedTest/1238258/IntelR-CoreTM-i9-10900T-CPU---190GHz</t>
  </si>
  <si>
    <t>BX80671I76950X</t>
  </si>
  <si>
    <t>Core i7-6950X</t>
  </si>
  <si>
    <t>85.6</t>
  </si>
  <si>
    <t>4838</t>
  </si>
  <si>
    <t>https://cpu.userbenchmark.com/Intel-Core-i7-6950X/Rating/3604</t>
  </si>
  <si>
    <t>BX80673I99940X</t>
  </si>
  <si>
    <t>Core i9-9940X</t>
  </si>
  <si>
    <t>85.5</t>
  </si>
  <si>
    <t>1357</t>
  </si>
  <si>
    <t>https://cpu.userbenchmark.com/SpeedTest/641326/IntelR-CoreTM-i9-9940X-CPU---330GHz</t>
  </si>
  <si>
    <t>BX80673I99920X</t>
  </si>
  <si>
    <t>Core i9-9920X</t>
  </si>
  <si>
    <t>844</t>
  </si>
  <si>
    <t>https://cpu.userbenchmark.com/SpeedTest/656219/IntelR-CoreTM-i9-9920X-CPU---350GHz</t>
  </si>
  <si>
    <t>BX80671I76850K</t>
  </si>
  <si>
    <t>Core i7-6850K</t>
  </si>
  <si>
    <t>22654</t>
  </si>
  <si>
    <t>https://cpu.userbenchmark.com/Intel-Core-i7-6850K/Rating/3606</t>
  </si>
  <si>
    <t>Ryzen 7 5800HS</t>
  </si>
  <si>
    <t>85.2</t>
  </si>
  <si>
    <t>1262</t>
  </si>
  <si>
    <t>https://cpu.userbenchmark.com/SpeedTest/1463823/AMD-Ryzen-7-5800HS-with-Radeon-Graphics</t>
  </si>
  <si>
    <t>Core i7-10870H</t>
  </si>
  <si>
    <t>84.9</t>
  </si>
  <si>
    <t>15305</t>
  </si>
  <si>
    <t>https://cpu.userbenchmark.com/SpeedTest/1322918/IntelR-CoreTM-i7-10870H-CPU---220GHz</t>
  </si>
  <si>
    <t>BX80673I99960X</t>
  </si>
  <si>
    <t>Core i9-9960X</t>
  </si>
  <si>
    <t>https://cpu.userbenchmark.com/SpeedTest/653060/IntelR-CoreTM-i9-9960X-CPU---310GHz</t>
  </si>
  <si>
    <t>BX80684I58400</t>
  </si>
  <si>
    <t>Core i5-8400</t>
  </si>
  <si>
    <t>84.5</t>
  </si>
  <si>
    <t>295172</t>
  </si>
  <si>
    <t>https://cpu.userbenchmark.com/Intel-Core-i5-8400/Rating/3939</t>
  </si>
  <si>
    <t>Ryzen 7 5800H</t>
  </si>
  <si>
    <t>84.4</t>
  </si>
  <si>
    <t>18613</t>
  </si>
  <si>
    <t>https://cpu.userbenchmark.com/SpeedTest/1442974/AMD-Ryzen-7-5800H-with-Radeon-Graphics</t>
  </si>
  <si>
    <t>100-100000022BOX</t>
  </si>
  <si>
    <t>Ryzen 5 3600X</t>
  </si>
  <si>
    <t>84.2</t>
  </si>
  <si>
    <t>286947</t>
  </si>
  <si>
    <t>https://cpu.userbenchmark.com/AMD-Ryzen-5-3600X/Rating/4041</t>
  </si>
  <si>
    <t>Ryzen 9 4900H</t>
  </si>
  <si>
    <t>2850</t>
  </si>
  <si>
    <t>https://cpu.userbenchmark.com/SpeedTest/1185620/AMD-Ryzen-9-4900H-with-Radeon-Graphics</t>
  </si>
  <si>
    <t>100-1000000158</t>
  </si>
  <si>
    <t>Ryzen 5 3500X</t>
  </si>
  <si>
    <t>37737</t>
  </si>
  <si>
    <t>https://cpu.userbenchmark.com/AMD-Ryzen-5-3500X/Rating/4052</t>
  </si>
  <si>
    <t>Core i7-10875H</t>
  </si>
  <si>
    <t>84.1</t>
  </si>
  <si>
    <t>24879</t>
  </si>
  <si>
    <t>https://cpu.userbenchmark.com/SpeedTest/1111393/IntelR-CoreTM-i7-10875H-CPU---230GHz</t>
  </si>
  <si>
    <t>BX80684I38350K</t>
  </si>
  <si>
    <t>Core i3-8350K</t>
  </si>
  <si>
    <t>25830</t>
  </si>
  <si>
    <t>https://cpu.userbenchmark.com/Intel-Core-i3-8350K/Rating/3935</t>
  </si>
  <si>
    <t>100-100000011WOF</t>
  </si>
  <si>
    <t>Ryzen TR 3970X</t>
  </si>
  <si>
    <t>3653</t>
  </si>
  <si>
    <t>https://cpu.userbenchmark.com/SpeedTest/970030/AMD-Ryzen-Threadripper-3970X-32-Core-Processor</t>
  </si>
  <si>
    <t>BX80677I57640X</t>
  </si>
  <si>
    <t>Core i5-7640X</t>
  </si>
  <si>
    <t>2575</t>
  </si>
  <si>
    <t>https://cpu.userbenchmark.com/SpeedTest/310543/IntelR-CoreTM-i5-7640X-CPU---400GHz</t>
  </si>
  <si>
    <t>BX8070110100</t>
  </si>
  <si>
    <t>Core i3-10100</t>
  </si>
  <si>
    <t>18194</t>
  </si>
  <si>
    <t>https://cpu.userbenchmark.com/Intel-Core-i3-10100/Rating/4075</t>
  </si>
  <si>
    <t>BX80673I99900X</t>
  </si>
  <si>
    <t>Core i9-9900X</t>
  </si>
  <si>
    <t>2504</t>
  </si>
  <si>
    <t>https://cpu.userbenchmark.com/SpeedTest/639130/IntelR-CoreTM-i9-9900X-CPU---350GHz</t>
  </si>
  <si>
    <t>BX8070110100F</t>
  </si>
  <si>
    <t>Core i3-10100F</t>
  </si>
  <si>
    <t>83.8</t>
  </si>
  <si>
    <t>17860</t>
  </si>
  <si>
    <t>https://cpu.userbenchmark.com/Intel-Core-i3-10100F/Rating/4082</t>
  </si>
  <si>
    <t>100-100000010WOF</t>
  </si>
  <si>
    <t>Ryzen TR 3960X</t>
  </si>
  <si>
    <t>4849</t>
  </si>
  <si>
    <t>https://cpu.userbenchmark.com/SpeedTest/969111/AMD-Ryzen-Threadripper-3960X-24-Core-Processor</t>
  </si>
  <si>
    <t>Core i7-10750H</t>
  </si>
  <si>
    <t>149093</t>
  </si>
  <si>
    <t>https://cpu.userbenchmark.com/SpeedTest/1053158/IntelR-CoreTM-i7-10750H-CPU---260GHz</t>
  </si>
  <si>
    <t>100-100000031BOX</t>
  </si>
  <si>
    <t>Ryzen 5 3600</t>
  </si>
  <si>
    <t>83.7</t>
  </si>
  <si>
    <t>1039361</t>
  </si>
  <si>
    <t>https://cpu.userbenchmark.com/AMD-Ryzen-5-3600/Rating/4040</t>
  </si>
  <si>
    <t>100-1000000050</t>
  </si>
  <si>
    <t>Ryzen 5 3500</t>
  </si>
  <si>
    <t>83.6</t>
  </si>
  <si>
    <t>19608</t>
  </si>
  <si>
    <t>https://cpu.userbenchmark.com/AMD-Ryzen-5-3500/Rating/4053</t>
  </si>
  <si>
    <t>BX80673I97960X</t>
  </si>
  <si>
    <t>Core i9-7960X</t>
  </si>
  <si>
    <t>83.5</t>
  </si>
  <si>
    <t>1927</t>
  </si>
  <si>
    <t>https://cpu.userbenchmark.com/SpeedTest/357952/IntelR-CoreTM-i9-7960X-CPU---280GHz</t>
  </si>
  <si>
    <t>Core i5-10500T</t>
  </si>
  <si>
    <t>83.4</t>
  </si>
  <si>
    <t>https://cpu.userbenchmark.com/SpeedTest/1204939/IntelR-CoreTM-i5-10500T-CPU---230GHz</t>
  </si>
  <si>
    <t>BX8069510980XE</t>
  </si>
  <si>
    <t>Core i9-10980XE</t>
  </si>
  <si>
    <t>https://cpu.userbenchmark.com/SpeedTest/935899/IntelR-CoreTM-i9-10980XE-CPU---300GHz</t>
  </si>
  <si>
    <t>100-000000098</t>
  </si>
  <si>
    <t>Ryzen 7 4800H</t>
  </si>
  <si>
    <t>83.2</t>
  </si>
  <si>
    <t>46795</t>
  </si>
  <si>
    <t>https://cpu.userbenchmark.com/SpeedTest/1032976/AMD-Ryzen-7-4800H-with-Radeon-Graphics</t>
  </si>
  <si>
    <t>Ryzen 9 5980HS</t>
  </si>
  <si>
    <t>83.1</t>
  </si>
  <si>
    <t>https://cpu.userbenchmark.com/SpeedTest/1493102/AMD-Ryzen-9-5980HS-with-Radeon-Graphics</t>
  </si>
  <si>
    <t>BX80673I97900X</t>
  </si>
  <si>
    <t>Core i9-7900X</t>
  </si>
  <si>
    <t>14509</t>
  </si>
  <si>
    <t>https://cpu.userbenchmark.com/Intel-Core-i9-7900X/Rating/3936</t>
  </si>
  <si>
    <t>BX80677I57600K</t>
  </si>
  <si>
    <t>Core i5-7600K</t>
  </si>
  <si>
    <t>187106</t>
  </si>
  <si>
    <t>https://cpu.userbenchmark.com/Intel-Core-i5-7600K/Rating/3885</t>
  </si>
  <si>
    <t>BX80646I74790K</t>
  </si>
  <si>
    <t>Core i7-4790K</t>
  </si>
  <si>
    <t>82.8</t>
  </si>
  <si>
    <t>369361</t>
  </si>
  <si>
    <t>https://cpu.userbenchmark.com/Intel-Core-i7-4790K/Rating/2384</t>
  </si>
  <si>
    <t>BX80658i75775C</t>
  </si>
  <si>
    <t>Core i7-5775C</t>
  </si>
  <si>
    <t>1967</t>
  </si>
  <si>
    <t>https://cpu.userbenchmark.com/SpeedTest/30276/IntelR-CoreTM-i7-5775C-CPU---330GHz</t>
  </si>
  <si>
    <t>BX80648I75960X</t>
  </si>
  <si>
    <t>Core i7-5960X</t>
  </si>
  <si>
    <t>15691</t>
  </si>
  <si>
    <t>https://cpu.userbenchmark.com/Intel-Core-i7-5960X/Rating/2580</t>
  </si>
  <si>
    <t>Ryzen 9 4900HS</t>
  </si>
  <si>
    <t>82.6</t>
  </si>
  <si>
    <t>10286</t>
  </si>
  <si>
    <t>https://cpu.userbenchmark.com/SpeedTest/1084184/AMD-Ryzen-9-4900HS-with-Radeon-Graphics</t>
  </si>
  <si>
    <t>BX80673I97940X</t>
  </si>
  <si>
    <t>Core i9-7940X</t>
  </si>
  <si>
    <t>82.5</t>
  </si>
  <si>
    <t>4145</t>
  </si>
  <si>
    <t>https://cpu.userbenchmark.com/SpeedTest/353078/IntelR-CoreTM-i9-7940X-CPU---310GHz</t>
  </si>
  <si>
    <t>Core i9-10885H</t>
  </si>
  <si>
    <t>82.4</t>
  </si>
  <si>
    <t>4253</t>
  </si>
  <si>
    <t>https://cpu.userbenchmark.com/SpeedTest/1174414/IntelR-CoreTM-i9-10885H-CPU---240GHz</t>
  </si>
  <si>
    <t>BX80673I99820X</t>
  </si>
  <si>
    <t>Core i9-9820X</t>
  </si>
  <si>
    <t>1908</t>
  </si>
  <si>
    <t>https://cpu.userbenchmark.com/SpeedTest/651318/IntelR-CoreTM-i9-9820X-CPU---330GHz</t>
  </si>
  <si>
    <t>BX80662I76700K</t>
  </si>
  <si>
    <t>Core i7-6700K</t>
  </si>
  <si>
    <t>565316</t>
  </si>
  <si>
    <t>https://cpu.userbenchmark.com/Intel-Core-i7-6700K/Rating/3502</t>
  </si>
  <si>
    <t>Ryzen 7 4800HS</t>
  </si>
  <si>
    <t>82.3</t>
  </si>
  <si>
    <t>6653</t>
  </si>
  <si>
    <t>https://cpu.userbenchmark.com/SpeedTest/1064059/AMD-Ryzen-7-4800HS-with-Radeon-Graphics</t>
  </si>
  <si>
    <t>Core i9-9980HK</t>
  </si>
  <si>
    <t>6722</t>
  </si>
  <si>
    <t>https://cpu.userbenchmark.com/SpeedTest/797907/IntelR-CoreTM-i9-9980HK-CPU---240GHz</t>
  </si>
  <si>
    <t>BX80673I99980X</t>
  </si>
  <si>
    <t>Core i9-9980XE</t>
  </si>
  <si>
    <t>82.2</t>
  </si>
  <si>
    <t>1785</t>
  </si>
  <si>
    <t>https://cpu.userbenchmark.com/SpeedTest/652504/IntelR-CoreTM-i9-9980XE-CPU---300GHz</t>
  </si>
  <si>
    <t>100-000000163</t>
  </si>
  <si>
    <t>Ryzen TR 3990X</t>
  </si>
  <si>
    <t>82.1</t>
  </si>
  <si>
    <t>947</t>
  </si>
  <si>
    <t>https://cpu.userbenchmark.com/SpeedTest/1035665/AMD-Ryzen-Threadripper-3990X-64-Core-Processor</t>
  </si>
  <si>
    <t>BX80673I79800X</t>
  </si>
  <si>
    <t>Core i7-9800X</t>
  </si>
  <si>
    <t>81.9</t>
  </si>
  <si>
    <t>3084</t>
  </si>
  <si>
    <t>https://cpu.userbenchmark.com/SpeedTest/651256/IntelR-CoreTM-i7-9800X-CPU---380GHz</t>
  </si>
  <si>
    <t>YD270XBGAFBOX</t>
  </si>
  <si>
    <t>Ryzen 7 2700X</t>
  </si>
  <si>
    <t>81.7</t>
  </si>
  <si>
    <t>489304</t>
  </si>
  <si>
    <t>https://cpu.userbenchmark.com/AMD-Ryzen-7-2700X/Rating/3958</t>
  </si>
  <si>
    <t>BX80673I77820X</t>
  </si>
  <si>
    <t>Core i7-7820X</t>
  </si>
  <si>
    <t>81.6</t>
  </si>
  <si>
    <t>29550</t>
  </si>
  <si>
    <t>https://cpu.userbenchmark.com/Intel-Core-i7-7820X/Rating/3928</t>
  </si>
  <si>
    <t>BX80671I76800K</t>
  </si>
  <si>
    <t>Core i7-6800K</t>
  </si>
  <si>
    <t>81.4</t>
  </si>
  <si>
    <t>42020</t>
  </si>
  <si>
    <t>https://cpu.userbenchmark.com/Intel-Core-i7-6800K/Rating/3607</t>
  </si>
  <si>
    <t>BX80673I97920X</t>
  </si>
  <si>
    <t>Core i9-7920X</t>
  </si>
  <si>
    <t>5148</t>
  </si>
  <si>
    <t>https://cpu.userbenchmark.com/SpeedTest/278103/IntelR-CoreTM-i9-7920X-CPU---350GHz</t>
  </si>
  <si>
    <t>100-100000159BOX</t>
  </si>
  <si>
    <t>Ryzen 3 3300X</t>
  </si>
  <si>
    <t>81.3</t>
  </si>
  <si>
    <t>11178</t>
  </si>
  <si>
    <t>https://cpu.userbenchmark.com/AMD-Ryzen-3-3300X/Rating/4076</t>
  </si>
  <si>
    <t>Core i7-10850H</t>
  </si>
  <si>
    <t>81.2</t>
  </si>
  <si>
    <t>3638</t>
  </si>
  <si>
    <t>https://cpu.userbenchmark.com/SpeedTest/1160496/IntelR-CoreTM-i7-10850H-CPU---270GHz</t>
  </si>
  <si>
    <t>BX80648I75930K</t>
  </si>
  <si>
    <t>Core i7-5930K</t>
  </si>
  <si>
    <t>81.1</t>
  </si>
  <si>
    <t>36267</t>
  </si>
  <si>
    <t>https://cpu.userbenchmark.com/Intel-Core-i7-5930K/Rating/2578</t>
  </si>
  <si>
    <t>BX80658i55675C</t>
  </si>
  <si>
    <t>Core i5-5675C</t>
  </si>
  <si>
    <t>886</t>
  </si>
  <si>
    <t>https://cpu.userbenchmark.com/SpeedTest/31828/IntelR-CoreTM-i5-5675C-CPU---310GHz</t>
  </si>
  <si>
    <t>CM8068403358413</t>
  </si>
  <si>
    <t>Core i7-8700T</t>
  </si>
  <si>
    <t>4296</t>
  </si>
  <si>
    <t>https://cpu.userbenchmark.com/SpeedTest/480804/IntelR-CoreTM-i7-8700T-CPU---240GHz</t>
  </si>
  <si>
    <t>CM8068403358708</t>
  </si>
  <si>
    <t>Core i5-8600T</t>
  </si>
  <si>
    <t>80.9</t>
  </si>
  <si>
    <t>https://cpu.userbenchmark.com/SpeedTest/506080/IntelR-CoreTM-i5-8600T-CPU---230GHz</t>
  </si>
  <si>
    <t>BX80648I75820K</t>
  </si>
  <si>
    <t>Core i7-5820K</t>
  </si>
  <si>
    <t>80.8</t>
  </si>
  <si>
    <t>101667</t>
  </si>
  <si>
    <t>https://cpu.userbenchmark.com/Intel-Core-i7-5820K/Rating/2579</t>
  </si>
  <si>
    <t>BX80673I97980X</t>
  </si>
  <si>
    <t>Core i9-7980XE</t>
  </si>
  <si>
    <t>80.7</t>
  </si>
  <si>
    <t>4068</t>
  </si>
  <si>
    <t>https://cpu.userbenchmark.com/SpeedTest/352013/IntelR-CoreTM-i9-7980XE-CPU---260GHz</t>
  </si>
  <si>
    <t>BX80633I74960X</t>
  </si>
  <si>
    <t>Core i7-4960X</t>
  </si>
  <si>
    <t>80.6</t>
  </si>
  <si>
    <t>4140</t>
  </si>
  <si>
    <t>https://cpu.userbenchmark.com/Intel-Core-i7-4960X/Rating/1977</t>
  </si>
  <si>
    <t>Xeon E3-1286 v3</t>
  </si>
  <si>
    <t>https://cpu.userbenchmark.com/SpeedTest/33047/IntelR-XeonR-CPU-E3-1286-v3---370GHz</t>
  </si>
  <si>
    <t>Xeon E3-1245 v6</t>
  </si>
  <si>
    <t>80.5</t>
  </si>
  <si>
    <t>https://cpu.userbenchmark.com/SpeedTest/299743/IntelR-XeonR-CPU-E3-1245-v6---370GHz</t>
  </si>
  <si>
    <t>Core i7-8809G</t>
  </si>
  <si>
    <t>80.4</t>
  </si>
  <si>
    <t>3226</t>
  </si>
  <si>
    <t>https://cpu.userbenchmark.com/SpeedTest/422264/IntelR-CoreTM-i7-8809G-CPU---310GHz</t>
  </si>
  <si>
    <t>BX80684I39100</t>
  </si>
  <si>
    <t>Core i3-9100</t>
  </si>
  <si>
    <t>9045</t>
  </si>
  <si>
    <t>https://cpu.userbenchmark.com/SpeedTest/806339/IntelR-CoreTM-i3-9100-CPU---360GHz</t>
  </si>
  <si>
    <t>Xeon E3-1270 v6</t>
  </si>
  <si>
    <t>80.3</t>
  </si>
  <si>
    <t>https://cpu.userbenchmark.com/SpeedTest/278175/IntelR-XeonR-CPU-E3-1270-v6---380GHz</t>
  </si>
  <si>
    <t>Ryzen 5 4600HS</t>
  </si>
  <si>
    <t>983</t>
  </si>
  <si>
    <t>https://cpu.userbenchmark.com/SpeedTest/1134526/AMD-Ryzen-5-4600HS-with-Radeon-Graphics</t>
  </si>
  <si>
    <t>Ryzen 5 5600H</t>
  </si>
  <si>
    <t>5622</t>
  </si>
  <si>
    <t>https://cpu.userbenchmark.com/SpeedTest/1522632/AMD-Ryzen-5-5600H-with-Radeon-Graphics</t>
  </si>
  <si>
    <t>BX80677I77700</t>
  </si>
  <si>
    <t>Core i7-7700</t>
  </si>
  <si>
    <t>239284</t>
  </si>
  <si>
    <t>https://cpu.userbenchmark.com/Intel-Core-i7-7700/Rating/3887</t>
  </si>
  <si>
    <t>BX80684I39100F</t>
  </si>
  <si>
    <t>Core i3-9100F</t>
  </si>
  <si>
    <t>79.9</t>
  </si>
  <si>
    <t>82851</t>
  </si>
  <si>
    <t>https://cpu.userbenchmark.com/Intel-Core-i3-9100F/Rating/4054</t>
  </si>
  <si>
    <t>CL8068404069006</t>
  </si>
  <si>
    <t>Core i9-9880H</t>
  </si>
  <si>
    <t>8653</t>
  </si>
  <si>
    <t>https://cpu.userbenchmark.com/SpeedTest/750169/IntelR-CoreTM-i9-9880H-CPU---230GHz</t>
  </si>
  <si>
    <t>Core i7-9850H</t>
  </si>
  <si>
    <t>79.7</t>
  </si>
  <si>
    <t>7717</t>
  </si>
  <si>
    <t>https://cpu.userbenchmark.com/SpeedTest/826055/IntelR-CoreTM-i7-9850H-CPU---260GHz</t>
  </si>
  <si>
    <t>BX80662I56600K</t>
  </si>
  <si>
    <t>Core i5-6600K</t>
  </si>
  <si>
    <t>362950</t>
  </si>
  <si>
    <t>https://cpu.userbenchmark.com/Intel-Core-i5-6600K/Rating/3503</t>
  </si>
  <si>
    <t>Core i5-10400T</t>
  </si>
  <si>
    <t>79.6</t>
  </si>
  <si>
    <t>https://cpu.userbenchmark.com/SpeedTest/1189479/IntelR-CoreTM-i5-10400T-CPU---200GHz</t>
  </si>
  <si>
    <t>Core i5-10200H</t>
  </si>
  <si>
    <t>79.5</t>
  </si>
  <si>
    <t>2631</t>
  </si>
  <si>
    <t>https://cpu.userbenchmark.com/SpeedTest/1303113/IntelR-CoreTM-i5-10200H-CPU---240GHz</t>
  </si>
  <si>
    <t>Core i7 X 990</t>
  </si>
  <si>
    <t>3013</t>
  </si>
  <si>
    <t>https://cpu.userbenchmark.com/SpeedTest/2590/IntelR-CoreTM-i7-CPU-------X-990----347GHz</t>
  </si>
  <si>
    <t>YD292XA8AFWOF</t>
  </si>
  <si>
    <t>Ryzen TR 2920X</t>
  </si>
  <si>
    <t>2979</t>
  </si>
  <si>
    <t>https://cpu.userbenchmark.com/SpeedTest/625966/AMD-Ryzen-Threadripper-2920X-12-Core-Processor</t>
  </si>
  <si>
    <t>Xeon E5-1650 v3</t>
  </si>
  <si>
    <t>5307</t>
  </si>
  <si>
    <t>https://cpu.userbenchmark.com/SpeedTest/16320/IntelR-XeonR-CPU-E5-1650-v3---350GHz</t>
  </si>
  <si>
    <t>YD260XBCAFBOX</t>
  </si>
  <si>
    <t>Ryzen 5 2600X</t>
  </si>
  <si>
    <t>299103</t>
  </si>
  <si>
    <t>https://cpu.userbenchmark.com/AMD-Ryzen-5-2600X/Rating/3956</t>
  </si>
  <si>
    <t>Core i7-11375H</t>
  </si>
  <si>
    <t>https://cpu.userbenchmark.com/SpeedTest/1462657/11th-Gen-IntelR-CoreTM-i7-11375H---330GHz</t>
  </si>
  <si>
    <t>BX80673I77800X</t>
  </si>
  <si>
    <t>Core i7-7800X</t>
  </si>
  <si>
    <t>79.2</t>
  </si>
  <si>
    <t>19478</t>
  </si>
  <si>
    <t>https://cpu.userbenchmark.com/SpeedTest/304816/IntelR-CoreTM-i7-7800X-CPU---350GHz</t>
  </si>
  <si>
    <t>YD295XA8UGAAF</t>
  </si>
  <si>
    <t>Ryzen TR 2950X</t>
  </si>
  <si>
    <t>79.1</t>
  </si>
  <si>
    <t>9139</t>
  </si>
  <si>
    <t>https://cpu.userbenchmark.com/SpeedTest/569025/AMD-Ryzen-Threadripper-2950X-16-Core-Processor</t>
  </si>
  <si>
    <t>Core i5-10300H</t>
  </si>
  <si>
    <t>58076</t>
  </si>
  <si>
    <t>https://cpu.userbenchmark.com/SpeedTest/1027882/IntelR-CoreTM-i5-10300H-CPU---250GHz</t>
  </si>
  <si>
    <t>BX80646I54690K</t>
  </si>
  <si>
    <t>Core i5-4690K</t>
  </si>
  <si>
    <t>203765</t>
  </si>
  <si>
    <t>https://cpu.userbenchmark.com/Intel-Core-i5-4690K/Rating/2432</t>
  </si>
  <si>
    <t>Core i7-3970X</t>
  </si>
  <si>
    <t>2380</t>
  </si>
  <si>
    <t>https://cpu.userbenchmark.com/SpeedTest/6794/IntelR-CoreTM-i7-3970X-CPU---350GHz</t>
  </si>
  <si>
    <t>Core i5-9400H</t>
  </si>
  <si>
    <t>78.8</t>
  </si>
  <si>
    <t>https://cpu.userbenchmark.com/SpeedTest/843530/IntelR-CoreTM-i5-9400H-CPU---250GHz</t>
  </si>
  <si>
    <t>BX80619I73960X</t>
  </si>
  <si>
    <t>Core i7-3960X</t>
  </si>
  <si>
    <t>https://cpu.userbenchmark.com/Intel-Core-i7-3960X/Rating/1973</t>
  </si>
  <si>
    <t>Core i5-10400H</t>
  </si>
  <si>
    <t>78.7</t>
  </si>
  <si>
    <t>https://cpu.userbenchmark.com/SpeedTest/1084904/IntelR-CoreTM-i5-10400H-CPU---260GHz</t>
  </si>
  <si>
    <t>BX80684I38300</t>
  </si>
  <si>
    <t>Core i3-8300</t>
  </si>
  <si>
    <t>1805</t>
  </si>
  <si>
    <t>https://cpu.userbenchmark.com/SpeedTest/484077/IntelR-CoreTM-i3-8300-CPU---370GHz</t>
  </si>
  <si>
    <t>100-000000100</t>
  </si>
  <si>
    <t>Ryzen 5 4600H</t>
  </si>
  <si>
    <t>36001</t>
  </si>
  <si>
    <t>https://cpu.userbenchmark.com/SpeedTest/1110331/AMD-Ryzen-5-4600H-with-Radeon-Graphics</t>
  </si>
  <si>
    <t>BX80646I74770K</t>
  </si>
  <si>
    <t>Core i7-4770K</t>
  </si>
  <si>
    <t>158800</t>
  </si>
  <si>
    <t>https://cpu.userbenchmark.com/Intel-Core-i7-4770K/Rating/1537</t>
  </si>
  <si>
    <t>BX80633I74930K</t>
  </si>
  <si>
    <t>Core i7-4930K</t>
  </si>
  <si>
    <t>78.6</t>
  </si>
  <si>
    <t>20635</t>
  </si>
  <si>
    <t>https://cpu.userbenchmark.com/Intel-Core-i7-4930K/Rating/1976</t>
  </si>
  <si>
    <t>Core i7-11370H</t>
  </si>
  <si>
    <t>6548</t>
  </si>
  <si>
    <t>https://cpu.userbenchmark.com/SpeedTest/1444990/11th-Gen-IntelR-CoreTM-i7-11370H---330GHz</t>
  </si>
  <si>
    <t>Xeon E5-1650 v2</t>
  </si>
  <si>
    <t>78.5</t>
  </si>
  <si>
    <t>9911</t>
  </si>
  <si>
    <t>https://cpu.userbenchmark.com/SpeedTest/7574/IntelR-XeonR-CPU-E5-1650-v2---350GHz</t>
  </si>
  <si>
    <t>BX80677I57600</t>
  </si>
  <si>
    <t>Core i5-7600</t>
  </si>
  <si>
    <t>78.4</t>
  </si>
  <si>
    <t>39944</t>
  </si>
  <si>
    <t>https://cpu.userbenchmark.com/Intel-Core-i5-7600/Rating/3890</t>
  </si>
  <si>
    <t>Core i3-10100T</t>
  </si>
  <si>
    <t>78.3</t>
  </si>
  <si>
    <t>https://cpu.userbenchmark.com/SpeedTest/1260090/IntelR-CoreTM-i3-10100T-CPU---300GHz</t>
  </si>
  <si>
    <t>Core i7-5775R</t>
  </si>
  <si>
    <t>https://cpu.userbenchmark.com/SpeedTest/39919/IntelR-CoreTM-i7-5775R-CPU---330GHz</t>
  </si>
  <si>
    <t>CL8068404121817</t>
  </si>
  <si>
    <t>Core i7-9750H</t>
  </si>
  <si>
    <t>78.2</t>
  </si>
  <si>
    <t>286865</t>
  </si>
  <si>
    <t>https://cpu.userbenchmark.com/SpeedTest/766364/IntelR-CoreTM-i7-9750H-CPU---260GHz</t>
  </si>
  <si>
    <t>Core i7-5950HQ</t>
  </si>
  <si>
    <t>https://cpu.userbenchmark.com/SpeedTest/29765/IntelR-CoreTM-i7-5950HQ-CPU---290GHz</t>
  </si>
  <si>
    <t>Xeon E3-1230 v6</t>
  </si>
  <si>
    <t>https://cpu.userbenchmark.com/SpeedTest/268848/IntelR-XeonR-CPU-E3-1230-v6---350GHz</t>
  </si>
  <si>
    <t>BX80646I54670K</t>
  </si>
  <si>
    <t>Core i5-4670K</t>
  </si>
  <si>
    <t>77.9</t>
  </si>
  <si>
    <t>130684</t>
  </si>
  <si>
    <t>https://cpu.userbenchmark.com/Intel-Core-i5-4670K/Rating/1538</t>
  </si>
  <si>
    <t>Xeon W3690</t>
  </si>
  <si>
    <t>3786</t>
  </si>
  <si>
    <t>https://cpu.userbenchmark.com/SpeedTest/9677/IntelR-XeonR-CPU-----------W3690----347GHz</t>
  </si>
  <si>
    <t>FH8068403419332</t>
  </si>
  <si>
    <t>Core i7-8559U</t>
  </si>
  <si>
    <t>1961</t>
  </si>
  <si>
    <t>https://cpu.userbenchmark.com/SpeedTest/543591/IntelR-CoreTM-i7-8559U-CPU---270GHz</t>
  </si>
  <si>
    <t>YD297XAZAFWOF</t>
  </si>
  <si>
    <t>Ryzen TR 2970WX</t>
  </si>
  <si>
    <t>77.7</t>
  </si>
  <si>
    <t>https://cpu.userbenchmark.com/SpeedTest/626249/AMD-Ryzen-Threadripper-2970WX-24-Core-Processor</t>
  </si>
  <si>
    <t>Xeon E3-1271 v3</t>
  </si>
  <si>
    <t>77.3</t>
  </si>
  <si>
    <t>1215</t>
  </si>
  <si>
    <t>https://cpu.userbenchmark.com/SpeedTest/17463/IntelR-XeonR-CPU-E3-1271-v3---360GHz</t>
  </si>
  <si>
    <t>BX80646E31276V3</t>
  </si>
  <si>
    <t>Xeon E3-1276 v3</t>
  </si>
  <si>
    <t>77.1</t>
  </si>
  <si>
    <t>https://cpu.userbenchmark.com/SpeedTest/25180/IntelR-XeonR-CPU-E3-1276-v3---360GHz</t>
  </si>
  <si>
    <t>Xeon E3-1275 v3</t>
  </si>
  <si>
    <t>https://cpu.userbenchmark.com/SpeedTest/5652/IntelR-XeonR-CPU-E3-1275-v3---350GHz</t>
  </si>
  <si>
    <t>Core i3-10300T</t>
  </si>
  <si>
    <t>https://cpu.userbenchmark.com/SpeedTest/1290166/IntelR-CoreTM-i3-10300T-CPU---300GHz</t>
  </si>
  <si>
    <t>Core i5-11300H</t>
  </si>
  <si>
    <t>1839</t>
  </si>
  <si>
    <t>https://cpu.userbenchmark.com/SpeedTest/1504890/11th-Gen-IntelR-CoreTM-i5-11300H---310GHz</t>
  </si>
  <si>
    <t>Xeon W3680</t>
  </si>
  <si>
    <t>76.8</t>
  </si>
  <si>
    <t>4420</t>
  </si>
  <si>
    <t>https://cpu.userbenchmark.com/SpeedTest/12335/IntelR-XeonR-CPU-----------W3680----333GHz</t>
  </si>
  <si>
    <t>CM8068403362509</t>
  </si>
  <si>
    <t>Core i5-8500T</t>
  </si>
  <si>
    <t>76.7</t>
  </si>
  <si>
    <t>3473</t>
  </si>
  <si>
    <t>https://cpu.userbenchmark.com/SpeedTest/532888/IntelR-CoreTM-i5-8500T-CPU---210GHz</t>
  </si>
  <si>
    <t>CL8068403359524</t>
  </si>
  <si>
    <t>Core i7-8750H</t>
  </si>
  <si>
    <t>76.6</t>
  </si>
  <si>
    <t>365799</t>
  </si>
  <si>
    <t>https://cpu.userbenchmark.com/SpeedTest/470418/IntelR-CoreTM-i7-8750H-CPU---220GHz</t>
  </si>
  <si>
    <t>BX80637I73770K</t>
  </si>
  <si>
    <t>Core i7-3770K</t>
  </si>
  <si>
    <t>139858</t>
  </si>
  <si>
    <t>https://cpu.userbenchmark.com/Intel-Core-i7-3770K/Rating/1317</t>
  </si>
  <si>
    <t>YD2600BBAFBOX</t>
  </si>
  <si>
    <t>Ryzen 5 2600</t>
  </si>
  <si>
    <t>682395</t>
  </si>
  <si>
    <t>https://cpu.userbenchmark.com/AMD-Ryzen-5-2600/Rating/3955</t>
  </si>
  <si>
    <t>BX80646I74790</t>
  </si>
  <si>
    <t>Core i7-4790</t>
  </si>
  <si>
    <t>76.4</t>
  </si>
  <si>
    <t>239485</t>
  </si>
  <si>
    <t>https://cpu.userbenchmark.com/Intel-Core-i7-4790/Rating/2293</t>
  </si>
  <si>
    <t>Core i7 X 980</t>
  </si>
  <si>
    <t>6863</t>
  </si>
  <si>
    <t>https://cpu.userbenchmark.com/SpeedTest/1822/IntelR-CoreTM-i7-CPU-------X-980----333GHz</t>
  </si>
  <si>
    <t>Xeon E3-1270 v3</t>
  </si>
  <si>
    <t>776</t>
  </si>
  <si>
    <t>https://cpu.userbenchmark.com/SpeedTest/11395/IntelR-XeonR-CPU-E3-1270-v3---350GHz</t>
  </si>
  <si>
    <t>Xeon E3-1230 v5</t>
  </si>
  <si>
    <t>1703</t>
  </si>
  <si>
    <t>https://cpu.userbenchmark.com/SpeedTest/72554/IntelR-XeonR-CPU-E3-1230-v5---340GHz</t>
  </si>
  <si>
    <t>BX80684I38100</t>
  </si>
  <si>
    <t>Core i3-8100</t>
  </si>
  <si>
    <t>112172</t>
  </si>
  <si>
    <t>https://cpu.userbenchmark.com/Intel-Core-i3-8100/Rating/3942</t>
  </si>
  <si>
    <t>CL8068403359725</t>
  </si>
  <si>
    <t>Core i7-8850H</t>
  </si>
  <si>
    <t>16570</t>
  </si>
  <si>
    <t>https://cpu.userbenchmark.com/SpeedTest/485626/IntelR-CoreTM-i7-8850H-CPU---260GHz</t>
  </si>
  <si>
    <t>BX80619I73930K</t>
  </si>
  <si>
    <t>Core i7-3930K</t>
  </si>
  <si>
    <t>33580</t>
  </si>
  <si>
    <t>https://cpu.userbenchmark.com/Intel-Core-i7-3930K/Rating/1487</t>
  </si>
  <si>
    <t>CL8068403373614</t>
  </si>
  <si>
    <t>Core i5-8400H</t>
  </si>
  <si>
    <t>https://cpu.userbenchmark.com/SpeedTest/524256/IntelR-CoreTM-i5-8400H-CPU---250GHz</t>
  </si>
  <si>
    <t>FH8067703417418</t>
  </si>
  <si>
    <t>Core i7-8706G</t>
  </si>
  <si>
    <t>76.1</t>
  </si>
  <si>
    <t>https://cpu.userbenchmark.com/SpeedTest/518066/IntelR-CoreTM-i7-8706G-CPU---310GHz</t>
  </si>
  <si>
    <t>Ryzen 7 5800U</t>
  </si>
  <si>
    <t>https://cpu.userbenchmark.com/SpeedTest/1433044/AMD-Ryzen-7-5800U-with-Radeon-Graphics</t>
  </si>
  <si>
    <t>Core i7-5850HQ</t>
  </si>
  <si>
    <t>https://cpu.userbenchmark.com/SpeedTest/35099/IntelR-CoreTM-i7-5850HQ-CPU---270GHz</t>
  </si>
  <si>
    <t>YD180XBCAEWOF</t>
  </si>
  <si>
    <t>Ryzen 7 1800X</t>
  </si>
  <si>
    <t>86933</t>
  </si>
  <si>
    <t>https://cpu.userbenchmark.com/AMD-Ryzen-7-1800X/Rating/3916</t>
  </si>
  <si>
    <t>CL8068403805708</t>
  </si>
  <si>
    <t>Core i9-8950HK</t>
  </si>
  <si>
    <t>12375</t>
  </si>
  <si>
    <t>https://cpu.userbenchmark.com/SpeedTest/486215/IntelR-CoreTM-i9-8950HK-CPU---290GHz</t>
  </si>
  <si>
    <t>BX80662I76700</t>
  </si>
  <si>
    <t>Core i7-6700</t>
  </si>
  <si>
    <t>262650</t>
  </si>
  <si>
    <t>https://cpu.userbenchmark.com/Intel-Core-i7-6700/Rating/3515</t>
  </si>
  <si>
    <t>100-100000284BOX</t>
  </si>
  <si>
    <t>Ryzen 3 3100</t>
  </si>
  <si>
    <t>75.9</t>
  </si>
  <si>
    <t>40410</t>
  </si>
  <si>
    <t>https://cpu.userbenchmark.com/SpeedTest/1148404/AMD-Ryzen-3-3100-4-Core-Processor</t>
  </si>
  <si>
    <t>BX80637I53570K</t>
  </si>
  <si>
    <t>Core i5-3570K</t>
  </si>
  <si>
    <t>161639</t>
  </si>
  <si>
    <t>https://cpu.userbenchmark.com/Intel-Core-i5-3570K/Rating/1316</t>
  </si>
  <si>
    <t>CM8068403358913</t>
  </si>
  <si>
    <t>Core i5-8400T</t>
  </si>
  <si>
    <t>75.8</t>
  </si>
  <si>
    <t>3511</t>
  </si>
  <si>
    <t>https://cpu.userbenchmark.com/SpeedTest/475176/IntelR-CoreTM-i5-8400T-CPU---170GHz</t>
  </si>
  <si>
    <t>100-000000083</t>
  </si>
  <si>
    <t>Ryzen 7 4700U</t>
  </si>
  <si>
    <t>75.7</t>
  </si>
  <si>
    <t>15005</t>
  </si>
  <si>
    <t>https://cpu.userbenchmark.com/SpeedTest/1105478/AMD-Ryzen-7-4700U-with-Radeon-Graphics</t>
  </si>
  <si>
    <t>YD192XA8AEWOF</t>
  </si>
  <si>
    <t>Ryzen TR 1920X</t>
  </si>
  <si>
    <t>9013</t>
  </si>
  <si>
    <t>https://cpu.userbenchmark.com/AMD-Ryzen-TR-1920X/Rating/3934</t>
  </si>
  <si>
    <t>Ryzen 7 4800U</t>
  </si>
  <si>
    <t>1463</t>
  </si>
  <si>
    <t>https://cpu.userbenchmark.com/SpeedTest/1005639/AMD-Ryzen-7-4800U-with-Radeon-Graphics</t>
  </si>
  <si>
    <t>YD190XA8AEWOF</t>
  </si>
  <si>
    <t>Ryzen TR 1900X</t>
  </si>
  <si>
    <t>5483</t>
  </si>
  <si>
    <t>https://cpu.userbenchmark.com/SpeedTest/340638/AMD-Ryzen-Threadripper-1900X-8-Core-Processor</t>
  </si>
  <si>
    <t>BX80677I57500</t>
  </si>
  <si>
    <t>Core i5-7500</t>
  </si>
  <si>
    <t>121621</t>
  </si>
  <si>
    <t>https://cpu.userbenchmark.com/Intel-Core-i5-7500/Rating/3648</t>
  </si>
  <si>
    <t>Xeon X5690</t>
  </si>
  <si>
    <t>75.6</t>
  </si>
  <si>
    <t>4113</t>
  </si>
  <si>
    <t>https://cpu.userbenchmark.com/SpeedTest/16752/IntelR-XeonR-CPU-----------X5690----347GHz</t>
  </si>
  <si>
    <t>BX80646I74771</t>
  </si>
  <si>
    <t>Core i7-4771</t>
  </si>
  <si>
    <t>10481</t>
  </si>
  <si>
    <t>https://cpu.userbenchmark.com/Intel-Core-i7-4771/Rating/2008</t>
  </si>
  <si>
    <t>BX80646E31241V3</t>
  </si>
  <si>
    <t>Xeon E3-1241 v3</t>
  </si>
  <si>
    <t>75.5</t>
  </si>
  <si>
    <t>3304</t>
  </si>
  <si>
    <t>https://cpu.userbenchmark.com/SpeedTest/15164/IntelR-XeonR-CPU-E3-1241-v3---350GHz</t>
  </si>
  <si>
    <t>Core i7 980</t>
  </si>
  <si>
    <t>2050</t>
  </si>
  <si>
    <t>https://cpu.userbenchmark.com/SpeedTest/3336/IntelR-CoreTM-i7-CPU---------980----333GHz</t>
  </si>
  <si>
    <t>BX80677I57600T</t>
  </si>
  <si>
    <t>Core i5-7600T</t>
  </si>
  <si>
    <t>75.4</t>
  </si>
  <si>
    <t>https://cpu.userbenchmark.com/SpeedTest/246226/IntelR-CoreTM-i5-7600T-CPU---280GHz</t>
  </si>
  <si>
    <t>YD299XAZAFWOF</t>
  </si>
  <si>
    <t>Ryzen TR 2990WX</t>
  </si>
  <si>
    <t>75.2</t>
  </si>
  <si>
    <t>https://cpu.userbenchmark.com/SpeedTest/560423/AMD-Ryzen-Threadripper-2990WX-32-Core-Processor</t>
  </si>
  <si>
    <t>BX80646I54690</t>
  </si>
  <si>
    <t>Core i5-4690</t>
  </si>
  <si>
    <t>64240</t>
  </si>
  <si>
    <t>https://cpu.userbenchmark.com/Intel-Core-i5-4690/Rating/2311</t>
  </si>
  <si>
    <t>Core i5-2550K</t>
  </si>
  <si>
    <t>2472</t>
  </si>
  <si>
    <t>https://cpu.userbenchmark.com/SpeedTest/5474/IntelR-CoreTM-i5-2550K-CPU---340GHz</t>
  </si>
  <si>
    <t>BX80623I72700K</t>
  </si>
  <si>
    <t>Core i7-2700K</t>
  </si>
  <si>
    <t>19625</t>
  </si>
  <si>
    <t>https://cpu.userbenchmark.com/Intel-Core-i7-2700K/Rating/1985</t>
  </si>
  <si>
    <t>BX80646I74770</t>
  </si>
  <si>
    <t>Core i7-4770</t>
  </si>
  <si>
    <t>137382</t>
  </si>
  <si>
    <t>https://cpu.userbenchmark.com/Intel-Core-i7-4770/Rating/1978</t>
  </si>
  <si>
    <t>BX80646E31231V3</t>
  </si>
  <si>
    <t>Xeon E3-1231 v3</t>
  </si>
  <si>
    <t>16256</t>
  </si>
  <si>
    <t>https://cpu.userbenchmark.com/SpeedTest/11040/IntelR-XeonR-CPU-E3-1231-v3---340GHz</t>
  </si>
  <si>
    <t>BX80662I56600</t>
  </si>
  <si>
    <t>Core i5-6600</t>
  </si>
  <si>
    <t>74.9</t>
  </si>
  <si>
    <t>80126</t>
  </si>
  <si>
    <t>https://cpu.userbenchmark.com/Intel-Core-i5-6600/Rating/3514</t>
  </si>
  <si>
    <t>Xeon E5-2687W 0</t>
  </si>
  <si>
    <t>722</t>
  </si>
  <si>
    <t>https://cpu.userbenchmark.com/SpeedTest/8860/IntelR-XeonR-CPU-E5-2687W-0---310GHz</t>
  </si>
  <si>
    <t>YD1600BBAFBOX</t>
  </si>
  <si>
    <t>Ryzen 5 1600AF</t>
  </si>
  <si>
    <t>74.8</t>
  </si>
  <si>
    <t>71553</t>
  </si>
  <si>
    <t>https://cpu.userbenchmark.com/SpeedTest/563877/AMD-Ryzen-5-1600-Six-Core-Processor</t>
  </si>
  <si>
    <t>Core i7-4790S</t>
  </si>
  <si>
    <t>74.7</t>
  </si>
  <si>
    <t>11611</t>
  </si>
  <si>
    <t>https://cpu.userbenchmark.com/SpeedTest/13424/IntelR-CoreTM-i7-4790S-CPU---320GHz</t>
  </si>
  <si>
    <t>YD2700BBAFBOX</t>
  </si>
  <si>
    <t>Ryzen 7 2700</t>
  </si>
  <si>
    <t>145053</t>
  </si>
  <si>
    <t>https://cpu.userbenchmark.com/AMD-Ryzen-7-2700/Rating/3957</t>
  </si>
  <si>
    <t>FH8068403419522</t>
  </si>
  <si>
    <t>Core i5-8259U</t>
  </si>
  <si>
    <t>74.6</t>
  </si>
  <si>
    <t>3136</t>
  </si>
  <si>
    <t>https://cpu.userbenchmark.com/SpeedTest/543736/IntelR-CoreTM-i5-8259U-CPU---230GHz</t>
  </si>
  <si>
    <t>BX80623I72600K</t>
  </si>
  <si>
    <t>Core i7-2600K</t>
  </si>
  <si>
    <t>139688</t>
  </si>
  <si>
    <t>https://cpu.userbenchmark.com/Intel-Core-i7-2600K/Rating/621</t>
  </si>
  <si>
    <t>Core i5-4670</t>
  </si>
  <si>
    <t>43199</t>
  </si>
  <si>
    <t>https://cpu.userbenchmark.com/SpeedTest/630/IntelR-CoreTM-i5-4670-CPU---340GHz</t>
  </si>
  <si>
    <t>Xeon E5-1650 0</t>
  </si>
  <si>
    <t>8917</t>
  </si>
  <si>
    <t>https://cpu.userbenchmark.com/SpeedTest/7093/IntelR-XeonR-CPU-E5-1650-0---320GHz</t>
  </si>
  <si>
    <t>Core i5-1145G7</t>
  </si>
  <si>
    <t>74.5</t>
  </si>
  <si>
    <t>790</t>
  </si>
  <si>
    <t>https://cpu.userbenchmark.com/SpeedTest/1345527/11th-Gen-IntelR-CoreTM-i5-1145G7---260GHz</t>
  </si>
  <si>
    <t>BX80646E31230V3</t>
  </si>
  <si>
    <t>Xeon E3-1230 v3</t>
  </si>
  <si>
    <t>7215</t>
  </si>
  <si>
    <t>https://cpu.userbenchmark.com/SpeedTest/2171/IntelR-XeonR-CPU-E3-1230-v3---330GHz</t>
  </si>
  <si>
    <t>YD160XBCAEWOF</t>
  </si>
  <si>
    <t>Ryzen 5 1600X</t>
  </si>
  <si>
    <t>146489</t>
  </si>
  <si>
    <t>https://cpu.userbenchmark.com/AMD-Ryzen-5-1600X/Rating/3920</t>
  </si>
  <si>
    <t>YD195XA8AEWOF</t>
  </si>
  <si>
    <t>Ryzen TR 1950X</t>
  </si>
  <si>
    <t>21746</t>
  </si>
  <si>
    <t>https://cpu.userbenchmark.com/AMD-Ryzen-TR-1950X/Rating/3932</t>
  </si>
  <si>
    <t>Core i7-1165G7</t>
  </si>
  <si>
    <t>23941</t>
  </si>
  <si>
    <t>https://cpu.userbenchmark.com/SpeedTest/1195374/11th-Gen-IntelR-CoreTM-i7-1165G7---280GHz</t>
  </si>
  <si>
    <t>Xeon E3-1240 v3</t>
  </si>
  <si>
    <t>74.4</t>
  </si>
  <si>
    <t>2333</t>
  </si>
  <si>
    <t>https://cpu.userbenchmark.com/SpeedTest/4602/IntelR-XeonR-CPU-E3-1240-v3---340GHz</t>
  </si>
  <si>
    <t>BX80646E31246V3</t>
  </si>
  <si>
    <t>Xeon E3-1246 v3</t>
  </si>
  <si>
    <t>https://cpu.userbenchmark.com/SpeedTest/11023/IntelR-XeonR-CPU-E3-1246-v3---350GHz</t>
  </si>
  <si>
    <t>BX80633I74820K</t>
  </si>
  <si>
    <t>Core i7-4820K</t>
  </si>
  <si>
    <t>20375</t>
  </si>
  <si>
    <t>https://cpu.userbenchmark.com/Intel-Core-i7-4820K/Rating/1675</t>
  </si>
  <si>
    <t>Xeon E3-1275 V2</t>
  </si>
  <si>
    <t>https://cpu.userbenchmark.com/SpeedTest/4507/IntelR-XeonR-CPU-E3-1275-V2---350GHz</t>
  </si>
  <si>
    <t>Xeon E3-1270 V2</t>
  </si>
  <si>
    <t>2782</t>
  </si>
  <si>
    <t>https://cpu.userbenchmark.com/SpeedTest/11264/IntelR-XeonR-CPU-E3-1270-V2---350GHz</t>
  </si>
  <si>
    <t>YD170XBCAEWOF</t>
  </si>
  <si>
    <t>Ryzen 7 1700X</t>
  </si>
  <si>
    <t>74.2</t>
  </si>
  <si>
    <t>119759</t>
  </si>
  <si>
    <t>https://cpu.userbenchmark.com/AMD-Ryzen-7-1700X/Rating/3915</t>
  </si>
  <si>
    <t>BX80623I52500K</t>
  </si>
  <si>
    <t>Core i5-2500K</t>
  </si>
  <si>
    <t>74.1</t>
  </si>
  <si>
    <t>151490</t>
  </si>
  <si>
    <t>https://cpu.userbenchmark.com/Intel-Core-i5-2500K/Rating/619</t>
  </si>
  <si>
    <t>BX80637I73770</t>
  </si>
  <si>
    <t>Core i7-3770</t>
  </si>
  <si>
    <t>73.9</t>
  </si>
  <si>
    <t>247619</t>
  </si>
  <si>
    <t>https://cpu.userbenchmark.com/Intel-Core-i7-3770/Rating/1979</t>
  </si>
  <si>
    <t>Core i5-4670S</t>
  </si>
  <si>
    <t>73.8</t>
  </si>
  <si>
    <t>https://cpu.userbenchmark.com/SpeedTest/5523/IntelR-CoreTM-i5-4670S-CPU---310GHz</t>
  </si>
  <si>
    <t>100-000000084</t>
  </si>
  <si>
    <t>Ryzen 5 4500U</t>
  </si>
  <si>
    <t>19941</t>
  </si>
  <si>
    <t>https://cpu.userbenchmark.com/SpeedTest/1052299/AMD-Ryzen-5-4500U-with-Radeon-Graphics</t>
  </si>
  <si>
    <t>Xeon E3-1240 V2</t>
  </si>
  <si>
    <t>4337</t>
  </si>
  <si>
    <t>https://cpu.userbenchmark.com/SpeedTest/5484/IntelR-XeonR-CPU-E3-1240-V2---340GHz</t>
  </si>
  <si>
    <t>Core i7-1185G7</t>
  </si>
  <si>
    <t>73.6</t>
  </si>
  <si>
    <t>3738</t>
  </si>
  <si>
    <t>https://cpu.userbenchmark.com/SpeedTest/1268967/11th-Gen-IntelR-CoreTM-i7-1185G7---300GHz</t>
  </si>
  <si>
    <t>Core i5-3570</t>
  </si>
  <si>
    <t>73.5</t>
  </si>
  <si>
    <t>89258</t>
  </si>
  <si>
    <t>https://cpu.userbenchmark.com/SpeedTest/793/IntelR-CoreTM-i5-3570-CPU---340GHz</t>
  </si>
  <si>
    <t>Core i7 970</t>
  </si>
  <si>
    <t>73.4</t>
  </si>
  <si>
    <t>3458</t>
  </si>
  <si>
    <t>https://cpu.userbenchmark.com/SpeedTest/8374/IntelR-CoreTM-i7-CPU---------970----320GHz</t>
  </si>
  <si>
    <t>100-000000105</t>
  </si>
  <si>
    <t>Ryzen 5 4600U</t>
  </si>
  <si>
    <t>73.3</t>
  </si>
  <si>
    <t>https://cpu.userbenchmark.com/SpeedTest/1152158/AMD-Ryzen-5-4600U-with-Radeon-Graphics</t>
  </si>
  <si>
    <t>BX80646I54590</t>
  </si>
  <si>
    <t>Core i5-4590</t>
  </si>
  <si>
    <t>132391</t>
  </si>
  <si>
    <t>https://cpu.userbenchmark.com/Intel-Core-i5-4590/Rating/2604</t>
  </si>
  <si>
    <t>Xeon E3-1230 V2</t>
  </si>
  <si>
    <t>7200</t>
  </si>
  <si>
    <t>https://cpu.userbenchmark.com/SpeedTest/652/IntelR-XeonR-CPU-E3-1230-V2---330GHz</t>
  </si>
  <si>
    <t>Core i7-4770S</t>
  </si>
  <si>
    <t>10986</t>
  </si>
  <si>
    <t>https://cpu.userbenchmark.com/SpeedTest/2123/IntelR-CoreTM-i7-4770S-CPU---310GHz</t>
  </si>
  <si>
    <t>Core i7-8705G</t>
  </si>
  <si>
    <t>5051</t>
  </si>
  <si>
    <t>https://cpu.userbenchmark.com/SpeedTest/453718/IntelR-CoreTM-i7-8705G-CPU---310GHz</t>
  </si>
  <si>
    <t>Core i5-1135G7</t>
  </si>
  <si>
    <t>24037</t>
  </si>
  <si>
    <t>https://cpu.userbenchmark.com/SpeedTest/1286124/11th-Gen-IntelR-CoreTM-i5-1135G7---240GHz</t>
  </si>
  <si>
    <t>Xeon E3-1245 V2</t>
  </si>
  <si>
    <t>73.2</t>
  </si>
  <si>
    <t>1836</t>
  </si>
  <si>
    <t>https://cpu.userbenchmark.com/SpeedTest/5622/IntelR-XeonR-CPU-E3-1245-V2---340GHz</t>
  </si>
  <si>
    <t>CL8068403373522</t>
  </si>
  <si>
    <t>Core i5-8300H</t>
  </si>
  <si>
    <t>142885</t>
  </si>
  <si>
    <t>https://cpu.userbenchmark.com/SpeedTest/425634/IntelR-CoreTM-i5-8300H-CPU---230GHz</t>
  </si>
  <si>
    <t>BX80677I77700T</t>
  </si>
  <si>
    <t>Core i7-7700T</t>
  </si>
  <si>
    <t>73.1</t>
  </si>
  <si>
    <t>5982</t>
  </si>
  <si>
    <t>https://cpu.userbenchmark.com/SpeedTest/232624/IntelR-CoreTM-i7-7700T-CPU---290GHz</t>
  </si>
  <si>
    <t>BX80646I54570</t>
  </si>
  <si>
    <t>Core i5-4570</t>
  </si>
  <si>
    <t>120598</t>
  </si>
  <si>
    <t>https://cpu.userbenchmark.com/Intel-Core-i5-4570/Rating/2770</t>
  </si>
  <si>
    <t>BX80701G6600</t>
  </si>
  <si>
    <t>Pentium Gold G6600</t>
  </si>
  <si>
    <t>https://cpu.userbenchmark.com/SpeedTest/1454523/IntelR-PentiumR-Gold-G6600-CPU---420GHz</t>
  </si>
  <si>
    <t>Core i7-3820</t>
  </si>
  <si>
    <t>40208</t>
  </si>
  <si>
    <t>https://cpu.userbenchmark.com/SpeedTest/739/IntelR-CoreTM-i7-3820-CPU---360GHz</t>
  </si>
  <si>
    <t>Xeon E5-1620 v2</t>
  </si>
  <si>
    <t>72.9</t>
  </si>
  <si>
    <t>8507</t>
  </si>
  <si>
    <t>https://cpu.userbenchmark.com/SpeedTest/8354/IntelR-XeonR-CPU-E5-1620-v2---370GHz</t>
  </si>
  <si>
    <t>Ryzen 7 5700U</t>
  </si>
  <si>
    <t>72.8</t>
  </si>
  <si>
    <t>3024</t>
  </si>
  <si>
    <t>https://cpu.userbenchmark.com/SpeedTest/1482042/AMD-Ryzen-7-5700U-with-Radeon-Graphics</t>
  </si>
  <si>
    <t>Xeon E5-2690 v2</t>
  </si>
  <si>
    <t>https://cpu.userbenchmark.com/SpeedTest/13436/IntelR-XeonR-CPU-E5-2690-v2---300GHz</t>
  </si>
  <si>
    <t>Xeon E3-1265L v3</t>
  </si>
  <si>
    <t>https://cpu.userbenchmark.com/SpeedTest/20266/IntelR-XeonR-CPU-E3-1265L-v3---250GHz</t>
  </si>
  <si>
    <t>Xeon E3-1226 v3</t>
  </si>
  <si>
    <t>1712</t>
  </si>
  <si>
    <t>https://cpu.userbenchmark.com/SpeedTest/18482/IntelR-XeonR-CPU-E3-1226-v3---330GHz</t>
  </si>
  <si>
    <t>Xeon X5660</t>
  </si>
  <si>
    <t>5787</t>
  </si>
  <si>
    <t>https://cpu.userbenchmark.com/SpeedTest/17750/IntelR-XeonR-CPU-----------X5660----280GHz</t>
  </si>
  <si>
    <t>Core i5-6600T</t>
  </si>
  <si>
    <t>72.7</t>
  </si>
  <si>
    <t>936</t>
  </si>
  <si>
    <t>https://cpu.userbenchmark.com/SpeedTest/37851/IntelR-CoreTM-i5-6600T-CPU---270GHz</t>
  </si>
  <si>
    <t>Core i7-7820HK</t>
  </si>
  <si>
    <t>72.6</t>
  </si>
  <si>
    <t>14966</t>
  </si>
  <si>
    <t>https://cpu.userbenchmark.com/SpeedTest/224965/IntelR-CoreTM-i7-7820HK-CPU---290GHz</t>
  </si>
  <si>
    <t>Xeon E3-1220 v5</t>
  </si>
  <si>
    <t>957</t>
  </si>
  <si>
    <t>https://cpu.userbenchmark.com/SpeedTest/139116/IntelR-XeonR-CPU-E3-1220-v5---300GHz</t>
  </si>
  <si>
    <t>Core i5-3550</t>
  </si>
  <si>
    <t>72.4</t>
  </si>
  <si>
    <t>19477</t>
  </si>
  <si>
    <t>https://cpu.userbenchmark.com/SpeedTest/846/IntelR-CoreTM-i5-3550-CPU---330GHz</t>
  </si>
  <si>
    <t>Xeon E3-1245 v3</t>
  </si>
  <si>
    <t>2253</t>
  </si>
  <si>
    <t>https://cpu.userbenchmark.com/SpeedTest/4697/IntelR-XeonR-CPU-E3-1245-v3---340GHz</t>
  </si>
  <si>
    <t>YD3400C5FHBOX</t>
  </si>
  <si>
    <t>Ryzen 5 3400G</t>
  </si>
  <si>
    <t>72.3</t>
  </si>
  <si>
    <t>74264</t>
  </si>
  <si>
    <t>https://cpu.userbenchmark.com/SpeedTest/825156/AMD-Ryzen-5-3400G-with-Radeon-Vega-Graphics</t>
  </si>
  <si>
    <t>Core i5-9300H</t>
  </si>
  <si>
    <t>72.1</t>
  </si>
  <si>
    <t>95507</t>
  </si>
  <si>
    <t>https://cpu.userbenchmark.com/SpeedTest/744904/IntelR-CoreTM-i5-9300H-CPU---240GHz</t>
  </si>
  <si>
    <t>Core i5-8279U</t>
  </si>
  <si>
    <t>https://cpu.userbenchmark.com/SpeedTest/807756/IntelR-CoreTM-i5-8279U-CPU---240GHz</t>
  </si>
  <si>
    <t>BX80677I57400</t>
  </si>
  <si>
    <t>Core i5-7400</t>
  </si>
  <si>
    <t>217958</t>
  </si>
  <si>
    <t>https://cpu.userbenchmark.com/Intel-Core-i5-7400/Rating/3886</t>
  </si>
  <si>
    <t>Xeon E31270</t>
  </si>
  <si>
    <t>2464</t>
  </si>
  <si>
    <t>https://cpu.userbenchmark.com/SpeedTest/5604/IntelR-XeonR-CPU-E31270---340GHz</t>
  </si>
  <si>
    <t>BX80677I37320</t>
  </si>
  <si>
    <t>Core i3-7320</t>
  </si>
  <si>
    <t>https://cpu.userbenchmark.com/Intel-Core-i3-7320/Rating/3888</t>
  </si>
  <si>
    <t>Xeon W3570</t>
  </si>
  <si>
    <t>https://cpu.userbenchmark.com/SpeedTest/12630/IntelR-XeonR-CPU-----------W3570----320GHz</t>
  </si>
  <si>
    <t>Core i5-4590S</t>
  </si>
  <si>
    <t>71.9</t>
  </si>
  <si>
    <t>10556</t>
  </si>
  <si>
    <t>https://cpu.userbenchmark.com/SpeedTest/13459/IntelR-CoreTM-i5-4590S-CPU---300GHz</t>
  </si>
  <si>
    <t>Core i7-3770S</t>
  </si>
  <si>
    <t>8624</t>
  </si>
  <si>
    <t>https://cpu.userbenchmark.com/SpeedTest/2218/IntelR-CoreTM-i7-3770S-CPU---310GHz</t>
  </si>
  <si>
    <t>YD250XBBM4KAF</t>
  </si>
  <si>
    <t>Ryzen 5 2500X</t>
  </si>
  <si>
    <t>71.8</t>
  </si>
  <si>
    <t>1530</t>
  </si>
  <si>
    <t>https://cpu.userbenchmark.com/SpeedTest/567224/AMD-Ryzen-5-2500X-Quad-Core-Processor</t>
  </si>
  <si>
    <t>Ryzen 5 5600U</t>
  </si>
  <si>
    <t>https://cpu.userbenchmark.com/SpeedTest/1461589/AMD-Ryzen-5-5600U-with-Radeon-Graphics</t>
  </si>
  <si>
    <t>Core i5-8305G</t>
  </si>
  <si>
    <t>https://cpu.userbenchmark.com/SpeedTest/483074/IntelR-CoreTM-i5-8305G-CPU---280GHz</t>
  </si>
  <si>
    <t>CM8066201920202</t>
  </si>
  <si>
    <t>Core i7-6700T</t>
  </si>
  <si>
    <t>71.5</t>
  </si>
  <si>
    <t>8244</t>
  </si>
  <si>
    <t>https://cpu.userbenchmark.com/SpeedTest/36439/IntelR-CoreTM-i7-6700T-CPU---280GHz</t>
  </si>
  <si>
    <t>YD1600BBAEBOX</t>
  </si>
  <si>
    <t>Ryzen 5 1600</t>
  </si>
  <si>
    <t>71.4</t>
  </si>
  <si>
    <t>346768</t>
  </si>
  <si>
    <t>https://cpu.userbenchmark.com/AMD-Ryzen-5-1600/Rating/3919</t>
  </si>
  <si>
    <t>CM8068403377415</t>
  </si>
  <si>
    <t>Core i3-8100T</t>
  </si>
  <si>
    <t>1456</t>
  </si>
  <si>
    <t>https://cpu.userbenchmark.com/SpeedTest/509371/IntelR-CoreTM-i3-8100T-CPU---310GHz</t>
  </si>
  <si>
    <t>Xeon E3-1225 v3</t>
  </si>
  <si>
    <t>71.3</t>
  </si>
  <si>
    <t>3990</t>
  </si>
  <si>
    <t>https://cpu.userbenchmark.com/SpeedTest/12983/IntelR-XeonR-CPU-E3-1225-v3---320GHz</t>
  </si>
  <si>
    <t>Xeon E3-1240</t>
  </si>
  <si>
    <t>1893</t>
  </si>
  <si>
    <t>https://cpu.userbenchmark.com/SpeedTest/5243/IntelR-XeonR-CPU-E31240---330GHz</t>
  </si>
  <si>
    <t>Core i7 975</t>
  </si>
  <si>
    <t>71.2</t>
  </si>
  <si>
    <t>2633</t>
  </si>
  <si>
    <t>https://cpu.userbenchmark.com/SpeedTest/941/IntelR-CoreTM-i7-CPU---------975----333GHz</t>
  </si>
  <si>
    <t>BX80662I56500</t>
  </si>
  <si>
    <t>Core i5-6500</t>
  </si>
  <si>
    <t>213412</t>
  </si>
  <si>
    <t>https://cpu.userbenchmark.com/Intel-Core-i5-6500/Rating/3513</t>
  </si>
  <si>
    <t>Xeon E5-1620 0</t>
  </si>
  <si>
    <t>14417</t>
  </si>
  <si>
    <t>https://cpu.userbenchmark.com/SpeedTest/2930/IntelR-XeonR-CPU-E5-1620-0---360GHz</t>
  </si>
  <si>
    <t>Xeon E3-1220 v3</t>
  </si>
  <si>
    <t>71.1</t>
  </si>
  <si>
    <t>4088</t>
  </si>
  <si>
    <t>https://cpu.userbenchmark.com/SpeedTest/5983/IntelR-XeonR-CPU-E3-1220-v3---310GHz</t>
  </si>
  <si>
    <t>BX80637I53470</t>
  </si>
  <si>
    <t>Core i5-3470</t>
  </si>
  <si>
    <t>191395</t>
  </si>
  <si>
    <t>https://cpu.userbenchmark.com/Intel-Core-i5-3470/Rating/2771</t>
  </si>
  <si>
    <t>BX80623I72600</t>
  </si>
  <si>
    <t>Core i7-2600</t>
  </si>
  <si>
    <t>173636</t>
  </si>
  <si>
    <t>https://cpu.userbenchmark.com/Intel-Core-i7-2600/Rating/620</t>
  </si>
  <si>
    <t>YD1700BBAEBOX</t>
  </si>
  <si>
    <t>Ryzen 7 1700</t>
  </si>
  <si>
    <t>70.9</t>
  </si>
  <si>
    <t>180876</t>
  </si>
  <si>
    <t>https://cpu.userbenchmark.com/AMD-Ryzen-7-1700/Rating/3917</t>
  </si>
  <si>
    <t>Xeon E3-1225 V2</t>
  </si>
  <si>
    <t>2374</t>
  </si>
  <si>
    <t>https://cpu.userbenchmark.com/SpeedTest/5015/IntelR-XeonR-CPU-E3-1225-V2---320GHz</t>
  </si>
  <si>
    <t>BX80646I54460</t>
  </si>
  <si>
    <t>Core i5-4460</t>
  </si>
  <si>
    <t>237140</t>
  </si>
  <si>
    <t>https://cpu.userbenchmark.com/Intel-Core-i5-4460/Rating/2310</t>
  </si>
  <si>
    <t>Core i5-2500</t>
  </si>
  <si>
    <t>65054</t>
  </si>
  <si>
    <t>https://cpu.userbenchmark.com/SpeedTest/517/IntelR-CoreTM-i5-2500-CPU---330GHz</t>
  </si>
  <si>
    <t>Core i5-2450P</t>
  </si>
  <si>
    <t>https://cpu.userbenchmark.com/SpeedTest/2795/IntelR-CoreTM-i5-2450P-CPU---320GHz</t>
  </si>
  <si>
    <t>BX80701G6500</t>
  </si>
  <si>
    <t>Pentium Gold G6500</t>
  </si>
  <si>
    <t>https://cpu.userbenchmark.com/SpeedTest/1323006/IntelR-PentiumR-Gold-G6500-CPU---410GHz</t>
  </si>
  <si>
    <t>Xeon E3-1220 V2</t>
  </si>
  <si>
    <t>3218</t>
  </si>
  <si>
    <t>https://cpu.userbenchmark.com/SpeedTest/3482/IntelR-XeonR-CPU-E3-1220-V2---310GHz</t>
  </si>
  <si>
    <t>Core i7-4790T</t>
  </si>
  <si>
    <t>70.7</t>
  </si>
  <si>
    <t>834</t>
  </si>
  <si>
    <t>https://cpu.userbenchmark.com/SpeedTest/13586/IntelR-CoreTM-i7-4790T-CPU---270GHz</t>
  </si>
  <si>
    <t>BX80701G6400</t>
  </si>
  <si>
    <t>Pentium Gold G6400</t>
  </si>
  <si>
    <t>1724</t>
  </si>
  <si>
    <t>https://cpu.userbenchmark.com/SpeedTest/1221579/IntelR-PentiumR-Gold-G6400-CPU---400GHz</t>
  </si>
  <si>
    <t>Core i7-4940MX</t>
  </si>
  <si>
    <t>2014</t>
  </si>
  <si>
    <t>https://cpu.userbenchmark.com/SpeedTest/9756/IntelR-CoreTM-i7-4940MX-CPU---310GHz</t>
  </si>
  <si>
    <t>Core i5-3450</t>
  </si>
  <si>
    <t>70.6</t>
  </si>
  <si>
    <t>32380</t>
  </si>
  <si>
    <t>https://cpu.userbenchmark.com/SpeedTest/161/IntelR-CoreTM-i5-3450-CPU---310GHz</t>
  </si>
  <si>
    <t>Core i7-3940XM</t>
  </si>
  <si>
    <t>70.4</t>
  </si>
  <si>
    <t>1776</t>
  </si>
  <si>
    <t>https://cpu.userbenchmark.com/SpeedTest/7092/IntelR-CoreTM-i7-3940XM-CPU---300GHz</t>
  </si>
  <si>
    <t>YD3200C5FHBOX</t>
  </si>
  <si>
    <t>Ryzen 3 3200G</t>
  </si>
  <si>
    <t>70.3</t>
  </si>
  <si>
    <t>88187</t>
  </si>
  <si>
    <t>https://cpu.userbenchmark.com/SpeedTest/824486/AMD-Ryzen-3-3200G-with-Radeon-Vega-Graphics</t>
  </si>
  <si>
    <t>Core i7-10710U</t>
  </si>
  <si>
    <t>6080</t>
  </si>
  <si>
    <t>https://cpu.userbenchmark.com/SpeedTest/900004/IntelR-CoreTM-i7-10710U-CPU---110GHz</t>
  </si>
  <si>
    <t>Core i5-4570S</t>
  </si>
  <si>
    <t>70.2</t>
  </si>
  <si>
    <t>9489</t>
  </si>
  <si>
    <t>https://cpu.userbenchmark.com/SpeedTest/5965/IntelR-CoreTM-i5-4570S-CPU---290GHz</t>
  </si>
  <si>
    <t>Xeon X5667</t>
  </si>
  <si>
    <t>70.1</t>
  </si>
  <si>
    <t>https://cpu.userbenchmark.com/SpeedTest/21709/IntelR-XeonR-CPU-----------X5667----307GHz</t>
  </si>
  <si>
    <t>Core i7-4770T</t>
  </si>
  <si>
    <t>https://cpu.userbenchmark.com/SpeedTest/4415/IntelR-CoreTM-i7-4770T-CPU---250GHz</t>
  </si>
  <si>
    <t>100-000000085</t>
  </si>
  <si>
    <t>Ryzen 3 4300U</t>
  </si>
  <si>
    <t>2592</t>
  </si>
  <si>
    <t>https://cpu.userbenchmark.com/SpeedTest/1135301/AMD-Ryzen-3-4300U-with-Radeon-Graphics</t>
  </si>
  <si>
    <t>BX80677I37350K</t>
  </si>
  <si>
    <t>Core i3-7350K</t>
  </si>
  <si>
    <t>3425</t>
  </si>
  <si>
    <t>https://cpu.userbenchmark.com/Intel-Core-i3-7350K/Rating/3889</t>
  </si>
  <si>
    <t>Core i7 880</t>
  </si>
  <si>
    <t>745</t>
  </si>
  <si>
    <t>https://cpu.userbenchmark.com/SpeedTest/15321/IntelR-CoreTM-i7-CPU---------880----307GHz</t>
  </si>
  <si>
    <t>Xeon X5650</t>
  </si>
  <si>
    <t>12341</t>
  </si>
  <si>
    <t>https://cpu.userbenchmark.com/SpeedTest/355/IntelR-XeonR-CPU-----------X5650----267GHz</t>
  </si>
  <si>
    <t>BX80677I57500T</t>
  </si>
  <si>
    <t>Core i5-7500T</t>
  </si>
  <si>
    <t>4191</t>
  </si>
  <si>
    <t>https://cpu.userbenchmark.com/SpeedTest/218898/IntelR-CoreTM-i5-7500T-CPU---270GHz</t>
  </si>
  <si>
    <t>Core i7-6920HQ</t>
  </si>
  <si>
    <t>2399</t>
  </si>
  <si>
    <t>https://cpu.userbenchmark.com/SpeedTest/56225/IntelR-CoreTM-i7-6920HQ-CPU---290GHz</t>
  </si>
  <si>
    <t>Xeon E31230</t>
  </si>
  <si>
    <t>69.8</t>
  </si>
  <si>
    <t>1671</t>
  </si>
  <si>
    <t>https://cpu.userbenchmark.com/SpeedTest/6750/IntelR-XeonR-CPU-E31230---320GHz</t>
  </si>
  <si>
    <t>Xeon E31220</t>
  </si>
  <si>
    <t>69.7</t>
  </si>
  <si>
    <t>2386</t>
  </si>
  <si>
    <t>https://cpu.userbenchmark.com/SpeedTest/6171/IntelR-XeonR-CPU-E31220---310GHz</t>
  </si>
  <si>
    <t>Core i7-4930MX</t>
  </si>
  <si>
    <t>69.6</t>
  </si>
  <si>
    <t>https://cpu.userbenchmark.com/SpeedTest/2453/IntelR-CoreTM-i7-4930MX-CPU---300GHz</t>
  </si>
  <si>
    <t>Xeon E5-2630 v3</t>
  </si>
  <si>
    <t>1218</t>
  </si>
  <si>
    <t>https://cpu.userbenchmark.com/SpeedTest/22651/IntelR-XeonR-CPU-E5-2630-v3---240GHz</t>
  </si>
  <si>
    <t>BX80677I37300</t>
  </si>
  <si>
    <t>Core i3-7300</t>
  </si>
  <si>
    <t>69.5</t>
  </si>
  <si>
    <t>1400</t>
  </si>
  <si>
    <t>https://cpu.userbenchmark.com/Intel-Core-i3-7300/Rating/3893</t>
  </si>
  <si>
    <t>Xeon E5-2643 0</t>
  </si>
  <si>
    <t>69.4</t>
  </si>
  <si>
    <t>839</t>
  </si>
  <si>
    <t>https://cpu.userbenchmark.com/SpeedTest/3389/IntelR-XeonR-CPU-E5-2643-0---330GHz</t>
  </si>
  <si>
    <t>BX80646I54440</t>
  </si>
  <si>
    <t>Core i5-4440</t>
  </si>
  <si>
    <t>72832</t>
  </si>
  <si>
    <t>https://cpu.userbenchmark.com/Intel-Core-i5-4440/Rating/1993</t>
  </si>
  <si>
    <t>Core i7 K 875</t>
  </si>
  <si>
    <t>69.3</t>
  </si>
  <si>
    <t>1968</t>
  </si>
  <si>
    <t>https://cpu.userbenchmark.com/SpeedTest/476/IntelR-CoreTM-i7-CPU-------K-875----293GHz</t>
  </si>
  <si>
    <t>Xeon X3470</t>
  </si>
  <si>
    <t>69.2</t>
  </si>
  <si>
    <t>6881</t>
  </si>
  <si>
    <t>https://cpu.userbenchmark.com/SpeedTest/24530/IntelR-XeonR-CPU-----------X3470----293GHz</t>
  </si>
  <si>
    <t>BX80662I56400</t>
  </si>
  <si>
    <t>Core i5-6400</t>
  </si>
  <si>
    <t>150236</t>
  </si>
  <si>
    <t>https://cpu.userbenchmark.com/Intel-Core-i5-6400/Rating/3512</t>
  </si>
  <si>
    <t>Core i7-5700HQ</t>
  </si>
  <si>
    <t>69.1</t>
  </si>
  <si>
    <t>12387</t>
  </si>
  <si>
    <t>https://cpu.userbenchmark.com/SpeedTest/30103/IntelR-CoreTM-i7-5700HQ-CPU---270GHz</t>
  </si>
  <si>
    <t>Core i7-7700HQ</t>
  </si>
  <si>
    <t>451277</t>
  </si>
  <si>
    <t>https://cpu.userbenchmark.com/SpeedTest/211019/IntelR-CoreTM-i7-7700HQ-CPU---280GHz</t>
  </si>
  <si>
    <t>Core i3-7101E</t>
  </si>
  <si>
    <t>https://cpu.userbenchmark.com/SpeedTest/325269/IntelR-CoreTM-i3-7101E-CPU---390GHz</t>
  </si>
  <si>
    <t>Core i5-3475S</t>
  </si>
  <si>
    <t>1198</t>
  </si>
  <si>
    <t>https://cpu.userbenchmark.com/SpeedTest/10117/IntelR-CoreTM-i5-3475S-CPU---290GHz</t>
  </si>
  <si>
    <t>Xeon E31225</t>
  </si>
  <si>
    <t>2939</t>
  </si>
  <si>
    <t>https://cpu.userbenchmark.com/SpeedTest/4210/IntelR-XeonR-CPU-E31225---310GHz</t>
  </si>
  <si>
    <t>BX80623I52400</t>
  </si>
  <si>
    <t>Core i5-2400</t>
  </si>
  <si>
    <t>152914</t>
  </si>
  <si>
    <t>https://cpu.userbenchmark.com/Intel-Core-i5-2400/Rating/803</t>
  </si>
  <si>
    <t>Core i7-6820HK</t>
  </si>
  <si>
    <t>18572</t>
  </si>
  <si>
    <t>https://cpu.userbenchmark.com/SpeedTest/36404/IntelR-CoreTM-i7-6820HK-CPU---270GHz</t>
  </si>
  <si>
    <t>BX80637I53450S</t>
  </si>
  <si>
    <t>Core i5-3450S</t>
  </si>
  <si>
    <t>68.9</t>
  </si>
  <si>
    <t>1417</t>
  </si>
  <si>
    <t>https://cpu.userbenchmark.com/SpeedTest/2071/IntelR-CoreTM-i5-3450S-CPU---280GHz</t>
  </si>
  <si>
    <t>Core i7-7820HQ</t>
  </si>
  <si>
    <t>11651</t>
  </si>
  <si>
    <t>https://cpu.userbenchmark.com/SpeedTest/185229/IntelR-CoreTM-i7-7820HQ-CPU---290GHz</t>
  </si>
  <si>
    <t>YD150XBBAEBOX</t>
  </si>
  <si>
    <t>Ryzen 5 1500X</t>
  </si>
  <si>
    <t>62760</t>
  </si>
  <si>
    <t>https://cpu.userbenchmark.com/AMD-Ryzen-5-1500X/Rating/3921</t>
  </si>
  <si>
    <t>BX80662I36320</t>
  </si>
  <si>
    <t>Core i3-6320</t>
  </si>
  <si>
    <t>1676</t>
  </si>
  <si>
    <t>https://cpu.userbenchmark.com/Intel-Core-i3-6320/Rating/3535</t>
  </si>
  <si>
    <t>Core i7-7920HQ</t>
  </si>
  <si>
    <t>1032</t>
  </si>
  <si>
    <t>https://cpu.userbenchmark.com/SpeedTest/243546/IntelR-CoreTM-i7-7920HQ-CPU---310GHz</t>
  </si>
  <si>
    <t>Xeon E3-1505M v6</t>
  </si>
  <si>
    <t>68.8</t>
  </si>
  <si>
    <t>3144</t>
  </si>
  <si>
    <t>https://cpu.userbenchmark.com/SpeedTest/233404/IntelR-XeonR-CPU-E3-1505M-v6---300GHz</t>
  </si>
  <si>
    <t>Xeon X5570</t>
  </si>
  <si>
    <t>1207</t>
  </si>
  <si>
    <t>https://cpu.userbenchmark.com/SpeedTest/12230/IntelR-XeonR-CPU-----------X5570----293GHz</t>
  </si>
  <si>
    <t>Core i7-3920XM</t>
  </si>
  <si>
    <t>68.7</t>
  </si>
  <si>
    <t>667</t>
  </si>
  <si>
    <t>https://cpu.userbenchmark.com/SpeedTest/5061/IntelR-CoreTM-i7-3920XM-CPU---290GHz</t>
  </si>
  <si>
    <t>BX80684G5600</t>
  </si>
  <si>
    <t>Pentium Gold G5600</t>
  </si>
  <si>
    <t>https://cpu.userbenchmark.com/SpeedTest/469126/IntelR-PentiumR-Gold-G5600-CPU---390GHz</t>
  </si>
  <si>
    <t>Core i5-4430</t>
  </si>
  <si>
    <t>23978</t>
  </si>
  <si>
    <t>https://cpu.userbenchmark.com/SpeedTest/1920/IntelR-CoreTM-i5-4430-CPU---300GHz</t>
  </si>
  <si>
    <t>Core i5-3470S</t>
  </si>
  <si>
    <t>12500</t>
  </si>
  <si>
    <t>https://cpu.userbenchmark.com/SpeedTest/6387/IntelR-CoreTM-i5-3470S-CPU---290GHz</t>
  </si>
  <si>
    <t>Core i5-4460S</t>
  </si>
  <si>
    <t>68.6</t>
  </si>
  <si>
    <t>9299</t>
  </si>
  <si>
    <t>https://cpu.userbenchmark.com/SpeedTest/14679/IntelR-CoreTM-i5-4460S-CPU---290GHz</t>
  </si>
  <si>
    <t>BX80621E52670</t>
  </si>
  <si>
    <t>Xeon E5-2670</t>
  </si>
  <si>
    <t>68.4</t>
  </si>
  <si>
    <t>3885</t>
  </si>
  <si>
    <t>https://cpu.userbenchmark.com/SpeedTest/18501/IntelR-XeonR-CPU-E5-2670-0---260GHz</t>
  </si>
  <si>
    <t>YD2200C5FBBOX</t>
  </si>
  <si>
    <t>Ryzen 3 2200G</t>
  </si>
  <si>
    <t>159859</t>
  </si>
  <si>
    <t>https://cpu.userbenchmark.com/SpeedTest/441832/AMD-Ryzen-3-2200G-with-Radeon-Vega-Graphics</t>
  </si>
  <si>
    <t>Core i5-3350P</t>
  </si>
  <si>
    <t>19802</t>
  </si>
  <si>
    <t>https://cpu.userbenchmark.com/SpeedTest/3018/IntelR-CoreTM-i5-3350P-CPU---310GHz</t>
  </si>
  <si>
    <t>Core i7 960</t>
  </si>
  <si>
    <t>68.2</t>
  </si>
  <si>
    <t>14491</t>
  </si>
  <si>
    <t>https://cpu.userbenchmark.com/SpeedTest/778/IntelR-CoreTM-i7-CPU---------960----320GHz</t>
  </si>
  <si>
    <t>BX80684G5500</t>
  </si>
  <si>
    <t>Pentium Gold G5500</t>
  </si>
  <si>
    <t>68.1</t>
  </si>
  <si>
    <t>782</t>
  </si>
  <si>
    <t>https://cpu.userbenchmark.com/SpeedTest/484140/IntelR-PentiumR-Gold-G5500-CPU---380GHz</t>
  </si>
  <si>
    <t>Core i7-4960HQ</t>
  </si>
  <si>
    <t>https://cpu.userbenchmark.com/SpeedTest/9629/IntelR-CoreTM-i7-4960HQ-CPU---260GHz</t>
  </si>
  <si>
    <t>Core i5-2320</t>
  </si>
  <si>
    <t>27195</t>
  </si>
  <si>
    <t>https://cpu.userbenchmark.com/SpeedTest/1735/IntelR-CoreTM-i5-2320-CPU---300GHz</t>
  </si>
  <si>
    <t>Core i5-3340</t>
  </si>
  <si>
    <t>67.9</t>
  </si>
  <si>
    <t>5820</t>
  </si>
  <si>
    <t>https://cpu.userbenchmark.com/SpeedTest/2710/IntelR-CoreTM-i5-3340-CPU---310GHz</t>
  </si>
  <si>
    <t>Core i5-7300HQ</t>
  </si>
  <si>
    <t>149554</t>
  </si>
  <si>
    <t>https://cpu.userbenchmark.com/SpeedTest/223877/IntelR-CoreTM-i5-7300HQ-CPU---250GHz</t>
  </si>
  <si>
    <t>Core i7 870</t>
  </si>
  <si>
    <t>67.7</t>
  </si>
  <si>
    <t>35206</t>
  </si>
  <si>
    <t>https://cpu.userbenchmark.com/SpeedTest/961/IntelR-CoreTM-i7-CPU---------870----293GHz</t>
  </si>
  <si>
    <t>FD9590FHHKWOF</t>
  </si>
  <si>
    <t>FX-9590</t>
  </si>
  <si>
    <t>27631</t>
  </si>
  <si>
    <t>https://cpu.userbenchmark.com/AMD-FX-9590/Rating/1812</t>
  </si>
  <si>
    <t>Core i7-1160G7</t>
  </si>
  <si>
    <t>https://cpu.userbenchmark.com/SpeedTest/1300243/11th-Gen-IntelR-CoreTM-i7-1160G7---120GHz</t>
  </si>
  <si>
    <t>Xeon X3460</t>
  </si>
  <si>
    <t>67.6</t>
  </si>
  <si>
    <t>735</t>
  </si>
  <si>
    <t>https://cpu.userbenchmark.com/SpeedTest/3739/IntelR-XeonR-CPU-----------X3460----280GHz</t>
  </si>
  <si>
    <t>Core i7-2600S</t>
  </si>
  <si>
    <t>67.5</t>
  </si>
  <si>
    <t>2534</t>
  </si>
  <si>
    <t>https://cpu.userbenchmark.com/SpeedTest/6489/IntelR-CoreTM-i7-2600S-CPU---280GHz</t>
  </si>
  <si>
    <t>Core i7-3840QM</t>
  </si>
  <si>
    <t>67.4</t>
  </si>
  <si>
    <t>3938</t>
  </si>
  <si>
    <t>https://cpu.userbenchmark.com/SpeedTest/2451/IntelR-CoreTM-i7-3840QM-CPU---280GHz</t>
  </si>
  <si>
    <t>Core i7-4810MQ</t>
  </si>
  <si>
    <t>67.3</t>
  </si>
  <si>
    <t>23938</t>
  </si>
  <si>
    <t>https://cpu.userbenchmark.com/SpeedTest/7168/IntelR-CoreTM-i7-4810MQ-CPU---280GHz</t>
  </si>
  <si>
    <t>Xeon X5560</t>
  </si>
  <si>
    <t>67.2</t>
  </si>
  <si>
    <t>https://cpu.userbenchmark.com/SpeedTest/16614/IntelR-XeonR-CPU-----------X5560----280GHz</t>
  </si>
  <si>
    <t>Core i7-6820HQ</t>
  </si>
  <si>
    <t>26025</t>
  </si>
  <si>
    <t>https://cpu.userbenchmark.com/SpeedTest/43500/IntelR-CoreTM-i7-6820HQ-CPU---270GHz</t>
  </si>
  <si>
    <t>Xeon L5639</t>
  </si>
  <si>
    <t>https://cpu.userbenchmark.com/SpeedTest/5958/IntelR-XeonR-CPU-----------L5639----213GHz</t>
  </si>
  <si>
    <t>Core i7-4910MQ</t>
  </si>
  <si>
    <t>67.1</t>
  </si>
  <si>
    <t>4997</t>
  </si>
  <si>
    <t>https://cpu.userbenchmark.com/SpeedTest/9700/IntelR-CoreTM-i7-4910MQ-CPU---290GHz</t>
  </si>
  <si>
    <t>Core i5-3330</t>
  </si>
  <si>
    <t>49463</t>
  </si>
  <si>
    <t>https://cpu.userbenchmark.com/SpeedTest/10/IntelR-CoreTM-i5-3330-CPU---300GHz</t>
  </si>
  <si>
    <t>BX80601950</t>
  </si>
  <si>
    <t>Core i7-950</t>
  </si>
  <si>
    <t>38126</t>
  </si>
  <si>
    <t>https://cpu.userbenchmark.com/Intel-Core-i7-950/Rating/617</t>
  </si>
  <si>
    <t>YD130XBBAEBOX</t>
  </si>
  <si>
    <t>Ryzen 3 1300X</t>
  </si>
  <si>
    <t>35465</t>
  </si>
  <si>
    <t>https://cpu.userbenchmark.com/AMD-Ryzen-3-1300X/Rating/3930</t>
  </si>
  <si>
    <t>Core i7-4720HQ</t>
  </si>
  <si>
    <t>75729</t>
  </si>
  <si>
    <t>https://cpu.userbenchmark.com/SpeedTest/20045/IntelR-CoreTM-i7-4720HQ-CPU---260GHz</t>
  </si>
  <si>
    <t>Xeon W3565</t>
  </si>
  <si>
    <t>66.9</t>
  </si>
  <si>
    <t>6477</t>
  </si>
  <si>
    <t>https://cpu.userbenchmark.com/SpeedTest/6324/IntelR-XeonR-CPU-----------W3565----320GHz</t>
  </si>
  <si>
    <t>Core i7-3820QM</t>
  </si>
  <si>
    <t>66.8</t>
  </si>
  <si>
    <t>2798</t>
  </si>
  <si>
    <t>https://cpu.userbenchmark.com/SpeedTest/4339/IntelR-CoreTM-i7-3820QM-CPU---270GHz</t>
  </si>
  <si>
    <t>BX80646I34370</t>
  </si>
  <si>
    <t>Core i3-4370</t>
  </si>
  <si>
    <t>1476</t>
  </si>
  <si>
    <t>https://cpu.userbenchmark.com/Intel-Core-i3-4370/Rating/2817</t>
  </si>
  <si>
    <t>Core i5-10310U</t>
  </si>
  <si>
    <t>2490</t>
  </si>
  <si>
    <t>https://cpu.userbenchmark.com/SpeedTest/1150155/IntelR-CoreTM-i5-10310U-CPU---170GHz</t>
  </si>
  <si>
    <t>Core i5-2310</t>
  </si>
  <si>
    <t>66.5</t>
  </si>
  <si>
    <t>15101</t>
  </si>
  <si>
    <t>https://cpu.userbenchmark.com/SpeedTest/2055/IntelR-CoreTM-i5-2310-CPU---290GHz</t>
  </si>
  <si>
    <t>BX80647I74900MQ</t>
  </si>
  <si>
    <t>Core i7-4900MQ</t>
  </si>
  <si>
    <t>66.4</t>
  </si>
  <si>
    <t>5475</t>
  </si>
  <si>
    <t>https://cpu.userbenchmark.com/Intel-Core-i7-4900MQ/Rating/1994</t>
  </si>
  <si>
    <t>Xeon W3550</t>
  </si>
  <si>
    <t>66.3</t>
  </si>
  <si>
    <t>6226</t>
  </si>
  <si>
    <t>https://cpu.userbenchmark.com/SpeedTest/3628/IntelR-XeonR-CPU-----------W3550----307GHz</t>
  </si>
  <si>
    <t>Core i7-4722HQ</t>
  </si>
  <si>
    <t>https://cpu.userbenchmark.com/SpeedTest/32895/IntelR-CoreTM-i7-4722HQ-CPU---240GHz</t>
  </si>
  <si>
    <t>BX80662I36300</t>
  </si>
  <si>
    <t>Core i3-6300</t>
  </si>
  <si>
    <t>3443</t>
  </si>
  <si>
    <t>https://cpu.userbenchmark.com/Intel-Core-i3-6300/Rating/3536</t>
  </si>
  <si>
    <t>Core i7-6700HQ</t>
  </si>
  <si>
    <t>300146</t>
  </si>
  <si>
    <t>https://cpu.userbenchmark.com/SpeedTest/34954/IntelR-CoreTM-i7-6700HQ-CPU---260GHz</t>
  </si>
  <si>
    <t>BX80677I37300T</t>
  </si>
  <si>
    <t>Core i3-7300T</t>
  </si>
  <si>
    <t>66.2</t>
  </si>
  <si>
    <t>https://cpu.userbenchmark.com/SpeedTest/230231/IntelR-CoreTM-i3-7300T-CPU---350GHz</t>
  </si>
  <si>
    <t>FD8350FRHKBOX</t>
  </si>
  <si>
    <t>FX-8350</t>
  </si>
  <si>
    <t>333058</t>
  </si>
  <si>
    <t>https://cpu.userbenchmark.com/AMD-FX-8350/Rating/1489</t>
  </si>
  <si>
    <t>Core i7-4700HQ</t>
  </si>
  <si>
    <t>41082</t>
  </si>
  <si>
    <t>https://cpu.userbenchmark.com/Intel-Core-i7-4700HQ/Rating/2728</t>
  </si>
  <si>
    <t>Core i7-4800MQ</t>
  </si>
  <si>
    <t>18698</t>
  </si>
  <si>
    <t>https://cpu.userbenchmark.com/SpeedTest/3437/IntelR-CoreTM-i7-4800MQ-CPU---270GHz</t>
  </si>
  <si>
    <t>BX80677I57400T</t>
  </si>
  <si>
    <t>Core i5-7400T</t>
  </si>
  <si>
    <t>3357</t>
  </si>
  <si>
    <t>https://cpu.userbenchmark.com/SpeedTest/244917/IntelR-CoreTM-i5-7400T-CPU---240GHz</t>
  </si>
  <si>
    <t>Core i5-4570R</t>
  </si>
  <si>
    <t>922</t>
  </si>
  <si>
    <t>https://cpu.userbenchmark.com/SpeedTest/6445/IntelR-CoreTM-i5-4570R-CPU---270GHz</t>
  </si>
  <si>
    <t>Core i5 760</t>
  </si>
  <si>
    <t>31313</t>
  </si>
  <si>
    <t>https://cpu.userbenchmark.com/SpeedTest/717/IntelR-CoreTM-i5-CPU---------760----280GHz</t>
  </si>
  <si>
    <t>Xeon E5-2670 v2</t>
  </si>
  <si>
    <t>https://cpu.userbenchmark.com/SpeedTest/18414/IntelR-XeonR-CPU-E5-2670-v2---250GHz</t>
  </si>
  <si>
    <t>BX80677G4620</t>
  </si>
  <si>
    <t>Pentium G4620</t>
  </si>
  <si>
    <t>2809</t>
  </si>
  <si>
    <t>https://cpu.userbenchmark.com/Intel-Pentium-G4620/Rating/3895</t>
  </si>
  <si>
    <t>FD9370FHHKWOF</t>
  </si>
  <si>
    <t>FX-9370</t>
  </si>
  <si>
    <t>7992</t>
  </si>
  <si>
    <t>https://cpu.userbenchmark.com/AMD-FX-9370/Rating/2005</t>
  </si>
  <si>
    <t>Core i7 860</t>
  </si>
  <si>
    <t>65.8</t>
  </si>
  <si>
    <t>45266</t>
  </si>
  <si>
    <t>https://cpu.userbenchmark.com/SpeedTest/841/IntelR-CoreTM-i7-CPU---------860----280GHz</t>
  </si>
  <si>
    <t>Core i5-1130G7</t>
  </si>
  <si>
    <t>https://cpu.userbenchmark.com/SpeedTest/1418235/11th-Gen-IntelR-CoreTM-i5-1130G7---110GHz</t>
  </si>
  <si>
    <t>Core i7 940</t>
  </si>
  <si>
    <t>2029</t>
  </si>
  <si>
    <t>https://cpu.userbenchmark.com/SpeedTest/606/IntelR-CoreTM-i7-CPU---------940----293GHz</t>
  </si>
  <si>
    <t>Core i5-2300</t>
  </si>
  <si>
    <t>17935</t>
  </si>
  <si>
    <t>https://cpu.userbenchmark.com/SpeedTest/291/IntelR-CoreTM-i5-2300-CPU---280GHz</t>
  </si>
  <si>
    <t>BX80646I34350</t>
  </si>
  <si>
    <t>Core i3-4350</t>
  </si>
  <si>
    <t>65.7</t>
  </si>
  <si>
    <t>https://cpu.userbenchmark.com/Intel-Core-i3-4350/Rating/2433</t>
  </si>
  <si>
    <t>Core i7-4710MQ</t>
  </si>
  <si>
    <t>65.6</t>
  </si>
  <si>
    <t>23550</t>
  </si>
  <si>
    <t>https://cpu.userbenchmark.com/SpeedTest/9397/IntelR-CoreTM-i7-4710MQ-CPU---250GHz</t>
  </si>
  <si>
    <t>Core i7-1065G7</t>
  </si>
  <si>
    <t>44500</t>
  </si>
  <si>
    <t>https://cpu.userbenchmark.com/SpeedTest/888368/IntelR-CoreTM-i7-1065G7-CPU---130GHz</t>
  </si>
  <si>
    <t>FD8370FRHKBOX</t>
  </si>
  <si>
    <t>FX-8370</t>
  </si>
  <si>
    <t>65.5</t>
  </si>
  <si>
    <t>30782</t>
  </si>
  <si>
    <t>https://cpu.userbenchmark.com/AMD-FX-8370/Rating/2983</t>
  </si>
  <si>
    <t>Xeon X3450</t>
  </si>
  <si>
    <t>2985</t>
  </si>
  <si>
    <t>https://cpu.userbenchmark.com/SpeedTest/10439/IntelR-XeonR-CPU-----------X3450----267GHz</t>
  </si>
  <si>
    <t>YD2400C5FBBOX</t>
  </si>
  <si>
    <t>Ryzen 5 2400G</t>
  </si>
  <si>
    <t>124857</t>
  </si>
  <si>
    <t>https://cpu.userbenchmark.com/SpeedTest/433194/AMD-Ryzen-5-2400G-with-Radeon-Vega-Graphics</t>
  </si>
  <si>
    <t>BX80677I37100</t>
  </si>
  <si>
    <t>Core i3-7100</t>
  </si>
  <si>
    <t>65.4</t>
  </si>
  <si>
    <t>50814</t>
  </si>
  <si>
    <t>https://cpu.userbenchmark.com/Intel-Core-i3-7100/Rating/3891</t>
  </si>
  <si>
    <t>BX80646I34360</t>
  </si>
  <si>
    <t>Core i3-4360</t>
  </si>
  <si>
    <t>1647</t>
  </si>
  <si>
    <t>https://cpu.userbenchmark.com/Intel-Core-i3-4360/Rating/2819</t>
  </si>
  <si>
    <t>Core i7 930</t>
  </si>
  <si>
    <t>65.3</t>
  </si>
  <si>
    <t>23297</t>
  </si>
  <si>
    <t>https://cpu.userbenchmark.com/SpeedTest/79/IntelR-CoreTM-i7-CPU---------930----280GHz</t>
  </si>
  <si>
    <t>AW8063801106200</t>
  </si>
  <si>
    <t>Core i7-3630QM</t>
  </si>
  <si>
    <t>60902</t>
  </si>
  <si>
    <t>https://cpu.userbenchmark.com/Intel-Core-i7-3630QM/Rating/626</t>
  </si>
  <si>
    <t>Core i5-1035G1</t>
  </si>
  <si>
    <t>38936</t>
  </si>
  <si>
    <t>https://cpu.userbenchmark.com/SpeedTest/895407/IntelR-CoreTM-i5-1035G1-CPU---100GHz</t>
  </si>
  <si>
    <t>Core i7-2960XM</t>
  </si>
  <si>
    <t>65.2</t>
  </si>
  <si>
    <t>753</t>
  </si>
  <si>
    <t>https://cpu.userbenchmark.com/SpeedTest/2390/IntelR-CoreTM-i7-2960XM-CPU---270GHz</t>
  </si>
  <si>
    <t>Core i7-4850HQ</t>
  </si>
  <si>
    <t>754</t>
  </si>
  <si>
    <t>https://cpu.userbenchmark.com/SpeedTest/7877/IntelR-CoreTM-i7-4850HQ-CPU---230GHz</t>
  </si>
  <si>
    <t>Core i7-3740QM</t>
  </si>
  <si>
    <t>12836</t>
  </si>
  <si>
    <t>https://cpu.userbenchmark.com/SpeedTest/2919/IntelR-CoreTM-i7-3740QM-CPU---270GHz</t>
  </si>
  <si>
    <t>CW8064701470702</t>
  </si>
  <si>
    <t>Core i7-4700MQ</t>
  </si>
  <si>
    <t>66454</t>
  </si>
  <si>
    <t>https://cpu.userbenchmark.com/Intel-Core-i7-4700MQ/Rating/2727</t>
  </si>
  <si>
    <t>Xeon X3440</t>
  </si>
  <si>
    <t>6695</t>
  </si>
  <si>
    <t>https://cpu.userbenchmark.com/SpeedTest/6655/IntelR-XeonR-CPU-----------X3440----253GHz</t>
  </si>
  <si>
    <t>Core i5-2500S</t>
  </si>
  <si>
    <t>2538</t>
  </si>
  <si>
    <t>https://cpu.userbenchmark.com/SpeedTest/1699/IntelR-CoreTM-i5-2500S-CPU---270GHz</t>
  </si>
  <si>
    <t>Core i7-4710HQ</t>
  </si>
  <si>
    <t>72520</t>
  </si>
  <si>
    <t>https://cpu.userbenchmark.com/SpeedTest/11499/IntelR-CoreTM-i7-4710HQ-CPU---250GHz</t>
  </si>
  <si>
    <t>BX80684G5400</t>
  </si>
  <si>
    <t>Pentium Gold G5400</t>
  </si>
  <si>
    <t>13299</t>
  </si>
  <si>
    <t>https://cpu.userbenchmark.com/SpeedTest/484278/IntelR-PentiumR-Gold-G5400-CPU---370GHz</t>
  </si>
  <si>
    <t>Core i7-10510U</t>
  </si>
  <si>
    <t>41206</t>
  </si>
  <si>
    <t>https://cpu.userbenchmark.com/SpeedTest/891469/IntelR-CoreTM-i7-10510U-CPU---180GHz</t>
  </si>
  <si>
    <t>BX80605I5750</t>
  </si>
  <si>
    <t>Core i5-750</t>
  </si>
  <si>
    <t>48644</t>
  </si>
  <si>
    <t>https://cpu.userbenchmark.com/Intel-Core-i5-750/Rating/2773</t>
  </si>
  <si>
    <t>Xeon W3530</t>
  </si>
  <si>
    <t>64.9</t>
  </si>
  <si>
    <t>4824</t>
  </si>
  <si>
    <t>https://cpu.userbenchmark.com/SpeedTest/3000/IntelR-XeonR-CPU-----------W3530----280GHz</t>
  </si>
  <si>
    <t>Core i5-3330S</t>
  </si>
  <si>
    <t>3810</t>
  </si>
  <si>
    <t>https://cpu.userbenchmark.com/SpeedTest/4366/IntelR-CoreTM-i5-3330S-CPU---270GHz</t>
  </si>
  <si>
    <t>Ryzen 5 2600H</t>
  </si>
  <si>
    <t>64.8</t>
  </si>
  <si>
    <t>https://cpu.userbenchmark.com/SpeedTest/617618/AMD-Ryzen-5-2600H-with-Radeon-Vega-Graphics</t>
  </si>
  <si>
    <t>Core i5-10210U</t>
  </si>
  <si>
    <t>40705</t>
  </si>
  <si>
    <t>https://cpu.userbenchmark.com/SpeedTest/819403/IntelR-CoreTM-i5-10210U-CPU---160GHz</t>
  </si>
  <si>
    <t>Core i7-3720QM</t>
  </si>
  <si>
    <t>64.6</t>
  </si>
  <si>
    <t>9586</t>
  </si>
  <si>
    <t>https://cpu.userbenchmark.com/SpeedTest/1619/IntelR-CoreTM-i7-3720QM-CPU---260GHz</t>
  </si>
  <si>
    <t>FH8068403419422</t>
  </si>
  <si>
    <t>Core i3-8109U</t>
  </si>
  <si>
    <t>64.4</t>
  </si>
  <si>
    <t>1542</t>
  </si>
  <si>
    <t>https://cpu.userbenchmark.com/SpeedTest/609620/IntelR-CoreTM-i3-8109U-CPU---300GHz</t>
  </si>
  <si>
    <t>BX80646I34340</t>
  </si>
  <si>
    <t>Core i3-4340</t>
  </si>
  <si>
    <t>813</t>
  </si>
  <si>
    <t>https://cpu.userbenchmark.com/Intel-Core-i3-4340/Rating/2877</t>
  </si>
  <si>
    <t>AW8063801013511</t>
  </si>
  <si>
    <t>Core i7-3610QM</t>
  </si>
  <si>
    <t>34914</t>
  </si>
  <si>
    <t>https://cpu.userbenchmark.com/Intel-Core-i7-3610QM/Rating/2730</t>
  </si>
  <si>
    <t>Core i5-2405S</t>
  </si>
  <si>
    <t>64.3</t>
  </si>
  <si>
    <t>https://cpu.userbenchmark.com/SpeedTest/10048/IntelR-CoreTM-i5-2405S-CPU---250GHz</t>
  </si>
  <si>
    <t>BX80662I36300T</t>
  </si>
  <si>
    <t>Core i3-6300T</t>
  </si>
  <si>
    <t>https://cpu.userbenchmark.com/SpeedTest/75733/IntelR-CoreTM-i3-6300T-CPU---330GHz</t>
  </si>
  <si>
    <t>BX80601920</t>
  </si>
  <si>
    <t>Core i7-920</t>
  </si>
  <si>
    <t>68915</t>
  </si>
  <si>
    <t>https://cpu.userbenchmark.com/Intel-Core-i7-920/Rating/1981</t>
  </si>
  <si>
    <t>Core i7-4770HQ</t>
  </si>
  <si>
    <t>64.2</t>
  </si>
  <si>
    <t>1461</t>
  </si>
  <si>
    <t>https://cpu.userbenchmark.com/SpeedTest/18784/IntelR-CoreTM-i7-4770HQ-CPU---220GHz</t>
  </si>
  <si>
    <t>Ryzen 9 4900U</t>
  </si>
  <si>
    <t>64.1</t>
  </si>
  <si>
    <t>https://cpu.userbenchmark.com/SpeedTest/1097507/AMD-Ryzen-9-4900U-with-Radeon-Graphics</t>
  </si>
  <si>
    <t>Core i5-8350U</t>
  </si>
  <si>
    <t>15131</t>
  </si>
  <si>
    <t>https://cpu.userbenchmark.com/SpeedTest/388461/IntelR-CoreTM-i5-8350U-CPU---170GHz</t>
  </si>
  <si>
    <t>Core i7-4750HQ</t>
  </si>
  <si>
    <t>4950</t>
  </si>
  <si>
    <t>https://cpu.userbenchmark.com/SpeedTest/3709/IntelR-CoreTM-i7-4750HQ-CPU---200GHz</t>
  </si>
  <si>
    <t>Core i5-6300HQ</t>
  </si>
  <si>
    <t>53464</t>
  </si>
  <si>
    <t>https://cpu.userbenchmark.com/SpeedTest/38166/IntelR-CoreTM-i5-6300HQ-CPU---230GHz</t>
  </si>
  <si>
    <t>Core i7-4702MQ</t>
  </si>
  <si>
    <t>63.9</t>
  </si>
  <si>
    <t>19746</t>
  </si>
  <si>
    <t>https://cpu.userbenchmark.com/SpeedTest/2674/IntelR-CoreTM-i7-4702MQ-CPU---220GHz</t>
  </si>
  <si>
    <t>Ryzen 7 2800H</t>
  </si>
  <si>
    <t>63.7</t>
  </si>
  <si>
    <t>https://cpu.userbenchmark.com/SpeedTest/667422/AMD-Ryzen-7-2800H-with-Radeon-Vega-Graphics</t>
  </si>
  <si>
    <t>Core i3-1115G4</t>
  </si>
  <si>
    <t>63.6</t>
  </si>
  <si>
    <t>3401</t>
  </si>
  <si>
    <t>https://cpu.userbenchmark.com/SpeedTest/1333512/11th-Gen-IntelR-CoreTM-i3-1115G4---300GHz</t>
  </si>
  <si>
    <t>Core i5-2400S</t>
  </si>
  <si>
    <t>9461</t>
  </si>
  <si>
    <t>https://cpu.userbenchmark.com/SpeedTest/304/IntelR-CoreTM-i5-2400S-CPU---250GHz</t>
  </si>
  <si>
    <t>Core i5-8365U</t>
  </si>
  <si>
    <t>4936</t>
  </si>
  <si>
    <t>https://cpu.userbenchmark.com/SpeedTest/774761/IntelR-CoreTM-i5-8365U-CPU---160GHz</t>
  </si>
  <si>
    <t>FJ8068404064604</t>
  </si>
  <si>
    <t>Core i5-8265U</t>
  </si>
  <si>
    <t>76178</t>
  </si>
  <si>
    <t>https://cpu.userbenchmark.com/SpeedTest/566107/IntelR-CoreTM-i5-8265U-CPU---160GHz</t>
  </si>
  <si>
    <t>BX80662I36100</t>
  </si>
  <si>
    <t>Core i3-6100</t>
  </si>
  <si>
    <t>95494</t>
  </si>
  <si>
    <t>https://cpu.userbenchmark.com/Intel-Core-i3-6100/Rating/3511</t>
  </si>
  <si>
    <t>CM8068403360212</t>
  </si>
  <si>
    <t>Pentium G5400T</t>
  </si>
  <si>
    <t>63.3</t>
  </si>
  <si>
    <t>https://cpu.userbenchmark.com/SpeedTest/528812/IntelR-PentiumR-Gold-G5400T-CPU---310GHz</t>
  </si>
  <si>
    <t>Core i7-7567U</t>
  </si>
  <si>
    <t>63.2</t>
  </si>
  <si>
    <t>https://cpu.userbenchmark.com/SpeedTest/219709/IntelR-CoreTM-i7-7567U-CPU---350GHz</t>
  </si>
  <si>
    <t>FX-6350 Six-Core</t>
  </si>
  <si>
    <t>28219</t>
  </si>
  <si>
    <t>https://cpu.userbenchmark.com/SpeedTest/713/AMD-FXtm-6350-Six-Core-Processor</t>
  </si>
  <si>
    <t>BX80646I34330</t>
  </si>
  <si>
    <t>Core i3-4330</t>
  </si>
  <si>
    <t>5793</t>
  </si>
  <si>
    <t>https://cpu.userbenchmark.com/Intel-Core-i3-4330/Rating/2876</t>
  </si>
  <si>
    <t>Core i7-3615QM</t>
  </si>
  <si>
    <t>2360</t>
  </si>
  <si>
    <t>https://cpu.userbenchmark.com/SpeedTest/806/IntelR-CoreTM-i7-3615QM-CPU---230GHz</t>
  </si>
  <si>
    <t>Core i5-8250U</t>
  </si>
  <si>
    <t>230845</t>
  </si>
  <si>
    <t>https://cpu.userbenchmark.com/SpeedTest/338266/IntelR-CoreTM-i5-8250U-CPU---160GHz</t>
  </si>
  <si>
    <t>YD1400BBAEBOX</t>
  </si>
  <si>
    <t>Ryzen 5 1400</t>
  </si>
  <si>
    <t>63951</t>
  </si>
  <si>
    <t>https://cpu.userbenchmark.com/AMD-Ryzen-5-1400/Rating/3922</t>
  </si>
  <si>
    <t>Xeon W3520</t>
  </si>
  <si>
    <t>62.9</t>
  </si>
  <si>
    <t>6217</t>
  </si>
  <si>
    <t>https://cpu.userbenchmark.com/SpeedTest/3585/IntelR-XeonR-CPU-----------W3520----267GHz</t>
  </si>
  <si>
    <t>Phenom II X4 980</t>
  </si>
  <si>
    <t>1072</t>
  </si>
  <si>
    <t>https://cpu.userbenchmark.com/SpeedTest/5445/AMD-Phenomtm-II-X4-980-Processor</t>
  </si>
  <si>
    <t>BX80646I34170</t>
  </si>
  <si>
    <t>Core i3-4170</t>
  </si>
  <si>
    <t>62.8</t>
  </si>
  <si>
    <t>42668</t>
  </si>
  <si>
    <t>https://cpu.userbenchmark.com/SpeedTest/28214/IntelR-CoreTM-i3-4170-CPU---370GHz</t>
  </si>
  <si>
    <t>HDE00ZFBGRBOX</t>
  </si>
  <si>
    <t>Phenom II X6 1100T</t>
  </si>
  <si>
    <t>12226</t>
  </si>
  <si>
    <t>https://cpu.userbenchmark.com/AMD-Phenom-II-X6-1100T/Rating/2004</t>
  </si>
  <si>
    <t>FD8320FRHKBOX</t>
  </si>
  <si>
    <t>FX-8320</t>
  </si>
  <si>
    <t>62.7</t>
  </si>
  <si>
    <t>117731</t>
  </si>
  <si>
    <t>https://cpu.userbenchmark.com/AMD-FX-8320/Rating/1983</t>
  </si>
  <si>
    <t>Xeon E5540</t>
  </si>
  <si>
    <t>https://cpu.userbenchmark.com/SpeedTest/13822/IntelR-XeonR-CPU-----------E5540----253GHz</t>
  </si>
  <si>
    <t>FJ8068404064405</t>
  </si>
  <si>
    <t>Core i7-8565U</t>
  </si>
  <si>
    <t>62.6</t>
  </si>
  <si>
    <t>72190</t>
  </si>
  <si>
    <t>https://cpu.userbenchmark.com/SpeedTest/591977/IntelR-CoreTM-i7-8565U-CPU---180GHz</t>
  </si>
  <si>
    <t>BX80677G4600</t>
  </si>
  <si>
    <t>Pentium G4600</t>
  </si>
  <si>
    <t>15186</t>
  </si>
  <si>
    <t>https://cpu.userbenchmark.com/Intel-Pentium-G4600/Rating/3894</t>
  </si>
  <si>
    <t>Core i7-3612QM</t>
  </si>
  <si>
    <t>10141</t>
  </si>
  <si>
    <t>https://cpu.userbenchmark.com/SpeedTest/329/IntelR-CoreTM-i7-3612QM-CPU---210GHz</t>
  </si>
  <si>
    <t>BX80646I34160</t>
  </si>
  <si>
    <t>Core i3-4160</t>
  </si>
  <si>
    <t>62.5</t>
  </si>
  <si>
    <t>45897</t>
  </si>
  <si>
    <t>https://cpu.userbenchmark.com/Intel-Core-i3-4160/Rating/2816</t>
  </si>
  <si>
    <t>FX-8310</t>
  </si>
  <si>
    <t>62.3</t>
  </si>
  <si>
    <t>1543</t>
  </si>
  <si>
    <t>https://cpu.userbenchmark.com/SpeedTest/18534/AMD-FXtm-8310-Eight-Core-Processor</t>
  </si>
  <si>
    <t>Core i7-3632QM</t>
  </si>
  <si>
    <t>24698</t>
  </si>
  <si>
    <t>https://cpu.userbenchmark.com/SpeedTest/36/IntelR-CoreTM-i7-3632QM-CPU---220GHz</t>
  </si>
  <si>
    <t>Core i7-3635QM</t>
  </si>
  <si>
    <t>2627</t>
  </si>
  <si>
    <t>https://cpu.userbenchmark.com/SpeedTest/2465/IntelR-CoreTM-i7-3635QM-CPU---240GHz</t>
  </si>
  <si>
    <t>Core i7-8665U</t>
  </si>
  <si>
    <t>62.2</t>
  </si>
  <si>
    <t>6927</t>
  </si>
  <si>
    <t>https://cpu.userbenchmark.com/SpeedTest/740553/IntelR-CoreTM-i7-8665U-CPU---190GHz</t>
  </si>
  <si>
    <t>Core i7-2920XM</t>
  </si>
  <si>
    <t>https://cpu.userbenchmark.com/SpeedTest/459/IntelR-CoreTM-i7-2920XM-CPU---250GHz</t>
  </si>
  <si>
    <t>Core i3-6098P</t>
  </si>
  <si>
    <t>4911</t>
  </si>
  <si>
    <t>https://cpu.userbenchmark.com/SpeedTest/80177/IntelR-CoreTM-i3-6098P-CPU---360GHz</t>
  </si>
  <si>
    <t>Phenom II X4 B65</t>
  </si>
  <si>
    <t>https://cpu.userbenchmark.com/SpeedTest/6054/AMD-Phenomtm-II-X4-B65-Processor</t>
  </si>
  <si>
    <t>YD1200BBAEBOX</t>
  </si>
  <si>
    <t>Ryzen 3 1200</t>
  </si>
  <si>
    <t>62.1</t>
  </si>
  <si>
    <t>78046</t>
  </si>
  <si>
    <t>https://cpu.userbenchmark.com/AMD-Ryzen-3-1200/Rating/3931</t>
  </si>
  <si>
    <t>FD8150FRGUBOX</t>
  </si>
  <si>
    <t>FX-8150</t>
  </si>
  <si>
    <t>21535</t>
  </si>
  <si>
    <t>https://cpu.userbenchmark.com/AMD-FX-8150/Rating/2006</t>
  </si>
  <si>
    <t>Core i7-4702HQ</t>
  </si>
  <si>
    <t>61.8</t>
  </si>
  <si>
    <t>3175</t>
  </si>
  <si>
    <t>https://cpu.userbenchmark.com/SpeedTest/297/IntelR-CoreTM-i7-4702HQ-CPU---220GHz</t>
  </si>
  <si>
    <t>Xeon X3430</t>
  </si>
  <si>
    <t>61.7</t>
  </si>
  <si>
    <t>3433</t>
  </si>
  <si>
    <t>https://cpu.userbenchmark.com/SpeedTest/5225/IntelR-XeonR-CPU-----------X3430----240GHz</t>
  </si>
  <si>
    <t>FX-8300</t>
  </si>
  <si>
    <t>61.6</t>
  </si>
  <si>
    <t>45894</t>
  </si>
  <si>
    <t>https://cpu.userbenchmark.com/SpeedTest/7163/AMD-FXtm-8300-Eight-Core-Processor</t>
  </si>
  <si>
    <t>BX80677G4560</t>
  </si>
  <si>
    <t>Pentium G4560</t>
  </si>
  <si>
    <t>66291</t>
  </si>
  <si>
    <t>https://cpu.userbenchmark.com/Intel-Pentium-G4560/Rating/3892</t>
  </si>
  <si>
    <t>FD837EWMHKBOX</t>
  </si>
  <si>
    <t>FX-8370E</t>
  </si>
  <si>
    <t>5003</t>
  </si>
  <si>
    <t>https://cpu.userbenchmark.com/AMD-FX-8370E/Rating/2984</t>
  </si>
  <si>
    <t>Core i5-7260U</t>
  </si>
  <si>
    <t>61.5</t>
  </si>
  <si>
    <t>2334</t>
  </si>
  <si>
    <t>https://cpu.userbenchmark.com/SpeedTest/269906/IntelR-CoreTM-i5-7260U-CPU---220GHz</t>
  </si>
  <si>
    <t>Phenom II X4 975</t>
  </si>
  <si>
    <t>1126</t>
  </si>
  <si>
    <t>https://cpu.userbenchmark.com/SpeedTest/3020/AMD-Phenomtm-II-X4-975-Processor</t>
  </si>
  <si>
    <t>BX80646I34150</t>
  </si>
  <si>
    <t>Core i3-4150</t>
  </si>
  <si>
    <t>61.4</t>
  </si>
  <si>
    <t>35100</t>
  </si>
  <si>
    <t>https://cpu.userbenchmark.com/Intel-Core-i3-4150/Rating/2309</t>
  </si>
  <si>
    <t>Core i7-2860QM</t>
  </si>
  <si>
    <t>3659</t>
  </si>
  <si>
    <t>https://cpu.userbenchmark.com/SpeedTest/103/IntelR-CoreTM-i7-2860QM-CPU---250GHz</t>
  </si>
  <si>
    <t>Athlon II X4 555</t>
  </si>
  <si>
    <t>61.3</t>
  </si>
  <si>
    <t>https://cpu.userbenchmark.com/SpeedTest/12528/AMD-Athlontm-II-X4-555-Processor</t>
  </si>
  <si>
    <t>Core i7-8550U</t>
  </si>
  <si>
    <t>61.2</t>
  </si>
  <si>
    <t>168145</t>
  </si>
  <si>
    <t>https://cpu.userbenchmark.com/SpeedTest/320742/IntelR-CoreTM-i7-8550U-CPU---180GHz</t>
  </si>
  <si>
    <t>FD832EWMHKBOX</t>
  </si>
  <si>
    <t>FX-8320E</t>
  </si>
  <si>
    <t>33824</t>
  </si>
  <si>
    <t>https://cpu.userbenchmark.com/AMD-FX-8320E/Rating/2985</t>
  </si>
  <si>
    <t>Xeon E5-2620 v2</t>
  </si>
  <si>
    <t>1990</t>
  </si>
  <si>
    <t>https://cpu.userbenchmark.com/SpeedTest/4718/IntelR-XeonR-CPU-E5-2620-v2---210GHz</t>
  </si>
  <si>
    <t>Core i7-2760QM</t>
  </si>
  <si>
    <t>61.1</t>
  </si>
  <si>
    <t>8857</t>
  </si>
  <si>
    <t>https://cpu.userbenchmark.com/SpeedTest/949/IntelR-CoreTM-i7-2760QM-CPU---240GHz</t>
  </si>
  <si>
    <t>CM8068403377713</t>
  </si>
  <si>
    <t>Pentium G5500T</t>
  </si>
  <si>
    <t>https://cpu.userbenchmark.com/SpeedTest/519437/IntelR-PentiumR-Gold-G5500T-CPU---320GHz</t>
  </si>
  <si>
    <t>Phenom II X6 1090T</t>
  </si>
  <si>
    <t>23872</t>
  </si>
  <si>
    <t>https://cpu.userbenchmark.com/SpeedTest/417/AMD-Phenomtm-II-X6-1090T-Processor</t>
  </si>
  <si>
    <t>Core i7-4712HQ</t>
  </si>
  <si>
    <t>60.9</t>
  </si>
  <si>
    <t>4653</t>
  </si>
  <si>
    <t>https://cpu.userbenchmark.com/SpeedTest/10973/IntelR-CoreTM-i7-4712HQ-CPU---230GHz</t>
  </si>
  <si>
    <t>Core2 Extreme X9770</t>
  </si>
  <si>
    <t>https://cpu.userbenchmark.com/SpeedTest/10543/IntelR-CoreTM2-Extreme-CPU-X9770----320GHz</t>
  </si>
  <si>
    <t>Core i5-1035G4</t>
  </si>
  <si>
    <t>8581</t>
  </si>
  <si>
    <t>https://cpu.userbenchmark.com/SpeedTest/921077/IntelR-CoreTM-i5-1035G4-CPU---110GHz</t>
  </si>
  <si>
    <t>FX-6200 Six-Core</t>
  </si>
  <si>
    <t>60.8</t>
  </si>
  <si>
    <t>5177</t>
  </si>
  <si>
    <t>https://cpu.userbenchmark.com/SpeedTest/2658/AMD-FXtm-6200-Six-Core-Processor</t>
  </si>
  <si>
    <t>Core i7-8650U</t>
  </si>
  <si>
    <t>38021</t>
  </si>
  <si>
    <t>https://cpu.userbenchmark.com/SpeedTest/353957/IntelR-CoreTM-i7-8650U-CPU---190GHz</t>
  </si>
  <si>
    <t>BX80677I37100T</t>
  </si>
  <si>
    <t>Core i3-7100T</t>
  </si>
  <si>
    <t>2439</t>
  </si>
  <si>
    <t>https://cpu.userbenchmark.com/SpeedTest/230301/IntelR-CoreTM-i3-7100T-CPU---340GHz</t>
  </si>
  <si>
    <t>Core i3-2125</t>
  </si>
  <si>
    <t>60.6</t>
  </si>
  <si>
    <t>https://cpu.userbenchmark.com/SpeedTest/3545/IntelR-CoreTM-i3-2125-CPU---330GHz</t>
  </si>
  <si>
    <t>Xeon E5530</t>
  </si>
  <si>
    <t>https://cpu.userbenchmark.com/SpeedTest/4018/IntelR-XeonR-CPU-----------E5530----240GHz</t>
  </si>
  <si>
    <t>FD6300WMHKBOX</t>
  </si>
  <si>
    <t>FX-6300</t>
  </si>
  <si>
    <t>242821</t>
  </si>
  <si>
    <t>https://cpu.userbenchmark.com/AMD-FX-6300/Rating/1555</t>
  </si>
  <si>
    <t>Xeon E5-1603 0</t>
  </si>
  <si>
    <t>2714</t>
  </si>
  <si>
    <t>https://cpu.userbenchmark.com/SpeedTest/9880/IntelR-XeonR-CPU-E5-1603-0---280GHz</t>
  </si>
  <si>
    <t>FD4350FRHKBOX</t>
  </si>
  <si>
    <t>FX-4350</t>
  </si>
  <si>
    <t>60.5</t>
  </si>
  <si>
    <t>10835</t>
  </si>
  <si>
    <t>https://cpu.userbenchmark.com/AMD-FX-4350/Rating/2880</t>
  </si>
  <si>
    <t>Core i7-5557U</t>
  </si>
  <si>
    <t>60.4</t>
  </si>
  <si>
    <t>https://cpu.userbenchmark.com/SpeedTest/27386/IntelR-CoreTM-i7-5557U-CPU---310GHz</t>
  </si>
  <si>
    <t>BX80646I34130</t>
  </si>
  <si>
    <t>Core i3-4130</t>
  </si>
  <si>
    <t>60.3</t>
  </si>
  <si>
    <t>42701</t>
  </si>
  <si>
    <t>https://cpu.userbenchmark.com/Intel-Core-i3-4130/Rating/1621</t>
  </si>
  <si>
    <t>Phenom II X4 970</t>
  </si>
  <si>
    <t>60.2</t>
  </si>
  <si>
    <t>1994</t>
  </si>
  <si>
    <t>https://cpu.userbenchmark.com/SpeedTest/2231/AMD-Phenomtm-II-X4-970-Processor</t>
  </si>
  <si>
    <t>Phenom II X6 1075T</t>
  </si>
  <si>
    <t>4134</t>
  </si>
  <si>
    <t>https://cpu.userbenchmark.com/SpeedTest/913/AMD-Phenomtm-II-X6-1075T-Processor</t>
  </si>
  <si>
    <t>Core i5-1035G7</t>
  </si>
  <si>
    <t>3540</t>
  </si>
  <si>
    <t>https://cpu.userbenchmark.com/SpeedTest/920409/IntelR-CoreTM-i5-1035G7-CPU---120GHz</t>
  </si>
  <si>
    <t>Core i3-3250</t>
  </si>
  <si>
    <t>3476</t>
  </si>
  <si>
    <t>https://cpu.userbenchmark.com/SpeedTest/4950/IntelR-CoreTM-i3-3250-CPU---350GHz</t>
  </si>
  <si>
    <t>Core i7 X 940</t>
  </si>
  <si>
    <t>https://cpu.userbenchmark.com/SpeedTest/2801/IntelR-CoreTM-i7-CPU-------X-940----213GHz</t>
  </si>
  <si>
    <t>Core i7-2820QM</t>
  </si>
  <si>
    <t>https://cpu.userbenchmark.com/SpeedTest/3145/IntelR-CoreTM-i7-2820QM-CPU---230GHz</t>
  </si>
  <si>
    <t>CM8067703016117</t>
  </si>
  <si>
    <t>Pentium G4560T</t>
  </si>
  <si>
    <t>https://cpu.userbenchmark.com/SpeedTest/467086/IntelR-PentiumR-CPU-G4560T---290GHz</t>
  </si>
  <si>
    <t>Phenom II X4 B60</t>
  </si>
  <si>
    <t>1335</t>
  </si>
  <si>
    <t>https://cpu.userbenchmark.com/SpeedTest/8154/AMD-Phenomtm-II-X4-B60-Processor</t>
  </si>
  <si>
    <t>BX80637I33225</t>
  </si>
  <si>
    <t>Core i3-3225</t>
  </si>
  <si>
    <t>59.8</t>
  </si>
  <si>
    <t>2972</t>
  </si>
  <si>
    <t>https://cpu.userbenchmark.com/Intel-Core-i3-3225/Rating/1488</t>
  </si>
  <si>
    <t>BX80662G4520</t>
  </si>
  <si>
    <t>Pentium G4520</t>
  </si>
  <si>
    <t>59.7</t>
  </si>
  <si>
    <t>https://cpu.userbenchmark.com/Intel-Pentium-G4520/Rating/3537</t>
  </si>
  <si>
    <t>Core i7-4610M</t>
  </si>
  <si>
    <t>4106</t>
  </si>
  <si>
    <t>https://cpu.userbenchmark.com/SpeedTest/11649/IntelR-CoreTM-i7-4610M-CPU---300GHz</t>
  </si>
  <si>
    <t>Core i5-4570T</t>
  </si>
  <si>
    <t>4046</t>
  </si>
  <si>
    <t>https://cpu.userbenchmark.com/SpeedTest/6853/IntelR-CoreTM-i5-4570T-CPU---290GHz</t>
  </si>
  <si>
    <t>Xeon E5620</t>
  </si>
  <si>
    <t>59.5</t>
  </si>
  <si>
    <t>2758</t>
  </si>
  <si>
    <t>https://cpu.userbenchmark.com/SpeedTest/6971/IntelR-XeonR-CPU-----------E5620----240GHz</t>
  </si>
  <si>
    <t>Pentium G3470</t>
  </si>
  <si>
    <t>59.3</t>
  </si>
  <si>
    <t>https://cpu.userbenchmark.com/SpeedTest/28614/IntelR-PentiumR-CPU-G3470---360GHz</t>
  </si>
  <si>
    <t>YD240GC6FBBOX</t>
  </si>
  <si>
    <t>Athlon 240GE</t>
  </si>
  <si>
    <t>https://cpu.userbenchmark.com/SpeedTest/705151/AMD-Athlon-240GE-with-Radeon-Vega-Graphics</t>
  </si>
  <si>
    <t>Xeon E5-2630 0</t>
  </si>
  <si>
    <t>59.1</t>
  </si>
  <si>
    <t>1616</t>
  </si>
  <si>
    <t>https://cpu.userbenchmark.com/SpeedTest/6512/IntelR-XeonR-CPU-E5-2630-0---230GHz</t>
  </si>
  <si>
    <t>BX80662I36100T</t>
  </si>
  <si>
    <t>Core i3-6100T</t>
  </si>
  <si>
    <t>5100</t>
  </si>
  <si>
    <t>https://cpu.userbenchmark.com/SpeedTest/40317/IntelR-CoreTM-i3-6100T-CPU---320GHz</t>
  </si>
  <si>
    <t>HDZ965FBGMBOX</t>
  </si>
  <si>
    <t>Phenom II X4 965</t>
  </si>
  <si>
    <t>46872</t>
  </si>
  <si>
    <t>https://cpu.userbenchmark.com/AMD-Phenom-II-X4-965/Rating/606</t>
  </si>
  <si>
    <t>Core i3-3240</t>
  </si>
  <si>
    <t>33767</t>
  </si>
  <si>
    <t>https://cpu.userbenchmark.com/SpeedTest/2133/IntelR-CoreTM-i3-3240-CPU---340GHz</t>
  </si>
  <si>
    <t>Xeon E5520</t>
  </si>
  <si>
    <t>https://cpu.userbenchmark.com/SpeedTest/5884/IntelR-XeonR-CPU-----------E5520----227GHz</t>
  </si>
  <si>
    <t>Ryzen 7 3750H</t>
  </si>
  <si>
    <t>58.9</t>
  </si>
  <si>
    <t>31385</t>
  </si>
  <si>
    <t>https://cpu.userbenchmark.com/SpeedTest/786211/AMD-Ryzen-7-3750H-with-Radeon-Vega-Mobile-Gfx</t>
  </si>
  <si>
    <t>Core i7-7500U</t>
  </si>
  <si>
    <t>143011</t>
  </si>
  <si>
    <t>https://cpu.userbenchmark.com/SpeedTest/171274/IntelR-CoreTM-i7-7500U-CPU---270GHz</t>
  </si>
  <si>
    <t>Core i7-2670QM</t>
  </si>
  <si>
    <t>47629</t>
  </si>
  <si>
    <t>https://cpu.userbenchmark.com/Intel-Core-i7-2670QM/Rating/1982</t>
  </si>
  <si>
    <t>Core i3-1005G1</t>
  </si>
  <si>
    <t>58.8</t>
  </si>
  <si>
    <t>16975</t>
  </si>
  <si>
    <t>https://cpu.userbenchmark.com/SpeedTest/906918/IntelR-CoreTM-i3-1005G1-CPU---120GHz</t>
  </si>
  <si>
    <t>Core i3-2105</t>
  </si>
  <si>
    <t>985</t>
  </si>
  <si>
    <t>https://cpu.userbenchmark.com/SpeedTest/2747/IntelR-CoreTM-i3-2105-CPU---310GHz</t>
  </si>
  <si>
    <t>Xeon L5520</t>
  </si>
  <si>
    <t>https://cpu.userbenchmark.com/SpeedTest/6285/IntelR-XeonR-CPU-----------L5520----227GHz</t>
  </si>
  <si>
    <t>Core i7-2720QM</t>
  </si>
  <si>
    <t>7570</t>
  </si>
  <si>
    <t>https://cpu.userbenchmark.com/SpeedTest/532/IntelR-CoreTM-i7-2720QM-CPU---220GHz</t>
  </si>
  <si>
    <t>Core i3-7167U</t>
  </si>
  <si>
    <t>https://cpu.userbenchmark.com/SpeedTest/357115/IntelR-CoreTM-i3-7167U-CPU---280GHz</t>
  </si>
  <si>
    <t>Xeon E5-2620 0</t>
  </si>
  <si>
    <t>2958</t>
  </si>
  <si>
    <t>https://cpu.userbenchmark.com/SpeedTest/5895/IntelR-XeonR-CPU-E5-2620-0---200GHz</t>
  </si>
  <si>
    <t>FX-8120</t>
  </si>
  <si>
    <t>25815</t>
  </si>
  <si>
    <t>https://cpu.userbenchmark.com/SpeedTest/173/AMD-FXtm-8120-Eight-Core-Processor</t>
  </si>
  <si>
    <t>Core i3-2130</t>
  </si>
  <si>
    <t>58.7</t>
  </si>
  <si>
    <t>7333</t>
  </si>
  <si>
    <t>https://cpu.userbenchmark.com/SpeedTest/424/IntelR-CoreTM-i3-2130-CPU---340GHz</t>
  </si>
  <si>
    <t>Core i3-3220</t>
  </si>
  <si>
    <t>58.6</t>
  </si>
  <si>
    <t>64244</t>
  </si>
  <si>
    <t>https://cpu.userbenchmark.com/SpeedTest/272/IntelR-CoreTM-i3-3220-CPU---330GHz</t>
  </si>
  <si>
    <t>HDT55TFBGRBOX</t>
  </si>
  <si>
    <t>Phenom II X6 1055T</t>
  </si>
  <si>
    <t>58.5</t>
  </si>
  <si>
    <t>23711</t>
  </si>
  <si>
    <t>https://cpu.userbenchmark.com/AMD-Phenom-II-X6-1055T/Rating/2003</t>
  </si>
  <si>
    <t>YD3000C6FHBOX</t>
  </si>
  <si>
    <t>Athlon 3000G</t>
  </si>
  <si>
    <t>8228</t>
  </si>
  <si>
    <t>https://cpu.userbenchmark.com/SpeedTest/968952/AMD-Athlon-3000G-with-Radeon-Vega-Graphics</t>
  </si>
  <si>
    <t>Core i3-10110U</t>
  </si>
  <si>
    <t>58.4</t>
  </si>
  <si>
    <t>6886</t>
  </si>
  <si>
    <t>https://cpu.userbenchmark.com/SpeedTest/915083/IntelR-CoreTM-i3-10110U-CPU---210GHz</t>
  </si>
  <si>
    <t>Xeon X5470</t>
  </si>
  <si>
    <t>1356</t>
  </si>
  <si>
    <t>https://cpu.userbenchmark.com/SpeedTest/14102/IntelR-XeonR-CPU-----------X5470----333GHz</t>
  </si>
  <si>
    <t>Core i7-5550U</t>
  </si>
  <si>
    <t>https://cpu.userbenchmark.com/SpeedTest/203876/IntelR-CoreTM-i7-5550U-CPU---200GHz</t>
  </si>
  <si>
    <t>Core i3-2120</t>
  </si>
  <si>
    <t>69504</t>
  </si>
  <si>
    <t>https://cpu.userbenchmark.com/SpeedTest/2227/IntelR-CoreTM-i3-2120-CPU---330GHz</t>
  </si>
  <si>
    <t>Core i3-3210</t>
  </si>
  <si>
    <t>6447</t>
  </si>
  <si>
    <t>https://cpu.userbenchmark.com/SpeedTest/3090/IntelR-CoreTM-i3-3210-CPU---320GHz</t>
  </si>
  <si>
    <t>FX-4170 Quad-Core</t>
  </si>
  <si>
    <t>58.2</t>
  </si>
  <si>
    <t>4239</t>
  </si>
  <si>
    <t>https://cpu.userbenchmark.com/SpeedTest/114/AMD-FXtm-4170-Quad-Core-Processor</t>
  </si>
  <si>
    <t>Pentium G3460</t>
  </si>
  <si>
    <t>1089</t>
  </si>
  <si>
    <t>https://cpu.userbenchmark.com/Intel-Pentium-G3460/Rating/2818</t>
  </si>
  <si>
    <t>FF8062700837005</t>
  </si>
  <si>
    <t>Core i7-2630QM</t>
  </si>
  <si>
    <t>37566</t>
  </si>
  <si>
    <t>https://cpu.userbenchmark.com/Intel-Core-i7-2630QM/Rating/2729</t>
  </si>
  <si>
    <t>YD220GC6FBBOX</t>
  </si>
  <si>
    <t>Athlon 220GE</t>
  </si>
  <si>
    <t>https://cpu.userbenchmark.com/SpeedTest/700311/AMD-Athlon-220GE-with-Radeon-Vega-Graphics</t>
  </si>
  <si>
    <t>Core i7-2675QM</t>
  </si>
  <si>
    <t>57.8</t>
  </si>
  <si>
    <t>969</t>
  </si>
  <si>
    <t>https://cpu.userbenchmark.com/SpeedTest/597/IntelR-CoreTM-i7-2675QM-CPU---220GHz</t>
  </si>
  <si>
    <t>Core i5-3470T</t>
  </si>
  <si>
    <t>3146</t>
  </si>
  <si>
    <t>https://cpu.userbenchmark.com/SpeedTest/2220/IntelR-CoreTM-i5-3470T-CPU---290GHz</t>
  </si>
  <si>
    <t>Core X 920</t>
  </si>
  <si>
    <t>https://cpu.userbenchmark.com/SpeedTest/7179/IntelR-CoreTM-CPU----------X-920----200GHz</t>
  </si>
  <si>
    <t>Phenom II X4 960T</t>
  </si>
  <si>
    <t>57.7</t>
  </si>
  <si>
    <t>3999</t>
  </si>
  <si>
    <t>https://cpu.userbenchmark.com/SpeedTest/1813/AMD-Phenomtm-II-X4-960T-Processor</t>
  </si>
  <si>
    <t>A10-6790K APU (2013 D.Ri)</t>
  </si>
  <si>
    <t>1944</t>
  </si>
  <si>
    <t>https://cpu.userbenchmark.com/SpeedTest/13499/AMD-A10-6790K-APU-with-Radeontm-HD-Graphics</t>
  </si>
  <si>
    <t>FD4300WMHKBOX</t>
  </si>
  <si>
    <t>FX-4300</t>
  </si>
  <si>
    <t>57548</t>
  </si>
  <si>
    <t>https://cpu.userbenchmark.com/AMD-FX-4300/Rating/2879</t>
  </si>
  <si>
    <t>Ryzen 5 3550H</t>
  </si>
  <si>
    <t>51667</t>
  </si>
  <si>
    <t>https://cpu.userbenchmark.com/SpeedTest/718601/AMD-Ryzen-5-3550H-with-Radeon-Vega-Mobile-Gfx</t>
  </si>
  <si>
    <t>HDZ955FBGMBOX</t>
  </si>
  <si>
    <t>Phenom II X4 955</t>
  </si>
  <si>
    <t>57.6</t>
  </si>
  <si>
    <t>38574</t>
  </si>
  <si>
    <t>https://cpu.userbenchmark.com/AMD-Phenom-II-X4-955/Rating/2935</t>
  </si>
  <si>
    <t>FX-6120 Six-Core</t>
  </si>
  <si>
    <t>1639</t>
  </si>
  <si>
    <t>https://cpu.userbenchmark.com/SpeedTest/7026/AMD-FXtm-6120-Six-Core-Processor</t>
  </si>
  <si>
    <t>Core i3-8145U</t>
  </si>
  <si>
    <t>12452</t>
  </si>
  <si>
    <t>https://cpu.userbenchmark.com/SpeedTest/616038/IntelR-CoreTM-i3-8145U-CPU---210GHz</t>
  </si>
  <si>
    <t>BX80646G3440</t>
  </si>
  <si>
    <t>Pentium G3440</t>
  </si>
  <si>
    <t>57.5</t>
  </si>
  <si>
    <t>https://cpu.userbenchmark.com/Intel-Pentium-G3440/Rating/2435</t>
  </si>
  <si>
    <t>Core i3-2100</t>
  </si>
  <si>
    <t>58427</t>
  </si>
  <si>
    <t>https://cpu.userbenchmark.com/SpeedTest/41/IntelR-CoreTM-i3-2100-CPU---310GHz</t>
  </si>
  <si>
    <t>Phenom II X4 20</t>
  </si>
  <si>
    <t>57.4</t>
  </si>
  <si>
    <t>https://cpu.userbenchmark.com/SpeedTest/4534/AMD-Phenomtm-II-X4-20-Processor</t>
  </si>
  <si>
    <t>Core i7-4558U</t>
  </si>
  <si>
    <t>738</t>
  </si>
  <si>
    <t>https://cpu.userbenchmark.com/SpeedTest/4092/IntelR-CoreTM-i7-4558U-CPU---280GHz</t>
  </si>
  <si>
    <t>Core i5-4200H</t>
  </si>
  <si>
    <t>10192</t>
  </si>
  <si>
    <t>https://cpu.userbenchmark.com/SpeedTest/8854/IntelR-CoreTM-i5-4200H-CPU---280GHz</t>
  </si>
  <si>
    <t>Core i7-2635QM</t>
  </si>
  <si>
    <t>https://cpu.userbenchmark.com/SpeedTest/12770/IntelR-CoreTM-i7-2635QM-CPU---200GHz</t>
  </si>
  <si>
    <t>Core i7-4600M</t>
  </si>
  <si>
    <t>5821</t>
  </si>
  <si>
    <t>https://cpu.userbenchmark.com/SpeedTest/4429/IntelR-CoreTM-i7-4600M-CPU---290GHz</t>
  </si>
  <si>
    <t>FJ8067703282227</t>
  </si>
  <si>
    <t>Core i3-8130U</t>
  </si>
  <si>
    <t>24078</t>
  </si>
  <si>
    <t>https://cpu.userbenchmark.com/SpeedTest/468020/IntelR-CoreTM-i3-8130U-CPU---220GHz</t>
  </si>
  <si>
    <t>Phenom II X4 B55</t>
  </si>
  <si>
    <t>3463</t>
  </si>
  <si>
    <t>https://cpu.userbenchmark.com/SpeedTest/878/AMD-Phenomtm-II-X4-B55-Processor</t>
  </si>
  <si>
    <t>Core i7-3540M</t>
  </si>
  <si>
    <t>5497</t>
  </si>
  <si>
    <t>https://cpu.userbenchmark.com/SpeedTest/921/IntelR-CoreTM-i7-3540M-CPU---300GHz</t>
  </si>
  <si>
    <t>Phenom II X6 1045T</t>
  </si>
  <si>
    <t>57.1</t>
  </si>
  <si>
    <t>4951</t>
  </si>
  <si>
    <t>https://cpu.userbenchmark.com/SpeedTest/1873/AMD-Phenomtm-II-X6-1045T-Processor</t>
  </si>
  <si>
    <t>Core i5-4258U</t>
  </si>
  <si>
    <t>1191</t>
  </si>
  <si>
    <t>https://cpu.userbenchmark.com/SpeedTest/5904/IntelR-CoreTM-i5-4258U-CPU---240GHz</t>
  </si>
  <si>
    <t>Core i5-5287U</t>
  </si>
  <si>
    <t>https://cpu.userbenchmark.com/SpeedTest/25610/IntelR-CoreTM-i5-5287U-CPU---290GHz</t>
  </si>
  <si>
    <t>Core i7-7600U</t>
  </si>
  <si>
    <t>56.9</t>
  </si>
  <si>
    <t>11746</t>
  </si>
  <si>
    <t>https://cpu.userbenchmark.com/SpeedTest/220838/IntelR-CoreTM-i7-7600U-CPU---280GHz</t>
  </si>
  <si>
    <t>BX80646G3430</t>
  </si>
  <si>
    <t>Pentium G3430</t>
  </si>
  <si>
    <t>https://cpu.userbenchmark.com/Intel-Pentium-G3430/Rating/1969</t>
  </si>
  <si>
    <t>FD6100WMGUSBX</t>
  </si>
  <si>
    <t>FX-6100</t>
  </si>
  <si>
    <t>56.8</t>
  </si>
  <si>
    <t>39187</t>
  </si>
  <si>
    <t>https://cpu.userbenchmark.com/AMD-FX-6100/Rating/1984</t>
  </si>
  <si>
    <t>Core i5-3380M</t>
  </si>
  <si>
    <t>56.7</t>
  </si>
  <si>
    <t>https://cpu.userbenchmark.com/SpeedTest/5308/IntelR-CoreTM-i5-3380M-CPU---290GHz</t>
  </si>
  <si>
    <t>Pentium G3450</t>
  </si>
  <si>
    <t>1114</t>
  </si>
  <si>
    <t>https://cpu.userbenchmark.com/SpeedTest/24201/IntelR-PentiumR-CPU-G3450---340GHz</t>
  </si>
  <si>
    <t>BX80662G4500</t>
  </si>
  <si>
    <t>Pentium G4500</t>
  </si>
  <si>
    <t>3005</t>
  </si>
  <si>
    <t>https://cpu.userbenchmark.com/Intel-Pentium-G4500/Rating/3538</t>
  </si>
  <si>
    <t>Phenom II X6 1035T</t>
  </si>
  <si>
    <t>56.5</t>
  </si>
  <si>
    <t>2200</t>
  </si>
  <si>
    <t>https://cpu.userbenchmark.com/SpeedTest/1603/AMD-Phenomtm-II-X6-1035T-Processor</t>
  </si>
  <si>
    <t>Xeon E5-2609 0</t>
  </si>
  <si>
    <t>https://cpu.userbenchmark.com/SpeedTest/2762/IntelR-XeonR-CPU-E5-2609-0---240GHz</t>
  </si>
  <si>
    <t>Phenom II X4 840T</t>
  </si>
  <si>
    <t>1045</t>
  </si>
  <si>
    <t>https://cpu.userbenchmark.com/SpeedTest/8545/AMD-Phenomtm-II-X4-840T-Processor</t>
  </si>
  <si>
    <t>Core2 Extreme X9650</t>
  </si>
  <si>
    <t>56.4</t>
  </si>
  <si>
    <t>2118</t>
  </si>
  <si>
    <t>https://cpu.userbenchmark.com/SpeedTest/2662/IntelR-CoreTM2-Extreme-CPU-X9650----300GHz</t>
  </si>
  <si>
    <t>BX80701G5900</t>
  </si>
  <si>
    <t>Celeron G5900</t>
  </si>
  <si>
    <t>56.3</t>
  </si>
  <si>
    <t>https://cpu.userbenchmark.com/SpeedTest/1187562/IntelR-CeleronR-G5900-CPU---340GHz</t>
  </si>
  <si>
    <t>Core i7-3520M</t>
  </si>
  <si>
    <t>18303</t>
  </si>
  <si>
    <t>https://cpu.userbenchmark.com/SpeedTest/50/IntelR-CoreTM-i7-3520M-CPU---290GHz</t>
  </si>
  <si>
    <t>Athlon II X4 760K (2013 D.Ri)</t>
  </si>
  <si>
    <t>5274</t>
  </si>
  <si>
    <t>https://cpu.userbenchmark.com/SpeedTest/9072/AMD-Athlontm-X4-760K-Quad-Core-Processor</t>
  </si>
  <si>
    <t>Core i3-4130T</t>
  </si>
  <si>
    <t>56.2</t>
  </si>
  <si>
    <t>4549</t>
  </si>
  <si>
    <t>https://cpu.userbenchmark.com/SpeedTest/13080/IntelR-CoreTM-i3-4130T-CPU---290GHz</t>
  </si>
  <si>
    <t>Core i5-7200U</t>
  </si>
  <si>
    <t>212415</t>
  </si>
  <si>
    <t>https://cpu.userbenchmark.com/SpeedTest/153577/IntelR-CoreTM-i5-7200U-CPU---250GHz</t>
  </si>
  <si>
    <t>Core i7-6567U</t>
  </si>
  <si>
    <t>https://cpu.userbenchmark.com/SpeedTest/150864/IntelR-CoreTM-i7-6567U-CPU---330GHz</t>
  </si>
  <si>
    <t>Phenom II X4 B50</t>
  </si>
  <si>
    <t>56.1</t>
  </si>
  <si>
    <t>3192</t>
  </si>
  <si>
    <t>https://cpu.userbenchmark.com/SpeedTest/5205/AMD-Phenomtm-II-X4-B50-Processor</t>
  </si>
  <si>
    <t>Phenom II X4 830</t>
  </si>
  <si>
    <t>https://cpu.userbenchmark.com/SpeedTest/2164/AMD-Phenomtm-II-X4-830-Processor</t>
  </si>
  <si>
    <t>Core i3-3220T</t>
  </si>
  <si>
    <t>1840</t>
  </si>
  <si>
    <t>https://cpu.userbenchmark.com/SpeedTest/2602/IntelR-CoreTM-i3-3220T-CPU---280GHz</t>
  </si>
  <si>
    <t>Core i5-4300M</t>
  </si>
  <si>
    <t>55.8</t>
  </si>
  <si>
    <t>12864</t>
  </si>
  <si>
    <t>https://cpu.userbenchmark.com/SpeedTest/5215/IntelR-CoreTM-i5-4300M-CPU---260GHz</t>
  </si>
  <si>
    <t>BX80677G3950</t>
  </si>
  <si>
    <t>Celeron G3950</t>
  </si>
  <si>
    <t>55.7</t>
  </si>
  <si>
    <t>https://cpu.userbenchmark.com/SpeedTest/242877/IntelR-CeleronR-CPU-G3950---300GHz</t>
  </si>
  <si>
    <t>Phenom II X4 945</t>
  </si>
  <si>
    <t>14148</t>
  </si>
  <si>
    <t>https://cpu.userbenchmark.com/SpeedTest/101/AMD-Phenomtm-II-X4-945-Processor</t>
  </si>
  <si>
    <t>Core i5-6260U</t>
  </si>
  <si>
    <t>1669</t>
  </si>
  <si>
    <t>https://cpu.userbenchmark.com/SpeedTest/37385/IntelR-CoreTM-i5-6260U-CPU---180GHz</t>
  </si>
  <si>
    <t>Core i5-4200M</t>
  </si>
  <si>
    <t>55.6</t>
  </si>
  <si>
    <t>30706</t>
  </si>
  <si>
    <t>https://cpu.userbenchmark.com/SpeedTest/2341/IntelR-CoreTM-i5-4200M-CPU---250GHz</t>
  </si>
  <si>
    <t>Core i7 Q 840</t>
  </si>
  <si>
    <t>1155</t>
  </si>
  <si>
    <t>https://cpu.userbenchmark.com/SpeedTest/2642/IntelR-CoreTM-i7-CPU-------Q-840----187GHz</t>
  </si>
  <si>
    <t>Core i5-10210Y</t>
  </si>
  <si>
    <t>55.5</t>
  </si>
  <si>
    <t>https://cpu.userbenchmark.com/SpeedTest/1005724/IntelR-CoreTM-i5-10210Y-CPU---100GHz</t>
  </si>
  <si>
    <t>Core i3-6167U</t>
  </si>
  <si>
    <t>https://cpu.userbenchmark.com/SpeedTest/175469/IntelR-CoreTM-i3-6167U-CPU---270GHz</t>
  </si>
  <si>
    <t>Core i5-7300U</t>
  </si>
  <si>
    <t>19468</t>
  </si>
  <si>
    <t>https://cpu.userbenchmark.com/SpeedTest/223355/IntelR-CoreTM-i5-7300U-CPU---260GHz</t>
  </si>
  <si>
    <t>Core i5-5257U</t>
  </si>
  <si>
    <t>55.4</t>
  </si>
  <si>
    <t>2920</t>
  </si>
  <si>
    <t>https://cpu.userbenchmark.com/SpeedTest/25441/IntelR-CoreTM-i5-5257U-CPU---270GHz</t>
  </si>
  <si>
    <t>Core i5-4210M</t>
  </si>
  <si>
    <t>13133</t>
  </si>
  <si>
    <t>https://cpu.userbenchmark.com/SpeedTest/12839/IntelR-CoreTM-i5-4210M-CPU---260GHz</t>
  </si>
  <si>
    <t>Core i7 X 920</t>
  </si>
  <si>
    <t>921</t>
  </si>
  <si>
    <t>https://cpu.userbenchmark.com/SpeedTest/4179/IntelR-CoreTM-i7-CPU-------X-920----200GHz</t>
  </si>
  <si>
    <t>AD680KWOHLBOX</t>
  </si>
  <si>
    <t>A10-6800K APU (2013 D.Ri)</t>
  </si>
  <si>
    <t>13225</t>
  </si>
  <si>
    <t>https://cpu.userbenchmark.com/AMD-A10-6800K-APU-2013-DRi/Rating/2936</t>
  </si>
  <si>
    <t>Core i7-10510Y</t>
  </si>
  <si>
    <t>55.3</t>
  </si>
  <si>
    <t>https://cpu.userbenchmark.com/SpeedTest/1048467/IntelR-CoreTM-i7-10510Y-CPU---120GHz</t>
  </si>
  <si>
    <t>Core i3-7130U</t>
  </si>
  <si>
    <t>4162</t>
  </si>
  <si>
    <t>https://cpu.userbenchmark.com/SpeedTest/376899/IntelR-CoreTM-i3-7130U-CPU---270GHz</t>
  </si>
  <si>
    <t>Core i5-3360M</t>
  </si>
  <si>
    <t>5132</t>
  </si>
  <si>
    <t>https://cpu.userbenchmark.com/SpeedTest/701/IntelR-CoreTM-i5-3360M-CPU---280GHz</t>
  </si>
  <si>
    <t>FX-4130 Quad-Core</t>
  </si>
  <si>
    <t>8457</t>
  </si>
  <si>
    <t>https://cpu.userbenchmark.com/SpeedTest/2420/AMD-FXtm-4130-Quad-Core-Processor</t>
  </si>
  <si>
    <t>A10-5800B APU (2012 D.Tr)</t>
  </si>
  <si>
    <t>55.2</t>
  </si>
  <si>
    <t>944</t>
  </si>
  <si>
    <t>https://cpu.userbenchmark.com/SpeedTest/14080/AMD-A10-5800B-APU-with-Radeontm-HD-Graphics</t>
  </si>
  <si>
    <t>Core i3-6157U</t>
  </si>
  <si>
    <t>https://cpu.userbenchmark.com/SpeedTest/187565/IntelR-CoreTM-i3-6157U-CPU---240GHz</t>
  </si>
  <si>
    <t>FX-4100</t>
  </si>
  <si>
    <t>27209</t>
  </si>
  <si>
    <t>https://cpu.userbenchmark.com/AMD-FX-4100/Rating/2878</t>
  </si>
  <si>
    <t>Core i7-5650U</t>
  </si>
  <si>
    <t>https://cpu.userbenchmark.com/SpeedTest/26818/IntelR-CoreTM-i7-5650U-CPU---220GHz</t>
  </si>
  <si>
    <t>BX80646G3420</t>
  </si>
  <si>
    <t>Pentium G3420</t>
  </si>
  <si>
    <t>4130</t>
  </si>
  <si>
    <t>https://cpu.userbenchmark.com/Intel-Pentium-G3420/Rating/1968</t>
  </si>
  <si>
    <t>Core i7-4510U</t>
  </si>
  <si>
    <t>57854</t>
  </si>
  <si>
    <t>https://cpu.userbenchmark.com/SpeedTest/10660/IntelR-CoreTM-i7-4510U-CPU---200GHz</t>
  </si>
  <si>
    <t>YD200GC6FBBOX</t>
  </si>
  <si>
    <t>Athlon 200GE</t>
  </si>
  <si>
    <t>10667</t>
  </si>
  <si>
    <t>https://cpu.userbenchmark.com/SpeedTest/592714/AMD-Athlon-200GE-with-Radeon-Vega-Graphics</t>
  </si>
  <si>
    <t>Phenom II X4 B45</t>
  </si>
  <si>
    <t>990</t>
  </si>
  <si>
    <t>https://cpu.userbenchmark.com/SpeedTest/4111/AMD-Phenomtm-II-X4-B45-Processor</t>
  </si>
  <si>
    <t>Phenom II X4 910e</t>
  </si>
  <si>
    <t>https://cpu.userbenchmark.com/SpeedTest/10427/AMD-Phenomtm-II-X4-910e-Processor</t>
  </si>
  <si>
    <t>Core i7-2640M</t>
  </si>
  <si>
    <t>11377</t>
  </si>
  <si>
    <t>https://cpu.userbenchmark.com/SpeedTest/791/IntelR-CoreTM-i7-2640M-CPU---280GHz</t>
  </si>
  <si>
    <t>Xeon E5507</t>
  </si>
  <si>
    <t>54.9</t>
  </si>
  <si>
    <t>https://cpu.userbenchmark.com/SpeedTest/13794/IntelR-XeonR-CPU-----------E5507----227GHz</t>
  </si>
  <si>
    <t>Core i7-6500U</t>
  </si>
  <si>
    <t>54.7</t>
  </si>
  <si>
    <t>103239</t>
  </si>
  <si>
    <t>https://cpu.userbenchmark.com/SpeedTest/36930/IntelR-CoreTM-i7-6500U-CPU---250GHz</t>
  </si>
  <si>
    <t>Phenom II X4 925</t>
  </si>
  <si>
    <t>4747</t>
  </si>
  <si>
    <t>https://cpu.userbenchmark.com/SpeedTest/2581/AMD-Phenomtm-II-X4-925-Processor</t>
  </si>
  <si>
    <t>AW8063801208001</t>
  </si>
  <si>
    <t>Core i5-3230M</t>
  </si>
  <si>
    <t>59394</t>
  </si>
  <si>
    <t>https://cpu.userbenchmark.com/Intel-Core-i5-3230M/Rating/2772</t>
  </si>
  <si>
    <t>Xeon E5-2680 v2</t>
  </si>
  <si>
    <t>54.6</t>
  </si>
  <si>
    <t>https://cpu.userbenchmark.com/SpeedTest/17083/IntelR-XeonR-CPU-E5-2680-v2---280GHz</t>
  </si>
  <si>
    <t>Ryzen 3 3300U</t>
  </si>
  <si>
    <t>2141</t>
  </si>
  <si>
    <t>https://cpu.userbenchmark.com/SpeedTest/827713/AMD-Ryzen-3-3300U-with-Radeon-Vega-Mobile-Gfx</t>
  </si>
  <si>
    <t>Pentium G2130</t>
  </si>
  <si>
    <t>1715</t>
  </si>
  <si>
    <t>https://cpu.userbenchmark.com/SpeedTest/9126/IntelR-PentiumR-CPU-G2130---320GHz</t>
  </si>
  <si>
    <t>Phenom II X4 B40</t>
  </si>
  <si>
    <t>https://cpu.userbenchmark.com/SpeedTest/9803/AMD-Phenomtm-II-X4-B40-Processor</t>
  </si>
  <si>
    <t>Xeon X5472</t>
  </si>
  <si>
    <t>https://cpu.userbenchmark.com/SpeedTest/3914/IntelR-XeonR-CPU-----------X5472----300GHz</t>
  </si>
  <si>
    <t>AD750KWOHJBOX</t>
  </si>
  <si>
    <t>Athlon II X4 750K</t>
  </si>
  <si>
    <t>5000</t>
  </si>
  <si>
    <t>https://cpu.userbenchmark.com/AMD-Athlon-II-X4-750K/Rating/1548</t>
  </si>
  <si>
    <t>Core i5-3340M</t>
  </si>
  <si>
    <t>8555</t>
  </si>
  <si>
    <t>https://cpu.userbenchmark.com/SpeedTest/1915/IntelR-CoreTM-i5-3340M-CPU---270GHz</t>
  </si>
  <si>
    <t>A8-6600K APU</t>
  </si>
  <si>
    <t>19915</t>
  </si>
  <si>
    <t>https://cpu.userbenchmark.com/SpeedTest/3344/AMD-A8-6600K-APU-with-Radeontm-HD-Graphics</t>
  </si>
  <si>
    <t>BX80701G5920</t>
  </si>
  <si>
    <t>Celeron G5920</t>
  </si>
  <si>
    <t>https://cpu.userbenchmark.com/SpeedTest/1197531/IntelR-CeleronR-G5920-CPU---350GHz</t>
  </si>
  <si>
    <t>Core i7-7660U</t>
  </si>
  <si>
    <t>3701</t>
  </si>
  <si>
    <t>https://cpu.userbenchmark.com/SpeedTest/274151/IntelR-CoreTM-i7-7660U-CPU---250GHz</t>
  </si>
  <si>
    <t>Core2 Quad Q9650</t>
  </si>
  <si>
    <t>54.3</t>
  </si>
  <si>
    <t>13616</t>
  </si>
  <si>
    <t>https://cpu.userbenchmark.com/SpeedTest/1706/IntelR-CoreTM2-Quad-CPU----Q9650----300GHz</t>
  </si>
  <si>
    <t>Core i7-5600U</t>
  </si>
  <si>
    <t>19081</t>
  </si>
  <si>
    <t>https://cpu.userbenchmark.com/SpeedTest/22612/IntelR-CoreTM-i7-5600U-CPU---260GHz</t>
  </si>
  <si>
    <t>Core i7-4500U</t>
  </si>
  <si>
    <t>54.2</t>
  </si>
  <si>
    <t>36248</t>
  </si>
  <si>
    <t>https://cpu.userbenchmark.com/Intel-Core-i7-4500U/Rating/2743</t>
  </si>
  <si>
    <t>BX80646G3258</t>
  </si>
  <si>
    <t>Pentium G3258</t>
  </si>
  <si>
    <t>21345</t>
  </si>
  <si>
    <t>https://cpu.userbenchmark.com/Intel-Pentium-G3258/Rating/2434</t>
  </si>
  <si>
    <t>Core i7-7560U</t>
  </si>
  <si>
    <t>1368</t>
  </si>
  <si>
    <t>https://cpu.userbenchmark.com/SpeedTest/262014/IntelR-CoreTM-i7-7560U-CPU---240GHz</t>
  </si>
  <si>
    <t>Xeon E5472</t>
  </si>
  <si>
    <t>https://cpu.userbenchmark.com/SpeedTest/20269/IntelR-XeonR-CPU-----------E5472----300GHz</t>
  </si>
  <si>
    <t>Pentium G2120</t>
  </si>
  <si>
    <t>54.1</t>
  </si>
  <si>
    <t>https://cpu.userbenchmark.com/SpeedTest/448/IntelR-PentiumR-CPU-G2120---310GHz</t>
  </si>
  <si>
    <t>BX80662G4400</t>
  </si>
  <si>
    <t>Pentium G4400</t>
  </si>
  <si>
    <t>30322</t>
  </si>
  <si>
    <t>https://cpu.userbenchmark.com/Intel-Pentium-G4400/Rating/3539</t>
  </si>
  <si>
    <t>Phenom II X4 905e</t>
  </si>
  <si>
    <t>https://cpu.userbenchmark.com/SpeedTest/3420/AMD-Phenomtm-II-X4-905e-Processor</t>
  </si>
  <si>
    <t>Xeon X5460</t>
  </si>
  <si>
    <t>9042</t>
  </si>
  <si>
    <t>https://cpu.userbenchmark.com/SpeedTest/5754/IntelR-XeonR-CPU-----------X5460----316GHz</t>
  </si>
  <si>
    <t>Core i7-2620M</t>
  </si>
  <si>
    <t>14369</t>
  </si>
  <si>
    <t>https://cpu.userbenchmark.com/SpeedTest/643/IntelR-CoreTM-i7-2620M-CPU---270GHz</t>
  </si>
  <si>
    <t>Core i7-6600U</t>
  </si>
  <si>
    <t>27427</t>
  </si>
  <si>
    <t>https://cpu.userbenchmark.com/SpeedTest/36828/IntelR-CoreTM-i7-6600U-CPU---260GHz</t>
  </si>
  <si>
    <t>AD6700OKHLBOX</t>
  </si>
  <si>
    <t>A10-6700 APU (2013 D.Ri)</t>
  </si>
  <si>
    <t>10651</t>
  </si>
  <si>
    <t>https://cpu.userbenchmark.com/AMD-A10-6700-APU-2013-DRi/Rating/2938</t>
  </si>
  <si>
    <t>Core i7-4600U</t>
  </si>
  <si>
    <t>23832</t>
  </si>
  <si>
    <t>https://cpu.userbenchmark.com/SpeedTest/2752/IntelR-CoreTM-i7-4600U-CPU---210GHz</t>
  </si>
  <si>
    <t>Core i7-3537U</t>
  </si>
  <si>
    <t>53.9</t>
  </si>
  <si>
    <t>14701</t>
  </si>
  <si>
    <t>https://cpu.userbenchmark.com/SpeedTest/504/IntelR-CoreTM-i7-3537U-CPU---200GHz</t>
  </si>
  <si>
    <t>Core i3-2120T</t>
  </si>
  <si>
    <t>1012</t>
  </si>
  <si>
    <t>https://cpu.userbenchmark.com/SpeedTest/2686/IntelR-CoreTM-i3-2120T-CPU---260GHz</t>
  </si>
  <si>
    <t>Phenom II X4 850</t>
  </si>
  <si>
    <t>1261</t>
  </si>
  <si>
    <t>https://cpu.userbenchmark.com/SpeedTest/3577/AMD-Phenomtm-II-X4-850-Processor</t>
  </si>
  <si>
    <t>Xeon E5450</t>
  </si>
  <si>
    <t>53.8</t>
  </si>
  <si>
    <t>10072</t>
  </si>
  <si>
    <t>https://cpu.userbenchmark.com/SpeedTest/5890/IntelR-XeonR-CPU-----------E5450----300GHz</t>
  </si>
  <si>
    <t>Xeon E5506</t>
  </si>
  <si>
    <t>https://cpu.userbenchmark.com/SpeedTest/11152/IntelR-XeonR-CPU-----------E5506----213GHz</t>
  </si>
  <si>
    <t>Pentium G3260</t>
  </si>
  <si>
    <t>53.7</t>
  </si>
  <si>
    <t>8779</t>
  </si>
  <si>
    <t>https://cpu.userbenchmark.com/SpeedTest/31434/IntelR-PentiumR-CPU-G3260---330GHz</t>
  </si>
  <si>
    <t>Phenom II X4 920</t>
  </si>
  <si>
    <t>971</t>
  </si>
  <si>
    <t>https://cpu.userbenchmark.com/SpeedTest/1945/AMD-Phenomtm-II-X4-920-Processor</t>
  </si>
  <si>
    <t>Core i7-5500U</t>
  </si>
  <si>
    <t>75090</t>
  </si>
  <si>
    <t>https://cpu.userbenchmark.com/SpeedTest/22316/IntelR-CoreTM-i7-5500U-CPU---240GHz</t>
  </si>
  <si>
    <t>AW8063801032301</t>
  </si>
  <si>
    <t>Core i5-3210M</t>
  </si>
  <si>
    <t>70814</t>
  </si>
  <si>
    <t>https://cpu.userbenchmark.com/Intel-Core-i5-3210M/Rating/2719</t>
  </si>
  <si>
    <t>Athlon II X4 651</t>
  </si>
  <si>
    <t>931</t>
  </si>
  <si>
    <t>https://cpu.userbenchmark.com/SpeedTest/3526/AMD-Athlontm-II-X4-651-Quad-Core-Processor</t>
  </si>
  <si>
    <t>A8-5600K APU</t>
  </si>
  <si>
    <t>53.5</t>
  </si>
  <si>
    <t>15349</t>
  </si>
  <si>
    <t>https://cpu.userbenchmark.com/SpeedTest/1766/AMD-A8-5600K-APU-with-Radeontm-HD-Graphics</t>
  </si>
  <si>
    <t>Core i7 Q 740</t>
  </si>
  <si>
    <t>11111</t>
  </si>
  <si>
    <t>https://cpu.userbenchmark.com/SpeedTest/415/IntelR-CoreTM-i7-CPU-------Q-740----173GHz</t>
  </si>
  <si>
    <t>Core i5-3320M</t>
  </si>
  <si>
    <t>41429</t>
  </si>
  <si>
    <t>https://cpu.userbenchmark.com/SpeedTest/402/IntelR-CoreTM-i5-3320M-CPU---260GHz</t>
  </si>
  <si>
    <t>Core i7-3687U</t>
  </si>
  <si>
    <t>53.4</t>
  </si>
  <si>
    <t>2649</t>
  </si>
  <si>
    <t>https://cpu.userbenchmark.com/SpeedTest/2934/IntelR-CoreTM-i7-3687U-CPU---210GHz</t>
  </si>
  <si>
    <t>Ryzen 5 3500U</t>
  </si>
  <si>
    <t>58661</t>
  </si>
  <si>
    <t>https://cpu.userbenchmark.com/SpeedTest/760067/AMD-Ryzen-5-3500U-with-Radeon-Vega-Mobile-Gfx</t>
  </si>
  <si>
    <t>Core i5-2540M</t>
  </si>
  <si>
    <t>16068</t>
  </si>
  <si>
    <t>https://cpu.userbenchmark.com/SpeedTest/1616/IntelR-CoreTM-i5-2540M-CPU---260GHz</t>
  </si>
  <si>
    <t>Core i5-2435M</t>
  </si>
  <si>
    <t>https://cpu.userbenchmark.com/SpeedTest/968/IntelR-CoreTM-i5-2435M-CPU---240GHz</t>
  </si>
  <si>
    <t>AD580KWOHJBOX</t>
  </si>
  <si>
    <t>A10-5800K APU (2012 D.Tr)</t>
  </si>
  <si>
    <t>18127</t>
  </si>
  <si>
    <t>https://cpu.userbenchmark.com/AMD-A10-5800K-APU-2012-DTr/Rating/2007</t>
  </si>
  <si>
    <t>Ryzen 3 2300U</t>
  </si>
  <si>
    <t>53.2</t>
  </si>
  <si>
    <t>2859</t>
  </si>
  <si>
    <t>https://cpu.userbenchmark.com/SpeedTest/511816/AMD-Ryzen-3-2300U-with-Radeon-Vega-Mobile-Gfx</t>
  </si>
  <si>
    <t>Ryzen 7 2700U</t>
  </si>
  <si>
    <t>53.1</t>
  </si>
  <si>
    <t>7400</t>
  </si>
  <si>
    <t>https://cpu.userbenchmark.com/SpeedTest/432558/AMD-Ryzen-7-2700U-with-Radeon-Vega-Mobile-Gfx</t>
  </si>
  <si>
    <t>Core i5-6200U</t>
  </si>
  <si>
    <t>133713</t>
  </si>
  <si>
    <t>https://cpu.userbenchmark.com/SpeedTest/36796/IntelR-CoreTM-i5-6200U-CPU---230GHz</t>
  </si>
  <si>
    <t>Core i5-2520M</t>
  </si>
  <si>
    <t>44945</t>
  </si>
  <si>
    <t>https://cpu.userbenchmark.com/SpeedTest/29/IntelR-CoreTM-i5-2520M-CPU---250GHz</t>
  </si>
  <si>
    <t>BX80646G1830</t>
  </si>
  <si>
    <t>Celeron G1830</t>
  </si>
  <si>
    <t>https://cpu.userbenchmark.com/Intel-Celeron-G1830/Rating/2848</t>
  </si>
  <si>
    <t>Phenom II X4 940</t>
  </si>
  <si>
    <t>3184</t>
  </si>
  <si>
    <t>https://cpu.userbenchmark.com/SpeedTest/2203/AMD-Phenomtm-II-X4-940-Processor</t>
  </si>
  <si>
    <t>Xeon X5450</t>
  </si>
  <si>
    <t>5087</t>
  </si>
  <si>
    <t>https://cpu.userbenchmark.com/SpeedTest/5169/IntelR-XeonR-CPU-----------X5450----300GHz</t>
  </si>
  <si>
    <t>Core i3-7100U</t>
  </si>
  <si>
    <t>668</t>
  </si>
  <si>
    <t>37912</t>
  </si>
  <si>
    <t>https://cpu.userbenchmark.com/SpeedTest/176913/IntelR-CoreTM-i3-7100U-CPU---240GHz</t>
  </si>
  <si>
    <t>Pentium G3250</t>
  </si>
  <si>
    <t>669</t>
  </si>
  <si>
    <t>52.9</t>
  </si>
  <si>
    <t>10448</t>
  </si>
  <si>
    <t>https://cpu.userbenchmark.com/SpeedTest/18077/IntelR-PentiumR-CPU-G3250---320GHz</t>
  </si>
  <si>
    <t>BX80684G4900</t>
  </si>
  <si>
    <t>Celeron G4900</t>
  </si>
  <si>
    <t>670</t>
  </si>
  <si>
    <t>1693</t>
  </si>
  <si>
    <t>https://cpu.userbenchmark.com/SpeedTest/482751/IntelR-CeleronR-G4900-CPU---310GHz</t>
  </si>
  <si>
    <t>Ryzen 7 3700U</t>
  </si>
  <si>
    <t>671</t>
  </si>
  <si>
    <t>19409</t>
  </si>
  <si>
    <t>https://cpu.userbenchmark.com/SpeedTest/765724/AMD-Ryzen-7-3700U-with-Radeon-Vega-Mobile-Gfx</t>
  </si>
  <si>
    <t>Core i7-6650U</t>
  </si>
  <si>
    <t>672</t>
  </si>
  <si>
    <t>5223</t>
  </si>
  <si>
    <t>https://cpu.userbenchmark.com/SpeedTest/40238/IntelR-CoreTM-i7-6650U-CPU---220GHz</t>
  </si>
  <si>
    <t>Core i5-6300U</t>
  </si>
  <si>
    <t>673</t>
  </si>
  <si>
    <t>50780</t>
  </si>
  <si>
    <t>https://cpu.userbenchmark.com/SpeedTest/27864/IntelR-CoreTM-i5-6300U-CPU---240GHz</t>
  </si>
  <si>
    <t>Phenom II X4 810</t>
  </si>
  <si>
    <t>2067</t>
  </si>
  <si>
    <t>https://cpu.userbenchmark.com/SpeedTest/4242/AMD-Phenomtm-II-X4-810-Processor</t>
  </si>
  <si>
    <t>A8-6500 APU</t>
  </si>
  <si>
    <t>675</t>
  </si>
  <si>
    <t>6147</t>
  </si>
  <si>
    <t>https://cpu.userbenchmark.com/SpeedTest/5272/AMD-A8-6500-APU-with-Radeontm-HD-Graphics</t>
  </si>
  <si>
    <t>BX80646G1850</t>
  </si>
  <si>
    <t>Celeron G1850</t>
  </si>
  <si>
    <t>676</t>
  </si>
  <si>
    <t>https://cpu.userbenchmark.com/Intel-Celeron-G1850/Rating/2850</t>
  </si>
  <si>
    <t>Pentium G870</t>
  </si>
  <si>
    <t>677</t>
  </si>
  <si>
    <t>52.7</t>
  </si>
  <si>
    <t>1504</t>
  </si>
  <si>
    <t>https://cpu.userbenchmark.com/SpeedTest/9348/IntelR-PentiumR-CPU-G870---310GHz</t>
  </si>
  <si>
    <t>Core i3-4000M</t>
  </si>
  <si>
    <t>678</t>
  </si>
  <si>
    <t>7458</t>
  </si>
  <si>
    <t>https://cpu.userbenchmark.com/SpeedTest/6476/IntelR-CoreTM-i3-4000M-CPU---240GHz</t>
  </si>
  <si>
    <t xml:space="preserve">BX80646G3240√Ç </t>
  </si>
  <si>
    <t>Pentium G3240</t>
  </si>
  <si>
    <t>679</t>
  </si>
  <si>
    <t>52.6</t>
  </si>
  <si>
    <t>9675</t>
  </si>
  <si>
    <t>https://cpu.userbenchmark.com/Intel-Pentium-G3240/Rating/2820</t>
  </si>
  <si>
    <t>Core i5-4310U</t>
  </si>
  <si>
    <t>680</t>
  </si>
  <si>
    <t>12510</t>
  </si>
  <si>
    <t>https://cpu.userbenchmark.com/SpeedTest/12941/IntelR-CoreTM-i5-4310U-CPU---200GHz</t>
  </si>
  <si>
    <t>Core2 Quad Q9550</t>
  </si>
  <si>
    <t>681</t>
  </si>
  <si>
    <t>28735</t>
  </si>
  <si>
    <t>https://cpu.userbenchmark.com/SpeedTest/334/IntelR-CoreTM2-Quad-CPU----Q9550----283GHz</t>
  </si>
  <si>
    <t>Ryzen 5 2500U</t>
  </si>
  <si>
    <t>682</t>
  </si>
  <si>
    <t>62022</t>
  </si>
  <si>
    <t>https://cpu.userbenchmark.com/SpeedTest/378273/AMD-Ryzen-5-2500U-with-Radeon-Vega-Mobile-Gfx</t>
  </si>
  <si>
    <t>Core i5-2450M</t>
  </si>
  <si>
    <t>683</t>
  </si>
  <si>
    <t>52.5</t>
  </si>
  <si>
    <t>44848</t>
  </si>
  <si>
    <t>https://cpu.userbenchmark.com/Intel-Core-i5-2450M/Rating/2815</t>
  </si>
  <si>
    <t>Core i7 Q 820</t>
  </si>
  <si>
    <t>684</t>
  </si>
  <si>
    <t>52.3</t>
  </si>
  <si>
    <t>1976</t>
  </si>
  <si>
    <t>https://cpu.userbenchmark.com/SpeedTest/3571/IntelR-CoreTM-i7-CPU-------Q-820----173GHz</t>
  </si>
  <si>
    <t>BX80646G3220</t>
  </si>
  <si>
    <t>Pentium G3220</t>
  </si>
  <si>
    <t>17872</t>
  </si>
  <si>
    <t>https://cpu.userbenchmark.com/Intel-Pentium-G3220/Rating/1967</t>
  </si>
  <si>
    <t>Core i7-3517U</t>
  </si>
  <si>
    <t>686</t>
  </si>
  <si>
    <t>7977</t>
  </si>
  <si>
    <t>https://cpu.userbenchmark.com/SpeedTest/663/IntelR-CoreTM-i7-3517U-CPU---190GHz</t>
  </si>
  <si>
    <t>Core i3-3120M</t>
  </si>
  <si>
    <t>13346</t>
  </si>
  <si>
    <t>https://cpu.userbenchmark.com/SpeedTest/923/IntelR-CoreTM-i3-3120M-CPU---250GHz</t>
  </si>
  <si>
    <t>Pentium G860</t>
  </si>
  <si>
    <t>688</t>
  </si>
  <si>
    <t>52.2</t>
  </si>
  <si>
    <t>2954</t>
  </si>
  <si>
    <t>https://cpu.userbenchmark.com/SpeedTest/2650/IntelR-PentiumR-CPU-G860---300GHz</t>
  </si>
  <si>
    <t>Core i3-3110M</t>
  </si>
  <si>
    <t>689</t>
  </si>
  <si>
    <t>33663</t>
  </si>
  <si>
    <t>https://cpu.userbenchmark.com/SpeedTest/844/IntelR-CoreTM-i3-3110M-CPU---240GHz</t>
  </si>
  <si>
    <t>Pentium G840</t>
  </si>
  <si>
    <t>https://cpu.userbenchmark.com/SpeedTest/3067/IntelR-PentiumR-CPU-G840---280GHz</t>
  </si>
  <si>
    <t>Pentium G850</t>
  </si>
  <si>
    <t>691</t>
  </si>
  <si>
    <t>2482</t>
  </si>
  <si>
    <t>https://cpu.userbenchmark.com/SpeedTest/2522/IntelR-PentiumR-CPU-G850---290GHz</t>
  </si>
  <si>
    <t>AD789KXDJCHBX</t>
  </si>
  <si>
    <t>A10-7890K APU (2014 D.Ka)</t>
  </si>
  <si>
    <t>692</t>
  </si>
  <si>
    <t>6236</t>
  </si>
  <si>
    <t>https://cpu.userbenchmark.com/SpeedTest/118648/AMD-A10-7890K-Radeon-R7-12-Compute-Cores-4C-8G</t>
  </si>
  <si>
    <t>Core2 Quad Q9450</t>
  </si>
  <si>
    <t>693</t>
  </si>
  <si>
    <t>5523</t>
  </si>
  <si>
    <t>https://cpu.userbenchmark.com/SpeedTest/765/IntelR-CoreTM2-Quad--CPU---Q9450----266GHz</t>
  </si>
  <si>
    <t>Xeon E5440</t>
  </si>
  <si>
    <t>694</t>
  </si>
  <si>
    <t>51.9</t>
  </si>
  <si>
    <t>3067</t>
  </si>
  <si>
    <t>https://cpu.userbenchmark.com/SpeedTest/18165/IntelR-XeonR-CPU-----------E5440----283GHz</t>
  </si>
  <si>
    <t>Core i7-4650U</t>
  </si>
  <si>
    <t>695</t>
  </si>
  <si>
    <t>4066</t>
  </si>
  <si>
    <t>https://cpu.userbenchmark.com/SpeedTest/6364/IntelR-CoreTM-i7-4650U-CPU---170GHz</t>
  </si>
  <si>
    <t>AD5700OKHJBOX</t>
  </si>
  <si>
    <t>A10-5700 APU (2012 D.Tr)</t>
  </si>
  <si>
    <t>696</t>
  </si>
  <si>
    <t>51.8</t>
  </si>
  <si>
    <t>5929</t>
  </si>
  <si>
    <t>https://cpu.userbenchmark.com/AMD-A10-5700-APU-2012-DTr/Rating/2939</t>
  </si>
  <si>
    <t>Xeon E5504</t>
  </si>
  <si>
    <t>697</t>
  </si>
  <si>
    <t>https://cpu.userbenchmark.com/SpeedTest/6261/IntelR-XeonR-CPU-----------E5504----200GHz</t>
  </si>
  <si>
    <t>Pentium G2030</t>
  </si>
  <si>
    <t>698</t>
  </si>
  <si>
    <t>https://cpu.userbenchmark.com/SpeedTest/3273/IntelR-PentiumR-CPU-G2030---300GHz</t>
  </si>
  <si>
    <t>Core i5-2410M</t>
  </si>
  <si>
    <t>699</t>
  </si>
  <si>
    <t>51.7</t>
  </si>
  <si>
    <t>39038</t>
  </si>
  <si>
    <t>https://cpu.userbenchmark.com/Intel-Core-i5-2410M/Rating/2769</t>
  </si>
  <si>
    <t>A8-7670K APU (2014 D.Ka)</t>
  </si>
  <si>
    <t>700</t>
  </si>
  <si>
    <t>51.6</t>
  </si>
  <si>
    <t>1615</t>
  </si>
  <si>
    <t>https://cpu.userbenchmark.com/SpeedTest/37178/AMD-A8-7670K-Radeon-R7-10-Compute-Cores-4C-6G</t>
  </si>
  <si>
    <t>Core i5-5300U</t>
  </si>
  <si>
    <t>701</t>
  </si>
  <si>
    <t>25535</t>
  </si>
  <si>
    <t>https://cpu.userbenchmark.com/SpeedTest/16790/IntelR-CoreTM-i5-5300U-CPU---230GHz</t>
  </si>
  <si>
    <t>Athlon II X4 641</t>
  </si>
  <si>
    <t>702</t>
  </si>
  <si>
    <t>1004</t>
  </si>
  <si>
    <t>https://cpu.userbenchmark.com/SpeedTest/1698/AMD-Athlontm-II-X4-641-Quad-Core-Processor</t>
  </si>
  <si>
    <t>Pentium G645</t>
  </si>
  <si>
    <t>51.5</t>
  </si>
  <si>
    <t>5102</t>
  </si>
  <si>
    <t>https://cpu.userbenchmark.com/SpeedTest/3264/IntelR-PentiumR-CPU-G645---290GHz</t>
  </si>
  <si>
    <t>Core i5-2430M</t>
  </si>
  <si>
    <t>704</t>
  </si>
  <si>
    <t>34844</t>
  </si>
  <si>
    <t>https://cpu.userbenchmark.com/SpeedTest/429/IntelR-CoreTM-i5-2430M-CPU---240GHz</t>
  </si>
  <si>
    <t>Core i5-2415M</t>
  </si>
  <si>
    <t>705</t>
  </si>
  <si>
    <t>https://cpu.userbenchmark.com/SpeedTest/4223/IntelR-CoreTM-i5-2415M-CPU---230GHz</t>
  </si>
  <si>
    <t>Core i3-6100U</t>
  </si>
  <si>
    <t>24719</t>
  </si>
  <si>
    <t>https://cpu.userbenchmark.com/SpeedTest/37381/IntelR-CoreTM-i3-6100U-CPU---230GHz</t>
  </si>
  <si>
    <t>Core i5 680</t>
  </si>
  <si>
    <t>707</t>
  </si>
  <si>
    <t>https://cpu.userbenchmark.com/SpeedTest/3693/IntelR-CoreTM-i5-CPU---------680----360GHz</t>
  </si>
  <si>
    <t>Athlon II X4 740K</t>
  </si>
  <si>
    <t>708</t>
  </si>
  <si>
    <t>51.4</t>
  </si>
  <si>
    <t>3875</t>
  </si>
  <si>
    <t>https://cpu.userbenchmark.com/SpeedTest/4559/AMD-Athlontm-X4-740-Quad-Core-Processor</t>
  </si>
  <si>
    <t>Core i7 Q 720</t>
  </si>
  <si>
    <t>709</t>
  </si>
  <si>
    <t>16400</t>
  </si>
  <si>
    <t>https://cpu.userbenchmark.com/SpeedTest/140/IntelR-CoreTM-i7-CPU-------Q-720----160GHz</t>
  </si>
  <si>
    <t>Core i7-2637M</t>
  </si>
  <si>
    <t>710</t>
  </si>
  <si>
    <t>https://cpu.userbenchmark.com/SpeedTest/5436/IntelR-CoreTM-i7-2637M-CPU---170GHz</t>
  </si>
  <si>
    <t>Core i5-4300U</t>
  </si>
  <si>
    <t>711</t>
  </si>
  <si>
    <t>51.3</t>
  </si>
  <si>
    <t>34455</t>
  </si>
  <si>
    <t>https://cpu.userbenchmark.com/SpeedTest/4996/IntelR-CoreTM-i5-4300U-CPU---190GHz</t>
  </si>
  <si>
    <t>Core i7-2677M</t>
  </si>
  <si>
    <t>712</t>
  </si>
  <si>
    <t>https://cpu.userbenchmark.com/SpeedTest/4939/IntelR-CoreTM-i7-2677M-CPU---180GHz</t>
  </si>
  <si>
    <t>Core i5-5200U</t>
  </si>
  <si>
    <t>105505</t>
  </si>
  <si>
    <t>https://cpu.userbenchmark.com/SpeedTest/22169/IntelR-CoreTM-i5-5200U-CPU---220GHz</t>
  </si>
  <si>
    <t>Core i5-4210U</t>
  </si>
  <si>
    <t>714</t>
  </si>
  <si>
    <t>51.2</t>
  </si>
  <si>
    <t>76139</t>
  </si>
  <si>
    <t>https://cpu.userbenchmark.com/SpeedTest/12662/IntelR-CoreTM-i5-4210U-CPU---170GHz</t>
  </si>
  <si>
    <t>Core i5-4250U</t>
  </si>
  <si>
    <t>715</t>
  </si>
  <si>
    <t>1548</t>
  </si>
  <si>
    <t>https://cpu.userbenchmark.com/SpeedTest/1787/IntelR-CoreTM-i5-4250U-CPU---130GHz</t>
  </si>
  <si>
    <t>AD860KXBJASBX</t>
  </si>
  <si>
    <t>Athlon II X4 860K</t>
  </si>
  <si>
    <t>716</t>
  </si>
  <si>
    <t>22553</t>
  </si>
  <si>
    <t>https://cpu.userbenchmark.com/AMD-Athlon-II-X4-860K/Rating/3265</t>
  </si>
  <si>
    <t>AD785KXBJABOX</t>
  </si>
  <si>
    <t>A10-7850K APU (2014 D.Ka)</t>
  </si>
  <si>
    <t>717</t>
  </si>
  <si>
    <t>51.1</t>
  </si>
  <si>
    <t>17826</t>
  </si>
  <si>
    <t>https://cpu.userbenchmark.com/AMD-A10-7850K-APU-2014-DKa/Rating/2937</t>
  </si>
  <si>
    <t>Core i5-4200U</t>
  </si>
  <si>
    <t>56192</t>
  </si>
  <si>
    <t>https://cpu.userbenchmark.com/Intel-Core-i5-4200U/Rating/2742</t>
  </si>
  <si>
    <t>Pentium G2020</t>
  </si>
  <si>
    <t>719</t>
  </si>
  <si>
    <t>13344</t>
  </si>
  <si>
    <t>https://cpu.userbenchmark.com/SpeedTest/3604/IntelR-PentiumR-CPU-G2020---290GHz</t>
  </si>
  <si>
    <t>Xeon E5430</t>
  </si>
  <si>
    <t>720</t>
  </si>
  <si>
    <t>1856</t>
  </si>
  <si>
    <t>https://cpu.userbenchmark.com/SpeedTest/16038/IntelR-XeonR-CPU-----------E5430----266GHz</t>
  </si>
  <si>
    <t>AD787KXDJCBOX</t>
  </si>
  <si>
    <t>A10-7870K APU (2014 D.Ka)</t>
  </si>
  <si>
    <t>721</t>
  </si>
  <si>
    <t>10276</t>
  </si>
  <si>
    <t>https://cpu.userbenchmark.com/SpeedTest/29728/AMD-A10-7870K-Radeon-R7-12-Compute-Cores-4C-8G</t>
  </si>
  <si>
    <t>Core i7-4550U</t>
  </si>
  <si>
    <t>50.9</t>
  </si>
  <si>
    <t>https://cpu.userbenchmark.com/SpeedTest/6199/IntelR-CoreTM-i7-4550U-CPU---150GHz</t>
  </si>
  <si>
    <t>Xeon E5462</t>
  </si>
  <si>
    <t>723</t>
  </si>
  <si>
    <t>50.8</t>
  </si>
  <si>
    <t>https://cpu.userbenchmark.com/SpeedTest/16556/IntelR-XeonR-CPU-----------E5462----280GHz</t>
  </si>
  <si>
    <t>AD5500OKHJBOX</t>
  </si>
  <si>
    <t>A8-5500 APU</t>
  </si>
  <si>
    <t>724</t>
  </si>
  <si>
    <t>9554</t>
  </si>
  <si>
    <t>https://cpu.userbenchmark.com/SpeedTest/3432/AMD-A8-5500-APU-with-Radeontm-HD-Graphics</t>
  </si>
  <si>
    <t>Pentium G2010</t>
  </si>
  <si>
    <t>2614</t>
  </si>
  <si>
    <t>https://cpu.userbenchmark.com/SpeedTest/8691/IntelR-PentiumR-CPU-G2010---280GHz</t>
  </si>
  <si>
    <t>Athlon II X4 645</t>
  </si>
  <si>
    <t>726</t>
  </si>
  <si>
    <t>4660</t>
  </si>
  <si>
    <t>https://cpu.userbenchmark.com/SpeedTest/2408/AMD-Athlontm-II-X4-645-Processor</t>
  </si>
  <si>
    <t>Core2 Quad Q9505</t>
  </si>
  <si>
    <t>727</t>
  </si>
  <si>
    <t>1978</t>
  </si>
  <si>
    <t>https://cpu.userbenchmark.com/SpeedTest/3041/IntelR-CoreTM2-Quad-CPU----Q9505----283GHz</t>
  </si>
  <si>
    <t>Phenom II X4 840</t>
  </si>
  <si>
    <t>728</t>
  </si>
  <si>
    <t>50.7</t>
  </si>
  <si>
    <t>5572</t>
  </si>
  <si>
    <t>https://cpu.userbenchmark.com/SpeedTest/3302/AMD-Phenomtm-II-X4-840-Processor</t>
  </si>
  <si>
    <t>Core i7-3667U</t>
  </si>
  <si>
    <t>3055</t>
  </si>
  <si>
    <t>https://cpu.userbenchmark.com/SpeedTest/2815/IntelR-CoreTM-i7-3667U-CPU---200GHz</t>
  </si>
  <si>
    <t>Core i3-7020U</t>
  </si>
  <si>
    <t>26045</t>
  </si>
  <si>
    <t>https://cpu.userbenchmark.com/SpeedTest/576199/IntelR-CoreTM-i3-7020U-CPU---230GHz</t>
  </si>
  <si>
    <t>AD880KXBJCSBX</t>
  </si>
  <si>
    <t>Athlon X4 880K</t>
  </si>
  <si>
    <t>731</t>
  </si>
  <si>
    <t>50.6</t>
  </si>
  <si>
    <t>8297</t>
  </si>
  <si>
    <t>https://cpu.userbenchmark.com/SpeedTest/121029/AMD-Athlontm-X4-880K-Quad-Core-Processor</t>
  </si>
  <si>
    <t>Phenom II X3 720</t>
  </si>
  <si>
    <t>732</t>
  </si>
  <si>
    <t>2395</t>
  </si>
  <si>
    <t>https://cpu.userbenchmark.com/SpeedTest/326/AMD-Phenomtm-II-X3-720-Processor</t>
  </si>
  <si>
    <t>Core i5-3337U</t>
  </si>
  <si>
    <t>733</t>
  </si>
  <si>
    <t>28546</t>
  </si>
  <si>
    <t>https://cpu.userbenchmark.com/SpeedTest/737/IntelR-CoreTM-i5-3337U-CPU---180GHz</t>
  </si>
  <si>
    <t>Celeron G1620</t>
  </si>
  <si>
    <t>734</t>
  </si>
  <si>
    <t>2384</t>
  </si>
  <si>
    <t>https://cpu.userbenchmark.com/SpeedTest/6930/IntelR-CeleronR-CPU-G1620---270GHz</t>
  </si>
  <si>
    <t>BX80677G3930</t>
  </si>
  <si>
    <t>Celeron G3930</t>
  </si>
  <si>
    <t>7990</t>
  </si>
  <si>
    <t>https://cpu.userbenchmark.com/SpeedTest/235058/IntelR-CeleronR-CPU-G3930---290GHz</t>
  </si>
  <si>
    <t>FJ8067702739932</t>
  </si>
  <si>
    <t>Pentium 4415U</t>
  </si>
  <si>
    <t>736</t>
  </si>
  <si>
    <t>4883</t>
  </si>
  <si>
    <t>https://cpu.userbenchmark.com/SpeedTest/267685/IntelR-PentiumR-CPU-4415U---230GHz</t>
  </si>
  <si>
    <t>BX80662G3900</t>
  </si>
  <si>
    <t>Celeron G3900</t>
  </si>
  <si>
    <t>737</t>
  </si>
  <si>
    <t>5537</t>
  </si>
  <si>
    <t>https://cpu.userbenchmark.com/SpeedTest/86156/IntelR-CeleronR-CPU-G3900---280GHz</t>
  </si>
  <si>
    <t>AD870KXBJCSBX</t>
  </si>
  <si>
    <t>Athlon II X4 870K</t>
  </si>
  <si>
    <t>1692</t>
  </si>
  <si>
    <t>https://cpu.userbenchmark.com/SpeedTest/83847/AMD-Athlontm-X4-870K-Quad-Core-Processor</t>
  </si>
  <si>
    <t>Core2 Quad Q9500</t>
  </si>
  <si>
    <t>4445</t>
  </si>
  <si>
    <t>https://cpu.userbenchmark.com/SpeedTest/1778/IntelR-CoreTM2-Quad-CPU----Q9500----283GHz</t>
  </si>
  <si>
    <t>Xeon W3505</t>
  </si>
  <si>
    <t>740</t>
  </si>
  <si>
    <t>https://cpu.userbenchmark.com/SpeedTest/12714/IntelR-XeonR-CPU-----------W3505----253GHz</t>
  </si>
  <si>
    <t>Core i5 K 655</t>
  </si>
  <si>
    <t>741</t>
  </si>
  <si>
    <t>https://cpu.userbenchmark.com/SpeedTest/9077/IntelR-CoreTM-i5-CPU-------K-655----320GHz</t>
  </si>
  <si>
    <t>Core2 Extreme Q6850</t>
  </si>
  <si>
    <t>742</t>
  </si>
  <si>
    <t>https://cpu.userbenchmark.com/SpeedTest/7118/IntelR-CoreTM2-Extreme-CPU-Q6850----300GHz</t>
  </si>
  <si>
    <t>Xeon E7- 4870</t>
  </si>
  <si>
    <t>743</t>
  </si>
  <si>
    <t>50.4</t>
  </si>
  <si>
    <t>https://cpu.userbenchmark.com/SpeedTest/8256/IntelR-XeonR-CPU-E7--4870----240GHz</t>
  </si>
  <si>
    <t>Pentium 5405U</t>
  </si>
  <si>
    <t>744</t>
  </si>
  <si>
    <t>764</t>
  </si>
  <si>
    <t>https://cpu.userbenchmark.com/SpeedTest/767922/IntelR-PentiumR-CPU-5405U---230GHz</t>
  </si>
  <si>
    <t>A8-3870 APU</t>
  </si>
  <si>
    <t>5930</t>
  </si>
  <si>
    <t>https://cpu.userbenchmark.com/SpeedTest/3870/AMD-A8-3870-APU-with-Radeontm-HD-Graphics</t>
  </si>
  <si>
    <t>BX80646G1820</t>
  </si>
  <si>
    <t>Celeron G1820</t>
  </si>
  <si>
    <t>746</t>
  </si>
  <si>
    <t>3490</t>
  </si>
  <si>
    <t>https://cpu.userbenchmark.com/Intel-Celeron-G1820/Rating/1992</t>
  </si>
  <si>
    <t>Xeon E5-2603 0</t>
  </si>
  <si>
    <t>747</t>
  </si>
  <si>
    <t>50.2</t>
  </si>
  <si>
    <t>https://cpu.userbenchmark.com/SpeedTest/4629/IntelR-XeonR-CPU-E5-2603-0---180GHz</t>
  </si>
  <si>
    <t>Phenom 9950</t>
  </si>
  <si>
    <t>748</t>
  </si>
  <si>
    <t>50.1</t>
  </si>
  <si>
    <t>1996</t>
  </si>
  <si>
    <t>https://cpu.userbenchmark.com/SpeedTest/2758/AMD-Phenomtm-9950-Quad-Core-Processor</t>
  </si>
  <si>
    <t>Phenom II X2 565</t>
  </si>
  <si>
    <t>749</t>
  </si>
  <si>
    <t>https://cpu.userbenchmark.com/SpeedTest/2173/AMD-Phenomtm-II-X2-565-Processor</t>
  </si>
  <si>
    <t>Athlon II X4 631</t>
  </si>
  <si>
    <t>https://cpu.userbenchmark.com/SpeedTest/2944/AMD-Athlontm-II-X4-631-Quad-Core-Processor</t>
  </si>
  <si>
    <t>Core i7-3689Y</t>
  </si>
  <si>
    <t>751</t>
  </si>
  <si>
    <t>https://cpu.userbenchmark.com/SpeedTest/4592/IntelR-CoreTM-i7-3689Y-CPU---150GHz</t>
  </si>
  <si>
    <t>A8-7500 APU (2014 M.Ka)</t>
  </si>
  <si>
    <t>752</t>
  </si>
  <si>
    <t>https://cpu.userbenchmark.com/SpeedTest/60388/AMD-A8-7500-Radeon-R7-10-Compute-Cores-4C-6G</t>
  </si>
  <si>
    <t>Xeon L5420</t>
  </si>
  <si>
    <t>49.9</t>
  </si>
  <si>
    <t>1093</t>
  </si>
  <si>
    <t>https://cpu.userbenchmark.com/SpeedTest/10433/IntelR-XeonR-CPU-----------L5420----250GHz</t>
  </si>
  <si>
    <t>BX80646G1840</t>
  </si>
  <si>
    <t>Celeron G1840</t>
  </si>
  <si>
    <t>6848</t>
  </si>
  <si>
    <t>https://cpu.userbenchmark.com/Intel-Celeron-G1840/Rating/2849</t>
  </si>
  <si>
    <t>Core i5 661</t>
  </si>
  <si>
    <t>755</t>
  </si>
  <si>
    <t>49.8</t>
  </si>
  <si>
    <t>2259</t>
  </si>
  <si>
    <t>https://cpu.userbenchmark.com/SpeedTest/548/IntelR-CoreTM-i5-CPU---------661----333GHz</t>
  </si>
  <si>
    <t>A8-3850 APU</t>
  </si>
  <si>
    <t>756</t>
  </si>
  <si>
    <t>2759</t>
  </si>
  <si>
    <t>https://cpu.userbenchmark.com/SpeedTest/4311/AMD-A8-3850-APU-with-Radeontm-HD-Graphics</t>
  </si>
  <si>
    <t>A6-3670 APU</t>
  </si>
  <si>
    <t>757</t>
  </si>
  <si>
    <t>2236</t>
  </si>
  <si>
    <t>https://cpu.userbenchmark.com/SpeedTest/4657/AMD-A6-3670-APU-with-Radeontm-HD-Graphics</t>
  </si>
  <si>
    <t>Athlon II X4 640</t>
  </si>
  <si>
    <t>758</t>
  </si>
  <si>
    <t>16323</t>
  </si>
  <si>
    <t>https://cpu.userbenchmark.com/SpeedTest/225/AMD-Athlontm-II-X4-640-Processor</t>
  </si>
  <si>
    <t>A10-7700K APU (2014 D.Ka)</t>
  </si>
  <si>
    <t>759</t>
  </si>
  <si>
    <t>49.7</t>
  </si>
  <si>
    <t>10297</t>
  </si>
  <si>
    <t>https://cpu.userbenchmark.com/SpeedTest/9888/AMD-A10-7700K-APU-with-RadeonTM-R7-Graphics</t>
  </si>
  <si>
    <t>Core i5-5250U</t>
  </si>
  <si>
    <t>760</t>
  </si>
  <si>
    <t>4111</t>
  </si>
  <si>
    <t>https://cpu.userbenchmark.com/SpeedTest/24945/IntelR-CoreTM-i5-5250U-CPU---160GHz</t>
  </si>
  <si>
    <t>Core i3-2370M</t>
  </si>
  <si>
    <t>761</t>
  </si>
  <si>
    <t>9059</t>
  </si>
  <si>
    <t>https://cpu.userbenchmark.com/SpeedTest/1959/IntelR-CoreTM-i3-2370M-CPU---240GHz</t>
  </si>
  <si>
    <t>Athlon II X4 635</t>
  </si>
  <si>
    <t>762</t>
  </si>
  <si>
    <t>4629</t>
  </si>
  <si>
    <t>https://cpu.userbenchmark.com/SpeedTest/3369/AMD-Athlontm-II-X4-635-Processor</t>
  </si>
  <si>
    <t>Core i5-2557M</t>
  </si>
  <si>
    <t>763</t>
  </si>
  <si>
    <t>https://cpu.userbenchmark.com/SpeedTest/5422/IntelR-CoreTM-i5-2557M-CPU---170GHz</t>
  </si>
  <si>
    <t>Core i5-3437U</t>
  </si>
  <si>
    <t>3272</t>
  </si>
  <si>
    <t>https://cpu.userbenchmark.com/SpeedTest/4219/IntelR-CoreTM-i5-3437U-CPU---190GHz</t>
  </si>
  <si>
    <t>Core i3-2348M</t>
  </si>
  <si>
    <t>https://cpu.userbenchmark.com/SpeedTest/2278/IntelR-CoreTM-i3-2348M-CPU---230GHz</t>
  </si>
  <si>
    <t>Athlon II X3 460</t>
  </si>
  <si>
    <t>766</t>
  </si>
  <si>
    <t>49.6</t>
  </si>
  <si>
    <t>1026</t>
  </si>
  <si>
    <t>https://cpu.userbenchmark.com/SpeedTest/6695/AMD-Athlontm-II-X3-460-Processor</t>
  </si>
  <si>
    <t>Pentium 4417U</t>
  </si>
  <si>
    <t>767</t>
  </si>
  <si>
    <t>2137</t>
  </si>
  <si>
    <t>https://cpu.userbenchmark.com/SpeedTest/747524/IntelR-PentiumR-CPU-4417U---230GHz</t>
  </si>
  <si>
    <t>Pentium 3550M</t>
  </si>
  <si>
    <t>768</t>
  </si>
  <si>
    <t>https://cpu.userbenchmark.com/SpeedTest/9225/IntelR-PentiumR-CPU-3550M---230GHz</t>
  </si>
  <si>
    <t>Core i5-3317U</t>
  </si>
  <si>
    <t>769</t>
  </si>
  <si>
    <t>26186</t>
  </si>
  <si>
    <t>https://cpu.userbenchmark.com/Intel-Core-i5-3317U/Rating/2744</t>
  </si>
  <si>
    <t>AD845XACKASBX</t>
  </si>
  <si>
    <t>Athlon X4 845</t>
  </si>
  <si>
    <t>770</t>
  </si>
  <si>
    <t>6200</t>
  </si>
  <si>
    <t>https://cpu.userbenchmark.com/SpeedTest/84491/AMD-Athlontm-X4-845-Quad-Core-Processor</t>
  </si>
  <si>
    <t>AD9800AUABBOX</t>
  </si>
  <si>
    <t>A12-9800 APU (2016 M.BR)</t>
  </si>
  <si>
    <t>771</t>
  </si>
  <si>
    <t>49.5</t>
  </si>
  <si>
    <t>3359</t>
  </si>
  <si>
    <t>https://cpu.userbenchmark.com/SpeedTest/283761/AMD-A12-9800-RADEON-R7-12-COMPUTE-CORES-4C-8G</t>
  </si>
  <si>
    <t>Phenom II X3 710</t>
  </si>
  <si>
    <t>772</t>
  </si>
  <si>
    <t>49.4</t>
  </si>
  <si>
    <t>881</t>
  </si>
  <si>
    <t>https://cpu.userbenchmark.com/SpeedTest/2275/AMD-Phenomtm-II-X3-710-Processor</t>
  </si>
  <si>
    <t>Core i3-5010U</t>
  </si>
  <si>
    <t>773</t>
  </si>
  <si>
    <t>10132</t>
  </si>
  <si>
    <t>https://cpu.userbenchmark.com/SpeedTest/23565/IntelR-CoreTM-i3-5010U-CPU---210GHz</t>
  </si>
  <si>
    <t>Core i5-3427U</t>
  </si>
  <si>
    <t>774</t>
  </si>
  <si>
    <t>49.3</t>
  </si>
  <si>
    <t>3863</t>
  </si>
  <si>
    <t>https://cpu.userbenchmark.com/SpeedTest/909/IntelR-CoreTM-i5-3427U-CPU---180GHz</t>
  </si>
  <si>
    <t>Phenom 9850</t>
  </si>
  <si>
    <t>775</t>
  </si>
  <si>
    <t>1995</t>
  </si>
  <si>
    <t>https://cpu.userbenchmark.com/SpeedTest/2967/AMD-Phenomtm-9850-Quad-Core-Processor</t>
  </si>
  <si>
    <t>Xeon W3503</t>
  </si>
  <si>
    <t>1489</t>
  </si>
  <si>
    <t>https://cpu.userbenchmark.com/SpeedTest/3723/IntelR-XeonR-CPU-----------W3503----240GHz</t>
  </si>
  <si>
    <t>Core i5 660</t>
  </si>
  <si>
    <t>49.2</t>
  </si>
  <si>
    <t>5282</t>
  </si>
  <si>
    <t>https://cpu.userbenchmark.com/SpeedTest/2846/IntelR-CoreTM-i5-CPU---------660----333GHz</t>
  </si>
  <si>
    <t>Core2 Quad Q9400</t>
  </si>
  <si>
    <t>778</t>
  </si>
  <si>
    <t>24026</t>
  </si>
  <si>
    <t>https://cpu.userbenchmark.com/SpeedTest/244/IntelR-CoreTM2-Quad-CPU----Q9400----266GHz</t>
  </si>
  <si>
    <t>Core i3-2350M</t>
  </si>
  <si>
    <t>779</t>
  </si>
  <si>
    <t>49.1</t>
  </si>
  <si>
    <t>22785</t>
  </si>
  <si>
    <t>https://cpu.userbenchmark.com/SpeedTest/934/IntelR-CoreTM-i3-2350M-CPU---230GHz</t>
  </si>
  <si>
    <t>AD765KXBJABOX</t>
  </si>
  <si>
    <t>A8-7650K APU (2014 D.Ka)</t>
  </si>
  <si>
    <t>780</t>
  </si>
  <si>
    <t>10032</t>
  </si>
  <si>
    <t>https://cpu.userbenchmark.com/SpeedTest/27184/AMD-A8-7650K-Radeon-R7-10-Compute-Cores-4C-6G</t>
  </si>
  <si>
    <t>Core2 Extreme Q9300</t>
  </si>
  <si>
    <t>781</t>
  </si>
  <si>
    <t>https://cpu.userbenchmark.com/SpeedTest/4063/IntelR-CoreTM2-Extreme-CPU-Q9300----253GHz</t>
  </si>
  <si>
    <t>Celeron G1610</t>
  </si>
  <si>
    <t>4716</t>
  </si>
  <si>
    <t>https://cpu.userbenchmark.com/SpeedTest/3109/IntelR-CeleronR-CPU-G1610---260GHz</t>
  </si>
  <si>
    <t>Pentium G640</t>
  </si>
  <si>
    <t>783</t>
  </si>
  <si>
    <t>48.9</t>
  </si>
  <si>
    <t>https://cpu.userbenchmark.com/SpeedTest/618/IntelR-PentiumR-CPU-G640---280GHz</t>
  </si>
  <si>
    <t>Core i7-8500Y</t>
  </si>
  <si>
    <t>784</t>
  </si>
  <si>
    <t>https://cpu.userbenchmark.com/SpeedTest/590466/IntelR-CoreTM-i7-8500Y-CPU---150GHz</t>
  </si>
  <si>
    <t>Core i3-2328M</t>
  </si>
  <si>
    <t>785</t>
  </si>
  <si>
    <t>48.8</t>
  </si>
  <si>
    <t>7966</t>
  </si>
  <si>
    <t>https://cpu.userbenchmark.com/SpeedTest/2488/IntelR-CoreTM-i3-2328M-CPU---220GHz</t>
  </si>
  <si>
    <t>Phenom II X2 560</t>
  </si>
  <si>
    <t>786</t>
  </si>
  <si>
    <t>48.6</t>
  </si>
  <si>
    <t>1697</t>
  </si>
  <si>
    <t>https://cpu.userbenchmark.com/SpeedTest/5408/AMD-Phenomtm-II-X2-560-Processor</t>
  </si>
  <si>
    <t>FJ8066201930905</t>
  </si>
  <si>
    <t>Pentium 4405U</t>
  </si>
  <si>
    <t>787</t>
  </si>
  <si>
    <t>3015</t>
  </si>
  <si>
    <t>https://cpu.userbenchmark.com/SpeedTest/54474/IntelR-PentiumR-CPU-4405U---210GHz</t>
  </si>
  <si>
    <t>Core i3-6006U</t>
  </si>
  <si>
    <t>788</t>
  </si>
  <si>
    <t>48.5</t>
  </si>
  <si>
    <t>44316</t>
  </si>
  <si>
    <t>https://cpu.userbenchmark.com/SpeedTest/214467/IntelR-CoreTM-i3-6006U-CPU---200GHz</t>
  </si>
  <si>
    <t>Core i5 650</t>
  </si>
  <si>
    <t>789</t>
  </si>
  <si>
    <t>48.4</t>
  </si>
  <si>
    <t>44713</t>
  </si>
  <si>
    <t>https://cpu.userbenchmark.com/SpeedTest/340/IntelR-CoreTM-i5-CPU---------650----320GHz</t>
  </si>
  <si>
    <t>Athlon II X3 455</t>
  </si>
  <si>
    <t>3255</t>
  </si>
  <si>
    <t>https://cpu.userbenchmark.com/SpeedTest/1884/AMD-Athlontm-II-X3-455-Processor</t>
  </si>
  <si>
    <t>AD9700AHABBOX</t>
  </si>
  <si>
    <t>A10-9700E APU (2016 D.BR)</t>
  </si>
  <si>
    <t>791</t>
  </si>
  <si>
    <t>https://cpu.userbenchmark.com/SpeedTest/348934/AMD-A10-9700E-RADEON-R7-10-COMPUTE-CORES-4C-6G</t>
  </si>
  <si>
    <t>FX-770K (2014 D.Ka)</t>
  </si>
  <si>
    <t>792</t>
  </si>
  <si>
    <t>1353</t>
  </si>
  <si>
    <t>https://cpu.userbenchmark.com/SpeedTest/18603/AMD-FXtm-770K-Quad-Core-Processor</t>
  </si>
  <si>
    <t>Celeron G550</t>
  </si>
  <si>
    <t>793</t>
  </si>
  <si>
    <t>https://cpu.userbenchmark.com/SpeedTest/5014/IntelR-CeleronR-CPU-G550---260GHz</t>
  </si>
  <si>
    <t>Xeon E5420</t>
  </si>
  <si>
    <t>794</t>
  </si>
  <si>
    <t>48.3</t>
  </si>
  <si>
    <t>1313</t>
  </si>
  <si>
    <t>https://cpu.userbenchmark.com/SpeedTest/11278/IntelR-XeonR-CPU-----------E5420----250GHz</t>
  </si>
  <si>
    <t>Pentium G630</t>
  </si>
  <si>
    <t>795</t>
  </si>
  <si>
    <t>10930</t>
  </si>
  <si>
    <t>https://cpu.userbenchmark.com/SpeedTest/3112/IntelR-PentiumR-CPU-G630---270GHz</t>
  </si>
  <si>
    <t>Core i3-5005U</t>
  </si>
  <si>
    <t>796</t>
  </si>
  <si>
    <t>48553</t>
  </si>
  <si>
    <t>https://cpu.userbenchmark.com/SpeedTest/24957/IntelR-CoreTM-i3-5005U-CPU---200GHz</t>
  </si>
  <si>
    <t>Athlon II X4 630</t>
  </si>
  <si>
    <t>7064</t>
  </si>
  <si>
    <t>https://cpu.userbenchmark.com/SpeedTest/471/AMD-Athlontm-II-X4-630-Processor</t>
  </si>
  <si>
    <t>A8-7600 APU (2014 D.Ka)</t>
  </si>
  <si>
    <t>798</t>
  </si>
  <si>
    <t>27243</t>
  </si>
  <si>
    <t>https://cpu.userbenchmark.com/SpeedTest/14050/AMD-A8-7600-Radeon-R7-10-Compute-Cores-4C-6G</t>
  </si>
  <si>
    <t>Core i3-4030U</t>
  </si>
  <si>
    <t>799</t>
  </si>
  <si>
    <t>48.2</t>
  </si>
  <si>
    <t>21425</t>
  </si>
  <si>
    <t>https://cpu.userbenchmark.com/SpeedTest/13661/IntelR-CoreTM-i3-4030U-CPU---190GHz</t>
  </si>
  <si>
    <t>Core i3-2330M</t>
  </si>
  <si>
    <t>800</t>
  </si>
  <si>
    <t>18020</t>
  </si>
  <si>
    <t>https://cpu.userbenchmark.com/SpeedTest/1853/IntelR-CoreTM-i3-2330M-CPU---220GHz</t>
  </si>
  <si>
    <t>Core m3-8100Y</t>
  </si>
  <si>
    <t>https://cpu.userbenchmark.com/SpeedTest/648336/IntelR-CoreTM-m3-8100Y-CPU---110GHz</t>
  </si>
  <si>
    <t>A10-6700T APU (2013 D.Ri)</t>
  </si>
  <si>
    <t>802</t>
  </si>
  <si>
    <t>48.1</t>
  </si>
  <si>
    <t>https://cpu.userbenchmark.com/SpeedTest/5691/AMD-A10-6700T-APU-with-Radeontm-HD-Graphics</t>
  </si>
  <si>
    <t>Pentium 2020M</t>
  </si>
  <si>
    <t>803</t>
  </si>
  <si>
    <t>8825</t>
  </si>
  <si>
    <t>https://cpu.userbenchmark.com/SpeedTest/1723/IntelR-PentiumR-CPU-2020M---240GHz</t>
  </si>
  <si>
    <t>Phenom II X2 555</t>
  </si>
  <si>
    <t>804</t>
  </si>
  <si>
    <t>4107</t>
  </si>
  <si>
    <t>https://cpu.userbenchmark.com/SpeedTest/2917/AMD-Phenomtm-II-X2-555-Processor</t>
  </si>
  <si>
    <t>AD786KYBJCSBX</t>
  </si>
  <si>
    <t>A10-7860K APU (2014 D.Ka)</t>
  </si>
  <si>
    <t>805</t>
  </si>
  <si>
    <t>10506</t>
  </si>
  <si>
    <t>https://cpu.userbenchmark.com/SpeedTest/83781/AMD-A10-7860K-Radeon-R7-12-Compute-Cores-4C-8G</t>
  </si>
  <si>
    <t>Core i3 550</t>
  </si>
  <si>
    <t>806</t>
  </si>
  <si>
    <t>17165</t>
  </si>
  <si>
    <t>https://cpu.userbenchmark.com/SpeedTest/632/IntelR-CoreTM-i3-CPU---------550----320GHz</t>
  </si>
  <si>
    <t>A6-3650 APU</t>
  </si>
  <si>
    <t>807</t>
  </si>
  <si>
    <t>https://cpu.userbenchmark.com/SpeedTest/1954/AMD-A6-3650-APU-with-Radeontm-HD-Graphics</t>
  </si>
  <si>
    <t>Pentium G620</t>
  </si>
  <si>
    <t>11688</t>
  </si>
  <si>
    <t>https://cpu.userbenchmark.com/SpeedTest/2636/IntelR-PentiumR-CPU-G620---260GHz</t>
  </si>
  <si>
    <t>Core i3-2310M</t>
  </si>
  <si>
    <t>809</t>
  </si>
  <si>
    <t>47.8</t>
  </si>
  <si>
    <t>20904</t>
  </si>
  <si>
    <t>https://cpu.userbenchmark.com/SpeedTest/159/IntelR-CoreTM-i3-2310M-CPU---210GHz</t>
  </si>
  <si>
    <t>Core2 Quad Q8400</t>
  </si>
  <si>
    <t>810</t>
  </si>
  <si>
    <t>17952</t>
  </si>
  <si>
    <t>https://cpu.userbenchmark.com/SpeedTest/1663/IntelR-CoreTM2-Quad-CPU----Q8400----266GHz</t>
  </si>
  <si>
    <t>Core2 Quad Q6700</t>
  </si>
  <si>
    <t>811</t>
  </si>
  <si>
    <t>https://cpu.userbenchmark.com/SpeedTest/3748/IntelR-CoreTM2-Quad-CPU----Q6700----266GHz</t>
  </si>
  <si>
    <t>Core i3-5015U</t>
  </si>
  <si>
    <t>812</t>
  </si>
  <si>
    <t>https://cpu.userbenchmark.com/SpeedTest/32615/IntelR-CoreTM-i3-5015U-CPU---210GHz</t>
  </si>
  <si>
    <t>Phenom II X2 550</t>
  </si>
  <si>
    <t>47.6</t>
  </si>
  <si>
    <t>3553</t>
  </si>
  <si>
    <t>https://cpu.userbenchmark.com/SpeedTest/2418/AMD-Phenomtm-II-X2-550-Processor</t>
  </si>
  <si>
    <t>AD9700AGABBOX</t>
  </si>
  <si>
    <t>A10-9700 APU (2016 M.BR)</t>
  </si>
  <si>
    <t>814</t>
  </si>
  <si>
    <t>9800</t>
  </si>
  <si>
    <t>https://cpu.userbenchmark.com/SpeedTest/262171/AMD-A10-9700-RADEON-R7-10-COMPUTE-CORES-4C-6G</t>
  </si>
  <si>
    <t>Athlon II X4 620</t>
  </si>
  <si>
    <t>815</t>
  </si>
  <si>
    <t>5365</t>
  </si>
  <si>
    <t>https://cpu.userbenchmark.com/SpeedTest/3430/AMD-Athlontm-II-X4-620-Processor</t>
  </si>
  <si>
    <t>Xeon E5-2660 v2</t>
  </si>
  <si>
    <t>816</t>
  </si>
  <si>
    <t>https://cpu.userbenchmark.com/SpeedTest/13068/IntelR-XeonR-CPU-E5-2660-v2---220GHz</t>
  </si>
  <si>
    <t>Phenom 9750</t>
  </si>
  <si>
    <t>817</t>
  </si>
  <si>
    <t>https://cpu.userbenchmark.com/SpeedTest/2439/AMD-Phenomtm-9750-Quad-Core-Processor</t>
  </si>
  <si>
    <t>Core2 Quad Q9300</t>
  </si>
  <si>
    <t>818</t>
  </si>
  <si>
    <t>47.5</t>
  </si>
  <si>
    <t>9544</t>
  </si>
  <si>
    <t>https://cpu.userbenchmark.com/SpeedTest/832/IntelR-CoreTM2-Quad--CPU---Q9300----250GHz</t>
  </si>
  <si>
    <t>Celeron G540</t>
  </si>
  <si>
    <t>819</t>
  </si>
  <si>
    <t>https://cpu.userbenchmark.com/SpeedTest/5981/IntelR-CeleronR-CPU-G540---250GHz</t>
  </si>
  <si>
    <t>Athlon II X2 265</t>
  </si>
  <si>
    <t>820</t>
  </si>
  <si>
    <t>https://cpu.userbenchmark.com/SpeedTest/986/AMD-Athlontm-II-X2-265-Processor</t>
  </si>
  <si>
    <t>AM973PAEY44AB</t>
  </si>
  <si>
    <t>A12-9730P APU (2016 M.BR)</t>
  </si>
  <si>
    <t>821</t>
  </si>
  <si>
    <t>https://cpu.userbenchmark.com/SpeedTest/236011/AMD-A12-9730P-RADEON-R7-10-COMPUTE-CORES-4C-6G</t>
  </si>
  <si>
    <t>Athlon II X3 450</t>
  </si>
  <si>
    <t>822</t>
  </si>
  <si>
    <t>4297</t>
  </si>
  <si>
    <t>https://cpu.userbenchmark.com/SpeedTest/91/AMD-Athlontm-II-X3-450-Processor</t>
  </si>
  <si>
    <t>Core i5-8210Y</t>
  </si>
  <si>
    <t>823</t>
  </si>
  <si>
    <t>https://cpu.userbenchmark.com/SpeedTest/651922/IntelR-CoreTM-i5-8210Y-CPU---160GHz</t>
  </si>
  <si>
    <t>Core i5-7Y54</t>
  </si>
  <si>
    <t>1361</t>
  </si>
  <si>
    <t>https://cpu.userbenchmark.com/SpeedTest/193628/IntelR-CoreTM-i5-7Y54-CPU---120GHz</t>
  </si>
  <si>
    <t>Celeron G530</t>
  </si>
  <si>
    <t>825</t>
  </si>
  <si>
    <t>46.8</t>
  </si>
  <si>
    <t>3465</t>
  </si>
  <si>
    <t>https://cpu.userbenchmark.com/SpeedTest/229/IntelR-CeleronR-CPU-G530---240GHz</t>
  </si>
  <si>
    <t>Pentium B980</t>
  </si>
  <si>
    <t>826</t>
  </si>
  <si>
    <t>3560</t>
  </si>
  <si>
    <t>https://cpu.userbenchmark.com/SpeedTest/6036/IntelR-PentiumR-CPU-B980---240GHz</t>
  </si>
  <si>
    <t>Core i3-3227U</t>
  </si>
  <si>
    <t>827</t>
  </si>
  <si>
    <t>6392</t>
  </si>
  <si>
    <t>https://cpu.userbenchmark.com/SpeedTest/5042/IntelR-CoreTM-i3-3227U-CPU---190GHz</t>
  </si>
  <si>
    <t>Phenom II X2 545</t>
  </si>
  <si>
    <t>828</t>
  </si>
  <si>
    <t>46.7</t>
  </si>
  <si>
    <t>1029</t>
  </si>
  <si>
    <t>https://cpu.userbenchmark.com/SpeedTest/8398/AMD-Phenomtm-II-X2-545-Processor</t>
  </si>
  <si>
    <t>A8-3800 APU</t>
  </si>
  <si>
    <t>829</t>
  </si>
  <si>
    <t>https://cpu.userbenchmark.com/SpeedTest/7059/AMD-A8-3800-APU-with-Radeontm-HD-Graphics</t>
  </si>
  <si>
    <t>Core i3 540</t>
  </si>
  <si>
    <t>830</t>
  </si>
  <si>
    <t>22605</t>
  </si>
  <si>
    <t>https://cpu.userbenchmark.com/SpeedTest/2936/IntelR-CoreTM-i3-CPU---------540----307GHz</t>
  </si>
  <si>
    <t>Core m3-7Y32</t>
  </si>
  <si>
    <t>831</t>
  </si>
  <si>
    <t>46.6</t>
  </si>
  <si>
    <t>https://cpu.userbenchmark.com/SpeedTest/513740/IntelR-CoreTM-m3-7Y32-CPU---110GHz</t>
  </si>
  <si>
    <t>Core2 Quad Q8300</t>
  </si>
  <si>
    <t>832</t>
  </si>
  <si>
    <t>17975</t>
  </si>
  <si>
    <t>https://cpu.userbenchmark.com/SpeedTest/1930/IntelR-CoreTM2-Quad-CPU----Q8300----250GHz</t>
  </si>
  <si>
    <t>Xeon X3220</t>
  </si>
  <si>
    <t>833</t>
  </si>
  <si>
    <t>https://cpu.userbenchmark.com/SpeedTest/4801/IntelR-XeonR-CPU-----------X3220----240GHz</t>
  </si>
  <si>
    <t>Athlon II X3 445</t>
  </si>
  <si>
    <t>https://cpu.userbenchmark.com/SpeedTest/1775/AMD-Athlontm-II-X3-445-Processor</t>
  </si>
  <si>
    <t>A10-7800 APU (2014 D.Ka)</t>
  </si>
  <si>
    <t>835</t>
  </si>
  <si>
    <t>46.4</t>
  </si>
  <si>
    <t>14667</t>
  </si>
  <si>
    <t>https://cpu.userbenchmark.com/SpeedTest/13491/AMD-A10-7800-Radeon-R7-12-Compute-Cores-4C-8G</t>
  </si>
  <si>
    <t>Core m3-7Y30</t>
  </si>
  <si>
    <t>836</t>
  </si>
  <si>
    <t>46.3</t>
  </si>
  <si>
    <t>4054</t>
  </si>
  <si>
    <t>https://cpu.userbenchmark.com/SpeedTest/196956/IntelR-CoreTM-m3-7Y30-CPU---100GHz</t>
  </si>
  <si>
    <t>Ryzen 3 2200U</t>
  </si>
  <si>
    <t>837</t>
  </si>
  <si>
    <t>15254</t>
  </si>
  <si>
    <t>https://cpu.userbenchmark.com/SpeedTest/480281/AMD-Ryzen-3-2200U-with-Radeon-Vega-Mobile-Gfx</t>
  </si>
  <si>
    <t>Core i3-3217U</t>
  </si>
  <si>
    <t>838</t>
  </si>
  <si>
    <t>46.2</t>
  </si>
  <si>
    <t>26243</t>
  </si>
  <si>
    <t>https://cpu.userbenchmark.com/SpeedTest/1643/IntelR-CoreTM-i3-3217U-CPU---180GHz</t>
  </si>
  <si>
    <t>Athlon II X3 440</t>
  </si>
  <si>
    <t>1784</t>
  </si>
  <si>
    <t>https://cpu.userbenchmark.com/SpeedTest/5315/AMD-Athlontm-II-X3-440-Processor</t>
  </si>
  <si>
    <t>Core i3-4010U</t>
  </si>
  <si>
    <t>840</t>
  </si>
  <si>
    <t>11252</t>
  </si>
  <si>
    <t>https://cpu.userbenchmark.com/SpeedTest/4821/IntelR-CoreTM-i3-4010U-CPU---170GHz</t>
  </si>
  <si>
    <t>Athlon II X3 435</t>
  </si>
  <si>
    <t>841</t>
  </si>
  <si>
    <t>1767</t>
  </si>
  <si>
    <t>https://cpu.userbenchmark.com/SpeedTest/2024/AMD-Athlontm-II-X3-435-Processor</t>
  </si>
  <si>
    <t>AM963PAEY44AB</t>
  </si>
  <si>
    <t>A10-9630P APU (2016 M.BR)</t>
  </si>
  <si>
    <t>842</t>
  </si>
  <si>
    <t>https://cpu.userbenchmark.com/SpeedTest/192670/AMD-A10-9630P-RADEON-R5-10-COMPUTE-CORES-4C-6G</t>
  </si>
  <si>
    <t>Core M-5Y10</t>
  </si>
  <si>
    <t>843</t>
  </si>
  <si>
    <t>https://cpu.userbenchmark.com/SpeedTest/17561/IntelR-Processor-5Y10-CPU---080GHz</t>
  </si>
  <si>
    <t>Core i3 530</t>
  </si>
  <si>
    <t>15690</t>
  </si>
  <si>
    <t>https://cpu.userbenchmark.com/SpeedTest/132/IntelR-CoreTM-i3-CPU---------530----293GHz</t>
  </si>
  <si>
    <t>Athlon 64 X2 Dual Core 6400+</t>
  </si>
  <si>
    <t>845</t>
  </si>
  <si>
    <t>https://cpu.userbenchmark.com/SpeedTest/5653/AMD-Athlontm-64-X2-Dual-Core-Processor-6400-</t>
  </si>
  <si>
    <t>Pentium B970</t>
  </si>
  <si>
    <t>846</t>
  </si>
  <si>
    <t>2810</t>
  </si>
  <si>
    <t>https://cpu.userbenchmark.com/SpeedTest/559/IntelR-PentiumR-CPU-B970---230GHz</t>
  </si>
  <si>
    <t>Core i3-4005U</t>
  </si>
  <si>
    <t>847</t>
  </si>
  <si>
    <t>34689</t>
  </si>
  <si>
    <t>https://cpu.userbenchmark.com/SpeedTest/7028/IntelR-CoreTM-i3-4005U-CPU---170GHz</t>
  </si>
  <si>
    <t>Core i5-2467M</t>
  </si>
  <si>
    <t>848</t>
  </si>
  <si>
    <t>3785</t>
  </si>
  <si>
    <t>https://cpu.userbenchmark.com/SpeedTest/854/IntelR-CoreTM-i5-2467M-CPU---160GHz</t>
  </si>
  <si>
    <t>Core2 Duo E8600</t>
  </si>
  <si>
    <t>849</t>
  </si>
  <si>
    <t>5442</t>
  </si>
  <si>
    <t>https://cpu.userbenchmark.com/SpeedTest/124/IntelR-CoreTM2-Duo-CPU-----E8600----333GHz</t>
  </si>
  <si>
    <t>Phenom 9650</t>
  </si>
  <si>
    <t>850</t>
  </si>
  <si>
    <t>45.7</t>
  </si>
  <si>
    <t>3010</t>
  </si>
  <si>
    <t>https://cpu.userbenchmark.com/SpeedTest/5238/AMD-Phenomtm-9650-Quad-Core-Processor</t>
  </si>
  <si>
    <t>A10-5757M APU</t>
  </si>
  <si>
    <t>851</t>
  </si>
  <si>
    <t>1197</t>
  </si>
  <si>
    <t>https://cpu.userbenchmark.com/SpeedTest/7160/AMD-A10-5757M-APU-with-Radeontm-HD-Graphics</t>
  </si>
  <si>
    <t>Ryzen 3 3200U</t>
  </si>
  <si>
    <t>852</t>
  </si>
  <si>
    <t>45.6</t>
  </si>
  <si>
    <t>18633</t>
  </si>
  <si>
    <t>https://cpu.userbenchmark.com/SpeedTest/771805/AMD-Ryzen-3-3200U-with-Radeon-Vega-Mobile-Gfx</t>
  </si>
  <si>
    <t>Core2 Quad</t>
  </si>
  <si>
    <t>853</t>
  </si>
  <si>
    <t>4966</t>
  </si>
  <si>
    <t>https://cpu.userbenchmark.com/SpeedTest/374/IntelR-CoreTM2-Quad-CPU-------------240GHz</t>
  </si>
  <si>
    <t>A4-6320 APU</t>
  </si>
  <si>
    <t>854</t>
  </si>
  <si>
    <t>https://cpu.userbenchmark.com/SpeedTest/12932/AMD-A4-6320-APU-with-Radeontm-HD-Graphics</t>
  </si>
  <si>
    <t>AD9600AGABBOX</t>
  </si>
  <si>
    <t>A8-9600 APU (2016 D.BR)</t>
  </si>
  <si>
    <t>855</t>
  </si>
  <si>
    <t>45.4</t>
  </si>
  <si>
    <t>10555</t>
  </si>
  <si>
    <t>https://cpu.userbenchmark.com/SpeedTest/339630/AMD-A8-9600-RADEON-R7-10-COMPUTE-CORES-4C-6G</t>
  </si>
  <si>
    <t>FM983PAEY44AB</t>
  </si>
  <si>
    <t>FX-9830P APU (2016 M.BR)</t>
  </si>
  <si>
    <t>856</t>
  </si>
  <si>
    <t>3824</t>
  </si>
  <si>
    <t>https://cpu.userbenchmark.com/SpeedTest/215072/AMD-FX-9830P-RADEON-R7-12-COMPUTE-CORES-4C-8G</t>
  </si>
  <si>
    <t>Core M-5Y70</t>
  </si>
  <si>
    <t>857</t>
  </si>
  <si>
    <t>45.3</t>
  </si>
  <si>
    <t>https://cpu.userbenchmark.com/SpeedTest/16573/IntelR-Processor-5Y70-CPU---110GHz</t>
  </si>
  <si>
    <t>Pentium B960</t>
  </si>
  <si>
    <t>858</t>
  </si>
  <si>
    <t>11929</t>
  </si>
  <si>
    <t>https://cpu.userbenchmark.com/SpeedTest/1038/IntelR-PentiumR-CPU-B960---220GHz</t>
  </si>
  <si>
    <t>BX80562Q6600</t>
  </si>
  <si>
    <t>Core2 Quad Q6600</t>
  </si>
  <si>
    <t>45.2</t>
  </si>
  <si>
    <t>58870</t>
  </si>
  <si>
    <t>https://cpu.userbenchmark.com/Intel-Core2-Quad-Q6600/Rating/1980</t>
  </si>
  <si>
    <t>A10-5750M APU</t>
  </si>
  <si>
    <t>860</t>
  </si>
  <si>
    <t>3266</t>
  </si>
  <si>
    <t>https://cpu.userbenchmark.com/SpeedTest/3779/AMD-A10-5750M-APU-with-Radeontm-HD-Graphics</t>
  </si>
  <si>
    <t>YM300UC4T2OFG</t>
  </si>
  <si>
    <t>Athlon 300U</t>
  </si>
  <si>
    <t>861</t>
  </si>
  <si>
    <t>45.1</t>
  </si>
  <si>
    <t>1351</t>
  </si>
  <si>
    <t>https://cpu.userbenchmark.com/SpeedTest/852003/AMD-Athlon-300U-with-Radeon-Vega-Mobile-Gfx</t>
  </si>
  <si>
    <t>Core2 Quad Q8200</t>
  </si>
  <si>
    <t>862</t>
  </si>
  <si>
    <t>18996</t>
  </si>
  <si>
    <t>https://cpu.userbenchmark.com/SpeedTest/3754/IntelR-CoreTM2-Quad--CPU---Q8200----233GHz</t>
  </si>
  <si>
    <t>Athlon II X2 270</t>
  </si>
  <si>
    <t>863</t>
  </si>
  <si>
    <t>5718</t>
  </si>
  <si>
    <t>https://cpu.userbenchmark.com/SpeedTest/1939/AMD-Athlontm-II-X2-270-Processor</t>
  </si>
  <si>
    <t>AD9800AHABBOX</t>
  </si>
  <si>
    <t>A12-9800E APU (2016 M.BR)</t>
  </si>
  <si>
    <t>864</t>
  </si>
  <si>
    <t>https://cpu.userbenchmark.com/SpeedTest/345210/AMD-A12-9800E-RADEON-R7-12-COMPUTE-CORES-4C-8G</t>
  </si>
  <si>
    <t>Phenom 9550</t>
  </si>
  <si>
    <t>865</t>
  </si>
  <si>
    <t>44.9</t>
  </si>
  <si>
    <t>2626</t>
  </si>
  <si>
    <t>https://cpu.userbenchmark.com/SpeedTest/2319/AMD-Phenomtm-9550-Quad-Core-Processor</t>
  </si>
  <si>
    <t>Pentium 2127U</t>
  </si>
  <si>
    <t>866</t>
  </si>
  <si>
    <t>1277</t>
  </si>
  <si>
    <t>https://cpu.userbenchmark.com/SpeedTest/3354/IntelR-PentiumR-CPU-2127U---190GHz</t>
  </si>
  <si>
    <t>Athlon II X2 260</t>
  </si>
  <si>
    <t>867</t>
  </si>
  <si>
    <t>44.8</t>
  </si>
  <si>
    <t>4858</t>
  </si>
  <si>
    <t>https://cpu.userbenchmark.com/SpeedTest/4651/AMD-Athlontm-II-X2-260-Processor</t>
  </si>
  <si>
    <t>Celeron 1005M</t>
  </si>
  <si>
    <t>868</t>
  </si>
  <si>
    <t>44.7</t>
  </si>
  <si>
    <t>3064</t>
  </si>
  <si>
    <t>https://cpu.userbenchmark.com/SpeedTest/5234/IntelR-CeleronR-CPU-1005M---190GHz</t>
  </si>
  <si>
    <t>Core i5-4210Y</t>
  </si>
  <si>
    <t>869</t>
  </si>
  <si>
    <t>https://cpu.userbenchmark.com/SpeedTest/6358/IntelR-CoreTM-i5-4210Y-CPU---150GHz</t>
  </si>
  <si>
    <t>Pentium 3805U</t>
  </si>
  <si>
    <t>https://cpu.userbenchmark.com/SpeedTest/34360/IntelR-PentiumR-3805U---190GHz</t>
  </si>
  <si>
    <t>Athlon II X3 425</t>
  </si>
  <si>
    <t>871</t>
  </si>
  <si>
    <t>1256</t>
  </si>
  <si>
    <t>https://cpu.userbenchmark.com/SpeedTest/2178/AMD-Athlontm-II-X3-425-Processor</t>
  </si>
  <si>
    <t>Core i5-3339Y</t>
  </si>
  <si>
    <t>872</t>
  </si>
  <si>
    <t>44.6</t>
  </si>
  <si>
    <t>https://cpu.userbenchmark.com/SpeedTest/3454/IntelR-CoreTM-i5-3339Y-CPU---150GHz</t>
  </si>
  <si>
    <t>Core M-5Y10a</t>
  </si>
  <si>
    <t>https://cpu.userbenchmark.com/SpeedTest/26061/IntelR-Processor-5Y10a-CPU---080GHz</t>
  </si>
  <si>
    <t>Core i5-4300Y</t>
  </si>
  <si>
    <t>874</t>
  </si>
  <si>
    <t>44.5</t>
  </si>
  <si>
    <t>https://cpu.userbenchmark.com/SpeedTest/8659/IntelR-CoreTM-i5-4300Y-CPU---160GHz</t>
  </si>
  <si>
    <t>Pentium B950</t>
  </si>
  <si>
    <t>875</t>
  </si>
  <si>
    <t>6064</t>
  </si>
  <si>
    <t>https://cpu.userbenchmark.com/SpeedTest/1968/IntelR-PentiumR-CPU-B950---210GHz</t>
  </si>
  <si>
    <t>Core m3-6Y30</t>
  </si>
  <si>
    <t>876</t>
  </si>
  <si>
    <t>44.4</t>
  </si>
  <si>
    <t>4956</t>
  </si>
  <si>
    <t>https://cpu.userbenchmark.com/SpeedTest/38171/IntelR-CoreTM-m3-6Y30-CPU---090GHz</t>
  </si>
  <si>
    <t>Core i5-2537M</t>
  </si>
  <si>
    <t>https://cpu.userbenchmark.com/SpeedTest/3186/IntelR-CoreTM-i5-2537M-CPU---140GHz</t>
  </si>
  <si>
    <t>Core i5-8200Y</t>
  </si>
  <si>
    <t>878</t>
  </si>
  <si>
    <t>44.3</t>
  </si>
  <si>
    <t>https://cpu.userbenchmark.com/SpeedTest/623840/IntelR-CoreTM-i5-8200Y-CPU---130GHz</t>
  </si>
  <si>
    <t>Core M-5Y71</t>
  </si>
  <si>
    <t>2417</t>
  </si>
  <si>
    <t>https://cpu.userbenchmark.com/SpeedTest/24191/IntelR-CoreTM-M-5Y71-CPU---120GHz</t>
  </si>
  <si>
    <t>A10-4600M APU</t>
  </si>
  <si>
    <t>880</t>
  </si>
  <si>
    <t>5429</t>
  </si>
  <si>
    <t>https://cpu.userbenchmark.com/SpeedTest/1051/AMD-A10-4600M-APU-with-Radeontm-HD-Graphics</t>
  </si>
  <si>
    <t>Xeon E5405</t>
  </si>
  <si>
    <t>https://cpu.userbenchmark.com/SpeedTest/25434/IntelR-XeonR-CPU-----------E5405----200GHz</t>
  </si>
  <si>
    <t>Athlon II X2 255</t>
  </si>
  <si>
    <t>44.2</t>
  </si>
  <si>
    <t>3642</t>
  </si>
  <si>
    <t>https://cpu.userbenchmark.com/SpeedTest/6225/AMD-Athlontm-II-X2-255-Processor</t>
  </si>
  <si>
    <t>Pentium B940</t>
  </si>
  <si>
    <t>883</t>
  </si>
  <si>
    <t>3516</t>
  </si>
  <si>
    <t>https://cpu.userbenchmark.com/SpeedTest/2724/IntelR-PentiumR-CPU-B940---200GHz</t>
  </si>
  <si>
    <t>Athlon II X2 B24</t>
  </si>
  <si>
    <t>884</t>
  </si>
  <si>
    <t>1823</t>
  </si>
  <si>
    <t>https://cpu.userbenchmark.com/SpeedTest/6359/AMD-Athlontm-II-X2-B24-Processor</t>
  </si>
  <si>
    <t>Core M-5Y10c</t>
  </si>
  <si>
    <t>885</t>
  </si>
  <si>
    <t>2689</t>
  </si>
  <si>
    <t>https://cpu.userbenchmark.com/SpeedTest/23759/IntelR-CoreTM-M-5Y10c-CPU---080GHz</t>
  </si>
  <si>
    <t>Xeon E3110</t>
  </si>
  <si>
    <t>44.1</t>
  </si>
  <si>
    <t>https://cpu.userbenchmark.com/SpeedTest/4226/IntelR-XeonR-CPU-----------E3110----300GHz</t>
  </si>
  <si>
    <t>Core2 Duo E8500</t>
  </si>
  <si>
    <t>887</t>
  </si>
  <si>
    <t>43.9</t>
  </si>
  <si>
    <t>20862</t>
  </si>
  <si>
    <t>https://cpu.userbenchmark.com/SpeedTest/13/IntelR-CoreTM2-Duo-CPU-----E8500----316GHz</t>
  </si>
  <si>
    <t>Pentium 2117U</t>
  </si>
  <si>
    <t>888</t>
  </si>
  <si>
    <t>4410</t>
  </si>
  <si>
    <t>https://cpu.userbenchmark.com/SpeedTest/6356/IntelR-PentiumR-CPU-2117U---180GHz</t>
  </si>
  <si>
    <t>Celeron 1037U</t>
  </si>
  <si>
    <t>889</t>
  </si>
  <si>
    <t>2131</t>
  </si>
  <si>
    <t>https://cpu.userbenchmark.com/SpeedTest/3597/IntelR-CeleronR-CPU-1037U---180GHz</t>
  </si>
  <si>
    <t>Core2 Quad Q9000</t>
  </si>
  <si>
    <t>890</t>
  </si>
  <si>
    <t>https://cpu.userbenchmark.com/SpeedTest/5898/IntelR-CoreTM2-Quad--CPU---Q9000----200GHz</t>
  </si>
  <si>
    <t>Core2 Duo E8400</t>
  </si>
  <si>
    <t>891</t>
  </si>
  <si>
    <t>62386</t>
  </si>
  <si>
    <t>https://cpu.userbenchmark.com/Intel-Core2-Duo-E8400/Rating/2720</t>
  </si>
  <si>
    <t>Xeon E5345</t>
  </si>
  <si>
    <t>892</t>
  </si>
  <si>
    <t>https://cpu.userbenchmark.com/SpeedTest/10151/IntelR-XeonR-CPU-----------E5345----233GHz</t>
  </si>
  <si>
    <t>Core i7-7Y75</t>
  </si>
  <si>
    <t>893</t>
  </si>
  <si>
    <t>2460</t>
  </si>
  <si>
    <t>https://cpu.userbenchmark.com/SpeedTest/211988/IntelR-CoreTM-i7-7Y75-CPU---130GHz</t>
  </si>
  <si>
    <t>Core m5-6Y57</t>
  </si>
  <si>
    <t>894</t>
  </si>
  <si>
    <t>43.8</t>
  </si>
  <si>
    <t>1405</t>
  </si>
  <si>
    <t>https://cpu.userbenchmark.com/SpeedTest/42768/IntelR-CoreTM-m5-6Y57-CPU---110GHz</t>
  </si>
  <si>
    <t>Core m5-6Y54</t>
  </si>
  <si>
    <t>895</t>
  </si>
  <si>
    <t>1426</t>
  </si>
  <si>
    <t>https://cpu.userbenchmark.com/SpeedTest/40602/IntelR-CoreTM-m5-6Y54-CPU---110GHz</t>
  </si>
  <si>
    <t>A8-5550M APU</t>
  </si>
  <si>
    <t>896</t>
  </si>
  <si>
    <t>43.7</t>
  </si>
  <si>
    <t>3110</t>
  </si>
  <si>
    <t>https://cpu.userbenchmark.com/SpeedTest/5035/AMD-A8-5550M-APU-with-Radeontm-HD-Graphics</t>
  </si>
  <si>
    <t>A6-3620 APU</t>
  </si>
  <si>
    <t>43.6</t>
  </si>
  <si>
    <t>2397</t>
  </si>
  <si>
    <t>https://cpu.userbenchmark.com/SpeedTest/8057/AMD-A6-3620-APU-with-Radeontm-HD-Graphics</t>
  </si>
  <si>
    <t>Core M-5Y51</t>
  </si>
  <si>
    <t>898</t>
  </si>
  <si>
    <t>https://cpu.userbenchmark.com/SpeedTest/24458/IntelR-CoreTM-M-5Y51-CPU---110GHz</t>
  </si>
  <si>
    <t>Core i7 M 640</t>
  </si>
  <si>
    <t>899</t>
  </si>
  <si>
    <t>4648</t>
  </si>
  <si>
    <t>https://cpu.userbenchmark.com/SpeedTest/4397/IntelR-CoreTM-i7-CPU-------M-640----280GHz</t>
  </si>
  <si>
    <t>Celeron 1000M</t>
  </si>
  <si>
    <t>900</t>
  </si>
  <si>
    <t>43.5</t>
  </si>
  <si>
    <t>https://cpu.userbenchmark.com/SpeedTest/5059/IntelR-CeleronR-CPU-1000M---180GHz</t>
  </si>
  <si>
    <t>Core i3-2375M</t>
  </si>
  <si>
    <t>901</t>
  </si>
  <si>
    <t>43.4</t>
  </si>
  <si>
    <t>1369</t>
  </si>
  <si>
    <t>https://cpu.userbenchmark.com/SpeedTest/5058/IntelR-CoreTM-i3-2375M-CPU---150GHz</t>
  </si>
  <si>
    <t>Phenom X3 8650</t>
  </si>
  <si>
    <t>43.3</t>
  </si>
  <si>
    <t>1336</t>
  </si>
  <si>
    <t>https://cpu.userbenchmark.com/SpeedTest/4548/AMD-Phenomtm-8650-Triple-Core-Processor</t>
  </si>
  <si>
    <t>Phenom II N660</t>
  </si>
  <si>
    <t>903</t>
  </si>
  <si>
    <t>https://cpu.userbenchmark.com/SpeedTest/9034/AMD-Phenomtm-II-N660-Dual-Core-Processor</t>
  </si>
  <si>
    <t>Phenom II N950</t>
  </si>
  <si>
    <t>904</t>
  </si>
  <si>
    <t>https://cpu.userbenchmark.com/SpeedTest/213/AMD-Phenomtm-II-N950-Quad-Core-Processor</t>
  </si>
  <si>
    <t>A8-3530MX APU</t>
  </si>
  <si>
    <t>905</t>
  </si>
  <si>
    <t>43.1</t>
  </si>
  <si>
    <t>https://cpu.userbenchmark.com/SpeedTest/1796/AMD-A8-3530MX-APU-with-Radeontm-HD-Graphics</t>
  </si>
  <si>
    <t>Athlon II X2 250 (2013 D.Ri)</t>
  </si>
  <si>
    <t>906</t>
  </si>
  <si>
    <t>15605</t>
  </si>
  <si>
    <t>https://cpu.userbenchmark.com/SpeedTest/1064/AMD-Athlontm-II-X2-250-Processor</t>
  </si>
  <si>
    <t>Core2 Extreme X9100</t>
  </si>
  <si>
    <t>https://cpu.userbenchmark.com/SpeedTest/6202/IntelR-CoreTM2-Extreme-CPU-X9100----306GHz</t>
  </si>
  <si>
    <t>Core i5 M 580</t>
  </si>
  <si>
    <t>908</t>
  </si>
  <si>
    <t>42.9</t>
  </si>
  <si>
    <t>1304</t>
  </si>
  <si>
    <t>https://cpu.userbenchmark.com/SpeedTest/6113/IntelR-CoreTM-i5-CPU-------M-580----267GHz</t>
  </si>
  <si>
    <t>Core i3-4012Y</t>
  </si>
  <si>
    <t>https://cpu.userbenchmark.com/SpeedTest/12259/IntelR-CoreTM-i3-4012Y-CPU---150GHz</t>
  </si>
  <si>
    <t>A6-6400K APU</t>
  </si>
  <si>
    <t>910</t>
  </si>
  <si>
    <t>11992</t>
  </si>
  <si>
    <t>https://cpu.userbenchmark.com/SpeedTest/3048/AMD-A6-6400K-APU-with-Radeontm-HD-Graphics</t>
  </si>
  <si>
    <t>Celeron B830</t>
  </si>
  <si>
    <t>42.8</t>
  </si>
  <si>
    <t>2961</t>
  </si>
  <si>
    <t>https://cpu.userbenchmark.com/SpeedTest/8441/IntelR-CeleronR-CPU-B830---180GHz</t>
  </si>
  <si>
    <t>Core2 Duo E8300</t>
  </si>
  <si>
    <t>912</t>
  </si>
  <si>
    <t>https://cpu.userbenchmark.com/SpeedTest/1068/IntelR-CoreTM2-Duo-CPU-----E8300----283GHz</t>
  </si>
  <si>
    <t>Core i5-4202Y</t>
  </si>
  <si>
    <t>913</t>
  </si>
  <si>
    <t>https://cpu.userbenchmark.com/SpeedTest/6438/IntelR-CoreTM-i5-4202Y-CPU---160GHz</t>
  </si>
  <si>
    <t>Core m7-6Y75</t>
  </si>
  <si>
    <t>42.7</t>
  </si>
  <si>
    <t>1667</t>
  </si>
  <si>
    <t>https://cpu.userbenchmark.com/SpeedTest/55308/IntelR-CoreTM-m7-6Y75-CPU---120GHz</t>
  </si>
  <si>
    <t>Celeron B820</t>
  </si>
  <si>
    <t>3040</t>
  </si>
  <si>
    <t>https://cpu.userbenchmark.com/SpeedTest/7064/IntelR-CeleronR-CPU-B820---170GHz</t>
  </si>
  <si>
    <t>A6-5400K APU</t>
  </si>
  <si>
    <t>916</t>
  </si>
  <si>
    <t>7169</t>
  </si>
  <si>
    <t>https://cpu.userbenchmark.com/SpeedTest/4113/AMD-A6-5400K-APU-with-Radeontm-HD-Graphics</t>
  </si>
  <si>
    <t>A8-3510MX APU</t>
  </si>
  <si>
    <t>917</t>
  </si>
  <si>
    <t>https://cpu.userbenchmark.com/SpeedTest/5873/AMD-A8-3510MX-APU-with-Radeontm-HD-Graphics</t>
  </si>
  <si>
    <t>Pentium E6800</t>
  </si>
  <si>
    <t>918</t>
  </si>
  <si>
    <t>https://cpu.userbenchmark.com/SpeedTest/4231/PentiumR-Dual-Core--CPU------E6800----333GHz</t>
  </si>
  <si>
    <t>Athlon II X2 245</t>
  </si>
  <si>
    <t>919</t>
  </si>
  <si>
    <t>5664</t>
  </si>
  <si>
    <t>https://cpu.userbenchmark.com/SpeedTest/2018/AMD-Athlontm-II-X2-245-Processor</t>
  </si>
  <si>
    <t>Core i3-2367M</t>
  </si>
  <si>
    <t>920</t>
  </si>
  <si>
    <t>1912</t>
  </si>
  <si>
    <t>https://cpu.userbenchmark.com/SpeedTest/526/IntelR-CoreTM-i3-2367M-CPU---140GHz</t>
  </si>
  <si>
    <t>Athlon X2 240</t>
  </si>
  <si>
    <t>42.5</t>
  </si>
  <si>
    <t>https://cpu.userbenchmark.com/SpeedTest/8553/AMD-Athlontm-X2-240-Processor</t>
  </si>
  <si>
    <t>A4-6300 APU</t>
  </si>
  <si>
    <t>https://cpu.userbenchmark.com/SpeedTest/10639/AMD-A4-6300-APU-with-Radeontm-HD-Graphics</t>
  </si>
  <si>
    <t>Phenom 9150e</t>
  </si>
  <si>
    <t>923</t>
  </si>
  <si>
    <t>https://cpu.userbenchmark.com/SpeedTest/7599/AMD-Phenomtm-9150e-Quad-Core-Processor</t>
  </si>
  <si>
    <t>Core2 Duo T9800</t>
  </si>
  <si>
    <t>924</t>
  </si>
  <si>
    <t>42.3</t>
  </si>
  <si>
    <t>https://cpu.userbenchmark.com/SpeedTest/7044/IntelR-CoreTM2-Duo-CPU-----T9800----293GHz</t>
  </si>
  <si>
    <t>Xeon E5335</t>
  </si>
  <si>
    <t>925</t>
  </si>
  <si>
    <t>42.2</t>
  </si>
  <si>
    <t>https://cpu.userbenchmark.com/SpeedTest/24658/IntelR-XeonR-CPU-----------E5335----200GHz</t>
  </si>
  <si>
    <t>Core2 Duo T9900</t>
  </si>
  <si>
    <t>926</t>
  </si>
  <si>
    <t>977</t>
  </si>
  <si>
    <t>https://cpu.userbenchmark.com/SpeedTest/972/IntelR-CoreTM2-Duo-CPU-----T9900----306GHz</t>
  </si>
  <si>
    <t>Core i7 M 620</t>
  </si>
  <si>
    <t>927</t>
  </si>
  <si>
    <t>42.1</t>
  </si>
  <si>
    <t>https://cpu.userbenchmark.com/SpeedTest/870/IntelR-CoreTM-i7-CPU-------M-620----267GHz</t>
  </si>
  <si>
    <t>Athlon 7850</t>
  </si>
  <si>
    <t>928</t>
  </si>
  <si>
    <t>https://cpu.userbenchmark.com/SpeedTest/2660/AMD-Athlontm-7850-Dual-Core-Processor</t>
  </si>
  <si>
    <t>Phenom II N930</t>
  </si>
  <si>
    <t>929</t>
  </si>
  <si>
    <t>https://cpu.userbenchmark.com/SpeedTest/6654/AMD-Phenomtm-II-N930-Quad-Core-Processor</t>
  </si>
  <si>
    <t>Core i3-2365M</t>
  </si>
  <si>
    <t>930</t>
  </si>
  <si>
    <t>1802</t>
  </si>
  <si>
    <t>https://cpu.userbenchmark.com/SpeedTest/2519/IntelR-CoreTM-i3-2365M-CPU---140GHz</t>
  </si>
  <si>
    <t>A4-5300 APU</t>
  </si>
  <si>
    <t>6223</t>
  </si>
  <si>
    <t>https://cpu.userbenchmark.com/SpeedTest/3554/AMD-A4-5300-APU-with-Radeontm-HD-Graphics</t>
  </si>
  <si>
    <t>Athlon II X2 240</t>
  </si>
  <si>
    <t>932</t>
  </si>
  <si>
    <t>41.9</t>
  </si>
  <si>
    <t>6813</t>
  </si>
  <si>
    <t>https://cpu.userbenchmark.com/SpeedTest/4133/AMD-Athlontm-II-X2-240-Processor</t>
  </si>
  <si>
    <t>Core2 Duo E8200</t>
  </si>
  <si>
    <t>933</t>
  </si>
  <si>
    <t>3931</t>
  </si>
  <si>
    <t>https://cpu.userbenchmark.com/SpeedTest/3200/IntelR-CoreTM2-Duo-CPU-----E8200----266GHz</t>
  </si>
  <si>
    <t>Core i3 M 390</t>
  </si>
  <si>
    <t>934</t>
  </si>
  <si>
    <t>https://cpu.userbenchmark.com/SpeedTest/8797/IntelR-CoreTM-i3-CPU-------M-390----267GHz</t>
  </si>
  <si>
    <t>Athlon 64 X2 Dual Core 6000+</t>
  </si>
  <si>
    <t>935</t>
  </si>
  <si>
    <t>https://cpu.userbenchmark.com/SpeedTest/5708/AMD-Athlontm-64-X2-Dual-Core-Processor-6000-</t>
  </si>
  <si>
    <t>Phenom II N850</t>
  </si>
  <si>
    <t>https://cpu.userbenchmark.com/SpeedTest/6473/AMD-Phenomtm-II-N850-Triple-Core-Processor</t>
  </si>
  <si>
    <t>Core2 Duo P9700</t>
  </si>
  <si>
    <t>937</t>
  </si>
  <si>
    <t>https://cpu.userbenchmark.com/SpeedTest/3330/IntelR-CoreTM2-Duo-CPU-----P9700----280GHz</t>
  </si>
  <si>
    <t>Celeron B815</t>
  </si>
  <si>
    <t>938</t>
  </si>
  <si>
    <t>41.8</t>
  </si>
  <si>
    <t>2376</t>
  </si>
  <si>
    <t>https://cpu.userbenchmark.com/SpeedTest/3210/IntelR-CeleronR-CPU-B815---160GHz</t>
  </si>
  <si>
    <t>Celeron 1017U</t>
  </si>
  <si>
    <t>939</t>
  </si>
  <si>
    <t>https://cpu.userbenchmark.com/SpeedTest/3839/IntelR-CeleronR-CPU-1017U---160GHz</t>
  </si>
  <si>
    <t>A8-4500M APU</t>
  </si>
  <si>
    <t>940</t>
  </si>
  <si>
    <t>41.7</t>
  </si>
  <si>
    <t>8760</t>
  </si>
  <si>
    <t>https://cpu.userbenchmark.com/SpeedTest/758/AMD-A8-4500M-APU-with-Radeontm-HD-Graphics</t>
  </si>
  <si>
    <t>Celeron 887</t>
  </si>
  <si>
    <t>941</t>
  </si>
  <si>
    <t>https://cpu.userbenchmark.com/SpeedTest/24/IntelR-CeleronR-CPU-887---150GHz</t>
  </si>
  <si>
    <t>Core i5 M 480</t>
  </si>
  <si>
    <t>942</t>
  </si>
  <si>
    <t>41.5</t>
  </si>
  <si>
    <t>14675</t>
  </si>
  <si>
    <t>https://cpu.userbenchmark.com/SpeedTest/3496/IntelR-CoreTM-i5-CPU-------M-480----267GHz</t>
  </si>
  <si>
    <t>Core2 X6800</t>
  </si>
  <si>
    <t>943</t>
  </si>
  <si>
    <t>https://cpu.userbenchmark.com/SpeedTest/8640/IntelR-CoreTM2-CPU---------X6800----293GHz</t>
  </si>
  <si>
    <t>FX-7600P APU (2014 M.Ka)</t>
  </si>
  <si>
    <t>1023</t>
  </si>
  <si>
    <t>https://cpu.userbenchmark.com/SpeedTest/23736/AMD-FX-7600P-Radeon-R7-12-Compute-Cores-4C-8G</t>
  </si>
  <si>
    <t>A4-4000 APU</t>
  </si>
  <si>
    <t>945</t>
  </si>
  <si>
    <t>4764</t>
  </si>
  <si>
    <t>https://cpu.userbenchmark.com/SpeedTest/8144/AMD-A4-4000-APU-with-Radeontm-HD-Graphics</t>
  </si>
  <si>
    <t>Pentium E6700</t>
  </si>
  <si>
    <t>946</t>
  </si>
  <si>
    <t>4112</t>
  </si>
  <si>
    <t>https://cpu.userbenchmark.com/SpeedTest/2030/PentiumR-Dual-Core--CPU------E6700----320GHz</t>
  </si>
  <si>
    <t>A6-7470K APU (2014 D.Ka)</t>
  </si>
  <si>
    <t>41.3</t>
  </si>
  <si>
    <t>https://cpu.userbenchmark.com/SpeedTest/129200/AMD-A6-7470K-Radeon-R5-6-Compute-Cores-2C-4G</t>
  </si>
  <si>
    <t>A6-3500 APU</t>
  </si>
  <si>
    <t>948</t>
  </si>
  <si>
    <t>2511</t>
  </si>
  <si>
    <t>https://cpu.userbenchmark.com/SpeedTest/4150/AMD-A6-3500-APU-with-Radeontm-HD-Graphics</t>
  </si>
  <si>
    <t>Core2 Duo E6850</t>
  </si>
  <si>
    <t>949</t>
  </si>
  <si>
    <t>4093</t>
  </si>
  <si>
    <t>https://cpu.userbenchmark.com/SpeedTest/681/IntelR-CoreTM2-Duo-CPU-----E6850----300GHz</t>
  </si>
  <si>
    <t>Core2 Duo E7600</t>
  </si>
  <si>
    <t>950</t>
  </si>
  <si>
    <t>3774</t>
  </si>
  <si>
    <t>https://cpu.userbenchmark.com/SpeedTest/4924/IntelR-CoreTM2-Duo-CPU-----E7600----306GHz</t>
  </si>
  <si>
    <t>Core2 Duo T9500</t>
  </si>
  <si>
    <t>951</t>
  </si>
  <si>
    <t>https://cpu.userbenchmark.com/SpeedTest/4254/IntelR-CoreTM2-Duo-CPU-----T9500----260GHz</t>
  </si>
  <si>
    <t>Phenom X3 8450</t>
  </si>
  <si>
    <t>952</t>
  </si>
  <si>
    <t>1681</t>
  </si>
  <si>
    <t>https://cpu.userbenchmark.com/SpeedTest/3789/AMD-Phenomtm-8450-Triple-Core-Processor</t>
  </si>
  <si>
    <t>Core i5 M 540</t>
  </si>
  <si>
    <t>953</t>
  </si>
  <si>
    <t>41.1</t>
  </si>
  <si>
    <t>8110</t>
  </si>
  <si>
    <t>https://cpu.userbenchmark.com/SpeedTest/882/IntelR-CoreTM-i5-CPU-------M-540----253GHz</t>
  </si>
  <si>
    <t>Core i5 M 560</t>
  </si>
  <si>
    <t>954</t>
  </si>
  <si>
    <t>11229</t>
  </si>
  <si>
    <t>https://cpu.userbenchmark.com/SpeedTest/623/IntelR-CoreTM-i5-CPU-------M-560----267GHz</t>
  </si>
  <si>
    <t>Core2 Duo E7500</t>
  </si>
  <si>
    <t>955</t>
  </si>
  <si>
    <t>40.9</t>
  </si>
  <si>
    <t>38886</t>
  </si>
  <si>
    <t>https://cpu.userbenchmark.com/SpeedTest/987/IntelR-CoreTM2-Duo-CPU-----E7500----293GHz</t>
  </si>
  <si>
    <t>FH8068003067415</t>
  </si>
  <si>
    <t>Pentium Silver J5005</t>
  </si>
  <si>
    <t>956</t>
  </si>
  <si>
    <t>40.8</t>
  </si>
  <si>
    <t>1641</t>
  </si>
  <si>
    <t>https://cpu.userbenchmark.com/SpeedTest/487063/IntelR-PentiumR-Silver-J5005-CPU---150GHz</t>
  </si>
  <si>
    <t>Athlon II X2 220</t>
  </si>
  <si>
    <t>4512</t>
  </si>
  <si>
    <t>https://cpu.userbenchmark.com/SpeedTest/5455/AMD-Athlontm-II-X2-220-Processor</t>
  </si>
  <si>
    <t>Celeron B800</t>
  </si>
  <si>
    <t>958</t>
  </si>
  <si>
    <t>https://cpu.userbenchmark.com/SpeedTest/6775/IntelR-CeleronR-CPU-B800---150GHz</t>
  </si>
  <si>
    <t>Celeron 877</t>
  </si>
  <si>
    <t>40.7</t>
  </si>
  <si>
    <t>https://cpu.userbenchmark.com/SpeedTest/6414/IntelR-CeleronR-CPU-877---140GHz</t>
  </si>
  <si>
    <t>Core i7 L 640</t>
  </si>
  <si>
    <t>960</t>
  </si>
  <si>
    <t>1932</t>
  </si>
  <si>
    <t>https://cpu.userbenchmark.com/SpeedTest/4880/IntelR-CoreTM-i7-CPU-------L-640----213GHz</t>
  </si>
  <si>
    <t>Pentium G6950</t>
  </si>
  <si>
    <t>961</t>
  </si>
  <si>
    <t>https://cpu.userbenchmark.com/SpeedTest/638/IntelR-PentiumR-CPU--------G6950----280GHz</t>
  </si>
  <si>
    <t>Core i5 M 460</t>
  </si>
  <si>
    <t>962</t>
  </si>
  <si>
    <t>16845</t>
  </si>
  <si>
    <t>https://cpu.userbenchmark.com/SpeedTest/126/IntelR-CoreTM-i5-CPU-------M-460----253GHz</t>
  </si>
  <si>
    <t>Pentium E6600</t>
  </si>
  <si>
    <t>40.6</t>
  </si>
  <si>
    <t>4526</t>
  </si>
  <si>
    <t>https://cpu.userbenchmark.com/SpeedTest/988/PentiumR-Dual-Core--CPU------E6600----306GHz</t>
  </si>
  <si>
    <t>Core i5 M 520</t>
  </si>
  <si>
    <t>964</t>
  </si>
  <si>
    <t>21160</t>
  </si>
  <si>
    <t>https://cpu.userbenchmark.com/SpeedTest/812/IntelR-CoreTM-i5-CPU-------M-520----240GHz</t>
  </si>
  <si>
    <t>Core2 Duo T9600</t>
  </si>
  <si>
    <t>965</t>
  </si>
  <si>
    <t>40.5</t>
  </si>
  <si>
    <t>3362</t>
  </si>
  <si>
    <t>https://cpu.userbenchmark.com/SpeedTest/1795/IntelR-CoreTM2-Duo-CPU-----T9600----280GHz</t>
  </si>
  <si>
    <t>Core i5 M 450</t>
  </si>
  <si>
    <t>966</t>
  </si>
  <si>
    <t>7817</t>
  </si>
  <si>
    <t>https://cpu.userbenchmark.com/SpeedTest/2006/IntelR-CoreTM-i5-CPU-------M-450----240GHz</t>
  </si>
  <si>
    <t>Core2 6700</t>
  </si>
  <si>
    <t>967</t>
  </si>
  <si>
    <t>2192</t>
  </si>
  <si>
    <t>https://cpu.userbenchmark.com/SpeedTest/3850/IntelR-CoreTM2-CPU----------6700----266GHz</t>
  </si>
  <si>
    <t>Core2 Duo P9500</t>
  </si>
  <si>
    <t>968</t>
  </si>
  <si>
    <t>https://cpu.userbenchmark.com/SpeedTest/5851/IntelR-CoreTM2-Duo-CPU-----P9500----253GHz</t>
  </si>
  <si>
    <t>Phenom II N830</t>
  </si>
  <si>
    <t>https://cpu.userbenchmark.com/SpeedTest/690/AMD-Phenomtm-II-N830-Triple-Core-Processor</t>
  </si>
  <si>
    <t>Pentium 987</t>
  </si>
  <si>
    <t>https://cpu.userbenchmark.com/SpeedTest/4947/IntelR-PentiumR-CPU-987---150GHz</t>
  </si>
  <si>
    <t>Athlon 7750</t>
  </si>
  <si>
    <t>https://cpu.userbenchmark.com/SpeedTest/3774/AMD-Athlontm-7750-Dual-Core-Processor</t>
  </si>
  <si>
    <t>A6-3410MX APU</t>
  </si>
  <si>
    <t>972</t>
  </si>
  <si>
    <t>40.3</t>
  </si>
  <si>
    <t>https://cpu.userbenchmark.com/SpeedTest/5327/AMD-A6-3410MX-APU-with-Radeontm-HD-Graphics</t>
  </si>
  <si>
    <t>Celeron 3205U</t>
  </si>
  <si>
    <t>973</t>
  </si>
  <si>
    <t>https://cpu.userbenchmark.com/SpeedTest/28911/IntelR-CeleronR-3205U---150GHz</t>
  </si>
  <si>
    <t>A8-3520M APU</t>
  </si>
  <si>
    <t>974</t>
  </si>
  <si>
    <t>1222</t>
  </si>
  <si>
    <t>https://cpu.userbenchmark.com/SpeedTest/6369/AMD-A8-3520M-APU-with-Radeontm-HD-Graphics</t>
  </si>
  <si>
    <t>Core i3 M 380</t>
  </si>
  <si>
    <t>975</t>
  </si>
  <si>
    <t>19512</t>
  </si>
  <si>
    <t>https://cpu.userbenchmark.com/SpeedTest/919/IntelR-CoreTM-i3-CPU-------M-380----253GHz</t>
  </si>
  <si>
    <t>Core2 Duo T9400</t>
  </si>
  <si>
    <t>976</t>
  </si>
  <si>
    <t>40.2</t>
  </si>
  <si>
    <t>2910</t>
  </si>
  <si>
    <t>https://cpu.userbenchmark.com/SpeedTest/3645/IntelR-CoreTM2-Duo-CPU-----T9400----253GHz</t>
  </si>
  <si>
    <t>Celeron 1007U</t>
  </si>
  <si>
    <t>4617</t>
  </si>
  <si>
    <t>https://cpu.userbenchmark.com/SpeedTest/3995/IntelR-CeleronR-CPU-1007U---150GHz</t>
  </si>
  <si>
    <t>Core2 Duo T9550</t>
  </si>
  <si>
    <t>978</t>
  </si>
  <si>
    <t>1331</t>
  </si>
  <si>
    <t>https://cpu.userbenchmark.com/SpeedTest/6301/IntelR-CoreTM2-Duo-CPU-----T9550----266GHz</t>
  </si>
  <si>
    <t>Core i3-2357M</t>
  </si>
  <si>
    <t>979</t>
  </si>
  <si>
    <t>https://cpu.userbenchmark.com/SpeedTest/6916/IntelR-CoreTM-i3-2357M-CPU---130GHz</t>
  </si>
  <si>
    <t>Athlon 64 X2 Dual Core 5600+</t>
  </si>
  <si>
    <t>3474</t>
  </si>
  <si>
    <t>https://cpu.userbenchmark.com/SpeedTest/2183/AMD-Athlontm-64-X2-Dual-Core-Processor-5600-</t>
  </si>
  <si>
    <t>Core2 Duo P9600</t>
  </si>
  <si>
    <t>https://cpu.userbenchmark.com/SpeedTest/8493/IntelR-CoreTM2-Duo-CPU-----P9600----266GHz</t>
  </si>
  <si>
    <t>Pentium E6500</t>
  </si>
  <si>
    <t>982</t>
  </si>
  <si>
    <t>5266</t>
  </si>
  <si>
    <t>https://cpu.userbenchmark.com/SpeedTest/720/PentiumR-Dual-Core--CPU------E6500----293GHz</t>
  </si>
  <si>
    <t>Core2 Duo E6750</t>
  </si>
  <si>
    <t>39.8</t>
  </si>
  <si>
    <t>9179</t>
  </si>
  <si>
    <t>https://cpu.userbenchmark.com/SpeedTest/729/IntelR-CoreTM2-Duo-CPU-----E6750----266GHz</t>
  </si>
  <si>
    <t>Athlon II X2 215</t>
  </si>
  <si>
    <t>984</t>
  </si>
  <si>
    <t>https://cpu.userbenchmark.com/SpeedTest/885/AMD-Athlontm-II-X2-215-Processor</t>
  </si>
  <si>
    <t>A8-3500M APU</t>
  </si>
  <si>
    <t>1247</t>
  </si>
  <si>
    <t>https://cpu.userbenchmark.com/SpeedTest/5434/AMD-A8-3500M-APU-with-Radeontm-HD-Graphics</t>
  </si>
  <si>
    <t>Celeron 2957U</t>
  </si>
  <si>
    <t>986</t>
  </si>
  <si>
    <t>https://cpu.userbenchmark.com/SpeedTest/12071/IntelR-CeleronR-2957U---140GHz</t>
  </si>
  <si>
    <t>HE8067702740049</t>
  </si>
  <si>
    <t>Pentium Gold 4425Y</t>
  </si>
  <si>
    <t>987</t>
  </si>
  <si>
    <t>https://cpu.userbenchmark.com/SpeedTest/786431/IntelR-PentiumR-CPU-4425Y---170GHz</t>
  </si>
  <si>
    <t>Athlon 64 X2 Dual Core 5400+</t>
  </si>
  <si>
    <t>https://cpu.userbenchmark.com/SpeedTest/4069/AMD-Athlontm-64-X2-Dual-Core-Processor-5400-</t>
  </si>
  <si>
    <t>Pentium D 3.73GHz</t>
  </si>
  <si>
    <t>989</t>
  </si>
  <si>
    <t>https://cpu.userbenchmark.com/SpeedTest/10162/IntelR-PentiumR-D-CPU-373GHz</t>
  </si>
  <si>
    <t>Core2 Duo E7300</t>
  </si>
  <si>
    <t>39.6</t>
  </si>
  <si>
    <t>6765</t>
  </si>
  <si>
    <t>https://cpu.userbenchmark.com/SpeedTest/2080/IntelR-CoreTM2-Duo-CPU-----E7300----266GHz</t>
  </si>
  <si>
    <t>Core2 Duo E7400</t>
  </si>
  <si>
    <t>991</t>
  </si>
  <si>
    <t>12780</t>
  </si>
  <si>
    <t>https://cpu.userbenchmark.com/SpeedTest/2077/IntelR-CoreTM2-Duo-CPU-----E7400----280GHz</t>
  </si>
  <si>
    <t>Core i5 M 430</t>
  </si>
  <si>
    <t>992</t>
  </si>
  <si>
    <t>11390</t>
  </si>
  <si>
    <t>https://cpu.userbenchmark.com/SpeedTest/34/IntelR-CoreTM-i5-CPU-------M-430----227GHz</t>
  </si>
  <si>
    <t>A12-9720P APU (2016 M.BR)</t>
  </si>
  <si>
    <t>993</t>
  </si>
  <si>
    <t>14838</t>
  </si>
  <si>
    <t>https://cpu.userbenchmark.com/SpeedTest/308530/AMD-A12-9720P-RADEON-R7-12-COMPUTE-CORES-4C-8G</t>
  </si>
  <si>
    <t>A8-7200P APU (2014 M.Ka)</t>
  </si>
  <si>
    <t>994</t>
  </si>
  <si>
    <t>39.4</t>
  </si>
  <si>
    <t>https://cpu.userbenchmark.com/SpeedTest/64755/AMD-A8-7200P-Radeon-R5-8-Compute-Cores-4C-4G</t>
  </si>
  <si>
    <t>FM980PADY44AB</t>
  </si>
  <si>
    <t>FX-9800P APU (2016 M.BR)</t>
  </si>
  <si>
    <t>2496</t>
  </si>
  <si>
    <t>https://cpu.userbenchmark.com/SpeedTest/141405/AMD-FX-9800P-RADEON-R7-12-COMPUTE-CORES-4C-8G</t>
  </si>
  <si>
    <t>Core i7 L 620</t>
  </si>
  <si>
    <t>996</t>
  </si>
  <si>
    <t>39.3</t>
  </si>
  <si>
    <t>https://cpu.userbenchmark.com/SpeedTest/952/IntelR-CoreTM-i7-CPU-------L-620----200GHz</t>
  </si>
  <si>
    <t>Core2 Duo P8800</t>
  </si>
  <si>
    <t>997</t>
  </si>
  <si>
    <t>https://cpu.userbenchmark.com/SpeedTest/2429/IntelR-CoreTM2-Duo-CPU-----P8800----266GHz</t>
  </si>
  <si>
    <t>Core2 6600</t>
  </si>
  <si>
    <t>998</t>
  </si>
  <si>
    <t>7074</t>
  </si>
  <si>
    <t>https://cpu.userbenchmark.com/SpeedTest/984/IntelR-CoreTM2-CPU----------6600----240GHz</t>
  </si>
  <si>
    <t>Core2 Duo T9300</t>
  </si>
  <si>
    <t>999</t>
  </si>
  <si>
    <t>39.2</t>
  </si>
  <si>
    <t>2978</t>
  </si>
  <si>
    <t>https://cpu.userbenchmark.com/SpeedTest/2444/IntelR-CoreTM2-Duo-CPU-----T9300----250GHz</t>
  </si>
  <si>
    <t>Core i3 M 370</t>
  </si>
  <si>
    <t>1000</t>
  </si>
  <si>
    <t>21025</t>
  </si>
  <si>
    <t>https://cpu.userbenchmark.com/SpeedTest/259/IntelR-CoreTM-i3-CPU-------M-370----240GHz</t>
  </si>
  <si>
    <t>Core2 Duo E7200</t>
  </si>
  <si>
    <t>1001</t>
  </si>
  <si>
    <t>39.1</t>
  </si>
  <si>
    <t>5527</t>
  </si>
  <si>
    <t>https://cpu.userbenchmark.com/SpeedTest/1876/IntelR-CoreTM2-Duo-CPU-----E7200----253GHz</t>
  </si>
  <si>
    <t>AD9500AHABBOX</t>
  </si>
  <si>
    <t>A6-9500E APU (2016 D.BR)</t>
  </si>
  <si>
    <t>1002</t>
  </si>
  <si>
    <t>https://cpu.userbenchmark.com/SpeedTest/340618/AMD-A6-9500E-RADEON-R5-6-COMPUTE-CORES-2C-4G</t>
  </si>
  <si>
    <t>Turion II Ultra Mobile M600</t>
  </si>
  <si>
    <t>https://cpu.userbenchmark.com/SpeedTest/5449/AMD-Turiontm-II-Ultra-Dual-Core-Mobile-M600</t>
  </si>
  <si>
    <t>Opteron 4171 HE</t>
  </si>
  <si>
    <t>https://cpu.userbenchmark.com/SpeedTest/5977/AMD-Opterontm-Processor-4171-HE</t>
  </si>
  <si>
    <t>Core2 Duo P9400</t>
  </si>
  <si>
    <t>https://cpu.userbenchmark.com/SpeedTest/5017/IntelR-CoreTM2-Duo-CPU-----P9400----240GHz</t>
  </si>
  <si>
    <t>Pentium E6300</t>
  </si>
  <si>
    <t>2315</t>
  </si>
  <si>
    <t>https://cpu.userbenchmark.com/SpeedTest/3310/PentiumR-Dual-Core--CPU------E6300----280GHz</t>
  </si>
  <si>
    <t>Core i3 M 350</t>
  </si>
  <si>
    <t>1007</t>
  </si>
  <si>
    <t>38.7</t>
  </si>
  <si>
    <t>13557</t>
  </si>
  <si>
    <t>https://cpu.userbenchmark.com/SpeedTest/572/IntelR-CoreTM-i3-CPU-------M-350----227GHz</t>
  </si>
  <si>
    <t>Pentium E5800</t>
  </si>
  <si>
    <t>1008</t>
  </si>
  <si>
    <t>8545</t>
  </si>
  <si>
    <t>https://cpu.userbenchmark.com/SpeedTest/3092/PentiumR-Dual-Core--CPU------E5800----320GHz</t>
  </si>
  <si>
    <t>HE8067702740018</t>
  </si>
  <si>
    <t>Pentium Gold 4415Y</t>
  </si>
  <si>
    <t>1009</t>
  </si>
  <si>
    <t>38.6</t>
  </si>
  <si>
    <t>2227</t>
  </si>
  <si>
    <t>https://cpu.userbenchmark.com/SpeedTest/549016/IntelR-PentiumR-CPU-4415Y---160GHz</t>
  </si>
  <si>
    <t>A10-9620P APU (2016 M.BR)</t>
  </si>
  <si>
    <t>5107</t>
  </si>
  <si>
    <t>https://cpu.userbenchmark.com/SpeedTest/300068/AMD-A10-9620P-RADEON-R5-10-COMPUTE-CORES-4C-6G</t>
  </si>
  <si>
    <t>Phenom II P960</t>
  </si>
  <si>
    <t>38.5</t>
  </si>
  <si>
    <t>1039</t>
  </si>
  <si>
    <t>https://cpu.userbenchmark.com/SpeedTest/1991/AMD-Phenomtm-II-P960-Quad-Core-Processor</t>
  </si>
  <si>
    <t>A10-4655M APU</t>
  </si>
  <si>
    <t>1818</t>
  </si>
  <si>
    <t>https://cpu.userbenchmark.com/SpeedTest/6343/AMD-A10-4655M-APU-with-Radeontm-HD-Graphics</t>
  </si>
  <si>
    <t>Core2 Duo P9300</t>
  </si>
  <si>
    <t>1013</t>
  </si>
  <si>
    <t>https://cpu.userbenchmark.com/SpeedTest/602/IntelR-CoreTM2-Duo-CPU-----P9300----226GHz</t>
  </si>
  <si>
    <t>A10-7400P APU (2014 M.Ka)</t>
  </si>
  <si>
    <t>1014</t>
  </si>
  <si>
    <t>38.4</t>
  </si>
  <si>
    <t>1274</t>
  </si>
  <si>
    <t>https://cpu.userbenchmark.com/SpeedTest/26875/AMD-A10-7400P-Radeon-R6-10-Compute-Cores-4C-6G</t>
  </si>
  <si>
    <t>Core2 Duo T8300</t>
  </si>
  <si>
    <t>1015</t>
  </si>
  <si>
    <t>2269</t>
  </si>
  <si>
    <t>https://cpu.userbenchmark.com/SpeedTest/1921/IntelR-CoreTM2-Duo-CPU-----T8300----240GHz</t>
  </si>
  <si>
    <t>AM970PADY44AB</t>
  </si>
  <si>
    <t>A12-9700P APU (2016 M.BR)</t>
  </si>
  <si>
    <t>1016</t>
  </si>
  <si>
    <t>5213</t>
  </si>
  <si>
    <t>https://cpu.userbenchmark.com/SpeedTest/148571/AMD-A12-9700P-RADEON-R7-10-COMPUTE-CORES-4C-6G</t>
  </si>
  <si>
    <t>Core2 Duo T7700</t>
  </si>
  <si>
    <t>1782</t>
  </si>
  <si>
    <t>https://cpu.userbenchmark.com/SpeedTest/2770/IntelR-CoreTM2-Duo-CPU-----T7700----240GHz</t>
  </si>
  <si>
    <t>HE8067702740013</t>
  </si>
  <si>
    <t>Pentium 4410Y</t>
  </si>
  <si>
    <t>https://cpu.userbenchmark.com/SpeedTest/315867/IntelR-PentiumR-CPU-4410Y---150GHz</t>
  </si>
  <si>
    <t>A6-7400K APU (2014 D.Ka)</t>
  </si>
  <si>
    <t>1019</t>
  </si>
  <si>
    <t>38.2</t>
  </si>
  <si>
    <t>8055</t>
  </si>
  <si>
    <t>https://cpu.userbenchmark.com/SpeedTest/16549/AMD-A6-7400K-Radeon-R5-6-Compute-Cores-2C-4G</t>
  </si>
  <si>
    <t>Xeon E5320</t>
  </si>
  <si>
    <t>1020</t>
  </si>
  <si>
    <t>https://cpu.userbenchmark.com/SpeedTest/24377/IntelR-XeonR-CPU-----------E5320----186GHz</t>
  </si>
  <si>
    <t>Athlon 64 X2 Dual Core 5200+</t>
  </si>
  <si>
    <t>1021</t>
  </si>
  <si>
    <t>4874</t>
  </si>
  <si>
    <t>https://cpu.userbenchmark.com/SpeedTest/1721/AMD-Athlontm-64-X2-Dual-Core-Processor-5200-</t>
  </si>
  <si>
    <t>Athlon Dual Core 4850e</t>
  </si>
  <si>
    <t>1022</t>
  </si>
  <si>
    <t>https://cpu.userbenchmark.com/SpeedTest/3970/AMD-Athlontm-Dual-Core-Processor-4850e</t>
  </si>
  <si>
    <t>A8-5545M APU</t>
  </si>
  <si>
    <t>38.1</t>
  </si>
  <si>
    <t>2506</t>
  </si>
  <si>
    <t>https://cpu.userbenchmark.com/SpeedTest/9308/AMD-A8-5545M-APU-with-Radeontm-HD-Graphics</t>
  </si>
  <si>
    <t>Core2 Duo P8700</t>
  </si>
  <si>
    <t>1024</t>
  </si>
  <si>
    <t>7107</t>
  </si>
  <si>
    <t>https://cpu.userbenchmark.com/SpeedTest/581/IntelR-CoreTM2-Duo-CPU-----P8700----253GHz</t>
  </si>
  <si>
    <t>A6-3420M APU</t>
  </si>
  <si>
    <t>1025</t>
  </si>
  <si>
    <t>4083</t>
  </si>
  <si>
    <t>https://cpu.userbenchmark.com/SpeedTest/649/AMD-A6-3420M-APU-with-Radeontm-HD-Graphics</t>
  </si>
  <si>
    <t>FH8068003067403</t>
  </si>
  <si>
    <t>Celeron J4105</t>
  </si>
  <si>
    <t>https://cpu.userbenchmark.com/SpeedTest/444211/IntelR-CeleronR-J4105-CPU---150GHz</t>
  </si>
  <si>
    <t>Pentium J2900</t>
  </si>
  <si>
    <t>1027</t>
  </si>
  <si>
    <t>3892</t>
  </si>
  <si>
    <t>https://cpu.userbenchmark.com/SpeedTest/12727/IntelR-PentiumR-CPU--J2900----241GHz</t>
  </si>
  <si>
    <t>BX80557E6550</t>
  </si>
  <si>
    <t>Core2 Duo E6550</t>
  </si>
  <si>
    <t>1028</t>
  </si>
  <si>
    <t>10301</t>
  </si>
  <si>
    <t>https://cpu.userbenchmark.com/Intel-Core2-Duo-E6550/Rating/568</t>
  </si>
  <si>
    <t>Core2 6420</t>
  </si>
  <si>
    <t>1953</t>
  </si>
  <si>
    <t>https://cpu.userbenchmark.com/SpeedTest/1967/IntelR-CoreTM2-CPU----------6420----213GHz</t>
  </si>
  <si>
    <t>Core2 Duo L9600</t>
  </si>
  <si>
    <t>1030</t>
  </si>
  <si>
    <t>37.9</t>
  </si>
  <si>
    <t>https://cpu.userbenchmark.com/SpeedTest/1700/IntelR-CoreTM2-Duo-CPU-----L9600----213GHz</t>
  </si>
  <si>
    <t>Core2 Duo P7570</t>
  </si>
  <si>
    <t>1031</t>
  </si>
  <si>
    <t>https://cpu.userbenchmark.com/SpeedTest/7581/IntelR-CoreTM2-Duo-CPU-----P7570----226GHz</t>
  </si>
  <si>
    <t>Pentium 967</t>
  </si>
  <si>
    <t>https://cpu.userbenchmark.com/SpeedTest/4152/IntelR-PentiumR-CPU-967---130GHz</t>
  </si>
  <si>
    <t>A10-5745M APU</t>
  </si>
  <si>
    <t>37.8</t>
  </si>
  <si>
    <t>5626</t>
  </si>
  <si>
    <t>https://cpu.userbenchmark.com/SpeedTest/4194/AMD-A10-5745M-APU-with-Radeontm-HD-Graphics</t>
  </si>
  <si>
    <t>Pentium E5500</t>
  </si>
  <si>
    <t>1034</t>
  </si>
  <si>
    <t>6676</t>
  </si>
  <si>
    <t>https://cpu.userbenchmark.com/SpeedTest/2012/PentiumR-Dual-Core--CPU------E5500----280GHz</t>
  </si>
  <si>
    <t>Pentium E5700</t>
  </si>
  <si>
    <t>1035</t>
  </si>
  <si>
    <t>18081</t>
  </si>
  <si>
    <t>https://cpu.userbenchmark.com/SpeedTest/976/PentiumR-Dual-Core--CPU------E5700----300GHz</t>
  </si>
  <si>
    <t>Core2 Duo P8400</t>
  </si>
  <si>
    <t>6078</t>
  </si>
  <si>
    <t>https://cpu.userbenchmark.com/SpeedTest/307/IntelR-CoreTM2-Duo-CPU-----P8400----226GHz</t>
  </si>
  <si>
    <t>Athlon II P360</t>
  </si>
  <si>
    <t>1037</t>
  </si>
  <si>
    <t>1367</t>
  </si>
  <si>
    <t>https://cpu.userbenchmark.com/SpeedTest/3956/AMD-Athlontm-II-P360-Dual-Core-Processor</t>
  </si>
  <si>
    <t>Pentium E5400</t>
  </si>
  <si>
    <t>13394</t>
  </si>
  <si>
    <t>https://cpu.userbenchmark.com/SpeedTest/4475/PentiumR-Dual-Core--CPU------E5400----270GHz</t>
  </si>
  <si>
    <t>Core i3 M 330</t>
  </si>
  <si>
    <t>12588</t>
  </si>
  <si>
    <t>https://cpu.userbenchmark.com/SpeedTest/484/IntelR-CoreTM-i3-CPU-------M-330----213GHz</t>
  </si>
  <si>
    <t>FH8068003067406</t>
  </si>
  <si>
    <t>1040</t>
  </si>
  <si>
    <t>7985</t>
  </si>
  <si>
    <t>https://cpu.userbenchmark.com/SpeedTest/499477/IntelR-PentiumR-Silver-N5000-CPU---110GHz</t>
  </si>
  <si>
    <t>Core2 Duo L9400</t>
  </si>
  <si>
    <t>1041</t>
  </si>
  <si>
    <t>37.6</t>
  </si>
  <si>
    <t>https://cpu.userbenchmark.com/SpeedTest/5525/IntelR-CoreTM2-Duo-CPU-----L9400----186GHz</t>
  </si>
  <si>
    <t>Pentium N3540</t>
  </si>
  <si>
    <t>15739</t>
  </si>
  <si>
    <t>https://cpu.userbenchmark.com/SpeedTest/15842/IntelR-PentiumR-CPU--N3540----216GHz</t>
  </si>
  <si>
    <t>Pentium N3530</t>
  </si>
  <si>
    <t>1043</t>
  </si>
  <si>
    <t>37.5</t>
  </si>
  <si>
    <t>4580</t>
  </si>
  <si>
    <t>https://cpu.userbenchmark.com/SpeedTest/11468/IntelR-PentiumR-CPU--N3530----216GHz</t>
  </si>
  <si>
    <t>Phenom II P940</t>
  </si>
  <si>
    <t>1044</t>
  </si>
  <si>
    <t>https://cpu.userbenchmark.com/SpeedTest/12706/AMD-Phenomtm-II-P940-Quad-Core-Processor</t>
  </si>
  <si>
    <t>A4-3300 APU</t>
  </si>
  <si>
    <t>37.4</t>
  </si>
  <si>
    <t>https://cpu.userbenchmark.com/SpeedTest/4728/AMD-A4-3300-APU-with-Radeontm-HD-Graphics</t>
  </si>
  <si>
    <t>A6-4400M APU</t>
  </si>
  <si>
    <t>1046</t>
  </si>
  <si>
    <t>37.3</t>
  </si>
  <si>
    <t>5231</t>
  </si>
  <si>
    <t>https://cpu.userbenchmark.com/SpeedTest/1745/AMD-A6-4400M-APU-with-Radeontm-HD-Graphics</t>
  </si>
  <si>
    <t>A4-3400 APU</t>
  </si>
  <si>
    <t>1047</t>
  </si>
  <si>
    <t>2491</t>
  </si>
  <si>
    <t>https://cpu.userbenchmark.com/SpeedTest/6076/AMD-A4-3400-APU-with-Radeontm-HD-Graphics</t>
  </si>
  <si>
    <t>Celeron E3300</t>
  </si>
  <si>
    <t>1048</t>
  </si>
  <si>
    <t>2209</t>
  </si>
  <si>
    <t>https://cpu.userbenchmark.com/SpeedTest/5787/IntelR-CeleronR-CPU--------E3300----250GHz</t>
  </si>
  <si>
    <t>Core M-5Y31</t>
  </si>
  <si>
    <t>37.2</t>
  </si>
  <si>
    <t>https://cpu.userbenchmark.com/SpeedTest/33034/IntelR-CoreTM-M-5Y31-CPU---090GHz</t>
  </si>
  <si>
    <t>AD9500AGABBOX</t>
  </si>
  <si>
    <t>A6-9500 APU (2016 D.BR)</t>
  </si>
  <si>
    <t>1050</t>
  </si>
  <si>
    <t>2176</t>
  </si>
  <si>
    <t>https://cpu.userbenchmark.com/SpeedTest/302063/AMD-A6-9500-RADEON-R5-8-COMPUTE-CORES-2C-6G</t>
  </si>
  <si>
    <t>Core2 6400</t>
  </si>
  <si>
    <t>1051</t>
  </si>
  <si>
    <t>4577</t>
  </si>
  <si>
    <t>https://cpu.userbenchmark.com/SpeedTest/106/IntelR-CoreTM2-CPU----------6400----213GHz</t>
  </si>
  <si>
    <t>Celeron E3200</t>
  </si>
  <si>
    <t>1052</t>
  </si>
  <si>
    <t>https://cpu.userbenchmark.com/SpeedTest/6422/IntelR-CeleronR-CPU--------E3200----240GHz</t>
  </si>
  <si>
    <t>Atom Z3740D</t>
  </si>
  <si>
    <t>1053</t>
  </si>
  <si>
    <t>37.1</t>
  </si>
  <si>
    <t>https://cpu.userbenchmark.com/SpeedTest/3287/IntelR-AtomTM-CPU--Z3740D---133GHz</t>
  </si>
  <si>
    <t>Athlon 64 X2 Dual Core 4600+</t>
  </si>
  <si>
    <t>1054</t>
  </si>
  <si>
    <t>2028</t>
  </si>
  <si>
    <t>https://cpu.userbenchmark.com/SpeedTest/8715/AMD-Athlontm-64-X2-Dual-Core-Processor-4600-</t>
  </si>
  <si>
    <t>A4-4300M APU</t>
  </si>
  <si>
    <t>1055</t>
  </si>
  <si>
    <t>2051</t>
  </si>
  <si>
    <t>https://cpu.userbenchmark.com/SpeedTest/2001/AMD-A4-4300M-APU-with-Radeontm-HD-Graphics</t>
  </si>
  <si>
    <t>Core2 Duo P8600</t>
  </si>
  <si>
    <t>1056</t>
  </si>
  <si>
    <t>7072</t>
  </si>
  <si>
    <t>https://cpu.userbenchmark.com/SpeedTest/753/IntelR-CoreTM2-Duo-CPU-----P8600----240GHz</t>
  </si>
  <si>
    <t>Athlon 64 X2 Dual Core 5000+</t>
  </si>
  <si>
    <t>1057</t>
  </si>
  <si>
    <t>5312</t>
  </si>
  <si>
    <t>https://cpu.userbenchmark.com/SpeedTest/2324/AMD-Athlontm-64-X2-Dual-Core-Processor-5000-</t>
  </si>
  <si>
    <t>HE8066201931229</t>
  </si>
  <si>
    <t>Pentium 4405Y</t>
  </si>
  <si>
    <t>1058</t>
  </si>
  <si>
    <t>https://cpu.userbenchmark.com/SpeedTest/144619/IntelR-PentiumR-CPU-4405Y---150GHz</t>
  </si>
  <si>
    <t>A6-3400M APU</t>
  </si>
  <si>
    <t>1059</t>
  </si>
  <si>
    <t>3464</t>
  </si>
  <si>
    <t>https://cpu.userbenchmark.com/SpeedTest/491/AMD-A6-3400M-APU-with-Radeontm-HD-Graphics</t>
  </si>
  <si>
    <t>Core2 Duo P7550</t>
  </si>
  <si>
    <t>1060</t>
  </si>
  <si>
    <t>https://cpu.userbenchmark.com/SpeedTest/3099/IntelR-CoreTM2-Duo-CPU-----P7550----226GHz</t>
  </si>
  <si>
    <t>Core2 Duo E4700</t>
  </si>
  <si>
    <t>1061</t>
  </si>
  <si>
    <t>1112</t>
  </si>
  <si>
    <t>https://cpu.userbenchmark.com/SpeedTest/669/IntelR-CoreTM2-Duo-CPU-----E4700----260GHz</t>
  </si>
  <si>
    <t>Pentium N3520</t>
  </si>
  <si>
    <t>1062</t>
  </si>
  <si>
    <t>1857</t>
  </si>
  <si>
    <t>https://cpu.userbenchmark.com/SpeedTest/7431/IntelR-PentiumR-CPU--N3520----216GHz</t>
  </si>
  <si>
    <t>Athlon X2 Dual Core BE-2400</t>
  </si>
  <si>
    <t>1063</t>
  </si>
  <si>
    <t>https://cpu.userbenchmark.com/SpeedTest/10300/AMD-Athlontm-X2-Dual-Core-Processor-BE-2400</t>
  </si>
  <si>
    <t>Pentium E5300</t>
  </si>
  <si>
    <t>1064</t>
  </si>
  <si>
    <t>36.8</t>
  </si>
  <si>
    <t>15899</t>
  </si>
  <si>
    <t>https://cpu.userbenchmark.com/SpeedTest/38/PentiumR-Dual-Core--CPU------E5300----260GHz</t>
  </si>
  <si>
    <t>AM960PADY44AB</t>
  </si>
  <si>
    <t>A10-9600P APU (2016 M.BR)</t>
  </si>
  <si>
    <t>1065</t>
  </si>
  <si>
    <t>10386</t>
  </si>
  <si>
    <t>https://cpu.userbenchmark.com/SpeedTest/136279/AMD-A10-9600P-RADEON-R5-10-COMPUTE-CORES-4C-6G</t>
  </si>
  <si>
    <t>Celeron J1900</t>
  </si>
  <si>
    <t>1066</t>
  </si>
  <si>
    <t>5586</t>
  </si>
  <si>
    <t>https://cpu.userbenchmark.com/SpeedTest/10898/IntelR-CeleronR-CPU--J1900----199GHz</t>
  </si>
  <si>
    <t>Pentium E5200</t>
  </si>
  <si>
    <t>1067</t>
  </si>
  <si>
    <t>36.7</t>
  </si>
  <si>
    <t>13330</t>
  </si>
  <si>
    <t>https://cpu.userbenchmark.com/SpeedTest/1599/PentiumR-Dual-Core--CPU------E5200----250GHz</t>
  </si>
  <si>
    <t>Turion II Neo N54L</t>
  </si>
  <si>
    <t>1068</t>
  </si>
  <si>
    <t>https://cpu.userbenchmark.com/SpeedTest/7165/AMD-Turiontm-II-Neo-N54L-Dual-Core-Processor</t>
  </si>
  <si>
    <t>Athlon II P340</t>
  </si>
  <si>
    <t>1069</t>
  </si>
  <si>
    <t>https://cpu.userbenchmark.com/SpeedTest/380/AMD-Athlontm-II-P340-Dual-Core-Processor</t>
  </si>
  <si>
    <t>Core2 Duo T8100</t>
  </si>
  <si>
    <t>1070</t>
  </si>
  <si>
    <t>2452</t>
  </si>
  <si>
    <t>https://cpu.userbenchmark.com/SpeedTest/2334/IntelR-CoreTM2-Duo-CPU-----T8100----210GHz</t>
  </si>
  <si>
    <t>Core2 Duo T7500</t>
  </si>
  <si>
    <t>1071</t>
  </si>
  <si>
    <t>3769</t>
  </si>
  <si>
    <t>https://cpu.userbenchmark.com/SpeedTest/867/IntelR-CoreTM2-Duo-CPU-----T7500----220GHz</t>
  </si>
  <si>
    <t>Core2 Duo P7450</t>
  </si>
  <si>
    <t>2533</t>
  </si>
  <si>
    <t>https://cpu.userbenchmark.com/SpeedTest/1597/IntelR-CoreTM2-Duo-CPU-----P7450----213GHz</t>
  </si>
  <si>
    <t>Athlon Dual Core 4450e</t>
  </si>
  <si>
    <t>1073</t>
  </si>
  <si>
    <t>https://cpu.userbenchmark.com/SpeedTest/9437/AMD-Athlontm-Dual-Core-Processor-4450e</t>
  </si>
  <si>
    <t>Sempron 145</t>
  </si>
  <si>
    <t>1074</t>
  </si>
  <si>
    <t>36.3</t>
  </si>
  <si>
    <t>3334</t>
  </si>
  <si>
    <t>https://cpu.userbenchmark.com/SpeedTest/6487/AMD-Semprontm-145-Processor</t>
  </si>
  <si>
    <t>A9-9430 APU (2016 M.SR)</t>
  </si>
  <si>
    <t>1075</t>
  </si>
  <si>
    <t>https://cpu.userbenchmark.com/SpeedTest/303175/AMD-A9-9430-RADEON-R5-5-COMPUTE-CORES-2C-3G</t>
  </si>
  <si>
    <t>Athlon Dual Core 4450B</t>
  </si>
  <si>
    <t>1076</t>
  </si>
  <si>
    <t>36.2</t>
  </si>
  <si>
    <t>https://cpu.userbenchmark.com/SpeedTest/3166/AMD-Athlontm-Dual-Core-Processor-4450B</t>
  </si>
  <si>
    <t>Athlon 64 X2 Dual Core 4800+</t>
  </si>
  <si>
    <t>1077</t>
  </si>
  <si>
    <t>1897</t>
  </si>
  <si>
    <t>https://cpu.userbenchmark.com/SpeedTest/2246/AMD-Athlontm-64-X2-Dual-Core-Processor-4800-</t>
  </si>
  <si>
    <t>Core2 Duo P7350</t>
  </si>
  <si>
    <t>1078</t>
  </si>
  <si>
    <t>2441</t>
  </si>
  <si>
    <t>https://cpu.userbenchmark.com/SpeedTest/1998/IntelR-CoreTM2-Duo-CPU-----P7350----200GHz</t>
  </si>
  <si>
    <t>Celeron E3400</t>
  </si>
  <si>
    <t>1079</t>
  </si>
  <si>
    <t>3502</t>
  </si>
  <si>
    <t>https://cpu.userbenchmark.com/SpeedTest/5119/IntelR-CeleronR-CPU--------E3400----260GHz</t>
  </si>
  <si>
    <t>Celeron N2930</t>
  </si>
  <si>
    <t>1080</t>
  </si>
  <si>
    <t>1702</t>
  </si>
  <si>
    <t>https://cpu.userbenchmark.com/SpeedTest/13386/IntelR-CeleronR-CPU--N2930----183GHz</t>
  </si>
  <si>
    <t>Core2 6320</t>
  </si>
  <si>
    <t>1081</t>
  </si>
  <si>
    <t>1365</t>
  </si>
  <si>
    <t>https://cpu.userbenchmark.com/SpeedTest/4501/IntelR-CoreTM2-CPU----------6320----186GHz</t>
  </si>
  <si>
    <t>Sempron 140</t>
  </si>
  <si>
    <t>2365</t>
  </si>
  <si>
    <t>https://cpu.userbenchmark.com/SpeedTest/3248/AMD-Semprontm-140-Processor</t>
  </si>
  <si>
    <t>Xeon E5310</t>
  </si>
  <si>
    <t>https://cpu.userbenchmark.com/SpeedTest/21579/IntelR-XeonR-CPU-----------E5310----160GHz</t>
  </si>
  <si>
    <t>A8-4555M APU</t>
  </si>
  <si>
    <t>1084</t>
  </si>
  <si>
    <t>1938</t>
  </si>
  <si>
    <t>https://cpu.userbenchmark.com/SpeedTest/3647/AMD-A8-4555M-APU-with-Radeontm-HD-Graphics</t>
  </si>
  <si>
    <t>Celeron Dual Core T3300</t>
  </si>
  <si>
    <t>1085</t>
  </si>
  <si>
    <t>35.9</t>
  </si>
  <si>
    <t>https://cpu.userbenchmark.com/SpeedTest/8823/CeleronR-Dual-Core-CPU-------T3300----200GHz</t>
  </si>
  <si>
    <t>Athlon 64 X2 Dual Core 4200+</t>
  </si>
  <si>
    <t>1086</t>
  </si>
  <si>
    <t>35.8</t>
  </si>
  <si>
    <t>3608</t>
  </si>
  <si>
    <t>https://cpu.userbenchmark.com/SpeedTest/3258/AMD-Athlontm-64-X2-Dual-Core-Processor-4200-</t>
  </si>
  <si>
    <t>Athlon 5350 APU R3</t>
  </si>
  <si>
    <t>1087</t>
  </si>
  <si>
    <t>3283</t>
  </si>
  <si>
    <t>https://cpu.userbenchmark.com/SpeedTest/10020/AMD-Athlontm-5350-APU-with-Radeontm-R3</t>
  </si>
  <si>
    <t>Pentium P6200</t>
  </si>
  <si>
    <t>7518</t>
  </si>
  <si>
    <t>https://cpu.userbenchmark.com/SpeedTest/4539/IntelR-PentiumR-CPU--------P6200----213GHz</t>
  </si>
  <si>
    <t>A8-7410 APU (2015 M.Ca)</t>
  </si>
  <si>
    <t>26498</t>
  </si>
  <si>
    <t>https://cpu.userbenchmark.com/SpeedTest/33754/AMD-A8-7410-APU-with-AMD-Radeon-R5-Graphics</t>
  </si>
  <si>
    <t>Core2 Duo T6670</t>
  </si>
  <si>
    <t>1090</t>
  </si>
  <si>
    <t>35.7</t>
  </si>
  <si>
    <t>1861</t>
  </si>
  <si>
    <t>https://cpu.userbenchmark.com/SpeedTest/2964/IntelR-CoreTM2-Duo-CPU-----T6670----220GHz</t>
  </si>
  <si>
    <t>A4-3330MX APU</t>
  </si>
  <si>
    <t>1091</t>
  </si>
  <si>
    <t>https://cpu.userbenchmark.com/SpeedTest/6834/AMD-A4-3330MX-APU-with-Radeontm-HD-Graphics</t>
  </si>
  <si>
    <t>Core2 Duo T7300</t>
  </si>
  <si>
    <t>1092</t>
  </si>
  <si>
    <t>35.6</t>
  </si>
  <si>
    <t>2539</t>
  </si>
  <si>
    <t>https://cpu.userbenchmark.com/SpeedTest/2508/IntelR-CoreTM2-Duo-CPU-----T7300----200GHz</t>
  </si>
  <si>
    <t>Core2 Duo T6500</t>
  </si>
  <si>
    <t>3093</t>
  </si>
  <si>
    <t>https://cpu.userbenchmark.com/SpeedTest/3474/IntelR-CoreTM2-Duo-CPU-----T6500----210GHz</t>
  </si>
  <si>
    <t>Pentium P6100</t>
  </si>
  <si>
    <t>1094</t>
  </si>
  <si>
    <t>5646</t>
  </si>
  <si>
    <t>https://cpu.userbenchmark.com/SpeedTest/756/IntelR-PentiumR-CPU--------P6100----200GHz</t>
  </si>
  <si>
    <t>Athlon 64 X2 Dual Core 4400+</t>
  </si>
  <si>
    <t>1095</t>
  </si>
  <si>
    <t>35.5</t>
  </si>
  <si>
    <t>2732</t>
  </si>
  <si>
    <t>https://cpu.userbenchmark.com/SpeedTest/2330/AMD-Athlontm-64-X2-Dual-Core-Processor-4400-</t>
  </si>
  <si>
    <t>Core2 Duo T6600</t>
  </si>
  <si>
    <t>1096</t>
  </si>
  <si>
    <t>7732</t>
  </si>
  <si>
    <t>https://cpu.userbenchmark.com/SpeedTest/242/IntelR-CoreTM2-Duo-CPU-----T6600----220GHz</t>
  </si>
  <si>
    <t>A4-7210 APU (2015 M.Ca)</t>
  </si>
  <si>
    <t>1097</t>
  </si>
  <si>
    <t>35.4</t>
  </si>
  <si>
    <t>https://cpu.userbenchmark.com/SpeedTest/42376/AMD-A4-7210-APU-with-AMD-Radeon-R3-Graphics</t>
  </si>
  <si>
    <t>Core2 Duo T6400</t>
  </si>
  <si>
    <t>1098</t>
  </si>
  <si>
    <t>4232</t>
  </si>
  <si>
    <t>https://cpu.userbenchmark.com/SpeedTest/2405/IntelR-CoreTM2-Duo-CPU-----T6400----200GHz</t>
  </si>
  <si>
    <t>Core2 T7600</t>
  </si>
  <si>
    <t>1099</t>
  </si>
  <si>
    <t>35.3</t>
  </si>
  <si>
    <t>https://cpu.userbenchmark.com/SpeedTest/2765/IntelR-CoreTM2-CPU---------T7600----233GHz</t>
  </si>
  <si>
    <t>Core2 Duo E4600</t>
  </si>
  <si>
    <t>1100</t>
  </si>
  <si>
    <t>6075</t>
  </si>
  <si>
    <t>https://cpu.userbenchmark.com/SpeedTest/2191/IntelR-CoreTM2-Duo-CPU-----E4600----240GHz</t>
  </si>
  <si>
    <t>Turion II Mobile M500</t>
  </si>
  <si>
    <t>1101</t>
  </si>
  <si>
    <t>https://cpu.userbenchmark.com/SpeedTest/2912/AMD-Turiontm-II-Dual-Core-Mobile-M500</t>
  </si>
  <si>
    <t>Core2 Duo T5900</t>
  </si>
  <si>
    <t>1102</t>
  </si>
  <si>
    <t>35.2</t>
  </si>
  <si>
    <t>https://cpu.userbenchmark.com/SpeedTest/2376/IntelR-CoreTM2-Duo-CPU-----T5900----220GHz</t>
  </si>
  <si>
    <t>FX-7500 APU (2014 M.Ka)</t>
  </si>
  <si>
    <t>1103</t>
  </si>
  <si>
    <t>3209</t>
  </si>
  <si>
    <t>https://cpu.userbenchmark.com/SpeedTest/16010/AMD-FX-7500-Radeon-R7-10-Compute-Cores-4C-6G</t>
  </si>
  <si>
    <t>Core2 Duo T6570</t>
  </si>
  <si>
    <t>1104</t>
  </si>
  <si>
    <t>https://cpu.userbenchmark.com/SpeedTest/438/IntelR-CoreTM2-Duo-CPU-----T6570----210GHz</t>
  </si>
  <si>
    <t>Core2 Duo T5870</t>
  </si>
  <si>
    <t>1105</t>
  </si>
  <si>
    <t>1924</t>
  </si>
  <si>
    <t>https://cpu.userbenchmark.com/SpeedTest/5377/IntelR-CoreTM2-Duo-CPU-----T5870----200GHz</t>
  </si>
  <si>
    <t>Pentium T4400</t>
  </si>
  <si>
    <t>1106</t>
  </si>
  <si>
    <t>5910</t>
  </si>
  <si>
    <t>https://cpu.userbenchmark.com/SpeedTest/1886/PentiumR-Dual-Core-CPU-------T4400----220GHz</t>
  </si>
  <si>
    <t>Core2 Duo T5670</t>
  </si>
  <si>
    <t>https://cpu.userbenchmark.com/SpeedTest/3564/IntelR-CoreTM2-Duo-CPU-----T5670----180GHz</t>
  </si>
  <si>
    <t>Athlon LE-1640</t>
  </si>
  <si>
    <t>1108</t>
  </si>
  <si>
    <t>https://cpu.userbenchmark.com/SpeedTest/7308/AMD-Athlontm-Processor-LE-1640</t>
  </si>
  <si>
    <t>Athlon II P320</t>
  </si>
  <si>
    <t>1109</t>
  </si>
  <si>
    <t>3141</t>
  </si>
  <si>
    <t>https://cpu.userbenchmark.com/SpeedTest/1942/AMD-Athlontm-II-P320-Dual-Core-Processor</t>
  </si>
  <si>
    <t>Pentium T4500</t>
  </si>
  <si>
    <t>1110</t>
  </si>
  <si>
    <t>35.1</t>
  </si>
  <si>
    <t>8030</t>
  </si>
  <si>
    <t>https://cpu.userbenchmark.com/SpeedTest/2148/PentiumR-Dual-Core-CPU-------T4500----230GHz</t>
  </si>
  <si>
    <t>Celeron Dual Core T3100</t>
  </si>
  <si>
    <t>1111</t>
  </si>
  <si>
    <t>https://cpu.userbenchmark.com/SpeedTest/1715/CeleronR-Dual-Core-CPU-------T3100----190GHz</t>
  </si>
  <si>
    <t>A8-6410 APU R5 Graphics</t>
  </si>
  <si>
    <t>19906</t>
  </si>
  <si>
    <t>https://cpu.userbenchmark.com/SpeedTest/12263/AMD-A8-6410-APU-with-AMD-Radeon-R5-Graphics</t>
  </si>
  <si>
    <t>Athlon 64 X2 Dual Core 3800+</t>
  </si>
  <si>
    <t>2524</t>
  </si>
  <si>
    <t>https://cpu.userbenchmark.com/SpeedTest/2362/AMD-Athlontm-64-X2-Dual-Core-Processor-3800-</t>
  </si>
  <si>
    <t>Pentium T4300</t>
  </si>
  <si>
    <t>6076</t>
  </si>
  <si>
    <t>https://cpu.userbenchmark.com/SpeedTest/2938/PentiumR-Dual-Core-CPU-------T4300----210GHz</t>
  </si>
  <si>
    <t>Celeron 847</t>
  </si>
  <si>
    <t>1115</t>
  </si>
  <si>
    <t>4212</t>
  </si>
  <si>
    <t>https://cpu.userbenchmark.com/SpeedTest/457/IntelR-CeleronR-CPU-847---110GHz</t>
  </si>
  <si>
    <t>Core2 6300</t>
  </si>
  <si>
    <t>5490</t>
  </si>
  <si>
    <t>https://cpu.userbenchmark.com/SpeedTest/2521/IntelR-CoreTM2-CPU----------6300----186GHz</t>
  </si>
  <si>
    <t>Core2 Duo T5800</t>
  </si>
  <si>
    <t>1117</t>
  </si>
  <si>
    <t>34.9</t>
  </si>
  <si>
    <t>2855</t>
  </si>
  <si>
    <t>https://cpu.userbenchmark.com/SpeedTest/2272/IntelR-CoreTM2-Duo-CPU-----T5800----200GHz</t>
  </si>
  <si>
    <t>Core2 Duo T7250</t>
  </si>
  <si>
    <t>1118</t>
  </si>
  <si>
    <t>3351</t>
  </si>
  <si>
    <t>https://cpu.userbenchmark.com/SpeedTest/1781/IntelR-CoreTM2-Duo-CPU-----T7250----200GHz</t>
  </si>
  <si>
    <t>A6-7310 APU (2015 M.Ca)</t>
  </si>
  <si>
    <t>1119</t>
  </si>
  <si>
    <t>10382</t>
  </si>
  <si>
    <t>https://cpu.userbenchmark.com/SpeedTest/42196/AMD-A6-7310-APU-with-AMD-Radeon-R4-Graphics</t>
  </si>
  <si>
    <t>A4-3300M APU</t>
  </si>
  <si>
    <t>1120</t>
  </si>
  <si>
    <t>34.7</t>
  </si>
  <si>
    <t>https://cpu.userbenchmark.com/SpeedTest/12812/AMD-A4-3300M-APU-with-Radeontm-HD-Graphics</t>
  </si>
  <si>
    <t>Core2 Duo E4400</t>
  </si>
  <si>
    <t>1121</t>
  </si>
  <si>
    <t>1345</t>
  </si>
  <si>
    <t>https://cpu.userbenchmark.com/SpeedTest/3549/IntelR-CoreTM2-Duo-CPU-----E4400----200GHz</t>
  </si>
  <si>
    <t>Athlon 64 3400+</t>
  </si>
  <si>
    <t>1122</t>
  </si>
  <si>
    <t>https://cpu.userbenchmark.com/SpeedTest/1056/AMD-Athlontm-64-Processor-3400-</t>
  </si>
  <si>
    <t>Core2 Duo E4500</t>
  </si>
  <si>
    <t>1123</t>
  </si>
  <si>
    <t>8188</t>
  </si>
  <si>
    <t>https://cpu.userbenchmark.com/SpeedTest/65/IntelR-CoreTM2-Duo-CPU-----E4500----220GHz</t>
  </si>
  <si>
    <t>Athlon II M320</t>
  </si>
  <si>
    <t>1124</t>
  </si>
  <si>
    <t>https://cpu.userbenchmark.com/SpeedTest/4506/AMD-Athlontm-II-Dual-Core-M320</t>
  </si>
  <si>
    <t>Pentium Dual E2200</t>
  </si>
  <si>
    <t>1125</t>
  </si>
  <si>
    <t>34.5</t>
  </si>
  <si>
    <t>7634</t>
  </si>
  <si>
    <t>https://cpu.userbenchmark.com/SpeedTest/1712/IntelR-PentiumR-Dual--CPU--E2200----220GHz</t>
  </si>
  <si>
    <t>FH8068003067408</t>
  </si>
  <si>
    <t>Celeron N4100</t>
  </si>
  <si>
    <t>4545</t>
  </si>
  <si>
    <t>https://cpu.userbenchmark.com/SpeedTest/407836/IntelR-CeleronR-N4100-CPU---110GHz</t>
  </si>
  <si>
    <t>Core2 T7400</t>
  </si>
  <si>
    <t>1127</t>
  </si>
  <si>
    <t>https://cpu.userbenchmark.com/SpeedTest/5780/IntelR-CoreTM2-CPU---------T7400----216GHz</t>
  </si>
  <si>
    <t>V140</t>
  </si>
  <si>
    <t>1128</t>
  </si>
  <si>
    <t>https://cpu.userbenchmark.com/SpeedTest/1003/AMD-V140-Processor</t>
  </si>
  <si>
    <t>Pentium T4200</t>
  </si>
  <si>
    <t>1129</t>
  </si>
  <si>
    <t>4980</t>
  </si>
  <si>
    <t>https://cpu.userbenchmark.com/SpeedTest/451/PentiumR-Dual-Core-CPU-------T4200----200GHz</t>
  </si>
  <si>
    <t>Core2 4400</t>
  </si>
  <si>
    <t>1130</t>
  </si>
  <si>
    <t>34.4</t>
  </si>
  <si>
    <t>1816</t>
  </si>
  <si>
    <t>https://cpu.userbenchmark.com/SpeedTest/5093/IntelR-CoreTM2-CPU----------4400----200GHz</t>
  </si>
  <si>
    <t>Pentium J4205</t>
  </si>
  <si>
    <t>1131</t>
  </si>
  <si>
    <t>34.3</t>
  </si>
  <si>
    <t>https://cpu.userbenchmark.com/SpeedTest/221469/IntelR-PentiumR-CPU-J4205---150GHz</t>
  </si>
  <si>
    <t>A8-7100 APU (2014 M.Ka)</t>
  </si>
  <si>
    <t>1132</t>
  </si>
  <si>
    <t>https://cpu.userbenchmark.com/SpeedTest/20429/AMD-A8-7100-Radeon-R5-8-Compute-Cores-4C-4G</t>
  </si>
  <si>
    <t>Pentium N3510</t>
  </si>
  <si>
    <t>1133</t>
  </si>
  <si>
    <t>https://cpu.userbenchmark.com/SpeedTest/11120/IntelR-PentiumR-CPU--N3510----199GHz</t>
  </si>
  <si>
    <t>Core2 Duo L9300</t>
  </si>
  <si>
    <t>1134</t>
  </si>
  <si>
    <t>34.1</t>
  </si>
  <si>
    <t>https://cpu.userbenchmark.com/SpeedTest/5639/IntelR-CoreTM2-Duo-CPU-----L9300----160GHz</t>
  </si>
  <si>
    <t>Atom Z3775</t>
  </si>
  <si>
    <t>https://cpu.userbenchmark.com/SpeedTest/12464/IntelR-AtomTM-CPU--Z3775----146GHz</t>
  </si>
  <si>
    <t>V120</t>
  </si>
  <si>
    <t>1136</t>
  </si>
  <si>
    <t>https://cpu.userbenchmark.com/SpeedTest/5365/AMD-V120-Processor</t>
  </si>
  <si>
    <t>Core2 Duo T7100</t>
  </si>
  <si>
    <t>1137</t>
  </si>
  <si>
    <t>1227</t>
  </si>
  <si>
    <t>https://cpu.userbenchmark.com/SpeedTest/2268/IntelR-CoreTM2-Duo-CPU-----T7100----180GHz</t>
  </si>
  <si>
    <t>Core2 Duo L7500</t>
  </si>
  <si>
    <t>1138</t>
  </si>
  <si>
    <t>https://cpu.userbenchmark.com/SpeedTest/6265/IntelR-CoreTM2-Duo-CPU-----L7500----160GHz</t>
  </si>
  <si>
    <t>Pentium Dual T3400</t>
  </si>
  <si>
    <t>1139</t>
  </si>
  <si>
    <t>2497</t>
  </si>
  <si>
    <t>https://cpu.userbenchmark.com/SpeedTest/5174/IntelR-PentiumR-Dual--CPU--T3400----216GHz</t>
  </si>
  <si>
    <t>Turion X2 Ultra Mobile ZM-82</t>
  </si>
  <si>
    <t>https://cpu.userbenchmark.com/SpeedTest/2211/AMD-Turiontm-X2-Ultra-Dual-Core-Mobile-ZM-82</t>
  </si>
  <si>
    <t>Pentium Dual E2180</t>
  </si>
  <si>
    <t>1141</t>
  </si>
  <si>
    <t>6866</t>
  </si>
  <si>
    <t>https://cpu.userbenchmark.com/SpeedTest/814/IntelR-PentiumR-Dual--CPU--E2180----200GHz</t>
  </si>
  <si>
    <t>Core2 Duo U9600</t>
  </si>
  <si>
    <t>33.8</t>
  </si>
  <si>
    <t>https://cpu.userbenchmark.com/SpeedTest/4270/IntelR-CoreTM2-Duo-CPU-----U9600----160GHz</t>
  </si>
  <si>
    <t>Turion 64 X2 Mobile Technology TL-60</t>
  </si>
  <si>
    <t>1143</t>
  </si>
  <si>
    <t>https://cpu.userbenchmark.com/SpeedTest/2315/AMD-Turiontm-64-X2-Mobile-Technology-TL-60</t>
  </si>
  <si>
    <t>Athlon 64 3000+</t>
  </si>
  <si>
    <t>1144</t>
  </si>
  <si>
    <t>33.6</t>
  </si>
  <si>
    <t>https://cpu.userbenchmark.com/SpeedTest/5460/AMD-Athlontm-64-Processor-3000-</t>
  </si>
  <si>
    <t>Pentium N4200</t>
  </si>
  <si>
    <t>1145</t>
  </si>
  <si>
    <t>11598</t>
  </si>
  <si>
    <t>https://cpu.userbenchmark.com/SpeedTest/196248/IntelR-PentiumR-CPU-N4200---110GHz</t>
  </si>
  <si>
    <t>Core2 4300</t>
  </si>
  <si>
    <t>1146</t>
  </si>
  <si>
    <t>https://cpu.userbenchmark.com/SpeedTest/977/IntelR-CoreTM2-CPU----------4300----180GHz</t>
  </si>
  <si>
    <t>Athlon 64 3500+</t>
  </si>
  <si>
    <t>1147</t>
  </si>
  <si>
    <t>https://cpu.userbenchmark.com/SpeedTest/2498/AMD-Athlontm-64-Processor-3500-</t>
  </si>
  <si>
    <t>Core2 Duo T5850</t>
  </si>
  <si>
    <t>1148</t>
  </si>
  <si>
    <t>https://cpu.userbenchmark.com/SpeedTest/6522/IntelR-CoreTM2-Duo-CPU-----T5850----216GHz</t>
  </si>
  <si>
    <t>Core2 T7200</t>
  </si>
  <si>
    <t>1149</t>
  </si>
  <si>
    <t>2204</t>
  </si>
  <si>
    <t>https://cpu.userbenchmark.com/SpeedTest/248/IntelR-CoreTM2-CPU---------T7200----200GHz</t>
  </si>
  <si>
    <t>Core2 Duo U9400</t>
  </si>
  <si>
    <t>1150</t>
  </si>
  <si>
    <t>33.4</t>
  </si>
  <si>
    <t>https://cpu.userbenchmark.com/SpeedTest/12007/IntelR-CoreTM2-Duo-CPU-----U9400----140GHz</t>
  </si>
  <si>
    <t>T2500</t>
  </si>
  <si>
    <t>1151</t>
  </si>
  <si>
    <t>33.2</t>
  </si>
  <si>
    <t>https://cpu.userbenchmark.com/SpeedTest/1958/Genuine-IntelR-CPU-----------T2500----200GHz</t>
  </si>
  <si>
    <t>Athlon 64 X2 Dual Core 3600+</t>
  </si>
  <si>
    <t>1152</t>
  </si>
  <si>
    <t>https://cpu.userbenchmark.com/SpeedTest/5235/AMD-Athlontm-64-X2-Dual-Core-Processor-3600-</t>
  </si>
  <si>
    <t>T2600</t>
  </si>
  <si>
    <t>1153</t>
  </si>
  <si>
    <t>33.1</t>
  </si>
  <si>
    <t>https://cpu.userbenchmark.com/SpeedTest/4124/Genuine-IntelR-CPU-----------T2600----216GHz</t>
  </si>
  <si>
    <t>Athlon 64 3800+</t>
  </si>
  <si>
    <t>1154</t>
  </si>
  <si>
    <t>https://cpu.userbenchmark.com/SpeedTest/2391/AMD-Athlontm-64-Processor-3800-</t>
  </si>
  <si>
    <t>A10-7300 APU (2014 M.Ka)</t>
  </si>
  <si>
    <t>5309</t>
  </si>
  <si>
    <t>https://cpu.userbenchmark.com/SpeedTest/11662/AMD-A10-7300-Radeon-R6-10-Compute-Cores-4C-6G</t>
  </si>
  <si>
    <t>Pentium Dual E2160</t>
  </si>
  <si>
    <t>1156</t>
  </si>
  <si>
    <t>4267</t>
  </si>
  <si>
    <t>https://cpu.userbenchmark.com/SpeedTest/2113/IntelR-PentiumR-Dual--CPU--E2160----180GHz</t>
  </si>
  <si>
    <t>A4-3305M APU</t>
  </si>
  <si>
    <t>https://cpu.userbenchmark.com/SpeedTest/6638/AMD-A4-3305M-APU-with-Radeontm-HD-Graphics</t>
  </si>
  <si>
    <t>Pentium Dual T3200</t>
  </si>
  <si>
    <t>1158</t>
  </si>
  <si>
    <t>https://cpu.userbenchmark.com/SpeedTest/2235/IntelR-PentiumR-Dual--CPU--T3200----200GHz</t>
  </si>
  <si>
    <t>Core2 Duo T5750</t>
  </si>
  <si>
    <t>1159</t>
  </si>
  <si>
    <t>32.9</t>
  </si>
  <si>
    <t>1837</t>
  </si>
  <si>
    <t>https://cpu.userbenchmark.com/SpeedTest/6581/IntelR-CoreTM2-Duo-CPU-----T5750----200GHz</t>
  </si>
  <si>
    <t>Athlon II M300</t>
  </si>
  <si>
    <t>1160</t>
  </si>
  <si>
    <t>https://cpu.userbenchmark.com/SpeedTest/5992/AMD-Athlontm-II-Dual-Core-M300</t>
  </si>
  <si>
    <t>A6-4455M APU</t>
  </si>
  <si>
    <t>1161</t>
  </si>
  <si>
    <t>1518</t>
  </si>
  <si>
    <t>https://cpu.userbenchmark.com/SpeedTest/5941/AMD-A6-4455M-APU-with-Radeontm-HD-Graphics</t>
  </si>
  <si>
    <t>Celeron N2920</t>
  </si>
  <si>
    <t>32.8</t>
  </si>
  <si>
    <t>1397</t>
  </si>
  <si>
    <t>https://cpu.userbenchmark.com/SpeedTest/8725/IntelR-CeleronR-CPU--N2920----186GHz</t>
  </si>
  <si>
    <t>Pentium D 3.40GHz</t>
  </si>
  <si>
    <t>1163</t>
  </si>
  <si>
    <t>3526</t>
  </si>
  <si>
    <t>https://cpu.userbenchmark.com/SpeedTest/5820/IntelR-PentiumR-D-CPU-340GHz</t>
  </si>
  <si>
    <t>T2400</t>
  </si>
  <si>
    <t>1164</t>
  </si>
  <si>
    <t>https://cpu.userbenchmark.com/SpeedTest/6584/Genuine-IntelR-CPU-----------T2400----183GHz</t>
  </si>
  <si>
    <t>Pentium 4 3.80GHz</t>
  </si>
  <si>
    <t>1165</t>
  </si>
  <si>
    <t>32.7</t>
  </si>
  <si>
    <t>https://cpu.userbenchmark.com/SpeedTest/11003/--------------IntelR-PentiumR-4-CPU-380GHz</t>
  </si>
  <si>
    <t>Athlon 64 4000+</t>
  </si>
  <si>
    <t>1166</t>
  </si>
  <si>
    <t>https://cpu.userbenchmark.com/SpeedTest/10241/AMD-Athlontm-64-Processor-4000-</t>
  </si>
  <si>
    <t>Core2 T5500</t>
  </si>
  <si>
    <t>1167</t>
  </si>
  <si>
    <t>1536</t>
  </si>
  <si>
    <t>https://cpu.userbenchmark.com/SpeedTest/2561/IntelR-CoreTM2-CPU---------T5500----166GHz</t>
  </si>
  <si>
    <t>Atom Z3770</t>
  </si>
  <si>
    <t>32.6</t>
  </si>
  <si>
    <t>https://cpu.userbenchmark.com/SpeedTest/5592/IntelR-AtomTM-CPU--Z3770----146GHz</t>
  </si>
  <si>
    <t>Core2 Duo T5550</t>
  </si>
  <si>
    <t>1169</t>
  </si>
  <si>
    <t>1324</t>
  </si>
  <si>
    <t>https://cpu.userbenchmark.com/SpeedTest/1673/IntelR-CoreTM2-Duo-CPU-----T5550----183GHz</t>
  </si>
  <si>
    <t>A4-4355M APU</t>
  </si>
  <si>
    <t>https://cpu.userbenchmark.com/SpeedTest/10814/AMD-A4-4355M-APU-with-Radeontm-HD-Graphics</t>
  </si>
  <si>
    <t>Core2 T5600</t>
  </si>
  <si>
    <t>1171</t>
  </si>
  <si>
    <t>1204</t>
  </si>
  <si>
    <t>https://cpu.userbenchmark.com/SpeedTest/6306/IntelR-CoreTM2-CPU---------T5600----183GHz</t>
  </si>
  <si>
    <t>Turion 64 X2 Mobile Technology TL-58</t>
  </si>
  <si>
    <t>1172</t>
  </si>
  <si>
    <t>32.5</t>
  </si>
  <si>
    <t>https://cpu.userbenchmark.com/SpeedTest/817/AMD-Turiontm-64-X2-Mobile-Technology-TL-58</t>
  </si>
  <si>
    <t>Turion 64 Mobile Technology ML-32</t>
  </si>
  <si>
    <t>1173</t>
  </si>
  <si>
    <t>https://cpu.userbenchmark.com/SpeedTest/10530/AMD-Turiontm-64-Mobile-Technology-ML-32</t>
  </si>
  <si>
    <t>A9-9420 APU (2016 M.SR)</t>
  </si>
  <si>
    <t>13560</t>
  </si>
  <si>
    <t>https://cpu.userbenchmark.com/SpeedTest/297050/AMD-A9-9420-RADEON-R5-5-COMPUTE-CORES-2C-3G</t>
  </si>
  <si>
    <t>T2300</t>
  </si>
  <si>
    <t>1175</t>
  </si>
  <si>
    <t>https://cpu.userbenchmark.com/SpeedTest/2474/Genuine-IntelR-CPU-----------T2300----166GHz</t>
  </si>
  <si>
    <t>A9-9425 APU (2016 M.SR)</t>
  </si>
  <si>
    <t>1176</t>
  </si>
  <si>
    <t>32.4</t>
  </si>
  <si>
    <t>13435</t>
  </si>
  <si>
    <t>https://cpu.userbenchmark.com/SpeedTest/496441/AMD-A9-9425-RADEON-R5-5-COMPUTE-CORES-2C-3G</t>
  </si>
  <si>
    <t>A9-9400 APU (2016 M.SR)</t>
  </si>
  <si>
    <t>1177</t>
  </si>
  <si>
    <t>1617</t>
  </si>
  <si>
    <t>https://cpu.userbenchmark.com/SpeedTest/188753/AMD-A9-9400-RADEON-R5-5-COMPUTE-CORES-2C-3G</t>
  </si>
  <si>
    <t>Core2 Duo T5450</t>
  </si>
  <si>
    <t>1178</t>
  </si>
  <si>
    <t>32.3</t>
  </si>
  <si>
    <t>https://cpu.userbenchmark.com/SpeedTest/5075/IntelR-CoreTM2-Duo-CPU-----T5450----166GHz</t>
  </si>
  <si>
    <t>AM9210AVY23AC</t>
  </si>
  <si>
    <t>A6-9210 APU (2016 M.SR)</t>
  </si>
  <si>
    <t>1179</t>
  </si>
  <si>
    <t>32.1</t>
  </si>
  <si>
    <t>https://cpu.userbenchmark.com/SpeedTest/180033/AMD-A6-9210-RADEON-R4-5-COMPUTE-CORES-2C-3G</t>
  </si>
  <si>
    <t>Athlon 64 3200+</t>
  </si>
  <si>
    <t>1180</t>
  </si>
  <si>
    <t>https://cpu.userbenchmark.com/SpeedTest/7063/AMD-Athlontm-64-Processor-3200-</t>
  </si>
  <si>
    <t>Athlon 64 X2 Dual Core 4000+</t>
  </si>
  <si>
    <t>1181</t>
  </si>
  <si>
    <t>31.9</t>
  </si>
  <si>
    <t>2556</t>
  </si>
  <si>
    <t>https://cpu.userbenchmark.com/SpeedTest/2436/AMD-Athlontm-64-X2-Dual-Core-Processor-4000-</t>
  </si>
  <si>
    <t>A6-5200 APU</t>
  </si>
  <si>
    <t>1182</t>
  </si>
  <si>
    <t>9351</t>
  </si>
  <si>
    <t>https://cpu.userbenchmark.com/SpeedTest/4574/AMD-A6-5200-APU-with-RadeonTM-HD-Graphics</t>
  </si>
  <si>
    <t>A9-9410 APU (2016 M.SR)</t>
  </si>
  <si>
    <t>1183</t>
  </si>
  <si>
    <t>5408</t>
  </si>
  <si>
    <t>https://cpu.userbenchmark.com/SpeedTest/137162/AMD-A9-9410-RADEON-R5-5-COMPUTE-CORES-2C-3G</t>
  </si>
  <si>
    <t>2140</t>
  </si>
  <si>
    <t>1184</t>
  </si>
  <si>
    <t>https://cpu.userbenchmark.com/SpeedTest/6453/Genuine-IntelR-CPU------------2140----160GHz</t>
  </si>
  <si>
    <t>Core2 Duo T5250</t>
  </si>
  <si>
    <t>1185</t>
  </si>
  <si>
    <t>https://cpu.userbenchmark.com/SpeedTest/5189/IntelR-CoreTM2-Duo-CPU-----T5250----150GHz</t>
  </si>
  <si>
    <t>Pentium Dual E2140</t>
  </si>
  <si>
    <t>1186</t>
  </si>
  <si>
    <t>31.7</t>
  </si>
  <si>
    <t>2293</t>
  </si>
  <si>
    <t>https://cpu.userbenchmark.com/SpeedTest/4944/IntelR-PentiumR-Dual--CPU--E2140----160GHz</t>
  </si>
  <si>
    <t>T2080</t>
  </si>
  <si>
    <t>1187</t>
  </si>
  <si>
    <t>https://cpu.userbenchmark.com/SpeedTest/4748/Genuine-IntelR-CPU-----------T2080----173GHz</t>
  </si>
  <si>
    <t>Pentium D 3.20GHz</t>
  </si>
  <si>
    <t>1188</t>
  </si>
  <si>
    <t>https://cpu.userbenchmark.com/SpeedTest/1730/--------------IntelR-PentiumR-D-CPU-320GHz</t>
  </si>
  <si>
    <t>AM9220AYN23AC</t>
  </si>
  <si>
    <t>A6-9220 APU (2016 M.SR)</t>
  </si>
  <si>
    <t>4546</t>
  </si>
  <si>
    <t>https://cpu.userbenchmark.com/SpeedTest/300155/AMD-A6-9220-RADEON-R4-5-COMPUTE-CORES-2C-3G</t>
  </si>
  <si>
    <t>A4-6210 APU R3 Graphics</t>
  </si>
  <si>
    <t>1190</t>
  </si>
  <si>
    <t>4658</t>
  </si>
  <si>
    <t>https://cpu.userbenchmark.com/SpeedTest/12438/AMD-A4-6210-APU-with-AMD-Radeon-R3-Graphics</t>
  </si>
  <si>
    <t>U7300</t>
  </si>
  <si>
    <t>https://cpu.userbenchmark.com/SpeedTest/4246/Genuine-IntelR-CPU-----------U7300----130GHz</t>
  </si>
  <si>
    <t>Celeron N2840</t>
  </si>
  <si>
    <t>1192</t>
  </si>
  <si>
    <t>20461</t>
  </si>
  <si>
    <t>https://cpu.userbenchmark.com/SpeedTest/16086/IntelR-CeleronR-CPU--N2840----216GHz</t>
  </si>
  <si>
    <t>Atom Z3740</t>
  </si>
  <si>
    <t>1193</t>
  </si>
  <si>
    <t>1315</t>
  </si>
  <si>
    <t>https://cpu.userbenchmark.com/SpeedTest/3256/IntelR-AtomTM-CPU--Z3740----133GHz</t>
  </si>
  <si>
    <t>A4-9120 APU (2016 M.SR)</t>
  </si>
  <si>
    <t>1194</t>
  </si>
  <si>
    <t>31.4</t>
  </si>
  <si>
    <t>1459</t>
  </si>
  <si>
    <t>https://cpu.userbenchmark.com/SpeedTest/308751/AMD-A4-9120-RADEON-R3-4-COMPUTE-CORES-2C-2G</t>
  </si>
  <si>
    <t>Turion 64 X2 Mobile Technology TL-56</t>
  </si>
  <si>
    <t>1195</t>
  </si>
  <si>
    <t>https://cpu.userbenchmark.com/SpeedTest/2456/AMD-Turiontm-64-X2-Mobile-Technology-TL-56</t>
  </si>
  <si>
    <t>Pentium 4 3.40GHz</t>
  </si>
  <si>
    <t>1196</t>
  </si>
  <si>
    <t>https://cpu.userbenchmark.com/SpeedTest/293/--------------IntelR-PentiumR-4-CPU-340GHz</t>
  </si>
  <si>
    <t>Celeron N2830</t>
  </si>
  <si>
    <t>31.3</t>
  </si>
  <si>
    <t>8308</t>
  </si>
  <si>
    <t>https://cpu.userbenchmark.com/SpeedTest/12104/IntelR-CeleronR-CPU--N2830----216GHz</t>
  </si>
  <si>
    <t>Core2 Duo L7100</t>
  </si>
  <si>
    <t>https://cpu.userbenchmark.com/SpeedTest/5778/IntelR-CoreTM2-Duo-CPU-----L7100----120GHz</t>
  </si>
  <si>
    <t>E2-3000M APU</t>
  </si>
  <si>
    <t>1199</t>
  </si>
  <si>
    <t>31.2</t>
  </si>
  <si>
    <t>https://cpu.userbenchmark.com/SpeedTest/6063/AMD-E2-3000M-APU-with-Radeontm-HD-Graphics</t>
  </si>
  <si>
    <t>Celeron J3455</t>
  </si>
  <si>
    <t>1200</t>
  </si>
  <si>
    <t>3023</t>
  </si>
  <si>
    <t>https://cpu.userbenchmark.com/SpeedTest/200485/IntelR-CeleronR-CPU-J3455---150GHz</t>
  </si>
  <si>
    <t>E2-7110 APU (2015 M.Ca)</t>
  </si>
  <si>
    <t>1201</t>
  </si>
  <si>
    <t>4323</t>
  </si>
  <si>
    <t>https://cpu.userbenchmark.com/SpeedTest/150118/AMD-E2-7110-APU-with-AMD-Radeon-R2-Graphics</t>
  </si>
  <si>
    <t>Celeron 900</t>
  </si>
  <si>
    <t>1202</t>
  </si>
  <si>
    <t>31.1</t>
  </si>
  <si>
    <t>https://cpu.userbenchmark.com/SpeedTest/4381/IntelR-CeleronR-CPU----------900----220GHz</t>
  </si>
  <si>
    <t>Celeron E1500</t>
  </si>
  <si>
    <t>1203</t>
  </si>
  <si>
    <t>https://cpu.userbenchmark.com/SpeedTest/8605/IntelR-CeleronR-CPU--------E1500----220GHz</t>
  </si>
  <si>
    <t>T2250</t>
  </si>
  <si>
    <t>https://cpu.userbenchmark.com/SpeedTest/5955/Genuine-IntelR-CPU-----------T2250----173GHz</t>
  </si>
  <si>
    <t>Core2 T5300</t>
  </si>
  <si>
    <t>1205</t>
  </si>
  <si>
    <t>https://cpu.userbenchmark.com/SpeedTest/2288/IntelR-CoreTM2-CPU---------T5300----173GHz</t>
  </si>
  <si>
    <t>Core i3 U 380</t>
  </si>
  <si>
    <t>1206</t>
  </si>
  <si>
    <t>30.8</t>
  </si>
  <si>
    <t>https://cpu.userbenchmark.com/SpeedTest/8152/IntelR-CoreTM-i3-CPU-------U-380----133GHz</t>
  </si>
  <si>
    <t>Celeron E1400</t>
  </si>
  <si>
    <t>https://cpu.userbenchmark.com/SpeedTest/2849/IntelR-CeleronR-CPU--------E1400----200GHz</t>
  </si>
  <si>
    <t>U2300</t>
  </si>
  <si>
    <t>1208</t>
  </si>
  <si>
    <t>https://cpu.userbenchmark.com/SpeedTest/2326/Genuine-IntelR-CPU-----------U2300----120GHz</t>
  </si>
  <si>
    <t>Core Duo T2350</t>
  </si>
  <si>
    <t>https://cpu.userbenchmark.com/SpeedTest/3830/IntelR-CoreTM-Duo-CPU------T2350----186GHz</t>
  </si>
  <si>
    <t>Core i5 U 470</t>
  </si>
  <si>
    <t>1210</t>
  </si>
  <si>
    <t>https://cpu.userbenchmark.com/SpeedTest/6244/IntelR-CoreTM-i5-CPU-------U-470----133GHz</t>
  </si>
  <si>
    <t>Turion X2 Dual-Core Mobile RM-70</t>
  </si>
  <si>
    <t>1211</t>
  </si>
  <si>
    <t>https://cpu.userbenchmark.com/SpeedTest/199/AMD-Turiontm-X2-Dual-Core-Mobile-RM-70</t>
  </si>
  <si>
    <t>AM9200AKN23AC</t>
  </si>
  <si>
    <t>A6-9200 APU (2016 M.SR)</t>
  </si>
  <si>
    <t>1212</t>
  </si>
  <si>
    <t>30.6</t>
  </si>
  <si>
    <t>https://cpu.userbenchmark.com/SpeedTest/252093/AMD-A6-9200-RADEON-R4-5-COMPUTE-CORES-2C-3G</t>
  </si>
  <si>
    <t>Turion 64 X2 Mobile Technology TL-52</t>
  </si>
  <si>
    <t>1213</t>
  </si>
  <si>
    <t>https://cpu.userbenchmark.com/SpeedTest/1892/AMD-Turiontm-64-X2-Mobile-Technology-TL-52</t>
  </si>
  <si>
    <t>Pentium Dual T2370</t>
  </si>
  <si>
    <t>1214</t>
  </si>
  <si>
    <t>30.5</t>
  </si>
  <si>
    <t>https://cpu.userbenchmark.com/SpeedTest/4795/IntelR-PentiumR-Dual--CPU--T2370----173GHz</t>
  </si>
  <si>
    <t>Pentium 4 3.20GHz</t>
  </si>
  <si>
    <t>2747</t>
  </si>
  <si>
    <t>https://cpu.userbenchmark.com/SpeedTest/7095/--------------IntelR-PentiumR-4-CPU-320GHz</t>
  </si>
  <si>
    <t>Turion II Neo N40L</t>
  </si>
  <si>
    <t>1216</t>
  </si>
  <si>
    <t>30.4</t>
  </si>
  <si>
    <t>https://cpu.userbenchmark.com/SpeedTest/7/AMD-Turiontm-II-Neo-N40L-Dual-Core-Processor</t>
  </si>
  <si>
    <t>U4100</t>
  </si>
  <si>
    <t>1217</t>
  </si>
  <si>
    <t>30.3</t>
  </si>
  <si>
    <t>https://cpu.userbenchmark.com/SpeedTest/10746/Genuine-IntelR-CPU-----------U4100----130GHz</t>
  </si>
  <si>
    <t>Pentium D 3.00GHz</t>
  </si>
  <si>
    <t>4058</t>
  </si>
  <si>
    <t>https://cpu.userbenchmark.com/SpeedTest/3363/IntelR-PentiumR-D-CPU-300GHz</t>
  </si>
  <si>
    <t>Core2 T5200</t>
  </si>
  <si>
    <t>1219</t>
  </si>
  <si>
    <t>30.2</t>
  </si>
  <si>
    <t>https://cpu.userbenchmark.com/SpeedTest/11616/IntelR-CoreTM2-CPU---------T5200----160GHz</t>
  </si>
  <si>
    <t>Pentium D 2.80GHz</t>
  </si>
  <si>
    <t>1220</t>
  </si>
  <si>
    <t>30.1</t>
  </si>
  <si>
    <t>3671</t>
  </si>
  <si>
    <t>https://cpu.userbenchmark.com/SpeedTest/267/--------------IntelR-PentiumR-D-CPU-280GHz</t>
  </si>
  <si>
    <t>Pentium Dual T2330</t>
  </si>
  <si>
    <t>1221</t>
  </si>
  <si>
    <t>https://cpu.userbenchmark.com/SpeedTest/6733/IntelR-PentiumR-Dual--CPU--T2330----160GHz</t>
  </si>
  <si>
    <t>https://cpu.userbenchmark.com/SpeedTest/4105/Genuine-IntelR-CPU-------------575----200GHz</t>
  </si>
  <si>
    <t>Pentium Dual T2390</t>
  </si>
  <si>
    <t>1223</t>
  </si>
  <si>
    <t>https://cpu.userbenchmark.com/SpeedTest/2090/IntelR-PentiumR-Dual--CPU--T2390----186GHz</t>
  </si>
  <si>
    <t>Athlon X2 Dual-Core QL-65</t>
  </si>
  <si>
    <t>1224</t>
  </si>
  <si>
    <t>https://cpu.userbenchmark.com/SpeedTest/4672/AMD-Athlontm-X2-Dual-Core-QL-65</t>
  </si>
  <si>
    <t>Core i3 U 330</t>
  </si>
  <si>
    <t>1225</t>
  </si>
  <si>
    <t>https://cpu.userbenchmark.com/SpeedTest/1602/IntelR-CoreTM-i3-CPU-------U-330----120GHz</t>
  </si>
  <si>
    <t>Celeron N3160</t>
  </si>
  <si>
    <t>1561</t>
  </si>
  <si>
    <t>https://cpu.userbenchmark.com/SpeedTest/166661/IntelR-CeleronR-CPU--N3160----160GHz</t>
  </si>
  <si>
    <t>Pentium 4 3.00GHz</t>
  </si>
  <si>
    <t>29.9</t>
  </si>
  <si>
    <t>6349</t>
  </si>
  <si>
    <t>https://cpu.userbenchmark.com/SpeedTest/440/--------------IntelR-PentiumR-4-CPU-300GHz</t>
  </si>
  <si>
    <t>Pentium Dual T2310</t>
  </si>
  <si>
    <t>1228</t>
  </si>
  <si>
    <t>https://cpu.userbenchmark.com/SpeedTest/2719/IntelR-PentiumR-Dual--CPU--T2310----146GHz</t>
  </si>
  <si>
    <t>Celeron N3450</t>
  </si>
  <si>
    <t>1229</t>
  </si>
  <si>
    <t>5638</t>
  </si>
  <si>
    <t>https://cpu.userbenchmark.com/SpeedTest/208922/IntelR-CeleronR-CPU-N3450---110GHz</t>
  </si>
  <si>
    <t>Celeron N4020</t>
  </si>
  <si>
    <t>1230</t>
  </si>
  <si>
    <t>https://cpu.userbenchmark.com/SpeedTest/1134763/IntelR-CeleronR-N4020-CPU---110GHz</t>
  </si>
  <si>
    <t>Atom x7-Z8700</t>
  </si>
  <si>
    <t>1231</t>
  </si>
  <si>
    <t>29.7</t>
  </si>
  <si>
    <t>2003</t>
  </si>
  <si>
    <t>https://cpu.userbenchmark.com/SpeedTest/27122/IntelR-AtomTM-x7-Z8700--CPU---160GHz</t>
  </si>
  <si>
    <t>E2-9010 APU (2016 M.SR)</t>
  </si>
  <si>
    <t>1232</t>
  </si>
  <si>
    <t>https://cpu.userbenchmark.com/SpeedTest/175091/AMD-E2-9010-RADEON-R2-4-COMPUTE-CORES-2C-2G</t>
  </si>
  <si>
    <t>Sempron 3400+</t>
  </si>
  <si>
    <t>https://cpu.userbenchmark.com/SpeedTest/8329/AMD-Semprontm-Processor-3400-</t>
  </si>
  <si>
    <t>FH8068003067416</t>
  </si>
  <si>
    <t>Celeron J4005</t>
  </si>
  <si>
    <t>1234</t>
  </si>
  <si>
    <t>29.4</t>
  </si>
  <si>
    <t>https://cpu.userbenchmark.com/SpeedTest/473105/IntelR-CeleronR-J4005-CPU---200GHz</t>
  </si>
  <si>
    <t>E2-9000 APU (2016 M.SR)</t>
  </si>
  <si>
    <t>1235</t>
  </si>
  <si>
    <t>29.1</t>
  </si>
  <si>
    <t>https://cpu.userbenchmark.com/SpeedTest/339888/AMD-E2-9000-RADEON-R2-4-COMPUTE-CORES-2C-2G</t>
  </si>
  <si>
    <t>Athlon 64 X2 Dual Core TK-55</t>
  </si>
  <si>
    <t>1236</t>
  </si>
  <si>
    <t>https://cpu.userbenchmark.com/SpeedTest/1927/AMD-Athlontm-64-X2-Dual-Core-Processor-TK-55</t>
  </si>
  <si>
    <t>AthlonX2 DualCore QL-60</t>
  </si>
  <si>
    <t>1237</t>
  </si>
  <si>
    <t>28.9</t>
  </si>
  <si>
    <t>https://cpu.userbenchmark.com/SpeedTest/6294/AMD-AthlontmX2-DualCore-QL-60</t>
  </si>
  <si>
    <t>Celeron N2815</t>
  </si>
  <si>
    <t>1238</t>
  </si>
  <si>
    <t>28.8</t>
  </si>
  <si>
    <t>https://cpu.userbenchmark.com/SpeedTest/9736/IntelR-CeleronR-CPU--N2815----186GHz</t>
  </si>
  <si>
    <t>Atom x7-Z8750</t>
  </si>
  <si>
    <t>1239</t>
  </si>
  <si>
    <t>https://cpu.userbenchmark.com/SpeedTest/177483/IntelR-AtomTM-x7-Z8750--CPU---160GHz</t>
  </si>
  <si>
    <t>Pentium M processor 1.86GHz</t>
  </si>
  <si>
    <t>1240</t>
  </si>
  <si>
    <t>https://cpu.userbenchmark.com/SpeedTest/4587/--------IntelR-PentiumR-M-processor-186GHz</t>
  </si>
  <si>
    <t>Sempron 3600+</t>
  </si>
  <si>
    <t>1241</t>
  </si>
  <si>
    <t>https://cpu.userbenchmark.com/SpeedTest/1005/Mobile-AMD-Semprontm-Processor-3600-</t>
  </si>
  <si>
    <t>Athlon X2 Dual-Core QL-64</t>
  </si>
  <si>
    <t>1242</t>
  </si>
  <si>
    <t>28.7</t>
  </si>
  <si>
    <t>https://cpu.userbenchmark.com/SpeedTest/3720/AMD-Athlontm-X2-Dual-Core-QL-64</t>
  </si>
  <si>
    <t>Pentium 4 2.80GHz</t>
  </si>
  <si>
    <t>1243</t>
  </si>
  <si>
    <t>1502</t>
  </si>
  <si>
    <t>https://cpu.userbenchmark.com/SpeedTest/3163/--------------IntelR-PentiumR-4-CPU-280GHz</t>
  </si>
  <si>
    <t>Celeron N2820</t>
  </si>
  <si>
    <t>1244</t>
  </si>
  <si>
    <t>28.6</t>
  </si>
  <si>
    <t>https://cpu.userbenchmark.com/SpeedTest/5994/IntelR-CeleronR-CPU--N2820----213GHz</t>
  </si>
  <si>
    <t>FH8068003067417</t>
  </si>
  <si>
    <t>Celeron N4000</t>
  </si>
  <si>
    <t>1245</t>
  </si>
  <si>
    <t>13917</t>
  </si>
  <si>
    <t>https://cpu.userbenchmark.com/SpeedTest/503050/IntelR-CeleronR-N4000-CPU---110GHz</t>
  </si>
  <si>
    <t>A4-5000 APU</t>
  </si>
  <si>
    <t>1246</t>
  </si>
  <si>
    <t>28.5</t>
  </si>
  <si>
    <t>8879</t>
  </si>
  <si>
    <t>https://cpu.userbenchmark.com/SpeedTest/5321/AMD-A4-5000-APU-with-RadeonTM-HD-Graphics</t>
  </si>
  <si>
    <t>Atom x5-Z8550</t>
  </si>
  <si>
    <t>https://cpu.userbenchmark.com/SpeedTest/195658/IntelR-AtomTM-x5-Z8550--CPU---144GHz</t>
  </si>
  <si>
    <t>Pentium N3710</t>
  </si>
  <si>
    <t>1248</t>
  </si>
  <si>
    <t>28.4</t>
  </si>
  <si>
    <t>11723</t>
  </si>
  <si>
    <t>https://cpu.userbenchmark.com/SpeedTest/141841/IntelR-PentiumR-CPU--N3710----160GHz</t>
  </si>
  <si>
    <t>Pentium M processor 1.73GHz</t>
  </si>
  <si>
    <t>1249</t>
  </si>
  <si>
    <t>https://cpu.userbenchmark.com/SpeedTest/7488/--------IntelR-PentiumR-M-processor-173GHz</t>
  </si>
  <si>
    <t>Pentium N3700</t>
  </si>
  <si>
    <t>1250</t>
  </si>
  <si>
    <t>28.3</t>
  </si>
  <si>
    <t>9833</t>
  </si>
  <si>
    <t>https://cpu.userbenchmark.com/SpeedTest/33474/IntelR-PentiumR-CPU--N3700----160GHz</t>
  </si>
  <si>
    <t>Celeron N3150</t>
  </si>
  <si>
    <t>1251</t>
  </si>
  <si>
    <t>2637</t>
  </si>
  <si>
    <t>https://cpu.userbenchmark.com/SpeedTest/28103/IntelR-CeleronR-CPU--N3150----160GHz</t>
  </si>
  <si>
    <t>Athlon X2 Dual Core BE-2300</t>
  </si>
  <si>
    <t>1252</t>
  </si>
  <si>
    <t>https://cpu.userbenchmark.com/SpeedTest/12410/AMD-Athlontm-X2-Dual-Core-Processor-BE-2300</t>
  </si>
  <si>
    <t>Athlon Neo X2 Dual Core L335</t>
  </si>
  <si>
    <t>1253</t>
  </si>
  <si>
    <t>28.1</t>
  </si>
  <si>
    <t>https://cpu.userbenchmark.com/SpeedTest/4043/AMD-Athlontm-Neo-X2-Dual-Core-Processor-L335</t>
  </si>
  <si>
    <t>A6-7000 APU (2014 M.Ka)</t>
  </si>
  <si>
    <t>1254</t>
  </si>
  <si>
    <t>https://cpu.userbenchmark.com/SpeedTest/27400/AMD-A6-7000-Radeon-R4-5-Compute-Cores-2C-3G</t>
  </si>
  <si>
    <t>E-350D APU</t>
  </si>
  <si>
    <t>1255</t>
  </si>
  <si>
    <t>https://cpu.userbenchmark.com/SpeedTest/6589/AMD-E-350D-APU-with-Radeontm-HD-Graphics</t>
  </si>
  <si>
    <t>Atom x5-Z8330</t>
  </si>
  <si>
    <t>https://cpu.userbenchmark.com/SpeedTest/153094/IntelR-AtomTM-x5-Z8330--CPU---144GHz</t>
  </si>
  <si>
    <t>Atom x5-Z8500</t>
  </si>
  <si>
    <t>1257</t>
  </si>
  <si>
    <t>27.7</t>
  </si>
  <si>
    <t>https://cpu.userbenchmark.com/SpeedTest/38612/IntelR-AtomTM-x5-Z8500--CPU---144GHz</t>
  </si>
  <si>
    <t>E2-9000e APU (2016 M.SR)</t>
  </si>
  <si>
    <t>1258</t>
  </si>
  <si>
    <t>2893</t>
  </si>
  <si>
    <t>https://cpu.userbenchmark.com/SpeedTest/321458/AMD-E2-9000e-RADEON-R2-4-COMPUTE-CORES-2C-2G</t>
  </si>
  <si>
    <t>E2-2000 APU (2012 M.Za)</t>
  </si>
  <si>
    <t>1259</t>
  </si>
  <si>
    <t>https://cpu.userbenchmark.com/SpeedTest/10908/AMD-E2-2000-APU-with-Radeontm-HD-Graphics</t>
  </si>
  <si>
    <t>Athlon 64 X2 Dual Core TK-53</t>
  </si>
  <si>
    <t>1260</t>
  </si>
  <si>
    <t>https://cpu.userbenchmark.com/SpeedTest/9182/AMD-Athlontm-64-X2-Dual-Core-Processor-TK-53</t>
  </si>
  <si>
    <t>Atom D2700</t>
  </si>
  <si>
    <t>https://cpu.userbenchmark.com/SpeedTest/7623/IntelR-AtomTM-CPU-D2700-----213GHz</t>
  </si>
  <si>
    <t>Sempron 3000+</t>
  </si>
  <si>
    <t>27.2</t>
  </si>
  <si>
    <t>https://cpu.userbenchmark.com/SpeedTest/3648/AMD-Semprontm-Processor-3000-</t>
  </si>
  <si>
    <t>E-450 APU</t>
  </si>
  <si>
    <t>1263</t>
  </si>
  <si>
    <t>27.1</t>
  </si>
  <si>
    <t>8233</t>
  </si>
  <si>
    <t>https://cpu.userbenchmark.com/SpeedTest/2189/AMD-E-450-APU-with-Radeontm-HD-Graphics</t>
  </si>
  <si>
    <t>Atom N2800</t>
  </si>
  <si>
    <t>1264</t>
  </si>
  <si>
    <t>https://cpu.userbenchmark.com/SpeedTest/8985/IntelR-AtomTM-CPU-N2800-----186GHz</t>
  </si>
  <si>
    <t>Sempron 2800+</t>
  </si>
  <si>
    <t>1265</t>
  </si>
  <si>
    <t>https://cpu.userbenchmark.com/SpeedTest/4755/AMD-Semprontm-Processor-2800-</t>
  </si>
  <si>
    <t>Celeron 723</t>
  </si>
  <si>
    <t>1266</t>
  </si>
  <si>
    <t>26.8</t>
  </si>
  <si>
    <t>https://cpu.userbenchmark.com/SpeedTest/10153/IntelR-CeleronR-CPU----------723----120GHz</t>
  </si>
  <si>
    <t>Pentium D 2.66GHz</t>
  </si>
  <si>
    <t>1267</t>
  </si>
  <si>
    <t>https://cpu.userbenchmark.com/SpeedTest/4781/-------------IntelR-PentiumR-D--CPU-266GHz</t>
  </si>
  <si>
    <t>EM1800GBB22GV</t>
  </si>
  <si>
    <t>E2-1800 APU (2012 M.Za)</t>
  </si>
  <si>
    <t>26.5</t>
  </si>
  <si>
    <t>3896</t>
  </si>
  <si>
    <t>https://cpu.userbenchmark.com/SpeedTest/839/AMD-E2-1800-APU-with-Radeontm-HD-Graphics</t>
  </si>
  <si>
    <t>E-350</t>
  </si>
  <si>
    <t>1269</t>
  </si>
  <si>
    <t>26.4</t>
  </si>
  <si>
    <t>5927</t>
  </si>
  <si>
    <t>https://cpu.userbenchmark.com/SpeedTest/5356/AMD-E-350-Processor</t>
  </si>
  <si>
    <t>Athlon Neo MV-40</t>
  </si>
  <si>
    <t>1270</t>
  </si>
  <si>
    <t>26.1</t>
  </si>
  <si>
    <t>https://cpu.userbenchmark.com/SpeedTest/12003/AMD-Athlontm-Neo-Processor-MV-40</t>
  </si>
  <si>
    <t>Athlon 2650e</t>
  </si>
  <si>
    <t>1271</t>
  </si>
  <si>
    <t>https://cpu.userbenchmark.com/SpeedTest/4742/AMD-Athlontm-Processor-2650e</t>
  </si>
  <si>
    <t>Pentium 4 2.60GHz</t>
  </si>
  <si>
    <t>1272</t>
  </si>
  <si>
    <t>25.9</t>
  </si>
  <si>
    <t>https://cpu.userbenchmark.com/SpeedTest/5254/--------------IntelR-PentiumR-4-CPU-260GHz</t>
  </si>
  <si>
    <t>Celeron J3355</t>
  </si>
  <si>
    <t>1273</t>
  </si>
  <si>
    <t>https://cpu.userbenchmark.com/SpeedTest/247225/IntelR-CeleronR-CPU-J3355---200GHz</t>
  </si>
  <si>
    <t>Pentium 4 2.93GHz</t>
  </si>
  <si>
    <t>https://cpu.userbenchmark.com/SpeedTest/4199/--------------IntelR-PentiumR-4-CPU-293GHz</t>
  </si>
  <si>
    <t>Pentium M processor 1.60GHz</t>
  </si>
  <si>
    <t>1275</t>
  </si>
  <si>
    <t>25.7</t>
  </si>
  <si>
    <t>https://cpu.userbenchmark.com/SpeedTest/4076/--------IntelR-PentiumR-M-processor-160GHz</t>
  </si>
  <si>
    <t>Pentium 4 3.06GHz</t>
  </si>
  <si>
    <t>1276</t>
  </si>
  <si>
    <t>25.6</t>
  </si>
  <si>
    <t>https://cpu.userbenchmark.com/SpeedTest/614/--------------IntelR-PentiumR-4-CPU-306GHz</t>
  </si>
  <si>
    <t>Celeron N3010</t>
  </si>
  <si>
    <t>https://cpu.userbenchmark.com/SpeedTest/195388/IntelR-CeleronR-CPU--N3010----104GHz</t>
  </si>
  <si>
    <t>Celeron M 430</t>
  </si>
  <si>
    <t>1278</t>
  </si>
  <si>
    <t>https://cpu.userbenchmark.com/SpeedTest/4999/IntelR-CeleronR-M-CPU--------430----173GHz</t>
  </si>
  <si>
    <t>Atom x5-Z8300</t>
  </si>
  <si>
    <t>1279</t>
  </si>
  <si>
    <t>3079</t>
  </si>
  <si>
    <t>https://cpu.userbenchmark.com/SpeedTest/37765/IntelR-AtomTM-x5-Z8300--CPU---144GHz</t>
  </si>
  <si>
    <t>Celeron N3000</t>
  </si>
  <si>
    <t>1280</t>
  </si>
  <si>
    <t>24.1</t>
  </si>
  <si>
    <t>https://cpu.userbenchmark.com/SpeedTest/34511/IntelR-CeleronR-CPU--N3000----104GHz</t>
  </si>
  <si>
    <t>Atom D525</t>
  </si>
  <si>
    <t>1281</t>
  </si>
  <si>
    <t>2034</t>
  </si>
  <si>
    <t>https://cpu.userbenchmark.com/SpeedTest/5666/IntelR-AtomTM-CPU-D525-----180GHz</t>
  </si>
  <si>
    <t>Pentium 4 2.40GHz</t>
  </si>
  <si>
    <t>1282</t>
  </si>
  <si>
    <t>23.9</t>
  </si>
  <si>
    <t>https://cpu.userbenchmark.com/SpeedTest/5589/--------------IntelR-PentiumR-4-CPU-240GHz</t>
  </si>
  <si>
    <t>Celeron N3350</t>
  </si>
  <si>
    <t>1283</t>
  </si>
  <si>
    <t>13350</t>
  </si>
  <si>
    <t>https://cpu.userbenchmark.com/SpeedTest/197164/IntelR-CeleronR-CPU-N3350---110GHz</t>
  </si>
  <si>
    <t>E1-1200 APU</t>
  </si>
  <si>
    <t>1284</t>
  </si>
  <si>
    <t>https://cpu.userbenchmark.com/SpeedTest/2118/AMD-E1-1200-APU-with-Radeontm-HD-Graphics</t>
  </si>
  <si>
    <t>C-60 APU</t>
  </si>
  <si>
    <t>1285</t>
  </si>
  <si>
    <t>2110</t>
  </si>
  <si>
    <t>https://cpu.userbenchmark.com/SpeedTest/3147/AMD-C-60-APU-with-Radeontm-HD-Graphics</t>
  </si>
  <si>
    <t>E-300 APU</t>
  </si>
  <si>
    <t>23.7</t>
  </si>
  <si>
    <t>7119</t>
  </si>
  <si>
    <t>https://cpu.userbenchmark.com/SpeedTest/2468/AMD-E-300-APU-with-Radeontm-HD-Graphics</t>
  </si>
  <si>
    <t>Atom x5-Z8350</t>
  </si>
  <si>
    <t>1287</t>
  </si>
  <si>
    <t>8726</t>
  </si>
  <si>
    <t>https://cpu.userbenchmark.com/SpeedTest/143924/IntelR-AtomTM-x5-Z8350--CPU---144GHz</t>
  </si>
  <si>
    <t>Pentium 4 2.66GHz</t>
  </si>
  <si>
    <t>1288</t>
  </si>
  <si>
    <t>23.5</t>
  </si>
  <si>
    <t>https://cpu.userbenchmark.com/SpeedTest/4462/--------------IntelR-PentiumR-4-CPU-266GHz</t>
  </si>
  <si>
    <t>E1-7010 APU (2015 M.Ca)</t>
  </si>
  <si>
    <t>1289</t>
  </si>
  <si>
    <t>23.2</t>
  </si>
  <si>
    <t>1398</t>
  </si>
  <si>
    <t>https://cpu.userbenchmark.com/SpeedTest/167591/AMD-E1-7010-APU-with-AMD-Radeon-R2-Graphics</t>
  </si>
  <si>
    <t>Atom N570</t>
  </si>
  <si>
    <t>1290</t>
  </si>
  <si>
    <t>22.7</t>
  </si>
  <si>
    <t>https://cpu.userbenchmark.com/SpeedTest/3881/IntelR-AtomTM-CPU-N570-----166GHz</t>
  </si>
  <si>
    <t>Atom N2600</t>
  </si>
  <si>
    <t>1291</t>
  </si>
  <si>
    <t>2052</t>
  </si>
  <si>
    <t>https://cpu.userbenchmark.com/SpeedTest/704/IntelR-AtomTM-CPU-N2600-----160GHz</t>
  </si>
  <si>
    <t>Celeron N3060</t>
  </si>
  <si>
    <t>1292</t>
  </si>
  <si>
    <t>18318</t>
  </si>
  <si>
    <t>https://cpu.userbenchmark.com/SpeedTest/130019/IntelR-CeleronR-CPU--N3060----160GHz</t>
  </si>
  <si>
    <t>Celeron M processor 1.50GHz</t>
  </si>
  <si>
    <t>https://cpu.userbenchmark.com/SpeedTest/5383/IntelR-CeleronR-M-processor---------150GHz</t>
  </si>
  <si>
    <t>Celeron 2.80GHz</t>
  </si>
  <si>
    <t>1294</t>
  </si>
  <si>
    <t>21.5</t>
  </si>
  <si>
    <t>https://cpu.userbenchmark.com/SpeedTest/8814/IntelR-CeleronR-CPU-280GHz</t>
  </si>
  <si>
    <t>E1-2500 APU</t>
  </si>
  <si>
    <t>1295</t>
  </si>
  <si>
    <t>2421</t>
  </si>
  <si>
    <t>https://cpu.userbenchmark.com/SpeedTest/9778/AMD-E1-2500-APU-with-RadeonTM-HD-Graphics</t>
  </si>
  <si>
    <t>Atom 330</t>
  </si>
  <si>
    <t>1296</t>
  </si>
  <si>
    <t>https://cpu.userbenchmark.com/SpeedTest/1917/IntelR-AtomTM-CPU--330-----160GHz</t>
  </si>
  <si>
    <t>Atom N550</t>
  </si>
  <si>
    <t>1297</t>
  </si>
  <si>
    <t>21.4</t>
  </si>
  <si>
    <t>https://cpu.userbenchmark.com/SpeedTest/182/IntelR-AtomTM-CPU-N550-----150GHz</t>
  </si>
  <si>
    <t>C-50</t>
  </si>
  <si>
    <t>1298</t>
  </si>
  <si>
    <t>1696</t>
  </si>
  <si>
    <t>https://cpu.userbenchmark.com/SpeedTest/3082/AMD-C-50-Processor</t>
  </si>
  <si>
    <t>Atom N455</t>
  </si>
  <si>
    <t>1299</t>
  </si>
  <si>
    <t>21.2</t>
  </si>
  <si>
    <t>https://cpu.userbenchmark.com/SpeedTest/2394/IntelR-AtomTM-CPU-N455-----166GHz</t>
  </si>
  <si>
    <t>Celeron D 3.06GHz</t>
  </si>
  <si>
    <t>1300</t>
  </si>
  <si>
    <t>https://cpu.userbenchmark.com/SpeedTest/13158/IntelR-CeleronR-D-CPU-306GHz</t>
  </si>
  <si>
    <t>Atom D410</t>
  </si>
  <si>
    <t>1301</t>
  </si>
  <si>
    <t>https://cpu.userbenchmark.com/SpeedTest/13305/---------IntelR-AtomTM-CPU-D410-----166GHz</t>
  </si>
  <si>
    <t>Atom N280</t>
  </si>
  <si>
    <t>1302</t>
  </si>
  <si>
    <t>https://cpu.userbenchmark.com/SpeedTest/4556/---------IntelR-AtomTM-CPU-N280-----166GHz</t>
  </si>
  <si>
    <t>Atom D510</t>
  </si>
  <si>
    <t>1303</t>
  </si>
  <si>
    <t>https://cpu.userbenchmark.com/SpeedTest/5452/IntelR-AtomTM-CPU-D510-----166GHz</t>
  </si>
  <si>
    <t>Celeron N3050</t>
  </si>
  <si>
    <t>13247</t>
  </si>
  <si>
    <t>https://cpu.userbenchmark.com/SpeedTest/31154/IntelR-CeleronR-CPU--N3050----160GHz</t>
  </si>
  <si>
    <t>Atom N450</t>
  </si>
  <si>
    <t>1305</t>
  </si>
  <si>
    <t>20.7</t>
  </si>
  <si>
    <t>2211</t>
  </si>
  <si>
    <t>https://cpu.userbenchmark.com/SpeedTest/3190/IntelR-AtomTM-CPU-N450-----166GHz</t>
  </si>
  <si>
    <t>Z-60 APU</t>
  </si>
  <si>
    <t>20.4</t>
  </si>
  <si>
    <t>https://cpu.userbenchmark.com/SpeedTest/13444/AMD-Z-60-APU-with-Radeontm-HD-Graphics</t>
  </si>
  <si>
    <t>Atom N270</t>
  </si>
  <si>
    <t>1307</t>
  </si>
  <si>
    <t>20.3</t>
  </si>
  <si>
    <t>2854</t>
  </si>
  <si>
    <t>https://cpu.userbenchmark.com/SpeedTest/2697/IntelR-AtomTM-CPU-N270-----160GHz</t>
  </si>
  <si>
    <t>Atom N435</t>
  </si>
  <si>
    <t>20.2</t>
  </si>
  <si>
    <t>https://cpu.userbenchmark.com/SpeedTest/13319/IntelR-AtomTM-CPU-N435-----133GHz</t>
  </si>
  <si>
    <t>Atom 230</t>
  </si>
  <si>
    <t>1309</t>
  </si>
  <si>
    <t>https://cpu.userbenchmark.com/SpeedTest/5251/IntelR-AtomTM-CPU--230-----160GHz</t>
  </si>
  <si>
    <t>Phenom 9600</t>
  </si>
  <si>
    <t>1310</t>
  </si>
  <si>
    <t>18.5</t>
  </si>
  <si>
    <t>https://cpu.userbenchmark.com/SpeedTest/7248/AMD-Phenomtm-9600-Quad-Core-Processor</t>
  </si>
  <si>
    <t>Atom Z2760</t>
  </si>
  <si>
    <t>https://cpu.userbenchmark.com/SpeedTest/2088/IntelR-AtomTM-CPU-Z2760----180GHz</t>
  </si>
  <si>
    <t>Atom Z520</t>
  </si>
  <si>
    <t>1312</t>
  </si>
  <si>
    <t>17.5</t>
  </si>
  <si>
    <t>https://cpu.userbenchmark.com/SpeedTest/4161/---------IntelR-AtomTM-CPU-Z520-----133GHz</t>
  </si>
  <si>
    <t>A4-1200 APU</t>
  </si>
  <si>
    <t>17.4</t>
  </si>
  <si>
    <t>https://cpu.userbenchmark.com/SpeedTest/2520/AMD-A4-1200-APU-with-RadeonTM-HD-Graphics</t>
  </si>
  <si>
    <t>A4-1250 APU</t>
  </si>
  <si>
    <t>1314</t>
  </si>
  <si>
    <t>17.3</t>
  </si>
  <si>
    <t>https://cpu.userbenchmark.com/SpeedTest/8678/AMD-A4-1250-APU-with-RadeonTM-HD-Graphics</t>
  </si>
  <si>
    <t>E1-2100 APU</t>
  </si>
  <si>
    <t>https://cpu.userbenchmark.com/SpeedTest/7613/AMD-E1-2100-APU-with-RadeonTM-HD-Graphics</t>
  </si>
  <si>
    <t>Phenom 9500</t>
  </si>
  <si>
    <t>1316</t>
  </si>
  <si>
    <t>https://cpu.userbenchmark.com/SpeedTest/1692/AMD-Phenomtm-9500-Quad-Core-Processor</t>
  </si>
  <si>
    <t>2222</t>
  </si>
  <si>
    <t>processzor - proci tipus</t>
  </si>
  <si>
    <t>baj van</t>
  </si>
  <si>
    <t>proci rank userbenchmark_CPU alapjan</t>
  </si>
  <si>
    <t>videokartya- videkartya tipus</t>
  </si>
  <si>
    <t>videokartya rank userbenchmark_GPU alapjan</t>
  </si>
  <si>
    <t>dimm jobb elv</t>
  </si>
  <si>
    <t>Iris Xe Graphics</t>
  </si>
  <si>
    <t>Iris Plus Graphics 645</t>
  </si>
  <si>
    <t>elv mukodik de nincs meg a megfelelo adatunk ergo lehetetlen a feladat</t>
  </si>
  <si>
    <t>min max attributrumok esetleges bevonasa!</t>
  </si>
  <si>
    <t>level szint vagy 1 vagy 2 es a tobb a jobb</t>
  </si>
  <si>
    <t>(max - min) / min</t>
  </si>
  <si>
    <t>ez legyen minnel nagyobb</t>
  </si>
  <si>
    <t>minnel nagyiobb annal jobb</t>
  </si>
  <si>
    <t>atlag minnel kisebb annal jobb</t>
  </si>
  <si>
    <t>voltage level uj atlag megbeszeltek szerint</t>
  </si>
  <si>
    <t>data transfer rate uj atlag megbeszeltek szerint</t>
  </si>
  <si>
    <t>mért. E</t>
  </si>
  <si>
    <t>irány</t>
  </si>
  <si>
    <t>%</t>
  </si>
  <si>
    <t>csinald meg,hogy ha hiba, akkor nulla erteket adjon</t>
  </si>
  <si>
    <t>max</t>
  </si>
  <si>
    <t>min</t>
  </si>
  <si>
    <t>arány</t>
  </si>
  <si>
    <t>atlag</t>
  </si>
  <si>
    <t>minnel nagyobb annal jobb</t>
  </si>
  <si>
    <t>1,8</t>
  </si>
  <si>
    <t>1,2</t>
  </si>
  <si>
    <t>1,1</t>
  </si>
  <si>
    <t>minnel kisebb annal jobb</t>
  </si>
  <si>
    <t>db</t>
  </si>
  <si>
    <t>Y0</t>
  </si>
  <si>
    <t>L1-L2</t>
  </si>
  <si>
    <t>L14-15</t>
  </si>
  <si>
    <t>Azonosító:</t>
  </si>
  <si>
    <t>Objektumok:</t>
  </si>
  <si>
    <t>Attribútumok:</t>
  </si>
  <si>
    <t>Lépcsôk:</t>
  </si>
  <si>
    <t>Eltolás:</t>
  </si>
  <si>
    <t>Leírás:</t>
  </si>
  <si>
    <t>COCO Y0: 3363169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</si>
  <si>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</si>
  <si>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</si>
  <si>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</si>
  <si>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</si>
  <si>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</si>
  <si>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</si>
  <si>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</si>
  <si>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</si>
  <si>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</si>
  <si>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</si>
  <si>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Y(A10)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</si>
  <si>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</si>
  <si>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</si>
  <si>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</si>
  <si>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</si>
  <si>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</si>
  <si>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</si>
  <si>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</si>
  <si>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</si>
  <si>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</si>
  <si>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</si>
  <si>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</si>
  <si>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</si>
  <si>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</si>
  <si>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</si>
  <si>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</si>
  <si>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</si>
  <si>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Lépcsôk(1)</t>
  </si>
  <si>
    <t>S1</t>
  </si>
  <si>
    <t>(15+15)/(2)=15</t>
  </si>
  <si>
    <t>(21+45)/(2)=33</t>
  </si>
  <si>
    <t>S2</t>
  </si>
  <si>
    <t>(14+14)/(2)=14</t>
  </si>
  <si>
    <t>(20+44)/(2)=32</t>
  </si>
  <si>
    <t>S3</t>
  </si>
  <si>
    <t>(13+13)/(2)=13</t>
  </si>
  <si>
    <t>(19+43)/(2)=31</t>
  </si>
  <si>
    <t>S4</t>
  </si>
  <si>
    <t>(12+12)/(2)=12</t>
  </si>
  <si>
    <t>(18+42)/(2)=30</t>
  </si>
  <si>
    <t>S5</t>
  </si>
  <si>
    <t>(11+11)/(2)=11</t>
  </si>
  <si>
    <t>(17+41)/(2)=29</t>
  </si>
  <si>
    <t>S6</t>
  </si>
  <si>
    <t>(10+10)/(2)=10</t>
  </si>
  <si>
    <t>(16+28)/(2)=22</t>
  </si>
  <si>
    <t>S7</t>
  </si>
  <si>
    <t>(23+25)/(2)=24</t>
  </si>
  <si>
    <t>(9+9)/(2)=9</t>
  </si>
  <si>
    <t>(15+27)/(2)=21</t>
  </si>
  <si>
    <t>S8</t>
  </si>
  <si>
    <t>(8+8)/(2)=8</t>
  </si>
  <si>
    <t>(14+26)/(2)=20</t>
  </si>
  <si>
    <t>(12+8)/(2)=10</t>
  </si>
  <si>
    <t>S9</t>
  </si>
  <si>
    <t>(7+7)/(2)=7</t>
  </si>
  <si>
    <t>(13+7)/(2)=10</t>
  </si>
  <si>
    <t>(11+7)/(2)=9</t>
  </si>
  <si>
    <t>S10</t>
  </si>
  <si>
    <t>(6+6)/(2)=6</t>
  </si>
  <si>
    <t>(10+6)/(2)=8</t>
  </si>
  <si>
    <t>S11</t>
  </si>
  <si>
    <t>(5+5)/(2)=5</t>
  </si>
  <si>
    <t>(9+5)/(2)=7</t>
  </si>
  <si>
    <t>S12</t>
  </si>
  <si>
    <t>(4+4)/(2)=4</t>
  </si>
  <si>
    <t>S13</t>
  </si>
  <si>
    <t>(3+3)/(2)=3</t>
  </si>
  <si>
    <t>S14</t>
  </si>
  <si>
    <t>(2+2)/(2)=2</t>
  </si>
  <si>
    <t>S15</t>
  </si>
  <si>
    <t>(1+1)/(2)=1</t>
  </si>
  <si>
    <t>S16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</si>
  <si>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</si>
  <si>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</si>
  <si>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</si>
  <si>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</si>
  <si>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</si>
  <si>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</si>
  <si>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</si>
  <si>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</si>
  <si>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S16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</si>
  <si>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</si>
  <si>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</si>
  <si>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</si>
  <si>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</si>
  <si>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</si>
  <si>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</si>
  <si>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</si>
  <si>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t>(914,7+15)/(2)=464,85</t>
  </si>
  <si>
    <t>(29+44)/(2)=36,5</t>
  </si>
  <si>
    <t>(929,7+28)/(2)=478,85</t>
  </si>
  <si>
    <t>(15+904,7)/(2)=459,85</t>
  </si>
  <si>
    <t>(25+16)/(2)=20,5</t>
  </si>
  <si>
    <t>(913,7+14)/(2)=463,85</t>
  </si>
  <si>
    <t>(28+43)/(2)=35,5</t>
  </si>
  <si>
    <t>(928,7+27)/(2)=477,85</t>
  </si>
  <si>
    <t>(14+903,7)/(2)=458,85</t>
  </si>
  <si>
    <t>(24+15)/(2)=19,5</t>
  </si>
  <si>
    <t>(912,7+13)/(2)=462,85</t>
  </si>
  <si>
    <t>(27+42)/(2)=34,5</t>
  </si>
  <si>
    <t>(13+902,7)/(2)=457,85</t>
  </si>
  <si>
    <t>(23+14)/(2)=18,5</t>
  </si>
  <si>
    <t>(911,7+12)/(2)=461,85</t>
  </si>
  <si>
    <t>(26+41)/(2)=33,5</t>
  </si>
  <si>
    <t>(12+901,7)/(2)=456,85</t>
  </si>
  <si>
    <t>(22+13)/(2)=17,5</t>
  </si>
  <si>
    <t>(910,7+11)/(2)=460,85</t>
  </si>
  <si>
    <t>(25+32)/(2)=28,5</t>
  </si>
  <si>
    <t>(11+900,7)/(2)=455,85</t>
  </si>
  <si>
    <t>(21+12)/(2)=16,5</t>
  </si>
  <si>
    <t>(909,7+10)/(2)=459,85</t>
  </si>
  <si>
    <t>(24+31)/(2)=27,5</t>
  </si>
  <si>
    <t>(10+899,7)/(2)=454,85</t>
  </si>
  <si>
    <t>(20+11)/(2)=15,5</t>
  </si>
  <si>
    <t>(908,7+9)/(2)=458,85</t>
  </si>
  <si>
    <t>(9+898,7)/(2)=453,85</t>
  </si>
  <si>
    <t>(19+10)/(2)=14,5</t>
  </si>
  <si>
    <t>(907,7+8)/(2)=457,85</t>
  </si>
  <si>
    <t>(17+24)/(2)=20,5</t>
  </si>
  <si>
    <t>(8+897,7)/(2)=452,85</t>
  </si>
  <si>
    <t>(906,7+7)/(2)=456,85</t>
  </si>
  <si>
    <t>(16+23)/(2)=19,5</t>
  </si>
  <si>
    <t>(7+896,7)/(2)=451,85</t>
  </si>
  <si>
    <t>(905,7+6)/(2)=455,85</t>
  </si>
  <si>
    <t>(15+22)/(2)=18,5</t>
  </si>
  <si>
    <t>(6+895,7)/(2)=450,85</t>
  </si>
  <si>
    <t>(904,7+5)/(2)=454,85</t>
  </si>
  <si>
    <t>(14+21)/(2)=17,5</t>
  </si>
  <si>
    <t>(896,7+4)/(2)=450,35</t>
  </si>
  <si>
    <t>(5+20)/(2)=12,5</t>
  </si>
  <si>
    <t>(895,7+3)/(2)=449,35</t>
  </si>
  <si>
    <t>(4+19)/(2)=11,5</t>
  </si>
  <si>
    <t>(894,7+2)/(2)=448,35</t>
  </si>
  <si>
    <t>(3+18)/(2)=10,5</t>
  </si>
  <si>
    <r>
      <t>Maximális memória használat: </t>
    </r>
    <r>
      <rPr>
        <b/>
        <sz val="9"/>
        <color rgb="FF333333"/>
        <rFont val="Verdana"/>
        <family val="2"/>
      </rPr>
      <t>1,36 Mb</t>
    </r>
  </si>
  <si>
    <r>
      <t>A futtatás idôtartama: </t>
    </r>
    <r>
      <rPr>
        <b/>
        <sz val="9"/>
        <color rgb="FF333333"/>
        <rFont val="Verdana"/>
        <family val="2"/>
      </rPr>
      <t>0,07 mp (0 p)</t>
    </r>
  </si>
  <si>
    <t>miau coco</t>
  </si>
  <si>
    <t>COCO Y0: 9677164</t>
  </si>
  <si>
    <t>(33+21)/(2)=27</t>
  </si>
  <si>
    <t>(32+20)/(2)=26</t>
  </si>
  <si>
    <t>(31+19)/(2)=25</t>
  </si>
  <si>
    <t>(30+18)/(2)=24</t>
  </si>
  <si>
    <t>(29+11)/(2)=20</t>
  </si>
  <si>
    <t>(19+7)/(2)=13</t>
  </si>
  <si>
    <t>(18+6)/(2)=12</t>
  </si>
  <si>
    <t>(12+4)/(2)=8</t>
  </si>
  <si>
    <t>(11+3)/(2)=7</t>
  </si>
  <si>
    <t> </t>
  </si>
  <si>
    <t>(23+474,1)/(2)=248,6</t>
  </si>
  <si>
    <t>(921,3+473,1)/(2)=697,2</t>
  </si>
  <si>
    <t>(36+497,2)/(2)=266,6</t>
  </si>
  <si>
    <t>(15+471,1)/(2)=243,1</t>
  </si>
  <si>
    <t>(28+21)/(2)=24,5</t>
  </si>
  <si>
    <t>(22+473,1)/(2)=247,6</t>
  </si>
  <si>
    <t>(904,3+19)/(2)=461,65</t>
  </si>
  <si>
    <t>(35+496,2)/(2)=265,6</t>
  </si>
  <si>
    <t>(14+470,1)/(2)=242,1</t>
  </si>
  <si>
    <t>(27+20)/(2)=23,5</t>
  </si>
  <si>
    <t>(21+472,1)/(2)=246,6</t>
  </si>
  <si>
    <t>(903,3+18)/(2)=460,65</t>
  </si>
  <si>
    <t>(34+495,2)/(2)=264,6</t>
  </si>
  <si>
    <t>(13+469,1)/(2)=241,1</t>
  </si>
  <si>
    <t>(26+19)/(2)=22,5</t>
  </si>
  <si>
    <t>(20+471,1)/(2)=245,6</t>
  </si>
  <si>
    <t>(902,3+17)/(2)=459,65</t>
  </si>
  <si>
    <t>(33+494,2)/(2)=263,6</t>
  </si>
  <si>
    <t>(25+18)/(2)=21,5</t>
  </si>
  <si>
    <t>(19+463,1)/(2)=241,1</t>
  </si>
  <si>
    <t>(901,3+16)/(2)=458,65</t>
  </si>
  <si>
    <t>(32+485,2)/(2)=258,6</t>
  </si>
  <si>
    <t>(24+17)/(2)=20,5</t>
  </si>
  <si>
    <t>(18+462,1)/(2)=240,1</t>
  </si>
  <si>
    <t>(900,3+15)/(2)=457,65</t>
  </si>
  <si>
    <t>(31+484,2)/(2)=257,6</t>
  </si>
  <si>
    <t>(23+16)/(2)=19,5</t>
  </si>
  <si>
    <t>(17+461,1)/(2)=239,05</t>
  </si>
  <si>
    <t>(899,3+14)/(2)=456,65</t>
  </si>
  <si>
    <t>(30+483,2)/(2)=256,6</t>
  </si>
  <si>
    <t>(22+15)/(2)=18,5</t>
  </si>
  <si>
    <t>(16+460,1)/(2)=238,05</t>
  </si>
  <si>
    <t>(898,3+13)/(2)=455,65</t>
  </si>
  <si>
    <t>(29+482,2)/(2)=255,6</t>
  </si>
  <si>
    <t>(21+14)/(2)=17,5</t>
  </si>
  <si>
    <t>(15+459,1)/(2)=237,05</t>
  </si>
  <si>
    <t>(892,3+7)/(2)=449,65</t>
  </si>
  <si>
    <t>(28+481,2)/(2)=254,6</t>
  </si>
  <si>
    <t>(14+458,1)/(2)=236,05</t>
  </si>
  <si>
    <t>(891,3+6)/(2)=448,65</t>
  </si>
  <si>
    <t>(27+480,2)/(2)=253,6</t>
  </si>
  <si>
    <t>(13+457,1)/(2)=235,05</t>
  </si>
  <si>
    <t>(890,3+5)/(2)=447,65</t>
  </si>
  <si>
    <t>(26+479,1)/(2)=252,6</t>
  </si>
  <si>
    <t>(889,3+4)/(2)=446,65</t>
  </si>
  <si>
    <t>(25+478,1)/(2)=251,6</t>
  </si>
  <si>
    <t>(888,3+3)/(2)=445,65</t>
  </si>
  <si>
    <t>(24+477,1)/(2)=250,6</t>
  </si>
  <si>
    <t>(887,3+2)/(2)=444,65</t>
  </si>
  <si>
    <t>(886,3+1)/(2)=443,65</t>
  </si>
  <si>
    <r>
      <t xml:space="preserve">Maximális memória használat: </t>
    </r>
    <r>
      <rPr>
        <b/>
        <sz val="12"/>
        <color rgb="FF262626"/>
        <rFont val="Verdana"/>
        <family val="2"/>
      </rPr>
      <t>1,36 Mb</t>
    </r>
  </si>
  <si>
    <r>
      <t xml:space="preserve">A futtatás idôtartama: </t>
    </r>
    <r>
      <rPr>
        <b/>
        <sz val="12"/>
        <color rgb="FF262626"/>
        <rFont val="Verdana"/>
        <family val="2"/>
      </rPr>
      <t>0,08 mp (0 p)</t>
    </r>
  </si>
  <si>
    <t>inverz</t>
  </si>
  <si>
    <t>kiralycsináló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</si>
</sst>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BCB7AE"/>
      <name val="Courier New"/>
      <family val="1"/>
    </font>
    <font>
      <sz val="11"/>
      <name val="Calibri"/>
      <family val="2"/>
      <scheme val="minor"/>
    </font>
    <font>
      <sz val="11"/>
      <color theme="0"/>
      <name val="Calibri (Body)"/>
    </font>
    <font>
      <sz val="12"/>
      <color rgb="FF333333"/>
      <name val="Helvetica Neue"/>
      <family val="2"/>
    </font>
    <font>
      <sz val="10"/>
      <color theme="1"/>
      <name val="Calibri"/>
      <family val="2"/>
      <scheme val="minor"/>
    </font>
    <font>
      <sz val="11"/>
      <color theme="1"/>
      <name val="Inherit"/>
    </font>
    <font>
      <sz val="10"/>
      <color theme="1"/>
      <name val="Inherit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9"/>
      <color theme="8" tint="0.39997558519241921"/>
      <name val="Calibri"/>
      <family val="2"/>
      <scheme val="minor"/>
    </font>
    <font>
      <u/>
      <sz val="9"/>
      <color theme="8" tint="0.3999755851924192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16"/>
      <color theme="1"/>
      <name val="Times"/>
      <family val="1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9"/>
      <color rgb="FF262626"/>
      <name val="Verdana"/>
      <family val="2"/>
    </font>
    <font>
      <sz val="12"/>
      <color rgb="FF262626"/>
      <name val="Verdana"/>
      <family val="2"/>
    </font>
    <font>
      <b/>
      <sz val="12"/>
      <color rgb="FF262626"/>
      <name val="Verdana"/>
      <family val="2"/>
    </font>
    <font>
      <sz val="9"/>
      <color rgb="FF333333"/>
      <name val="Verdana"/>
      <family val="2"/>
    </font>
    <font>
      <sz val="12"/>
      <color theme="1"/>
      <name val="Calibri"/>
      <family val="2"/>
      <scheme val="minor"/>
    </font>
    <font>
      <b/>
      <sz val="8.5"/>
      <color rgb="FF000000"/>
      <name val="Verdana"/>
      <family val="2"/>
    </font>
    <font>
      <sz val="8.5"/>
      <color rgb="FF000000"/>
      <name val="Verdana"/>
      <family val="2"/>
    </font>
    <font>
      <sz val="12"/>
      <color theme="1"/>
      <name val="Times New Roman"/>
      <family val="1"/>
    </font>
    <font>
      <b/>
      <sz val="7"/>
      <color rgb="FFFFFFFF"/>
      <name val="Verdana"/>
      <family val="2"/>
    </font>
    <font>
      <sz val="7"/>
      <color rgb="FF333333"/>
      <name val="Verdana"/>
      <family val="2"/>
    </font>
    <font>
      <sz val="9.5"/>
      <color rgb="FF333333"/>
      <name val="Verdana"/>
      <family val="2"/>
    </font>
    <font>
      <b/>
      <sz val="9"/>
      <color rgb="FF333333"/>
      <name val="Verdana"/>
      <family val="2"/>
    </font>
    <font>
      <sz val="16"/>
      <color theme="1"/>
      <name val="MS Mincho"/>
      <family val="1"/>
      <charset val="128"/>
    </font>
    <font>
      <sz val="12.5"/>
      <color rgb="FF262626"/>
      <name val="Verdana"/>
      <family val="2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D1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8F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FDDDD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535353"/>
      </right>
      <top/>
      <bottom style="medium">
        <color rgb="FF535353"/>
      </bottom>
      <diagonal/>
    </border>
    <border>
      <left/>
      <right style="medium">
        <color rgb="FF535353"/>
      </right>
      <top style="medium">
        <color rgb="FF535353"/>
      </top>
      <bottom style="medium">
        <color rgb="FF53535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/>
    <xf numFmtId="46" fontId="0" fillId="0" borderId="0" xfId="0" applyNumberFormat="1"/>
    <xf numFmtId="2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Border="1"/>
    <xf numFmtId="49" fontId="0" fillId="0" borderId="0" xfId="0" applyNumberFormat="1" applyFill="1"/>
    <xf numFmtId="0" fontId="6" fillId="0" borderId="0" xfId="0" applyFont="1"/>
    <xf numFmtId="0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5" borderId="0" xfId="0" applyFill="1"/>
    <xf numFmtId="16" fontId="0" fillId="0" borderId="0" xfId="0" applyNumberFormat="1" applyAlignment="1">
      <alignment horizontal="right"/>
    </xf>
    <xf numFmtId="0" fontId="7" fillId="0" borderId="0" xfId="0" applyFont="1" applyAlignment="1"/>
    <xf numFmtId="0" fontId="0" fillId="0" borderId="0" xfId="0" applyFill="1"/>
    <xf numFmtId="0" fontId="0" fillId="0" borderId="0" xfId="0" applyFill="1" applyAlignment="1">
      <alignment horizontal="right"/>
    </xf>
    <xf numFmtId="0" fontId="1" fillId="7" borderId="0" xfId="0" applyFont="1" applyFill="1"/>
    <xf numFmtId="0" fontId="12" fillId="9" borderId="0" xfId="0" applyFont="1" applyFill="1" applyAlignment="1">
      <alignment wrapText="1"/>
    </xf>
    <xf numFmtId="0" fontId="12" fillId="9" borderId="0" xfId="0" applyFont="1" applyFill="1"/>
    <xf numFmtId="0" fontId="10" fillId="10" borderId="7" xfId="0" applyFont="1" applyFill="1" applyBorder="1"/>
    <xf numFmtId="0" fontId="13" fillId="8" borderId="0" xfId="0" applyFont="1" applyFill="1"/>
    <xf numFmtId="0" fontId="14" fillId="8" borderId="0" xfId="1" applyFont="1" applyFill="1"/>
    <xf numFmtId="0" fontId="0" fillId="5" borderId="0" xfId="0" applyFill="1" applyAlignment="1">
      <alignment wrapText="1"/>
    </xf>
    <xf numFmtId="0" fontId="0" fillId="0" borderId="8" xfId="0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5" fillId="10" borderId="0" xfId="0" applyFont="1" applyFill="1"/>
    <xf numFmtId="0" fontId="16" fillId="5" borderId="0" xfId="0" applyFont="1" applyFill="1" applyAlignment="1">
      <alignment wrapText="1"/>
    </xf>
    <xf numFmtId="0" fontId="17" fillId="9" borderId="0" xfId="0" applyFont="1" applyFill="1" applyAlignment="1">
      <alignment wrapText="1"/>
    </xf>
    <xf numFmtId="49" fontId="4" fillId="6" borderId="0" xfId="0" applyNumberFormat="1" applyFont="1" applyFill="1" applyBorder="1"/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wrapText="1"/>
    </xf>
    <xf numFmtId="49" fontId="5" fillId="4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49" fontId="0" fillId="0" borderId="9" xfId="0" applyNumberFormat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right"/>
    </xf>
    <xf numFmtId="0" fontId="8" fillId="4" borderId="0" xfId="0" applyFont="1" applyFill="1"/>
    <xf numFmtId="0" fontId="9" fillId="4" borderId="0" xfId="0" applyFont="1" applyFill="1"/>
    <xf numFmtId="49" fontId="0" fillId="0" borderId="9" xfId="0" applyNumberFormat="1" applyBorder="1" applyAlignment="1">
      <alignment horizontal="center" vertical="center" wrapText="1"/>
    </xf>
    <xf numFmtId="49" fontId="3" fillId="0" borderId="9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0" fontId="0" fillId="11" borderId="0" xfId="0" applyFill="1"/>
    <xf numFmtId="0" fontId="1" fillId="11" borderId="0" xfId="0" applyFont="1" applyFill="1" applyAlignment="1">
      <alignment horizontal="right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1" fillId="5" borderId="3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7" borderId="9" xfId="0" applyNumberFormat="1" applyFill="1" applyBorder="1" applyAlignment="1">
      <alignment horizontal="center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0" fontId="21" fillId="0" borderId="0" xfId="0" applyFont="1"/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164" fontId="0" fillId="0" borderId="0" xfId="0" applyNumberFormat="1" applyAlignment="1">
      <alignment horizontal="right"/>
    </xf>
    <xf numFmtId="0" fontId="4" fillId="12" borderId="0" xfId="0" applyFont="1" applyFill="1" applyAlignment="1">
      <alignment horizontal="right"/>
    </xf>
    <xf numFmtId="0" fontId="0" fillId="12" borderId="0" xfId="0" applyFill="1"/>
    <xf numFmtId="9" fontId="0" fillId="0" borderId="0" xfId="2" applyFont="1" applyAlignment="1">
      <alignment wrapText="1"/>
    </xf>
    <xf numFmtId="49" fontId="0" fillId="0" borderId="0" xfId="2" applyNumberFormat="1" applyFont="1" applyAlignment="1">
      <alignment wrapText="1"/>
    </xf>
    <xf numFmtId="0" fontId="0" fillId="0" borderId="1" xfId="0" applyBorder="1" applyAlignment="1">
      <alignment wrapText="1"/>
    </xf>
    <xf numFmtId="0" fontId="0" fillId="13" borderId="1" xfId="0" applyFill="1" applyBorder="1" applyAlignment="1">
      <alignment wrapText="1"/>
    </xf>
    <xf numFmtId="0" fontId="25" fillId="0" borderId="0" xfId="0" applyFont="1"/>
    <xf numFmtId="0" fontId="33" fillId="14" borderId="0" xfId="0" applyFont="1" applyFill="1" applyAlignment="1">
      <alignment horizontal="right" vertical="center" wrapText="1"/>
    </xf>
    <xf numFmtId="0" fontId="34" fillId="14" borderId="0" xfId="0" applyFont="1" applyFill="1" applyAlignment="1">
      <alignment vertical="center" wrapText="1"/>
    </xf>
    <xf numFmtId="0" fontId="32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15" borderId="11" xfId="0" applyFont="1" applyFill="1" applyBorder="1" applyAlignment="1">
      <alignment horizontal="center" vertical="center" wrapText="1"/>
    </xf>
    <xf numFmtId="0" fontId="37" fillId="16" borderId="12" xfId="0" applyFont="1" applyFill="1" applyBorder="1" applyAlignment="1">
      <alignment horizontal="center" vertical="center" wrapText="1"/>
    </xf>
    <xf numFmtId="0" fontId="36" fillId="15" borderId="11" xfId="0" applyFont="1" applyFill="1" applyBorder="1" applyAlignment="1">
      <alignment vertical="center" wrapText="1"/>
    </xf>
    <xf numFmtId="0" fontId="38" fillId="16" borderId="12" xfId="0" applyFont="1" applyFill="1" applyBorder="1" applyAlignment="1">
      <alignment horizontal="center" vertical="center" wrapText="1"/>
    </xf>
    <xf numFmtId="0" fontId="32" fillId="16" borderId="1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1" applyAlignment="1">
      <alignment vertical="center"/>
    </xf>
    <xf numFmtId="0" fontId="3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27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4" fillId="17" borderId="11" xfId="0" applyFont="1" applyFill="1" applyBorder="1" applyAlignment="1">
      <alignment horizontal="center" vertical="center" wrapText="1"/>
    </xf>
    <xf numFmtId="0" fontId="24" fillId="17" borderId="13" xfId="0" applyFont="1" applyFill="1" applyBorder="1" applyAlignment="1">
      <alignment horizontal="center" vertical="center" wrapText="1"/>
    </xf>
    <xf numFmtId="0" fontId="24" fillId="17" borderId="14" xfId="0" applyFont="1" applyFill="1" applyBorder="1" applyAlignment="1">
      <alignment horizontal="center" vertical="center" wrapText="1"/>
    </xf>
    <xf numFmtId="0" fontId="28" fillId="16" borderId="15" xfId="0" applyFont="1" applyFill="1" applyBorder="1" applyAlignment="1">
      <alignment horizontal="center" vertical="center" wrapText="1"/>
    </xf>
    <xf numFmtId="0" fontId="24" fillId="17" borderId="11" xfId="0" applyFont="1" applyFill="1" applyBorder="1" applyAlignment="1">
      <alignment vertical="center" wrapText="1"/>
    </xf>
    <xf numFmtId="0" fontId="41" fillId="16" borderId="16" xfId="0" applyFont="1" applyFill="1" applyBorder="1" applyAlignment="1">
      <alignment horizontal="center" vertical="center" wrapText="1"/>
    </xf>
    <xf numFmtId="0" fontId="24" fillId="17" borderId="14" xfId="0" applyFont="1" applyFill="1" applyBorder="1" applyAlignment="1">
      <alignment vertical="center" wrapText="1"/>
    </xf>
    <xf numFmtId="0" fontId="41" fillId="16" borderId="15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11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18" borderId="0" xfId="0" applyFill="1" applyAlignment="1">
      <alignment wrapText="1"/>
    </xf>
    <xf numFmtId="0" fontId="0" fillId="0" borderId="0" xfId="0" applyAlignment="1"/>
    <xf numFmtId="0" fontId="0" fillId="18" borderId="0" xfId="0" applyFill="1" applyAlignment="1"/>
    <xf numFmtId="0" fontId="42" fillId="0" borderId="0" xfId="0" applyFont="1"/>
  </cellXfs>
  <cellStyles count="3">
    <cellStyle name="Hivatkozás" xfId="1" builtinId="8"/>
    <cellStyle name="Normál" xfId="0" builtinId="0"/>
    <cellStyle name="Százalék" xfId="2" builtinId="5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767"/>
      <color rgb="FFE268F9"/>
      <color rgb="FFF2D1FF"/>
      <color rgb="FFF2B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0</xdr:rowOff>
    </xdr:from>
    <xdr:to>
      <xdr:col>27</xdr:col>
      <xdr:colOff>444500</xdr:colOff>
      <xdr:row>2</xdr:row>
      <xdr:rowOff>127000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094568F-407B-6A43-B0E8-DB5879183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3000" y="330200"/>
          <a:ext cx="1270000" cy="4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lagosszesalkatres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agosszesprocija"/>
      <sheetName val="vilagosszesgpuja"/>
      <sheetName val="ramok"/>
      <sheetName val="hddk"/>
    </sheetNames>
    <sheetDataSet>
      <sheetData sheetId="0"/>
      <sheetData sheetId="1">
        <row r="2">
          <cell r="A2" t="str">
            <v>3DP Edition</v>
          </cell>
          <cell r="B2">
            <v>826</v>
          </cell>
          <cell r="C2">
            <v>903</v>
          </cell>
          <cell r="D2" t="str">
            <v>NA</v>
          </cell>
          <cell r="E2" t="str">
            <v>NA</v>
          </cell>
        </row>
        <row r="3">
          <cell r="A3" t="str">
            <v>9xx Soldiers sans frontiers Sigma 2</v>
          </cell>
          <cell r="B3">
            <v>21</v>
          </cell>
          <cell r="C3">
            <v>2019</v>
          </cell>
          <cell r="D3" t="str">
            <v>NA</v>
          </cell>
          <cell r="E3" t="str">
            <v>NA</v>
          </cell>
        </row>
        <row r="4">
          <cell r="A4" t="str">
            <v>15FF</v>
          </cell>
          <cell r="B4">
            <v>8229</v>
          </cell>
          <cell r="C4">
            <v>147</v>
          </cell>
          <cell r="D4" t="str">
            <v>NA</v>
          </cell>
          <cell r="E4" t="str">
            <v>NA</v>
          </cell>
        </row>
        <row r="5">
          <cell r="A5" t="str">
            <v>64MB DDR GeForce3 Ti 200</v>
          </cell>
          <cell r="B5">
            <v>5</v>
          </cell>
          <cell r="C5">
            <v>2093</v>
          </cell>
          <cell r="D5" t="str">
            <v>NA</v>
          </cell>
          <cell r="E5" t="str">
            <v>NA</v>
          </cell>
        </row>
        <row r="6">
          <cell r="A6" t="str">
            <v>64MB GeForce2 MX with TV Out</v>
          </cell>
          <cell r="B6">
            <v>2</v>
          </cell>
          <cell r="C6">
            <v>2190</v>
          </cell>
          <cell r="D6" t="str">
            <v>NA</v>
          </cell>
          <cell r="E6" t="str">
            <v>NA</v>
          </cell>
        </row>
        <row r="7">
          <cell r="A7" t="str">
            <v>128 DDR Radeon 9700 TX w/TV-Out</v>
          </cell>
          <cell r="B7">
            <v>44</v>
          </cell>
          <cell r="C7">
            <v>1916</v>
          </cell>
          <cell r="D7" t="str">
            <v>NA</v>
          </cell>
          <cell r="E7" t="str">
            <v>NA</v>
          </cell>
        </row>
        <row r="8">
          <cell r="A8" t="str">
            <v>128 DDR Radeon 9800 Pro</v>
          </cell>
          <cell r="B8">
            <v>62</v>
          </cell>
          <cell r="C8">
            <v>1858</v>
          </cell>
          <cell r="D8" t="str">
            <v>NA</v>
          </cell>
          <cell r="E8" t="str">
            <v>NA</v>
          </cell>
        </row>
        <row r="9">
          <cell r="A9" t="str">
            <v>128MB DDR Radeon 9800 Pro</v>
          </cell>
          <cell r="B9">
            <v>66</v>
          </cell>
          <cell r="C9">
            <v>1846</v>
          </cell>
          <cell r="D9" t="str">
            <v>NA</v>
          </cell>
          <cell r="E9" t="str">
            <v>NA</v>
          </cell>
        </row>
        <row r="10">
          <cell r="A10" t="str">
            <v>128MB RADEON X600 SE</v>
          </cell>
          <cell r="B10">
            <v>49</v>
          </cell>
          <cell r="C10">
            <v>1898</v>
          </cell>
          <cell r="D10" t="str">
            <v>0.87</v>
          </cell>
          <cell r="E10" t="str">
            <v>$56.18*</v>
          </cell>
        </row>
        <row r="11">
          <cell r="A11" t="str">
            <v>256MB DDR Radeon 9800 XT</v>
          </cell>
          <cell r="B11">
            <v>37</v>
          </cell>
          <cell r="C11">
            <v>1942</v>
          </cell>
          <cell r="D11" t="str">
            <v>NA</v>
          </cell>
          <cell r="E11" t="str">
            <v>NA</v>
          </cell>
        </row>
        <row r="12">
          <cell r="A12" t="str">
            <v>256MB RADEON X600</v>
          </cell>
          <cell r="B12">
            <v>67</v>
          </cell>
          <cell r="C12">
            <v>1838</v>
          </cell>
          <cell r="D12" t="str">
            <v>NA</v>
          </cell>
          <cell r="E12" t="str">
            <v>NA</v>
          </cell>
        </row>
        <row r="13">
          <cell r="A13" t="str">
            <v>7900 MOD - Radeon HD 6520G</v>
          </cell>
          <cell r="B13">
            <v>610</v>
          </cell>
          <cell r="C13">
            <v>1120</v>
          </cell>
          <cell r="D13" t="str">
            <v>NA</v>
          </cell>
          <cell r="E13" t="str">
            <v>NA</v>
          </cell>
        </row>
        <row r="14">
          <cell r="A14" t="str">
            <v>7900 MOD - Radeon HD 6550D</v>
          </cell>
          <cell r="B14">
            <v>892</v>
          </cell>
          <cell r="C14">
            <v>856</v>
          </cell>
          <cell r="D14" t="str">
            <v>NA</v>
          </cell>
          <cell r="E14" t="str">
            <v>NA</v>
          </cell>
        </row>
        <row r="15">
          <cell r="A15" t="str">
            <v>A6 Micro-6500T Quad-Core APU with RadeonR4</v>
          </cell>
          <cell r="B15">
            <v>220</v>
          </cell>
          <cell r="C15">
            <v>1507</v>
          </cell>
          <cell r="D15" t="str">
            <v>NA</v>
          </cell>
          <cell r="E15" t="str">
            <v>NA</v>
          </cell>
        </row>
        <row r="16">
          <cell r="A16" t="str">
            <v>A10-8700P</v>
          </cell>
          <cell r="B16">
            <v>513</v>
          </cell>
          <cell r="C16">
            <v>1235</v>
          </cell>
          <cell r="D16" t="str">
            <v>NA</v>
          </cell>
          <cell r="E16" t="str">
            <v>NA</v>
          </cell>
        </row>
        <row r="17">
          <cell r="A17" t="str">
            <v>ABIT Siluro T400</v>
          </cell>
          <cell r="B17">
            <v>3</v>
          </cell>
          <cell r="C17">
            <v>2146</v>
          </cell>
          <cell r="D17" t="str">
            <v>NA</v>
          </cell>
          <cell r="E17" t="str">
            <v>NA</v>
          </cell>
        </row>
        <row r="18">
          <cell r="A18" t="str">
            <v>ALL-IN-WONDER 9000</v>
          </cell>
          <cell r="B18">
            <v>4</v>
          </cell>
          <cell r="C18">
            <v>2112</v>
          </cell>
          <cell r="D18" t="str">
            <v>NA</v>
          </cell>
          <cell r="E18" t="str">
            <v>NA</v>
          </cell>
        </row>
        <row r="19">
          <cell r="A19" t="str">
            <v>ALL-IN-WONDER 9800</v>
          </cell>
          <cell r="B19">
            <v>23</v>
          </cell>
          <cell r="C19">
            <v>2012</v>
          </cell>
          <cell r="D19" t="str">
            <v>NA</v>
          </cell>
          <cell r="E19" t="str">
            <v>NA</v>
          </cell>
        </row>
        <row r="20">
          <cell r="A20" t="str">
            <v>ALL-IN-WONDER RADEON 8500DV</v>
          </cell>
          <cell r="B20">
            <v>5</v>
          </cell>
          <cell r="C20">
            <v>2098</v>
          </cell>
          <cell r="D20" t="str">
            <v>NA</v>
          </cell>
          <cell r="E20" t="str">
            <v>NA</v>
          </cell>
        </row>
        <row r="21">
          <cell r="A21" t="str">
            <v>ALL-IN-WONDER X800 GT</v>
          </cell>
          <cell r="B21">
            <v>84</v>
          </cell>
          <cell r="C21">
            <v>1776</v>
          </cell>
          <cell r="D21" t="str">
            <v>NA</v>
          </cell>
          <cell r="E21" t="str">
            <v>NA</v>
          </cell>
        </row>
        <row r="22">
          <cell r="A22" t="str">
            <v>All-in-Wonder X1800XL</v>
          </cell>
          <cell r="B22">
            <v>30</v>
          </cell>
          <cell r="C22">
            <v>1983</v>
          </cell>
          <cell r="D22" t="str">
            <v>NA</v>
          </cell>
          <cell r="E22" t="str">
            <v>NA</v>
          </cell>
        </row>
        <row r="23">
          <cell r="A23" t="str">
            <v>All-in-Wonder X1900</v>
          </cell>
          <cell r="B23">
            <v>127</v>
          </cell>
          <cell r="C23">
            <v>1641</v>
          </cell>
          <cell r="D23" t="str">
            <v>NA</v>
          </cell>
          <cell r="E23" t="str">
            <v>NA</v>
          </cell>
        </row>
        <row r="24">
          <cell r="A24" t="str">
            <v>AMIGAMERLIN 3.1-R1 For Voodoo 4 4500 PCI</v>
          </cell>
          <cell r="B24">
            <v>3</v>
          </cell>
          <cell r="C24">
            <v>2170</v>
          </cell>
          <cell r="D24" t="str">
            <v>NA</v>
          </cell>
          <cell r="E24" t="str">
            <v>NA</v>
          </cell>
        </row>
        <row r="25">
          <cell r="A25" t="str">
            <v>ASUS A7000</v>
          </cell>
          <cell r="B25">
            <v>9</v>
          </cell>
          <cell r="C25">
            <v>2056</v>
          </cell>
          <cell r="D25" t="str">
            <v>NA</v>
          </cell>
          <cell r="E25" t="str">
            <v>NA</v>
          </cell>
        </row>
        <row r="26">
          <cell r="A26" t="str">
            <v>ASUS AGP-V3800PRO v31.40H</v>
          </cell>
          <cell r="B26">
            <v>4</v>
          </cell>
          <cell r="C26">
            <v>2131</v>
          </cell>
          <cell r="D26" t="str">
            <v>NA</v>
          </cell>
          <cell r="E26" t="str">
            <v>NA</v>
          </cell>
        </row>
        <row r="27">
          <cell r="A27" t="str">
            <v>ASUS EAH4870x2</v>
          </cell>
          <cell r="B27">
            <v>496</v>
          </cell>
          <cell r="C27">
            <v>1255</v>
          </cell>
          <cell r="D27" t="str">
            <v>NA</v>
          </cell>
          <cell r="E27" t="str">
            <v>NA</v>
          </cell>
        </row>
        <row r="28">
          <cell r="A28" t="str">
            <v>Asus GTX 650 FML II EC-EGPU</v>
          </cell>
          <cell r="B28">
            <v>720</v>
          </cell>
          <cell r="C28">
            <v>1004</v>
          </cell>
          <cell r="D28" t="str">
            <v>NA</v>
          </cell>
          <cell r="E28" t="str">
            <v>NA</v>
          </cell>
        </row>
        <row r="29">
          <cell r="A29" t="str">
            <v>ASUS V9520-X V62.11</v>
          </cell>
          <cell r="B29">
            <v>7</v>
          </cell>
          <cell r="C29">
            <v>2067</v>
          </cell>
          <cell r="D29" t="str">
            <v>NA</v>
          </cell>
          <cell r="E29" t="str">
            <v>NA</v>
          </cell>
        </row>
        <row r="30">
          <cell r="A30" t="str">
            <v>B8DKMDAP</v>
          </cell>
          <cell r="B30">
            <v>4557</v>
          </cell>
          <cell r="C30">
            <v>249</v>
          </cell>
          <cell r="D30" t="str">
            <v>NA</v>
          </cell>
          <cell r="E30" t="str">
            <v>NA</v>
          </cell>
        </row>
        <row r="31">
          <cell r="A31" t="str">
            <v>Barco MXRT 1450</v>
          </cell>
          <cell r="B31">
            <v>205</v>
          </cell>
          <cell r="C31">
            <v>1525</v>
          </cell>
          <cell r="D31" t="str">
            <v>NA</v>
          </cell>
          <cell r="E31" t="str">
            <v>NA</v>
          </cell>
        </row>
        <row r="32">
          <cell r="A32" t="str">
            <v>Barco MXRT 2600</v>
          </cell>
          <cell r="B32">
            <v>900</v>
          </cell>
          <cell r="C32">
            <v>851</v>
          </cell>
          <cell r="D32" t="str">
            <v>4.52</v>
          </cell>
          <cell r="E32" t="str">
            <v>$199.00*</v>
          </cell>
        </row>
        <row r="33">
          <cell r="A33" t="str">
            <v>Barco MXRT 5400</v>
          </cell>
          <cell r="B33">
            <v>1161</v>
          </cell>
          <cell r="C33">
            <v>710</v>
          </cell>
          <cell r="D33" t="str">
            <v>5.86</v>
          </cell>
          <cell r="E33" t="str">
            <v>$198.00*</v>
          </cell>
        </row>
        <row r="34">
          <cell r="A34" t="str">
            <v>Barco MXRT 5450</v>
          </cell>
          <cell r="B34">
            <v>1079</v>
          </cell>
          <cell r="C34">
            <v>741</v>
          </cell>
          <cell r="D34" t="str">
            <v>17.99</v>
          </cell>
          <cell r="E34" t="str">
            <v>$59.99*</v>
          </cell>
        </row>
        <row r="35">
          <cell r="A35" t="str">
            <v>Barco MXRT 5500</v>
          </cell>
          <cell r="B35">
            <v>2701</v>
          </cell>
          <cell r="C35">
            <v>381</v>
          </cell>
          <cell r="D35">
            <v>44443</v>
          </cell>
          <cell r="E35" t="str">
            <v>$299.00*</v>
          </cell>
        </row>
        <row r="36">
          <cell r="A36" t="str">
            <v>Barco MXRT 7100</v>
          </cell>
          <cell r="B36">
            <v>180</v>
          </cell>
          <cell r="C36">
            <v>1561</v>
          </cell>
          <cell r="D36" t="str">
            <v>NA</v>
          </cell>
          <cell r="E36" t="str">
            <v>NA</v>
          </cell>
        </row>
        <row r="37">
          <cell r="A37" t="str">
            <v>Barco MXRT 7400</v>
          </cell>
          <cell r="B37">
            <v>900</v>
          </cell>
          <cell r="C37">
            <v>850</v>
          </cell>
          <cell r="D37">
            <v>44449</v>
          </cell>
          <cell r="E37" t="str">
            <v>$99.00*</v>
          </cell>
        </row>
        <row r="38">
          <cell r="A38" t="str">
            <v>Barco MXRT 7500</v>
          </cell>
          <cell r="B38">
            <v>4319</v>
          </cell>
          <cell r="C38">
            <v>265</v>
          </cell>
          <cell r="D38" t="str">
            <v>14.45</v>
          </cell>
          <cell r="E38" t="str">
            <v>$299.00*</v>
          </cell>
        </row>
        <row r="39">
          <cell r="A39" t="str">
            <v>Barco MXRT 7600</v>
          </cell>
          <cell r="B39">
            <v>4943</v>
          </cell>
          <cell r="C39">
            <v>236</v>
          </cell>
          <cell r="D39">
            <v>44435</v>
          </cell>
          <cell r="E39" t="str">
            <v>$597.99*</v>
          </cell>
        </row>
        <row r="40">
          <cell r="A40" t="str">
            <v>BASICDISPLAY</v>
          </cell>
          <cell r="B40">
            <v>69</v>
          </cell>
          <cell r="C40">
            <v>1825</v>
          </cell>
          <cell r="D40" t="str">
            <v>NA</v>
          </cell>
          <cell r="E40" t="str">
            <v>NA</v>
          </cell>
        </row>
        <row r="41">
          <cell r="A41" t="str">
            <v>CARRIZO 9874</v>
          </cell>
          <cell r="B41">
            <v>246</v>
          </cell>
          <cell r="C41">
            <v>-1</v>
          </cell>
          <cell r="D41" t="str">
            <v>NA</v>
          </cell>
          <cell r="E41" t="str">
            <v>NA</v>
          </cell>
        </row>
        <row r="42">
          <cell r="A42" t="str">
            <v>Citrix Indirect Display Adapter</v>
          </cell>
          <cell r="B42">
            <v>4446</v>
          </cell>
          <cell r="C42">
            <v>257</v>
          </cell>
          <cell r="D42" t="str">
            <v>NA</v>
          </cell>
          <cell r="E42" t="str">
            <v>NA</v>
          </cell>
        </row>
        <row r="43">
          <cell r="A43" t="str">
            <v>CONNECT 3D RADEON X300</v>
          </cell>
          <cell r="B43">
            <v>36</v>
          </cell>
          <cell r="C43">
            <v>1947</v>
          </cell>
          <cell r="D43" t="str">
            <v>NA</v>
          </cell>
          <cell r="E43" t="str">
            <v>NA</v>
          </cell>
        </row>
        <row r="44">
          <cell r="A44" t="str">
            <v>Dell 8100</v>
          </cell>
          <cell r="B44">
            <v>2</v>
          </cell>
          <cell r="C44">
            <v>2196</v>
          </cell>
          <cell r="D44" t="str">
            <v>0.00</v>
          </cell>
          <cell r="E44" t="str">
            <v>$999.11*</v>
          </cell>
        </row>
        <row r="45">
          <cell r="A45" t="str">
            <v>Dell 8200</v>
          </cell>
          <cell r="B45">
            <v>4</v>
          </cell>
          <cell r="C45">
            <v>2133</v>
          </cell>
          <cell r="D45" t="str">
            <v>NA</v>
          </cell>
          <cell r="E45" t="str">
            <v>NA</v>
          </cell>
        </row>
        <row r="46">
          <cell r="A46" t="str">
            <v>Diamond X1300-PCIE 256MB</v>
          </cell>
          <cell r="B46">
            <v>70</v>
          </cell>
          <cell r="C46">
            <v>1824</v>
          </cell>
          <cell r="D46" t="str">
            <v>NA</v>
          </cell>
          <cell r="E46" t="str">
            <v>NA</v>
          </cell>
        </row>
        <row r="47">
          <cell r="A47" t="str">
            <v>EAH5450</v>
          </cell>
          <cell r="B47">
            <v>134</v>
          </cell>
          <cell r="C47">
            <v>1629</v>
          </cell>
          <cell r="D47">
            <v>44218</v>
          </cell>
          <cell r="E47" t="str">
            <v>$109.99*</v>
          </cell>
        </row>
        <row r="48">
          <cell r="A48" t="str">
            <v>EG PARK</v>
          </cell>
          <cell r="B48">
            <v>141</v>
          </cell>
          <cell r="C48">
            <v>-1</v>
          </cell>
          <cell r="D48" t="str">
            <v>NA</v>
          </cell>
          <cell r="E48" t="str">
            <v>NA</v>
          </cell>
        </row>
        <row r="49">
          <cell r="A49" t="str">
            <v>EIZO Quadro MED-XN51LP</v>
          </cell>
          <cell r="B49">
            <v>4955</v>
          </cell>
          <cell r="C49">
            <v>234</v>
          </cell>
          <cell r="D49" t="str">
            <v>NA</v>
          </cell>
          <cell r="E49" t="str">
            <v>NA</v>
          </cell>
        </row>
        <row r="50">
          <cell r="A50" t="str">
            <v>Embedded Radeon E9173</v>
          </cell>
          <cell r="B50">
            <v>1545</v>
          </cell>
          <cell r="C50">
            <v>603</v>
          </cell>
          <cell r="D50" t="str">
            <v>NA</v>
          </cell>
          <cell r="E50" t="str">
            <v>NA</v>
          </cell>
        </row>
        <row r="51">
          <cell r="A51" t="str">
            <v>Extreme AX850 PRO</v>
          </cell>
          <cell r="B51">
            <v>120</v>
          </cell>
          <cell r="C51">
            <v>1663</v>
          </cell>
          <cell r="D51" t="str">
            <v>NA</v>
          </cell>
          <cell r="E51" t="str">
            <v>NA</v>
          </cell>
        </row>
        <row r="52">
          <cell r="A52" t="str">
            <v>Videocard Name</v>
          </cell>
          <cell r="B52" t="str">
            <v>Passmark G3D Mark</v>
          </cell>
          <cell r="C52" t="str">
            <v>Rank</v>
          </cell>
          <cell r="D52" t="str">
            <v>Videocard Value</v>
          </cell>
          <cell r="E52" t="str">
            <v>Price</v>
          </cell>
        </row>
        <row r="53">
          <cell r="A53"/>
          <cell r="B53" t="str">
            <v>(higher is better)</v>
          </cell>
          <cell r="C53" t="str">
            <v>(lower is better)</v>
          </cell>
          <cell r="D53" t="str">
            <v>(higher is better)</v>
          </cell>
          <cell r="E53" t="str">
            <v>(USD)</v>
          </cell>
        </row>
        <row r="54">
          <cell r="A54" t="str">
            <v>Familia Intel Q33 Express Chipset</v>
          </cell>
          <cell r="B54">
            <v>10</v>
          </cell>
          <cell r="C54">
            <v>2052</v>
          </cell>
          <cell r="D54" t="str">
            <v>NA</v>
          </cell>
          <cell r="E54" t="str">
            <v>NA</v>
          </cell>
        </row>
        <row r="55">
          <cell r="A55" t="str">
            <v>Famille de jeu de puces Express Intel 946GZ</v>
          </cell>
          <cell r="B55">
            <v>7</v>
          </cell>
          <cell r="C55">
            <v>2070</v>
          </cell>
          <cell r="D55" t="str">
            <v>NA</v>
          </cell>
          <cell r="E55" t="str">
            <v>NA</v>
          </cell>
        </row>
        <row r="56">
          <cell r="A56" t="str">
            <v>FireGL T2-128</v>
          </cell>
          <cell r="B56">
            <v>30</v>
          </cell>
          <cell r="C56">
            <v>1979</v>
          </cell>
          <cell r="D56" t="str">
            <v>NA</v>
          </cell>
          <cell r="E56" t="str">
            <v>NA</v>
          </cell>
        </row>
        <row r="57">
          <cell r="A57" t="str">
            <v>FireGL V3100</v>
          </cell>
          <cell r="B57">
            <v>52</v>
          </cell>
          <cell r="C57">
            <v>1880</v>
          </cell>
          <cell r="D57" t="str">
            <v>NA</v>
          </cell>
          <cell r="E57" t="str">
            <v>NA</v>
          </cell>
        </row>
        <row r="58">
          <cell r="A58" t="str">
            <v>FireGL V3200</v>
          </cell>
          <cell r="B58">
            <v>84</v>
          </cell>
          <cell r="C58">
            <v>1773</v>
          </cell>
          <cell r="D58" t="str">
            <v>NA</v>
          </cell>
          <cell r="E58" t="str">
            <v>NA</v>
          </cell>
        </row>
        <row r="59">
          <cell r="A59" t="str">
            <v>FireGL V3300</v>
          </cell>
          <cell r="B59">
            <v>70</v>
          </cell>
          <cell r="C59">
            <v>1823</v>
          </cell>
          <cell r="D59" t="str">
            <v>NA</v>
          </cell>
          <cell r="E59" t="str">
            <v>NA</v>
          </cell>
        </row>
        <row r="60">
          <cell r="A60" t="str">
            <v>FireGL V3350</v>
          </cell>
          <cell r="B60">
            <v>68</v>
          </cell>
          <cell r="C60">
            <v>1833</v>
          </cell>
          <cell r="D60" t="str">
            <v>NA</v>
          </cell>
          <cell r="E60" t="str">
            <v>NA</v>
          </cell>
        </row>
        <row r="61">
          <cell r="A61" t="str">
            <v>FireGL V3400</v>
          </cell>
          <cell r="B61">
            <v>103</v>
          </cell>
          <cell r="C61">
            <v>1719</v>
          </cell>
          <cell r="D61" t="str">
            <v>NA</v>
          </cell>
          <cell r="E61" t="str">
            <v>NA</v>
          </cell>
        </row>
        <row r="62">
          <cell r="A62" t="str">
            <v>FireGL V3600</v>
          </cell>
          <cell r="B62">
            <v>179</v>
          </cell>
          <cell r="C62">
            <v>1562</v>
          </cell>
          <cell r="D62">
            <v>44208</v>
          </cell>
          <cell r="E62" t="str">
            <v>$160.99*</v>
          </cell>
        </row>
        <row r="63">
          <cell r="A63" t="str">
            <v>FireGL V5100</v>
          </cell>
          <cell r="B63">
            <v>92</v>
          </cell>
          <cell r="C63">
            <v>1752</v>
          </cell>
          <cell r="D63" t="str">
            <v>0.81</v>
          </cell>
          <cell r="E63" t="str">
            <v>$114.96*</v>
          </cell>
        </row>
        <row r="64">
          <cell r="A64" t="str">
            <v>FireGL V5200</v>
          </cell>
          <cell r="B64">
            <v>114</v>
          </cell>
          <cell r="C64">
            <v>1682</v>
          </cell>
          <cell r="D64" t="str">
            <v>NA</v>
          </cell>
          <cell r="E64" t="str">
            <v>NA</v>
          </cell>
        </row>
        <row r="65">
          <cell r="A65" t="str">
            <v>FireGL V5600</v>
          </cell>
          <cell r="B65">
            <v>341</v>
          </cell>
          <cell r="C65">
            <v>1396</v>
          </cell>
          <cell r="D65" t="str">
            <v>NA</v>
          </cell>
          <cell r="E65" t="str">
            <v>NA</v>
          </cell>
        </row>
        <row r="66">
          <cell r="A66" t="str">
            <v>FireGL V7100</v>
          </cell>
          <cell r="B66">
            <v>71</v>
          </cell>
          <cell r="C66">
            <v>1815</v>
          </cell>
          <cell r="D66" t="str">
            <v>NA</v>
          </cell>
          <cell r="E66" t="str">
            <v>NA</v>
          </cell>
        </row>
        <row r="67">
          <cell r="A67" t="str">
            <v>FireGL V7200</v>
          </cell>
          <cell r="B67">
            <v>116</v>
          </cell>
          <cell r="C67">
            <v>1676</v>
          </cell>
          <cell r="D67" t="str">
            <v>NA</v>
          </cell>
          <cell r="E67" t="str">
            <v>NA</v>
          </cell>
        </row>
        <row r="68">
          <cell r="A68" t="str">
            <v>FireGL V7300</v>
          </cell>
          <cell r="B68">
            <v>128</v>
          </cell>
          <cell r="C68">
            <v>1638</v>
          </cell>
          <cell r="D68" t="str">
            <v>0.11</v>
          </cell>
          <cell r="E68" t="str">
            <v>$1,189.99*</v>
          </cell>
        </row>
        <row r="69">
          <cell r="A69" t="str">
            <v>FireGL V7350</v>
          </cell>
          <cell r="B69">
            <v>110</v>
          </cell>
          <cell r="C69">
            <v>1695</v>
          </cell>
          <cell r="D69" t="str">
            <v>0.67</v>
          </cell>
          <cell r="E69" t="str">
            <v>$165.00*</v>
          </cell>
        </row>
        <row r="70">
          <cell r="A70" t="str">
            <v>FireGL V7600</v>
          </cell>
          <cell r="B70">
            <v>615</v>
          </cell>
          <cell r="C70">
            <v>1114</v>
          </cell>
          <cell r="D70" t="str">
            <v>NA</v>
          </cell>
          <cell r="E70" t="str">
            <v>NA</v>
          </cell>
        </row>
        <row r="71">
          <cell r="A71" t="str">
            <v>FireGL V7700</v>
          </cell>
          <cell r="B71">
            <v>660</v>
          </cell>
          <cell r="C71">
            <v>1055</v>
          </cell>
          <cell r="D71" t="str">
            <v>9.43</v>
          </cell>
          <cell r="E71" t="str">
            <v>$69.99*</v>
          </cell>
        </row>
        <row r="72">
          <cell r="A72" t="str">
            <v>FireGL V8600</v>
          </cell>
          <cell r="B72">
            <v>838</v>
          </cell>
          <cell r="C72">
            <v>891</v>
          </cell>
          <cell r="D72" t="str">
            <v>NA</v>
          </cell>
          <cell r="E72" t="str">
            <v>NA</v>
          </cell>
        </row>
        <row r="73">
          <cell r="A73" t="str">
            <v>FireGL V8650</v>
          </cell>
          <cell r="B73">
            <v>550</v>
          </cell>
          <cell r="C73">
            <v>1189</v>
          </cell>
          <cell r="D73" t="str">
            <v>3.44</v>
          </cell>
          <cell r="E73" t="str">
            <v>$159.99*</v>
          </cell>
        </row>
        <row r="74">
          <cell r="A74" t="str">
            <v>FireGL X1</v>
          </cell>
          <cell r="B74">
            <v>59</v>
          </cell>
          <cell r="C74">
            <v>1866</v>
          </cell>
          <cell r="D74" t="str">
            <v>NA</v>
          </cell>
          <cell r="E74" t="str">
            <v>NA</v>
          </cell>
        </row>
        <row r="75">
          <cell r="A75" t="str">
            <v>FireMV 2200 PCI</v>
          </cell>
          <cell r="B75">
            <v>1</v>
          </cell>
          <cell r="C75">
            <v>2213</v>
          </cell>
          <cell r="D75" t="str">
            <v>NA</v>
          </cell>
          <cell r="E75" t="str">
            <v>NA</v>
          </cell>
        </row>
        <row r="76">
          <cell r="A76" t="str">
            <v>FireMV 2200 PCIe</v>
          </cell>
          <cell r="B76">
            <v>36</v>
          </cell>
          <cell r="C76">
            <v>1949</v>
          </cell>
          <cell r="D76" t="str">
            <v>0.40</v>
          </cell>
          <cell r="E76" t="str">
            <v>$89.99*</v>
          </cell>
        </row>
        <row r="77">
          <cell r="A77" t="str">
            <v>FireMV 2250</v>
          </cell>
          <cell r="B77">
            <v>45</v>
          </cell>
          <cell r="C77">
            <v>1906</v>
          </cell>
          <cell r="D77" t="str">
            <v>0.46</v>
          </cell>
          <cell r="E77" t="str">
            <v>$99.00*</v>
          </cell>
        </row>
        <row r="78">
          <cell r="A78" t="str">
            <v>FireMV 2260</v>
          </cell>
          <cell r="B78">
            <v>117</v>
          </cell>
          <cell r="C78">
            <v>1672</v>
          </cell>
          <cell r="D78" t="str">
            <v>0.81</v>
          </cell>
          <cell r="E78" t="str">
            <v>$145.00*</v>
          </cell>
        </row>
        <row r="79">
          <cell r="A79" t="str">
            <v>FireMV 2400 PCIe</v>
          </cell>
          <cell r="B79">
            <v>11</v>
          </cell>
          <cell r="C79">
            <v>2047</v>
          </cell>
          <cell r="D79" t="str">
            <v>NA</v>
          </cell>
          <cell r="E79" t="str">
            <v>NA</v>
          </cell>
        </row>
        <row r="80">
          <cell r="A80" t="str">
            <v>FireMV 2450</v>
          </cell>
          <cell r="B80">
            <v>73</v>
          </cell>
          <cell r="C80">
            <v>1808</v>
          </cell>
          <cell r="D80" t="str">
            <v>NA</v>
          </cell>
          <cell r="E80" t="str">
            <v>NA</v>
          </cell>
        </row>
        <row r="81">
          <cell r="A81" t="str">
            <v>FirePro 3D V3700</v>
          </cell>
          <cell r="B81">
            <v>178</v>
          </cell>
          <cell r="C81">
            <v>1564</v>
          </cell>
          <cell r="D81">
            <v>44237</v>
          </cell>
          <cell r="E81" t="str">
            <v>$84.99*</v>
          </cell>
        </row>
        <row r="82">
          <cell r="A82" t="str">
            <v>FirePro 3D V3750</v>
          </cell>
          <cell r="B82">
            <v>341</v>
          </cell>
          <cell r="C82">
            <v>1395</v>
          </cell>
          <cell r="D82" t="str">
            <v>6.71</v>
          </cell>
          <cell r="E82" t="str">
            <v>$50.88*</v>
          </cell>
        </row>
        <row r="83">
          <cell r="A83" t="str">
            <v>FirePro 3D V3800</v>
          </cell>
          <cell r="B83">
            <v>472</v>
          </cell>
          <cell r="C83">
            <v>1277</v>
          </cell>
          <cell r="D83">
            <v>44270</v>
          </cell>
          <cell r="E83" t="str">
            <v>$149.99*</v>
          </cell>
        </row>
        <row r="84">
          <cell r="A84" t="str">
            <v>FirePro 3D V4800</v>
          </cell>
          <cell r="B84">
            <v>853</v>
          </cell>
          <cell r="C84">
            <v>883</v>
          </cell>
          <cell r="D84" t="str">
            <v>5.33</v>
          </cell>
          <cell r="E84" t="str">
            <v>$159.99*</v>
          </cell>
        </row>
        <row r="85">
          <cell r="A85" t="str">
            <v>FirePro 3D V5700</v>
          </cell>
          <cell r="B85">
            <v>546</v>
          </cell>
          <cell r="C85">
            <v>1194</v>
          </cell>
          <cell r="D85" t="str">
            <v>1.71</v>
          </cell>
          <cell r="E85" t="str">
            <v>$319.99*</v>
          </cell>
        </row>
        <row r="86">
          <cell r="A86" t="str">
            <v>FirePro 3D V5800</v>
          </cell>
          <cell r="B86">
            <v>1231</v>
          </cell>
          <cell r="C86">
            <v>687</v>
          </cell>
          <cell r="D86">
            <v>44366</v>
          </cell>
          <cell r="E86" t="str">
            <v>$199.00*</v>
          </cell>
        </row>
        <row r="87">
          <cell r="A87" t="str">
            <v>FirePro 3D V7750</v>
          </cell>
          <cell r="B87">
            <v>545</v>
          </cell>
          <cell r="C87">
            <v>1199</v>
          </cell>
          <cell r="D87" t="str">
            <v>1.56</v>
          </cell>
          <cell r="E87" t="str">
            <v>$350.00*</v>
          </cell>
        </row>
        <row r="88">
          <cell r="A88" t="str">
            <v>FirePro 3D V7800</v>
          </cell>
          <cell r="B88">
            <v>1867</v>
          </cell>
          <cell r="C88">
            <v>524</v>
          </cell>
          <cell r="D88">
            <v>44266</v>
          </cell>
          <cell r="E88" t="str">
            <v>$599.99*</v>
          </cell>
        </row>
        <row r="89">
          <cell r="A89" t="str">
            <v>FirePro 3D V8700</v>
          </cell>
          <cell r="B89">
            <v>1206</v>
          </cell>
          <cell r="C89">
            <v>695</v>
          </cell>
          <cell r="D89" t="str">
            <v>7.47</v>
          </cell>
          <cell r="E89" t="str">
            <v>$161.48*</v>
          </cell>
        </row>
        <row r="90">
          <cell r="A90" t="str">
            <v>FirePro 3D V8750</v>
          </cell>
          <cell r="B90">
            <v>1271</v>
          </cell>
          <cell r="C90">
            <v>671</v>
          </cell>
          <cell r="D90">
            <v>44199</v>
          </cell>
          <cell r="E90" t="str">
            <v>$1,230.99*</v>
          </cell>
        </row>
        <row r="91">
          <cell r="A91" t="str">
            <v>FirePro 3D V8800</v>
          </cell>
          <cell r="B91">
            <v>2437</v>
          </cell>
          <cell r="C91">
            <v>418</v>
          </cell>
          <cell r="D91" t="str">
            <v>5.74</v>
          </cell>
          <cell r="E91" t="str">
            <v>$424.99*</v>
          </cell>
        </row>
        <row r="92">
          <cell r="A92" t="str">
            <v>FirePro 3D V9800</v>
          </cell>
          <cell r="B92">
            <v>2811</v>
          </cell>
          <cell r="C92">
            <v>371</v>
          </cell>
          <cell r="D92">
            <v>44209</v>
          </cell>
          <cell r="E92" t="str">
            <v>$2,499.00*</v>
          </cell>
        </row>
        <row r="93">
          <cell r="A93" t="str">
            <v>FirePro 2260</v>
          </cell>
          <cell r="B93">
            <v>112</v>
          </cell>
          <cell r="C93">
            <v>1688</v>
          </cell>
          <cell r="D93" t="str">
            <v>NA</v>
          </cell>
          <cell r="E93" t="str">
            <v>NA</v>
          </cell>
        </row>
        <row r="94">
          <cell r="A94" t="str">
            <v>FirePro 2270</v>
          </cell>
          <cell r="B94">
            <v>150</v>
          </cell>
          <cell r="C94">
            <v>1593</v>
          </cell>
          <cell r="D94">
            <v>44212</v>
          </cell>
          <cell r="E94" t="str">
            <v>$129.00*</v>
          </cell>
        </row>
        <row r="95">
          <cell r="A95" t="str">
            <v>FirePro 2450</v>
          </cell>
          <cell r="B95">
            <v>51</v>
          </cell>
          <cell r="C95">
            <v>1890</v>
          </cell>
          <cell r="D95" t="str">
            <v>0.18</v>
          </cell>
          <cell r="E95" t="str">
            <v>$278.00*</v>
          </cell>
        </row>
        <row r="96">
          <cell r="A96" t="str">
            <v>FirePro 2460</v>
          </cell>
          <cell r="B96">
            <v>170</v>
          </cell>
          <cell r="C96">
            <v>1572</v>
          </cell>
          <cell r="D96">
            <v>44230</v>
          </cell>
          <cell r="E96" t="str">
            <v>$83.99*</v>
          </cell>
        </row>
        <row r="97">
          <cell r="A97" t="str">
            <v>FirePro M2000</v>
          </cell>
          <cell r="B97">
            <v>400</v>
          </cell>
          <cell r="C97">
            <v>1349</v>
          </cell>
          <cell r="D97" t="str">
            <v>NA</v>
          </cell>
          <cell r="E97" t="str">
            <v>NA</v>
          </cell>
        </row>
        <row r="98">
          <cell r="A98" t="str">
            <v>FirePro M4000</v>
          </cell>
          <cell r="B98">
            <v>1592</v>
          </cell>
          <cell r="C98">
            <v>589</v>
          </cell>
          <cell r="D98" t="str">
            <v>21.86</v>
          </cell>
          <cell r="E98" t="str">
            <v>$72.83*</v>
          </cell>
        </row>
        <row r="99">
          <cell r="A99" t="str">
            <v>FirePro M4000 Mobility Pro</v>
          </cell>
          <cell r="B99">
            <v>1615</v>
          </cell>
          <cell r="C99">
            <v>584</v>
          </cell>
          <cell r="D99" t="str">
            <v>NA</v>
          </cell>
          <cell r="E99" t="str">
            <v>NA</v>
          </cell>
        </row>
        <row r="100">
          <cell r="A100" t="str">
            <v>Firepro M4100</v>
          </cell>
          <cell r="B100">
            <v>1059</v>
          </cell>
          <cell r="C100">
            <v>751</v>
          </cell>
          <cell r="D100" t="str">
            <v>NA</v>
          </cell>
          <cell r="E100" t="str">
            <v>NA</v>
          </cell>
        </row>
        <row r="101">
          <cell r="A101" t="str">
            <v>FirePro M4150</v>
          </cell>
          <cell r="B101">
            <v>987</v>
          </cell>
          <cell r="C101">
            <v>790</v>
          </cell>
          <cell r="D101" t="str">
            <v>NA</v>
          </cell>
          <cell r="E101" t="str">
            <v>NA</v>
          </cell>
        </row>
        <row r="102">
          <cell r="A102" t="str">
            <v>FirePro M4170</v>
          </cell>
          <cell r="B102">
            <v>1067</v>
          </cell>
          <cell r="C102">
            <v>745</v>
          </cell>
          <cell r="D102" t="str">
            <v>NA</v>
          </cell>
          <cell r="E102" t="str">
            <v>NA</v>
          </cell>
        </row>
        <row r="103">
          <cell r="A103" t="str">
            <v>Videocard Name</v>
          </cell>
          <cell r="B103" t="str">
            <v>Passmark G3D Mark</v>
          </cell>
          <cell r="C103" t="str">
            <v>Rank</v>
          </cell>
          <cell r="D103" t="str">
            <v>Videocard Value</v>
          </cell>
          <cell r="E103" t="str">
            <v>Price</v>
          </cell>
        </row>
        <row r="104">
          <cell r="A104"/>
          <cell r="B104" t="str">
            <v>(higher is better)</v>
          </cell>
          <cell r="C104" t="str">
            <v>(lower is better)</v>
          </cell>
          <cell r="D104" t="str">
            <v>(higher is better)</v>
          </cell>
          <cell r="E104" t="str">
            <v>(USD)</v>
          </cell>
        </row>
        <row r="105">
          <cell r="A105" t="str">
            <v>FirePro M5100</v>
          </cell>
          <cell r="B105">
            <v>2102</v>
          </cell>
          <cell r="C105">
            <v>473</v>
          </cell>
          <cell r="D105" t="str">
            <v>NA</v>
          </cell>
          <cell r="E105" t="str">
            <v>NA</v>
          </cell>
        </row>
        <row r="106">
          <cell r="A106" t="str">
            <v>FirePro M5100 FireGL V</v>
          </cell>
          <cell r="B106">
            <v>1839</v>
          </cell>
          <cell r="C106">
            <v>530</v>
          </cell>
          <cell r="D106" t="str">
            <v>NA</v>
          </cell>
          <cell r="E106" t="str">
            <v>NA</v>
          </cell>
        </row>
        <row r="107">
          <cell r="A107" t="str">
            <v>FirePro M5950</v>
          </cell>
          <cell r="B107">
            <v>1314</v>
          </cell>
          <cell r="C107">
            <v>657</v>
          </cell>
          <cell r="D107" t="str">
            <v>NA</v>
          </cell>
          <cell r="E107" t="str">
            <v>NA</v>
          </cell>
        </row>
        <row r="108">
          <cell r="A108" t="str">
            <v>FirePro M6000</v>
          </cell>
          <cell r="B108">
            <v>1820</v>
          </cell>
          <cell r="C108">
            <v>537</v>
          </cell>
          <cell r="D108" t="str">
            <v>9.43</v>
          </cell>
          <cell r="E108" t="str">
            <v>$192.99*</v>
          </cell>
        </row>
        <row r="109">
          <cell r="A109" t="str">
            <v>FirePro M6000 Mobility Pro</v>
          </cell>
          <cell r="B109">
            <v>1622</v>
          </cell>
          <cell r="C109">
            <v>580</v>
          </cell>
          <cell r="D109" t="str">
            <v>NA</v>
          </cell>
          <cell r="E109" t="str">
            <v>NA</v>
          </cell>
        </row>
        <row r="110">
          <cell r="A110" t="str">
            <v>FirePro M6100</v>
          </cell>
          <cell r="B110">
            <v>2093</v>
          </cell>
          <cell r="C110">
            <v>475</v>
          </cell>
          <cell r="D110" t="str">
            <v>NA</v>
          </cell>
          <cell r="E110" t="str">
            <v>NA</v>
          </cell>
        </row>
        <row r="111">
          <cell r="A111" t="str">
            <v>FirePro M6100 FireGL V</v>
          </cell>
          <cell r="B111">
            <v>2656</v>
          </cell>
          <cell r="C111">
            <v>389</v>
          </cell>
          <cell r="D111" t="str">
            <v>NA</v>
          </cell>
          <cell r="E111" t="str">
            <v>NA</v>
          </cell>
        </row>
        <row r="112">
          <cell r="A112" t="str">
            <v>FirePro M7740</v>
          </cell>
          <cell r="B112">
            <v>665</v>
          </cell>
          <cell r="C112">
            <v>1051</v>
          </cell>
          <cell r="D112" t="str">
            <v>NA</v>
          </cell>
          <cell r="E112" t="str">
            <v>NA</v>
          </cell>
        </row>
        <row r="113">
          <cell r="A113" t="str">
            <v>FirePro M40003</v>
          </cell>
          <cell r="B113">
            <v>1364</v>
          </cell>
          <cell r="C113">
            <v>645</v>
          </cell>
          <cell r="D113" t="str">
            <v>NA</v>
          </cell>
          <cell r="E113" t="str">
            <v>NA</v>
          </cell>
        </row>
        <row r="114">
          <cell r="A114" t="str">
            <v>FirePro R5000</v>
          </cell>
          <cell r="B114">
            <v>2646</v>
          </cell>
          <cell r="C114">
            <v>391</v>
          </cell>
          <cell r="D114">
            <v>44371</v>
          </cell>
          <cell r="E114" t="str">
            <v>$109.99*</v>
          </cell>
        </row>
        <row r="115">
          <cell r="A115" t="str">
            <v>FirePro RG220</v>
          </cell>
          <cell r="B115">
            <v>335</v>
          </cell>
          <cell r="C115">
            <v>1402</v>
          </cell>
          <cell r="D115" t="str">
            <v>0.52</v>
          </cell>
          <cell r="E115" t="str">
            <v>$650.18*</v>
          </cell>
        </row>
        <row r="116">
          <cell r="A116" t="str">
            <v>FirePro S7000</v>
          </cell>
          <cell r="B116">
            <v>4166</v>
          </cell>
          <cell r="C116">
            <v>274</v>
          </cell>
          <cell r="D116" t="str">
            <v>16.90</v>
          </cell>
          <cell r="E116" t="str">
            <v>$246.54*</v>
          </cell>
        </row>
        <row r="117">
          <cell r="A117" t="str">
            <v>FirePro S7150</v>
          </cell>
          <cell r="B117">
            <v>6276</v>
          </cell>
          <cell r="C117">
            <v>193</v>
          </cell>
          <cell r="D117">
            <v>44318</v>
          </cell>
          <cell r="E117" t="str">
            <v>$1,250.00*</v>
          </cell>
        </row>
        <row r="118">
          <cell r="A118" t="str">
            <v>FirePro S9000</v>
          </cell>
          <cell r="B118">
            <v>5059</v>
          </cell>
          <cell r="C118">
            <v>231</v>
          </cell>
          <cell r="D118" t="str">
            <v>NA</v>
          </cell>
          <cell r="E118" t="str">
            <v>NA</v>
          </cell>
        </row>
        <row r="119">
          <cell r="A119" t="str">
            <v>FirePro S9050</v>
          </cell>
          <cell r="B119">
            <v>3911</v>
          </cell>
          <cell r="C119">
            <v>-1</v>
          </cell>
          <cell r="D119" t="str">
            <v>NA</v>
          </cell>
          <cell r="E119" t="str">
            <v>NA</v>
          </cell>
        </row>
        <row r="120">
          <cell r="A120" t="str">
            <v>FirePro S10000</v>
          </cell>
          <cell r="B120">
            <v>5235</v>
          </cell>
          <cell r="C120">
            <v>225</v>
          </cell>
          <cell r="D120" t="str">
            <v>NA</v>
          </cell>
          <cell r="E120" t="str">
            <v>NA</v>
          </cell>
        </row>
        <row r="121">
          <cell r="A121" t="str">
            <v>FirePro V3800</v>
          </cell>
          <cell r="B121">
            <v>322</v>
          </cell>
          <cell r="C121">
            <v>1417</v>
          </cell>
          <cell r="D121" t="str">
            <v>2.58</v>
          </cell>
          <cell r="E121" t="str">
            <v>$125.00*</v>
          </cell>
        </row>
        <row r="122">
          <cell r="A122" t="str">
            <v>FirePro V3900</v>
          </cell>
          <cell r="B122">
            <v>672</v>
          </cell>
          <cell r="C122">
            <v>1048</v>
          </cell>
          <cell r="D122" t="str">
            <v>2.82</v>
          </cell>
          <cell r="E122" t="str">
            <v>$238.44*</v>
          </cell>
        </row>
        <row r="123">
          <cell r="A123" t="str">
            <v>FirePro V4900</v>
          </cell>
          <cell r="B123">
            <v>983</v>
          </cell>
          <cell r="C123">
            <v>793</v>
          </cell>
          <cell r="D123" t="str">
            <v>16.68</v>
          </cell>
          <cell r="E123" t="str">
            <v>$59.00*</v>
          </cell>
        </row>
        <row r="124">
          <cell r="A124" t="str">
            <v>FirePro V5700</v>
          </cell>
          <cell r="B124">
            <v>464</v>
          </cell>
          <cell r="C124">
            <v>1287</v>
          </cell>
          <cell r="D124" t="str">
            <v>NA</v>
          </cell>
          <cell r="E124" t="str">
            <v>NA</v>
          </cell>
        </row>
        <row r="125">
          <cell r="A125" t="str">
            <v>FirePro V5800</v>
          </cell>
          <cell r="B125">
            <v>1266</v>
          </cell>
          <cell r="C125">
            <v>672</v>
          </cell>
          <cell r="D125" t="str">
            <v>18.36</v>
          </cell>
          <cell r="E125" t="str">
            <v>$69.00*</v>
          </cell>
        </row>
        <row r="126">
          <cell r="A126" t="str">
            <v>FirePro V5900</v>
          </cell>
          <cell r="B126">
            <v>1278</v>
          </cell>
          <cell r="C126">
            <v>669</v>
          </cell>
          <cell r="D126" t="str">
            <v>12.92</v>
          </cell>
          <cell r="E126" t="str">
            <v>$99.00*</v>
          </cell>
        </row>
        <row r="127">
          <cell r="A127" t="str">
            <v>FirePro V7000</v>
          </cell>
          <cell r="B127">
            <v>3161</v>
          </cell>
          <cell r="C127">
            <v>341</v>
          </cell>
          <cell r="D127" t="str">
            <v>NA</v>
          </cell>
          <cell r="E127" t="str">
            <v>NA</v>
          </cell>
        </row>
        <row r="128">
          <cell r="A128" t="str">
            <v>FirePro V7800</v>
          </cell>
          <cell r="B128">
            <v>2030</v>
          </cell>
          <cell r="C128">
            <v>488</v>
          </cell>
          <cell r="D128" t="str">
            <v>10.97</v>
          </cell>
          <cell r="E128" t="str">
            <v>$185.00*</v>
          </cell>
        </row>
        <row r="129">
          <cell r="A129" t="str">
            <v>FirePro V7900</v>
          </cell>
          <cell r="B129">
            <v>2296</v>
          </cell>
          <cell r="C129">
            <v>443</v>
          </cell>
          <cell r="D129" t="str">
            <v>18.38</v>
          </cell>
          <cell r="E129" t="str">
            <v>$125.00*</v>
          </cell>
        </row>
        <row r="130">
          <cell r="A130" t="str">
            <v>FirePro V8700</v>
          </cell>
          <cell r="B130">
            <v>1538</v>
          </cell>
          <cell r="C130">
            <v>607</v>
          </cell>
          <cell r="D130" t="str">
            <v>9.75</v>
          </cell>
          <cell r="E130" t="str">
            <v>$157.88*</v>
          </cell>
        </row>
        <row r="131">
          <cell r="A131" t="str">
            <v>FirePro V8800</v>
          </cell>
          <cell r="B131">
            <v>2267</v>
          </cell>
          <cell r="C131">
            <v>-1</v>
          </cell>
          <cell r="D131" t="str">
            <v>11.39</v>
          </cell>
          <cell r="E131" t="str">
            <v>$199.00*</v>
          </cell>
        </row>
        <row r="132">
          <cell r="A132" t="str">
            <v>FirePro V9800</v>
          </cell>
          <cell r="B132">
            <v>2726</v>
          </cell>
          <cell r="C132">
            <v>376</v>
          </cell>
          <cell r="D132" t="str">
            <v>9.77</v>
          </cell>
          <cell r="E132" t="str">
            <v>$279.00*</v>
          </cell>
        </row>
        <row r="133">
          <cell r="A133" t="str">
            <v>FirePro W600</v>
          </cell>
          <cell r="B133">
            <v>1751</v>
          </cell>
          <cell r="C133">
            <v>558</v>
          </cell>
          <cell r="D133" t="str">
            <v>4.93</v>
          </cell>
          <cell r="E133" t="str">
            <v>$355.00*</v>
          </cell>
        </row>
        <row r="134">
          <cell r="A134" t="str">
            <v>FirePro W2100</v>
          </cell>
          <cell r="B134">
            <v>878</v>
          </cell>
          <cell r="C134">
            <v>866</v>
          </cell>
          <cell r="D134" t="str">
            <v>14.89</v>
          </cell>
          <cell r="E134" t="str">
            <v>$59.00*</v>
          </cell>
        </row>
        <row r="135">
          <cell r="A135" t="str">
            <v>FirePro W4100</v>
          </cell>
          <cell r="B135">
            <v>1544</v>
          </cell>
          <cell r="C135">
            <v>605</v>
          </cell>
          <cell r="D135">
            <v>44360</v>
          </cell>
          <cell r="E135" t="str">
            <v>$252.00*</v>
          </cell>
        </row>
        <row r="136">
          <cell r="A136" t="str">
            <v>FirePro W4170M</v>
          </cell>
          <cell r="B136">
            <v>920</v>
          </cell>
          <cell r="C136">
            <v>836</v>
          </cell>
          <cell r="D136" t="str">
            <v>NA</v>
          </cell>
          <cell r="E136" t="str">
            <v>NA</v>
          </cell>
        </row>
        <row r="137">
          <cell r="A137" t="str">
            <v>Firepro W4190M</v>
          </cell>
          <cell r="B137">
            <v>1108</v>
          </cell>
          <cell r="C137">
            <v>729</v>
          </cell>
          <cell r="D137" t="str">
            <v>NA</v>
          </cell>
          <cell r="E137" t="str">
            <v>NA</v>
          </cell>
        </row>
        <row r="138">
          <cell r="A138" t="str">
            <v>FirePro W4300</v>
          </cell>
          <cell r="B138">
            <v>2734</v>
          </cell>
          <cell r="C138">
            <v>375</v>
          </cell>
          <cell r="D138" t="str">
            <v>11.39</v>
          </cell>
          <cell r="E138" t="str">
            <v>$239.99*</v>
          </cell>
        </row>
        <row r="139">
          <cell r="A139" t="str">
            <v>FirePro W5000</v>
          </cell>
          <cell r="B139">
            <v>2981</v>
          </cell>
          <cell r="C139">
            <v>356</v>
          </cell>
          <cell r="D139" t="str">
            <v>29.82</v>
          </cell>
          <cell r="E139" t="str">
            <v>$99.99*</v>
          </cell>
        </row>
        <row r="140">
          <cell r="A140" t="str">
            <v>FirePro W5100</v>
          </cell>
          <cell r="B140">
            <v>2839</v>
          </cell>
          <cell r="C140">
            <v>368</v>
          </cell>
          <cell r="D140" t="str">
            <v>9.96</v>
          </cell>
          <cell r="E140" t="str">
            <v>$285.00*</v>
          </cell>
        </row>
        <row r="141">
          <cell r="A141" t="str">
            <v>FirePro W5130M</v>
          </cell>
          <cell r="B141">
            <v>1427</v>
          </cell>
          <cell r="C141">
            <v>627</v>
          </cell>
          <cell r="D141" t="str">
            <v>NA</v>
          </cell>
          <cell r="E141" t="str">
            <v>NA</v>
          </cell>
        </row>
        <row r="142">
          <cell r="A142" t="str">
            <v>Firepro W5170M</v>
          </cell>
          <cell r="B142">
            <v>1673</v>
          </cell>
          <cell r="C142">
            <v>573</v>
          </cell>
          <cell r="D142" t="str">
            <v>NA</v>
          </cell>
          <cell r="E142" t="str">
            <v>NA</v>
          </cell>
        </row>
        <row r="143">
          <cell r="A143" t="str">
            <v>FirePro W6150M</v>
          </cell>
          <cell r="B143">
            <v>1515</v>
          </cell>
          <cell r="C143">
            <v>612</v>
          </cell>
          <cell r="D143" t="str">
            <v>NA</v>
          </cell>
          <cell r="E143" t="str">
            <v>NA</v>
          </cell>
        </row>
        <row r="144">
          <cell r="A144" t="str">
            <v>FirePro W7000</v>
          </cell>
          <cell r="B144">
            <v>4287</v>
          </cell>
          <cell r="C144">
            <v>269</v>
          </cell>
          <cell r="D144" t="str">
            <v>12.65</v>
          </cell>
          <cell r="E144" t="str">
            <v>$339.00*</v>
          </cell>
        </row>
        <row r="145">
          <cell r="A145" t="str">
            <v>FirePro W7000 Adapter</v>
          </cell>
          <cell r="B145">
            <v>4339</v>
          </cell>
          <cell r="C145">
            <v>263</v>
          </cell>
          <cell r="D145" t="str">
            <v>NA</v>
          </cell>
          <cell r="E145" t="str">
            <v>NA</v>
          </cell>
        </row>
        <row r="146">
          <cell r="A146" t="str">
            <v>FirePro W7100</v>
          </cell>
          <cell r="B146">
            <v>4883</v>
          </cell>
          <cell r="C146">
            <v>238</v>
          </cell>
          <cell r="D146" t="str">
            <v>6.61</v>
          </cell>
          <cell r="E146" t="str">
            <v>$739.00*</v>
          </cell>
        </row>
        <row r="147">
          <cell r="A147" t="str">
            <v>FirePro W7170M</v>
          </cell>
          <cell r="B147">
            <v>3849</v>
          </cell>
          <cell r="C147">
            <v>292</v>
          </cell>
          <cell r="D147" t="str">
            <v>NA</v>
          </cell>
          <cell r="E147" t="str">
            <v>NA</v>
          </cell>
        </row>
        <row r="148">
          <cell r="A148" t="str">
            <v>FirePro W8000</v>
          </cell>
          <cell r="B148">
            <v>3453</v>
          </cell>
          <cell r="C148">
            <v>315</v>
          </cell>
          <cell r="D148">
            <v>44355</v>
          </cell>
          <cell r="E148" t="str">
            <v>$568.00*</v>
          </cell>
        </row>
        <row r="149">
          <cell r="A149" t="str">
            <v>FirePro W8100</v>
          </cell>
          <cell r="B149">
            <v>7234</v>
          </cell>
          <cell r="C149">
            <v>175</v>
          </cell>
          <cell r="D149" t="str">
            <v>10.35</v>
          </cell>
          <cell r="E149" t="str">
            <v>$699.00*</v>
          </cell>
        </row>
        <row r="150">
          <cell r="A150" t="str">
            <v>FirePro W9000</v>
          </cell>
          <cell r="B150">
            <v>6138</v>
          </cell>
          <cell r="C150">
            <v>198</v>
          </cell>
          <cell r="D150">
            <v>44408</v>
          </cell>
          <cell r="E150" t="str">
            <v>$840.00*</v>
          </cell>
        </row>
        <row r="151">
          <cell r="A151" t="str">
            <v>FirePro W9100</v>
          </cell>
          <cell r="B151">
            <v>7750</v>
          </cell>
          <cell r="C151">
            <v>162</v>
          </cell>
          <cell r="D151" t="str">
            <v>3.78</v>
          </cell>
          <cell r="E151" t="str">
            <v>$2,050.00*</v>
          </cell>
        </row>
        <row r="152">
          <cell r="A152" t="str">
            <v>FireStream 9170</v>
          </cell>
          <cell r="B152">
            <v>647</v>
          </cell>
          <cell r="C152">
            <v>1070</v>
          </cell>
          <cell r="D152" t="str">
            <v>NA</v>
          </cell>
          <cell r="E152" t="str">
            <v>NA</v>
          </cell>
        </row>
        <row r="153">
          <cell r="A153" t="str">
            <v>FireStream 9250</v>
          </cell>
          <cell r="B153">
            <v>1164</v>
          </cell>
          <cell r="C153">
            <v>709</v>
          </cell>
          <cell r="D153" t="str">
            <v>NA</v>
          </cell>
          <cell r="E153" t="str">
            <v>NA</v>
          </cell>
        </row>
        <row r="154">
          <cell r="A154" t="str">
            <v>Videocard Name</v>
          </cell>
          <cell r="B154" t="str">
            <v>Passmark G3D Mark</v>
          </cell>
          <cell r="C154" t="str">
            <v>Rank</v>
          </cell>
          <cell r="D154" t="str">
            <v>Videocard Value</v>
          </cell>
          <cell r="E154" t="str">
            <v>Price</v>
          </cell>
        </row>
        <row r="155">
          <cell r="A155"/>
          <cell r="B155" t="str">
            <v>(higher is better)</v>
          </cell>
          <cell r="C155" t="str">
            <v>(lower is better)</v>
          </cell>
          <cell r="D155" t="str">
            <v>(higher is better)</v>
          </cell>
          <cell r="E155" t="str">
            <v>(USD)</v>
          </cell>
        </row>
        <row r="156">
          <cell r="A156" t="str">
            <v>FireStream 9270</v>
          </cell>
          <cell r="B156">
            <v>1341</v>
          </cell>
          <cell r="C156">
            <v>652</v>
          </cell>
          <cell r="D156" t="str">
            <v>NA</v>
          </cell>
          <cell r="E156" t="str">
            <v>NA</v>
          </cell>
        </row>
        <row r="157">
          <cell r="A157" t="str">
            <v>FireStream 9370</v>
          </cell>
          <cell r="B157">
            <v>2528</v>
          </cell>
          <cell r="C157">
            <v>412</v>
          </cell>
          <cell r="D157" t="str">
            <v>NA</v>
          </cell>
          <cell r="E157" t="str">
            <v>NA</v>
          </cell>
        </row>
        <row r="158">
          <cell r="A158" t="str">
            <v>GeCube RADEON 7000</v>
          </cell>
          <cell r="B158">
            <v>8</v>
          </cell>
          <cell r="C158">
            <v>2058</v>
          </cell>
          <cell r="D158" t="str">
            <v>NA</v>
          </cell>
          <cell r="E158" t="str">
            <v>NA</v>
          </cell>
        </row>
        <row r="159">
          <cell r="A159" t="str">
            <v>GeForce2 Go</v>
          </cell>
          <cell r="B159">
            <v>4</v>
          </cell>
          <cell r="C159">
            <v>2137</v>
          </cell>
          <cell r="D159" t="str">
            <v>NA</v>
          </cell>
          <cell r="E159" t="str">
            <v>NA</v>
          </cell>
        </row>
        <row r="160">
          <cell r="A160" t="str">
            <v>GeForce2 GTS/GeForce2 Pro</v>
          </cell>
          <cell r="B160">
            <v>3</v>
          </cell>
          <cell r="C160">
            <v>2143</v>
          </cell>
          <cell r="D160" t="str">
            <v>NA</v>
          </cell>
          <cell r="E160" t="str">
            <v>NA</v>
          </cell>
        </row>
        <row r="161">
          <cell r="A161" t="str">
            <v>GeForce2 Integrated GPU</v>
          </cell>
          <cell r="B161">
            <v>4</v>
          </cell>
          <cell r="C161">
            <v>2132</v>
          </cell>
          <cell r="D161" t="str">
            <v>NA</v>
          </cell>
          <cell r="E161" t="str">
            <v>NA</v>
          </cell>
        </row>
        <row r="162">
          <cell r="A162" t="str">
            <v>GeForce2 MX</v>
          </cell>
          <cell r="B162">
            <v>2</v>
          </cell>
          <cell r="C162">
            <v>2182</v>
          </cell>
          <cell r="D162" t="str">
            <v>NA</v>
          </cell>
          <cell r="E162" t="str">
            <v>NA</v>
          </cell>
        </row>
        <row r="163">
          <cell r="A163" t="str">
            <v>GeForce2 MX 100/200</v>
          </cell>
          <cell r="B163">
            <v>3</v>
          </cell>
          <cell r="C163">
            <v>2166</v>
          </cell>
          <cell r="D163" t="str">
            <v>NA</v>
          </cell>
          <cell r="E163" t="str">
            <v>NA</v>
          </cell>
        </row>
        <row r="164">
          <cell r="A164" t="str">
            <v>GeForce2 MX with DVI-D and TV-out</v>
          </cell>
          <cell r="B164">
            <v>4</v>
          </cell>
          <cell r="C164">
            <v>2116</v>
          </cell>
          <cell r="D164" t="str">
            <v>NA</v>
          </cell>
          <cell r="E164" t="str">
            <v>NA</v>
          </cell>
        </row>
        <row r="165">
          <cell r="A165" t="str">
            <v>GeForce2 MX/MX 400</v>
          </cell>
          <cell r="B165">
            <v>3</v>
          </cell>
          <cell r="C165">
            <v>2145</v>
          </cell>
          <cell r="D165" t="str">
            <v>NA</v>
          </cell>
          <cell r="E165" t="str">
            <v>NA</v>
          </cell>
        </row>
        <row r="166">
          <cell r="A166" t="str">
            <v>GeForce2 Ti</v>
          </cell>
          <cell r="B166">
            <v>4</v>
          </cell>
          <cell r="C166">
            <v>2124</v>
          </cell>
          <cell r="D166" t="str">
            <v>NA</v>
          </cell>
          <cell r="E166" t="str">
            <v>NA</v>
          </cell>
        </row>
        <row r="167">
          <cell r="A167" t="str">
            <v>GeForce2 Ultra</v>
          </cell>
          <cell r="B167">
            <v>6</v>
          </cell>
          <cell r="C167">
            <v>2081</v>
          </cell>
          <cell r="D167" t="str">
            <v>NA</v>
          </cell>
          <cell r="E167" t="str">
            <v>NA</v>
          </cell>
        </row>
        <row r="168">
          <cell r="A168" t="str">
            <v>GeForce3</v>
          </cell>
          <cell r="B168">
            <v>4</v>
          </cell>
          <cell r="C168">
            <v>2113</v>
          </cell>
          <cell r="D168" t="str">
            <v>NA</v>
          </cell>
          <cell r="E168" t="str">
            <v>NA</v>
          </cell>
        </row>
        <row r="169">
          <cell r="A169" t="str">
            <v>GeForce3 Ti 200</v>
          </cell>
          <cell r="B169">
            <v>4</v>
          </cell>
          <cell r="C169">
            <v>2139</v>
          </cell>
          <cell r="D169" t="str">
            <v>NA</v>
          </cell>
          <cell r="E169" t="str">
            <v>NA</v>
          </cell>
        </row>
        <row r="170">
          <cell r="A170" t="str">
            <v>GeForce3 Ti 500</v>
          </cell>
          <cell r="B170">
            <v>2</v>
          </cell>
          <cell r="C170">
            <v>2192</v>
          </cell>
          <cell r="D170" t="str">
            <v>NA</v>
          </cell>
          <cell r="E170" t="str">
            <v>NA</v>
          </cell>
        </row>
        <row r="171">
          <cell r="A171" t="str">
            <v>GeForce4 420 Go</v>
          </cell>
          <cell r="B171">
            <v>3</v>
          </cell>
          <cell r="C171">
            <v>2163</v>
          </cell>
          <cell r="D171" t="str">
            <v>NA</v>
          </cell>
          <cell r="E171" t="str">
            <v>NA</v>
          </cell>
        </row>
        <row r="172">
          <cell r="A172" t="str">
            <v>GeForce4 420 Go 32M</v>
          </cell>
          <cell r="B172">
            <v>5</v>
          </cell>
          <cell r="C172">
            <v>2103</v>
          </cell>
          <cell r="D172" t="str">
            <v>NA</v>
          </cell>
          <cell r="E172" t="str">
            <v>NA</v>
          </cell>
        </row>
        <row r="173">
          <cell r="A173" t="str">
            <v>GeForce4 440</v>
          </cell>
          <cell r="B173">
            <v>4</v>
          </cell>
          <cell r="C173">
            <v>2110</v>
          </cell>
          <cell r="D173" t="str">
            <v>NA</v>
          </cell>
          <cell r="E173" t="str">
            <v>NA</v>
          </cell>
        </row>
        <row r="174">
          <cell r="A174" t="str">
            <v>GeForce4 440 Go</v>
          </cell>
          <cell r="B174">
            <v>3</v>
          </cell>
          <cell r="C174">
            <v>2151</v>
          </cell>
          <cell r="D174" t="str">
            <v>NA</v>
          </cell>
          <cell r="E174" t="str">
            <v>NA</v>
          </cell>
        </row>
        <row r="175">
          <cell r="A175" t="str">
            <v>GeForce4 440 Go 64M</v>
          </cell>
          <cell r="B175">
            <v>5</v>
          </cell>
          <cell r="C175">
            <v>2087</v>
          </cell>
          <cell r="D175" t="str">
            <v>NA</v>
          </cell>
          <cell r="E175" t="str">
            <v>NA</v>
          </cell>
        </row>
        <row r="176">
          <cell r="A176" t="str">
            <v>GeForce4 448 Go</v>
          </cell>
          <cell r="B176">
            <v>5</v>
          </cell>
          <cell r="C176">
            <v>2100</v>
          </cell>
          <cell r="D176" t="str">
            <v>NA</v>
          </cell>
          <cell r="E176" t="str">
            <v>NA</v>
          </cell>
        </row>
        <row r="177">
          <cell r="A177" t="str">
            <v>GeForce4 4200 Go</v>
          </cell>
          <cell r="B177">
            <v>3</v>
          </cell>
          <cell r="C177">
            <v>2144</v>
          </cell>
          <cell r="D177" t="str">
            <v>NA</v>
          </cell>
          <cell r="E177" t="str">
            <v>NA</v>
          </cell>
        </row>
        <row r="178">
          <cell r="A178" t="str">
            <v>GeForce4 MX 420</v>
          </cell>
          <cell r="B178">
            <v>4</v>
          </cell>
          <cell r="C178">
            <v>2117</v>
          </cell>
          <cell r="D178" t="str">
            <v>NA</v>
          </cell>
          <cell r="E178" t="str">
            <v>NA</v>
          </cell>
        </row>
        <row r="179">
          <cell r="A179" t="str">
            <v>GeForce4 MX 440</v>
          </cell>
          <cell r="B179">
            <v>4</v>
          </cell>
          <cell r="C179">
            <v>2127</v>
          </cell>
          <cell r="D179" t="str">
            <v>NA</v>
          </cell>
          <cell r="E179" t="str">
            <v>NA</v>
          </cell>
        </row>
        <row r="180">
          <cell r="A180" t="str">
            <v>GeForce4 MX 440 with AGP8X</v>
          </cell>
          <cell r="B180">
            <v>4</v>
          </cell>
          <cell r="C180">
            <v>2114</v>
          </cell>
          <cell r="D180" t="str">
            <v>NA</v>
          </cell>
          <cell r="E180" t="str">
            <v>NA</v>
          </cell>
        </row>
        <row r="181">
          <cell r="A181" t="str">
            <v>GeForce4 MX 440SE</v>
          </cell>
          <cell r="B181">
            <v>4</v>
          </cell>
          <cell r="C181">
            <v>2126</v>
          </cell>
          <cell r="D181" t="str">
            <v>NA</v>
          </cell>
          <cell r="E181" t="str">
            <v>NA</v>
          </cell>
        </row>
        <row r="182">
          <cell r="A182" t="str">
            <v>GeForce4 MX 460</v>
          </cell>
          <cell r="B182">
            <v>4</v>
          </cell>
          <cell r="C182">
            <v>2136</v>
          </cell>
          <cell r="D182" t="str">
            <v>NA</v>
          </cell>
          <cell r="E182" t="str">
            <v>NA</v>
          </cell>
        </row>
        <row r="183">
          <cell r="A183" t="str">
            <v>GeForce4 MX 4000</v>
          </cell>
          <cell r="B183">
            <v>4</v>
          </cell>
          <cell r="C183">
            <v>2130</v>
          </cell>
          <cell r="D183" t="str">
            <v>NA</v>
          </cell>
          <cell r="E183" t="str">
            <v>NA</v>
          </cell>
        </row>
        <row r="184">
          <cell r="A184" t="str">
            <v>GeForce4 MX Integrated GPU</v>
          </cell>
          <cell r="B184">
            <v>6</v>
          </cell>
          <cell r="C184">
            <v>2079</v>
          </cell>
          <cell r="D184" t="str">
            <v>NA</v>
          </cell>
          <cell r="E184" t="str">
            <v>NA</v>
          </cell>
        </row>
        <row r="185">
          <cell r="A185" t="str">
            <v>GeForce4 Ti 4200</v>
          </cell>
          <cell r="B185">
            <v>5</v>
          </cell>
          <cell r="C185">
            <v>2099</v>
          </cell>
          <cell r="D185" t="str">
            <v>NA</v>
          </cell>
          <cell r="E185" t="str">
            <v>NA</v>
          </cell>
        </row>
        <row r="186">
          <cell r="A186" t="str">
            <v>GeForce4 Ti 4400</v>
          </cell>
          <cell r="B186">
            <v>7</v>
          </cell>
          <cell r="C186">
            <v>2072</v>
          </cell>
          <cell r="D186" t="str">
            <v>NA</v>
          </cell>
          <cell r="E186" t="str">
            <v>NA</v>
          </cell>
        </row>
        <row r="187">
          <cell r="A187" t="str">
            <v>GeForce4 Ti 4600</v>
          </cell>
          <cell r="B187">
            <v>5</v>
          </cell>
          <cell r="C187">
            <v>2101</v>
          </cell>
          <cell r="D187" t="str">
            <v>0.10</v>
          </cell>
          <cell r="E187" t="str">
            <v>$53.99*</v>
          </cell>
        </row>
        <row r="188">
          <cell r="A188" t="str">
            <v>GeForce4 Ti 4800</v>
          </cell>
          <cell r="B188">
            <v>5</v>
          </cell>
          <cell r="C188">
            <v>2090</v>
          </cell>
          <cell r="D188" t="str">
            <v>NA</v>
          </cell>
          <cell r="E188" t="str">
            <v>NA</v>
          </cell>
        </row>
        <row r="189">
          <cell r="A189" t="str">
            <v>GeForce4 Ti 4800 SE</v>
          </cell>
          <cell r="B189">
            <v>6</v>
          </cell>
          <cell r="C189">
            <v>2075</v>
          </cell>
          <cell r="D189" t="str">
            <v>NA</v>
          </cell>
          <cell r="E189" t="str">
            <v>NA</v>
          </cell>
        </row>
        <row r="190">
          <cell r="A190" t="str">
            <v>GeForce9400M</v>
          </cell>
          <cell r="B190">
            <v>105</v>
          </cell>
          <cell r="C190">
            <v>1710</v>
          </cell>
          <cell r="D190" t="str">
            <v>NA</v>
          </cell>
          <cell r="E190" t="str">
            <v>NA</v>
          </cell>
        </row>
        <row r="191">
          <cell r="A191" t="str">
            <v>GeForce 205</v>
          </cell>
          <cell r="B191">
            <v>126</v>
          </cell>
          <cell r="C191">
            <v>1645</v>
          </cell>
          <cell r="D191" t="str">
            <v>NA</v>
          </cell>
          <cell r="E191" t="str">
            <v>NA</v>
          </cell>
        </row>
        <row r="192">
          <cell r="A192" t="str">
            <v>GeForce 210</v>
          </cell>
          <cell r="B192">
            <v>97</v>
          </cell>
          <cell r="C192">
            <v>1736</v>
          </cell>
          <cell r="D192" t="str">
            <v>1.71</v>
          </cell>
          <cell r="E192" t="str">
            <v>$56.98*</v>
          </cell>
        </row>
        <row r="193">
          <cell r="A193" t="str">
            <v>GeForce 240M GT</v>
          </cell>
          <cell r="B193">
            <v>319</v>
          </cell>
          <cell r="C193">
            <v>1419</v>
          </cell>
          <cell r="D193" t="str">
            <v>NA</v>
          </cell>
          <cell r="E193" t="str">
            <v>NA</v>
          </cell>
        </row>
        <row r="194">
          <cell r="A194" t="str">
            <v>GeForce 256</v>
          </cell>
          <cell r="B194">
            <v>5</v>
          </cell>
          <cell r="C194">
            <v>2108</v>
          </cell>
          <cell r="D194" t="str">
            <v>0.12</v>
          </cell>
          <cell r="E194" t="str">
            <v>$42.04*</v>
          </cell>
        </row>
        <row r="195">
          <cell r="A195" t="str">
            <v>GeForce 305M</v>
          </cell>
          <cell r="B195">
            <v>190</v>
          </cell>
          <cell r="C195">
            <v>1551</v>
          </cell>
          <cell r="D195" t="str">
            <v>NA</v>
          </cell>
          <cell r="E195" t="str">
            <v>NA</v>
          </cell>
        </row>
        <row r="196">
          <cell r="A196" t="str">
            <v>GeForce 310</v>
          </cell>
          <cell r="B196">
            <v>122</v>
          </cell>
          <cell r="C196">
            <v>1657</v>
          </cell>
          <cell r="D196">
            <v>44209</v>
          </cell>
          <cell r="E196" t="str">
            <v>$108.35*</v>
          </cell>
        </row>
        <row r="197">
          <cell r="A197" t="str">
            <v>GeForce 310M</v>
          </cell>
          <cell r="B197">
            <v>112</v>
          </cell>
          <cell r="C197">
            <v>1687</v>
          </cell>
          <cell r="D197" t="str">
            <v>NA</v>
          </cell>
          <cell r="E197" t="str">
            <v>NA</v>
          </cell>
        </row>
        <row r="198">
          <cell r="A198" t="str">
            <v>GeForce 315</v>
          </cell>
          <cell r="B198">
            <v>163</v>
          </cell>
          <cell r="C198">
            <v>1581</v>
          </cell>
          <cell r="D198" t="str">
            <v>4.95</v>
          </cell>
          <cell r="E198" t="str">
            <v>$32.99*</v>
          </cell>
        </row>
        <row r="199">
          <cell r="A199" t="str">
            <v>GeForce 315M</v>
          </cell>
          <cell r="B199">
            <v>118</v>
          </cell>
          <cell r="C199">
            <v>1669</v>
          </cell>
          <cell r="D199" t="str">
            <v>NA</v>
          </cell>
          <cell r="E199" t="str">
            <v>NA</v>
          </cell>
        </row>
        <row r="200">
          <cell r="A200" t="str">
            <v>GeForce 320M</v>
          </cell>
          <cell r="B200">
            <v>202</v>
          </cell>
          <cell r="C200">
            <v>1530</v>
          </cell>
          <cell r="D200" t="str">
            <v>NA</v>
          </cell>
          <cell r="E200" t="str">
            <v>NA</v>
          </cell>
        </row>
        <row r="201">
          <cell r="A201" t="str">
            <v>GeForce 405</v>
          </cell>
          <cell r="B201">
            <v>121</v>
          </cell>
          <cell r="C201">
            <v>1659</v>
          </cell>
          <cell r="D201" t="str">
            <v>4.95</v>
          </cell>
          <cell r="E201" t="str">
            <v>$24.64*</v>
          </cell>
        </row>
        <row r="202">
          <cell r="A202" t="str">
            <v>GeForce 410M</v>
          </cell>
          <cell r="B202">
            <v>246</v>
          </cell>
          <cell r="C202">
            <v>1484</v>
          </cell>
          <cell r="D202" t="str">
            <v>NA</v>
          </cell>
          <cell r="E202" t="str">
            <v>NA</v>
          </cell>
        </row>
        <row r="203">
          <cell r="A203" t="str">
            <v>GeForce 505</v>
          </cell>
          <cell r="B203">
            <v>186</v>
          </cell>
          <cell r="C203">
            <v>1553</v>
          </cell>
          <cell r="D203" t="str">
            <v>1.62</v>
          </cell>
          <cell r="E203" t="str">
            <v>$115.06*</v>
          </cell>
        </row>
        <row r="204">
          <cell r="A204" t="str">
            <v>GeForce 510</v>
          </cell>
          <cell r="B204">
            <v>252</v>
          </cell>
          <cell r="C204">
            <v>1477</v>
          </cell>
          <cell r="D204" t="str">
            <v>3.61</v>
          </cell>
          <cell r="E204" t="str">
            <v>$69.99*</v>
          </cell>
        </row>
        <row r="205">
          <cell r="A205" t="str">
            <v>Videocard Name</v>
          </cell>
          <cell r="B205" t="str">
            <v>Passmark G3D Mark</v>
          </cell>
          <cell r="C205" t="str">
            <v>Rank</v>
          </cell>
          <cell r="D205" t="str">
            <v>Videocard Value</v>
          </cell>
          <cell r="E205" t="str">
            <v>Price</v>
          </cell>
        </row>
        <row r="206">
          <cell r="A206"/>
          <cell r="B206" t="str">
            <v>(higher is better)</v>
          </cell>
          <cell r="C206" t="str">
            <v>(lower is better)</v>
          </cell>
          <cell r="D206" t="str">
            <v>(higher is better)</v>
          </cell>
          <cell r="E206" t="str">
            <v>(USD)</v>
          </cell>
        </row>
        <row r="207">
          <cell r="A207" t="str">
            <v>GeForce 605</v>
          </cell>
          <cell r="B207">
            <v>309</v>
          </cell>
          <cell r="C207">
            <v>1429</v>
          </cell>
          <cell r="D207">
            <v>44253</v>
          </cell>
          <cell r="E207" t="str">
            <v>$136.83*</v>
          </cell>
        </row>
        <row r="208">
          <cell r="A208" t="str">
            <v>GeForce 610M</v>
          </cell>
          <cell r="B208">
            <v>288</v>
          </cell>
          <cell r="C208">
            <v>1450</v>
          </cell>
          <cell r="D208" t="str">
            <v>NA</v>
          </cell>
          <cell r="E208" t="str">
            <v>NA</v>
          </cell>
        </row>
        <row r="209">
          <cell r="A209" t="str">
            <v>GeForce 615</v>
          </cell>
          <cell r="B209">
            <v>551</v>
          </cell>
          <cell r="C209">
            <v>1187</v>
          </cell>
          <cell r="D209" t="str">
            <v>NA</v>
          </cell>
          <cell r="E209" t="str">
            <v>NA</v>
          </cell>
        </row>
        <row r="210">
          <cell r="A210" t="str">
            <v>GeForce 705M</v>
          </cell>
          <cell r="B210">
            <v>455</v>
          </cell>
          <cell r="C210">
            <v>1295</v>
          </cell>
          <cell r="D210" t="str">
            <v>NA</v>
          </cell>
          <cell r="E210" t="str">
            <v>NA</v>
          </cell>
        </row>
        <row r="211">
          <cell r="A211" t="str">
            <v>GeForce 710A</v>
          </cell>
          <cell r="B211">
            <v>486</v>
          </cell>
          <cell r="C211">
            <v>1264</v>
          </cell>
          <cell r="D211" t="str">
            <v>NA</v>
          </cell>
          <cell r="E211" t="str">
            <v>NA</v>
          </cell>
        </row>
        <row r="212">
          <cell r="A212" t="str">
            <v>GeForce 710M</v>
          </cell>
          <cell r="B212">
            <v>443</v>
          </cell>
          <cell r="C212">
            <v>1312</v>
          </cell>
          <cell r="D212" t="str">
            <v>NA</v>
          </cell>
          <cell r="E212" t="str">
            <v>NA</v>
          </cell>
        </row>
        <row r="213">
          <cell r="A213" t="str">
            <v>GeForce 720A</v>
          </cell>
          <cell r="B213">
            <v>724</v>
          </cell>
          <cell r="C213">
            <v>1000</v>
          </cell>
          <cell r="D213" t="str">
            <v>NA</v>
          </cell>
          <cell r="E213" t="str">
            <v>NA</v>
          </cell>
        </row>
        <row r="214">
          <cell r="A214" t="str">
            <v>GeForce 730A</v>
          </cell>
          <cell r="B214">
            <v>772</v>
          </cell>
          <cell r="C214">
            <v>947</v>
          </cell>
          <cell r="D214" t="str">
            <v>NA</v>
          </cell>
          <cell r="E214" t="str">
            <v>NA</v>
          </cell>
        </row>
        <row r="215">
          <cell r="A215" t="str">
            <v>GeForce 770M</v>
          </cell>
          <cell r="B215">
            <v>3245</v>
          </cell>
          <cell r="C215">
            <v>336</v>
          </cell>
          <cell r="D215" t="str">
            <v>18.34</v>
          </cell>
          <cell r="E215" t="str">
            <v>$176.99*</v>
          </cell>
        </row>
        <row r="216">
          <cell r="A216" t="str">
            <v>GeForce 800A</v>
          </cell>
          <cell r="B216">
            <v>428</v>
          </cell>
          <cell r="C216">
            <v>1329</v>
          </cell>
          <cell r="D216" t="str">
            <v>NA</v>
          </cell>
          <cell r="E216" t="str">
            <v>NA</v>
          </cell>
        </row>
        <row r="217">
          <cell r="A217" t="str">
            <v>GeForce 800M</v>
          </cell>
          <cell r="B217">
            <v>468</v>
          </cell>
          <cell r="C217">
            <v>1281</v>
          </cell>
          <cell r="D217" t="str">
            <v>NA</v>
          </cell>
          <cell r="E217" t="str">
            <v>NA</v>
          </cell>
        </row>
        <row r="218">
          <cell r="A218" t="str">
            <v>GeForce 810A</v>
          </cell>
          <cell r="B218">
            <v>622</v>
          </cell>
          <cell r="C218">
            <v>1105</v>
          </cell>
          <cell r="D218" t="str">
            <v>NA</v>
          </cell>
          <cell r="E218" t="str">
            <v>NA</v>
          </cell>
        </row>
        <row r="219">
          <cell r="A219" t="str">
            <v>GeForce 810M</v>
          </cell>
          <cell r="B219">
            <v>397</v>
          </cell>
          <cell r="C219">
            <v>1352</v>
          </cell>
          <cell r="D219" t="str">
            <v>NA</v>
          </cell>
          <cell r="E219" t="str">
            <v>NA</v>
          </cell>
        </row>
        <row r="220">
          <cell r="A220" t="str">
            <v>GeForce 820A</v>
          </cell>
          <cell r="B220">
            <v>568</v>
          </cell>
          <cell r="C220">
            <v>1170</v>
          </cell>
          <cell r="D220" t="str">
            <v>NA</v>
          </cell>
          <cell r="E220" t="str">
            <v>NA</v>
          </cell>
        </row>
        <row r="221">
          <cell r="A221" t="str">
            <v>GeForce 820M</v>
          </cell>
          <cell r="B221">
            <v>518</v>
          </cell>
          <cell r="C221">
            <v>1230</v>
          </cell>
          <cell r="D221" t="str">
            <v>NA</v>
          </cell>
          <cell r="E221" t="str">
            <v>NA</v>
          </cell>
        </row>
        <row r="222">
          <cell r="A222" t="str">
            <v>GeForce 825M</v>
          </cell>
          <cell r="B222">
            <v>768</v>
          </cell>
          <cell r="C222">
            <v>953</v>
          </cell>
          <cell r="D222" t="str">
            <v>NA</v>
          </cell>
          <cell r="E222" t="str">
            <v>NA</v>
          </cell>
        </row>
        <row r="223">
          <cell r="A223" t="str">
            <v>GeForce 830A</v>
          </cell>
          <cell r="B223">
            <v>1004</v>
          </cell>
          <cell r="C223">
            <v>779</v>
          </cell>
          <cell r="D223" t="str">
            <v>NA</v>
          </cell>
          <cell r="E223" t="str">
            <v>NA</v>
          </cell>
        </row>
        <row r="224">
          <cell r="A224" t="str">
            <v>GeForce 830M</v>
          </cell>
          <cell r="B224">
            <v>1010</v>
          </cell>
          <cell r="C224">
            <v>777</v>
          </cell>
          <cell r="D224" t="str">
            <v>NA</v>
          </cell>
          <cell r="E224" t="str">
            <v>NA</v>
          </cell>
        </row>
        <row r="225">
          <cell r="A225" t="str">
            <v>GeForce 840A</v>
          </cell>
          <cell r="B225">
            <v>1179</v>
          </cell>
          <cell r="C225">
            <v>707</v>
          </cell>
          <cell r="D225" t="str">
            <v>NA</v>
          </cell>
          <cell r="E225" t="str">
            <v>NA</v>
          </cell>
        </row>
        <row r="226">
          <cell r="A226" t="str">
            <v>GeForce 840M</v>
          </cell>
          <cell r="B226">
            <v>1062</v>
          </cell>
          <cell r="C226">
            <v>747</v>
          </cell>
          <cell r="D226" t="str">
            <v>NA</v>
          </cell>
          <cell r="E226" t="str">
            <v>NA</v>
          </cell>
        </row>
        <row r="227">
          <cell r="A227" t="str">
            <v>GeForce 845M</v>
          </cell>
          <cell r="B227">
            <v>1429</v>
          </cell>
          <cell r="C227">
            <v>626</v>
          </cell>
          <cell r="D227" t="str">
            <v>NA</v>
          </cell>
          <cell r="E227" t="str">
            <v>NA</v>
          </cell>
        </row>
        <row r="228">
          <cell r="A228" t="str">
            <v>GeForce 910M</v>
          </cell>
          <cell r="B228">
            <v>578</v>
          </cell>
          <cell r="C228">
            <v>1156</v>
          </cell>
          <cell r="D228" t="str">
            <v>NA</v>
          </cell>
          <cell r="E228" t="str">
            <v>NA</v>
          </cell>
        </row>
        <row r="229">
          <cell r="A229" t="str">
            <v>GeForce 920A</v>
          </cell>
          <cell r="B229">
            <v>879</v>
          </cell>
          <cell r="C229">
            <v>865</v>
          </cell>
          <cell r="D229" t="str">
            <v>NA</v>
          </cell>
          <cell r="E229" t="str">
            <v>NA</v>
          </cell>
        </row>
        <row r="230">
          <cell r="A230" t="str">
            <v>GeForce 920M</v>
          </cell>
          <cell r="B230">
            <v>725</v>
          </cell>
          <cell r="C230">
            <v>999</v>
          </cell>
          <cell r="D230" t="str">
            <v>NA</v>
          </cell>
          <cell r="E230" t="str">
            <v>NA</v>
          </cell>
        </row>
        <row r="231">
          <cell r="A231" t="str">
            <v>GeForce 920MX</v>
          </cell>
          <cell r="B231">
            <v>1085</v>
          </cell>
          <cell r="C231">
            <v>738</v>
          </cell>
          <cell r="D231" t="str">
            <v>NA</v>
          </cell>
          <cell r="E231" t="str">
            <v>NA</v>
          </cell>
        </row>
        <row r="232">
          <cell r="A232" t="str">
            <v>GeForce 930A</v>
          </cell>
          <cell r="B232">
            <v>1227</v>
          </cell>
          <cell r="C232">
            <v>690</v>
          </cell>
          <cell r="D232" t="str">
            <v>NA</v>
          </cell>
          <cell r="E232" t="str">
            <v>NA</v>
          </cell>
        </row>
        <row r="233">
          <cell r="A233" t="str">
            <v>GeForce 930M</v>
          </cell>
          <cell r="B233">
            <v>1021</v>
          </cell>
          <cell r="C233">
            <v>770</v>
          </cell>
          <cell r="D233" t="str">
            <v>NA</v>
          </cell>
          <cell r="E233" t="str">
            <v>NA</v>
          </cell>
        </row>
        <row r="234">
          <cell r="A234" t="str">
            <v>GeForce 930MX</v>
          </cell>
          <cell r="B234">
            <v>1319</v>
          </cell>
          <cell r="C234">
            <v>654</v>
          </cell>
          <cell r="D234" t="str">
            <v>NA</v>
          </cell>
          <cell r="E234" t="str">
            <v>NA</v>
          </cell>
        </row>
        <row r="235">
          <cell r="A235" t="str">
            <v>GeForce 940A</v>
          </cell>
          <cell r="B235">
            <v>1144</v>
          </cell>
          <cell r="C235">
            <v>716</v>
          </cell>
          <cell r="D235" t="str">
            <v>NA</v>
          </cell>
          <cell r="E235" t="str">
            <v>NA</v>
          </cell>
        </row>
        <row r="236">
          <cell r="A236" t="str">
            <v>GeForce 940M</v>
          </cell>
          <cell r="B236">
            <v>1104</v>
          </cell>
          <cell r="C236">
            <v>731</v>
          </cell>
          <cell r="D236" t="str">
            <v>NA</v>
          </cell>
          <cell r="E236" t="str">
            <v>NA</v>
          </cell>
        </row>
        <row r="237">
          <cell r="A237" t="str">
            <v>GeForce 940MX</v>
          </cell>
          <cell r="B237">
            <v>1522</v>
          </cell>
          <cell r="C237">
            <v>611</v>
          </cell>
          <cell r="D237" t="str">
            <v>NA</v>
          </cell>
          <cell r="E237" t="str">
            <v>NA</v>
          </cell>
        </row>
        <row r="238">
          <cell r="A238" t="str">
            <v>GeForce 945A</v>
          </cell>
          <cell r="B238">
            <v>1852</v>
          </cell>
          <cell r="C238">
            <v>526</v>
          </cell>
          <cell r="D238" t="str">
            <v>NA</v>
          </cell>
          <cell r="E238" t="str">
            <v>NA</v>
          </cell>
        </row>
        <row r="239">
          <cell r="A239" t="str">
            <v>GeForce 945M</v>
          </cell>
          <cell r="B239">
            <v>1965</v>
          </cell>
          <cell r="C239">
            <v>500</v>
          </cell>
          <cell r="D239" t="str">
            <v>NA</v>
          </cell>
          <cell r="E239" t="str">
            <v>NA</v>
          </cell>
        </row>
        <row r="240">
          <cell r="A240" t="str">
            <v>GeForce 999 GTX</v>
          </cell>
          <cell r="B240">
            <v>83</v>
          </cell>
          <cell r="C240">
            <v>1779</v>
          </cell>
          <cell r="D240" t="str">
            <v>NA</v>
          </cell>
          <cell r="E240" t="str">
            <v>NA</v>
          </cell>
        </row>
        <row r="241">
          <cell r="A241" t="str">
            <v>GeForce 6100</v>
          </cell>
          <cell r="B241">
            <v>27</v>
          </cell>
          <cell r="C241">
            <v>1991</v>
          </cell>
          <cell r="D241" t="str">
            <v>NA</v>
          </cell>
          <cell r="E241" t="str">
            <v>NA</v>
          </cell>
        </row>
        <row r="242">
          <cell r="A242" t="str">
            <v>GeForce 6100 nForce 400</v>
          </cell>
          <cell r="B242">
            <v>25</v>
          </cell>
          <cell r="C242">
            <v>2000</v>
          </cell>
          <cell r="D242" t="str">
            <v>NA</v>
          </cell>
          <cell r="E242" t="str">
            <v>NA</v>
          </cell>
        </row>
        <row r="243">
          <cell r="A243" t="str">
            <v>GeForce 6100 nForce 405</v>
          </cell>
          <cell r="B243">
            <v>22</v>
          </cell>
          <cell r="C243">
            <v>2017</v>
          </cell>
          <cell r="D243" t="str">
            <v>NA</v>
          </cell>
          <cell r="E243" t="str">
            <v>NA</v>
          </cell>
        </row>
        <row r="244">
          <cell r="A244" t="str">
            <v>GeForce 6100 nForce 420</v>
          </cell>
          <cell r="B244">
            <v>25</v>
          </cell>
          <cell r="C244">
            <v>1999</v>
          </cell>
          <cell r="D244" t="str">
            <v>NA</v>
          </cell>
          <cell r="E244" t="str">
            <v>NA</v>
          </cell>
        </row>
        <row r="245">
          <cell r="A245" t="str">
            <v>GeForce 6100 nForce 430</v>
          </cell>
          <cell r="B245">
            <v>23</v>
          </cell>
          <cell r="C245">
            <v>2014</v>
          </cell>
          <cell r="D245" t="str">
            <v>NA</v>
          </cell>
          <cell r="E245" t="str">
            <v>NA</v>
          </cell>
        </row>
        <row r="246">
          <cell r="A246" t="str">
            <v>GeForce 6150</v>
          </cell>
          <cell r="B246">
            <v>21</v>
          </cell>
          <cell r="C246">
            <v>2018</v>
          </cell>
          <cell r="D246" t="str">
            <v>0.07</v>
          </cell>
          <cell r="E246" t="str">
            <v>$329.00*</v>
          </cell>
        </row>
        <row r="247">
          <cell r="A247" t="str">
            <v>GeForce 6150 LE</v>
          </cell>
          <cell r="B247">
            <v>34</v>
          </cell>
          <cell r="C247">
            <v>1965</v>
          </cell>
          <cell r="D247" t="str">
            <v>NA</v>
          </cell>
          <cell r="E247" t="str">
            <v>NA</v>
          </cell>
        </row>
        <row r="248">
          <cell r="A248" t="str">
            <v>GeForce 6150SE</v>
          </cell>
          <cell r="B248">
            <v>24</v>
          </cell>
          <cell r="C248">
            <v>2003</v>
          </cell>
          <cell r="D248" t="str">
            <v>NA</v>
          </cell>
          <cell r="E248" t="str">
            <v>NA</v>
          </cell>
        </row>
        <row r="249">
          <cell r="A249" t="str">
            <v>GeForce 6150SE nForce 430</v>
          </cell>
          <cell r="B249">
            <v>30</v>
          </cell>
          <cell r="C249">
            <v>1982</v>
          </cell>
          <cell r="D249" t="str">
            <v>NA</v>
          </cell>
          <cell r="E249" t="str">
            <v>NA</v>
          </cell>
        </row>
        <row r="250">
          <cell r="A250" t="str">
            <v>GeForce 6200</v>
          </cell>
          <cell r="B250">
            <v>35</v>
          </cell>
          <cell r="C250">
            <v>1954</v>
          </cell>
          <cell r="D250" t="str">
            <v>0.28</v>
          </cell>
          <cell r="E250" t="str">
            <v>$125.00*</v>
          </cell>
        </row>
        <row r="251">
          <cell r="A251" t="str">
            <v>GeForce 6200 A-LE</v>
          </cell>
          <cell r="B251">
            <v>32</v>
          </cell>
          <cell r="C251">
            <v>1974</v>
          </cell>
          <cell r="D251" t="str">
            <v>NA</v>
          </cell>
          <cell r="E251" t="str">
            <v>NA</v>
          </cell>
        </row>
        <row r="252">
          <cell r="A252" t="str">
            <v>GeForce 6200 LE</v>
          </cell>
          <cell r="B252">
            <v>31</v>
          </cell>
          <cell r="C252">
            <v>1976</v>
          </cell>
          <cell r="D252" t="str">
            <v>0.75</v>
          </cell>
          <cell r="E252" t="str">
            <v>$41.24*</v>
          </cell>
        </row>
        <row r="253">
          <cell r="A253" t="str">
            <v>GeForce 6200 TurboCache</v>
          </cell>
          <cell r="B253">
            <v>45</v>
          </cell>
          <cell r="C253">
            <v>1907</v>
          </cell>
          <cell r="D253" t="str">
            <v>NA</v>
          </cell>
          <cell r="E253" t="str">
            <v>NA</v>
          </cell>
        </row>
        <row r="254">
          <cell r="A254" t="str">
            <v>GeForce 6200A</v>
          </cell>
          <cell r="B254">
            <v>3</v>
          </cell>
          <cell r="C254">
            <v>2154</v>
          </cell>
          <cell r="D254" t="str">
            <v>0.07</v>
          </cell>
          <cell r="E254" t="str">
            <v>$54.99*</v>
          </cell>
        </row>
        <row r="255">
          <cell r="A255" t="str">
            <v>GeForce 6200SE TurboCache</v>
          </cell>
          <cell r="B255">
            <v>37</v>
          </cell>
          <cell r="C255">
            <v>1945</v>
          </cell>
          <cell r="D255" t="str">
            <v>NA</v>
          </cell>
          <cell r="E255" t="str">
            <v>NA</v>
          </cell>
        </row>
        <row r="256">
          <cell r="A256" t="str">
            <v>Videocard Name</v>
          </cell>
          <cell r="B256" t="str">
            <v>Passmark G3D Mark</v>
          </cell>
          <cell r="C256" t="str">
            <v>Rank</v>
          </cell>
          <cell r="D256" t="str">
            <v>Videocard Value</v>
          </cell>
          <cell r="E256" t="str">
            <v>Price</v>
          </cell>
        </row>
        <row r="257">
          <cell r="A257"/>
          <cell r="B257" t="str">
            <v>(higher is better)</v>
          </cell>
          <cell r="C257" t="str">
            <v>(lower is better)</v>
          </cell>
          <cell r="D257" t="str">
            <v>(higher is better)</v>
          </cell>
          <cell r="E257" t="str">
            <v>(USD)</v>
          </cell>
        </row>
        <row r="258">
          <cell r="A258" t="str">
            <v>GeForce 6500</v>
          </cell>
          <cell r="B258">
            <v>38</v>
          </cell>
          <cell r="C258">
            <v>1939</v>
          </cell>
          <cell r="D258" t="str">
            <v>NA</v>
          </cell>
          <cell r="E258" t="str">
            <v>NA</v>
          </cell>
        </row>
        <row r="259">
          <cell r="A259" t="str">
            <v>GeForce 6600</v>
          </cell>
          <cell r="B259">
            <v>87</v>
          </cell>
          <cell r="C259">
            <v>1767</v>
          </cell>
          <cell r="D259" t="str">
            <v>0.34</v>
          </cell>
          <cell r="E259" t="str">
            <v>$259.00*</v>
          </cell>
        </row>
        <row r="260">
          <cell r="A260" t="str">
            <v>GeForce 6600 GT</v>
          </cell>
          <cell r="B260">
            <v>110</v>
          </cell>
          <cell r="C260">
            <v>1696</v>
          </cell>
          <cell r="D260" t="str">
            <v>1.71</v>
          </cell>
          <cell r="E260" t="str">
            <v>$64.95*</v>
          </cell>
        </row>
        <row r="261">
          <cell r="A261" t="str">
            <v>GeForce 6600 LE</v>
          </cell>
          <cell r="B261">
            <v>51</v>
          </cell>
          <cell r="C261">
            <v>1888</v>
          </cell>
          <cell r="D261" t="str">
            <v>NA</v>
          </cell>
          <cell r="E261" t="str">
            <v>NA</v>
          </cell>
        </row>
        <row r="262">
          <cell r="A262" t="str">
            <v>GeForce 6610 XL</v>
          </cell>
          <cell r="B262">
            <v>88</v>
          </cell>
          <cell r="C262">
            <v>1766</v>
          </cell>
          <cell r="D262" t="str">
            <v>NA</v>
          </cell>
          <cell r="E262" t="str">
            <v>NA</v>
          </cell>
        </row>
        <row r="263">
          <cell r="A263" t="str">
            <v>GeForce 6700 XL</v>
          </cell>
          <cell r="B263">
            <v>95</v>
          </cell>
          <cell r="C263">
            <v>1741</v>
          </cell>
          <cell r="D263" t="str">
            <v>NA</v>
          </cell>
          <cell r="E263" t="str">
            <v>NA</v>
          </cell>
        </row>
        <row r="264">
          <cell r="A264" t="str">
            <v>GeForce 6800</v>
          </cell>
          <cell r="B264">
            <v>112</v>
          </cell>
          <cell r="C264">
            <v>1689</v>
          </cell>
          <cell r="D264" t="str">
            <v>0.20</v>
          </cell>
          <cell r="E264" t="str">
            <v>$559.29*</v>
          </cell>
        </row>
        <row r="265">
          <cell r="A265" t="str">
            <v>GeForce 6800 GS</v>
          </cell>
          <cell r="B265">
            <v>195</v>
          </cell>
          <cell r="C265">
            <v>1541</v>
          </cell>
          <cell r="D265" t="str">
            <v>NA</v>
          </cell>
          <cell r="E265" t="str">
            <v>NA</v>
          </cell>
        </row>
        <row r="266">
          <cell r="A266" t="str">
            <v>GeForce 6800 GS/XT</v>
          </cell>
          <cell r="B266">
            <v>102</v>
          </cell>
          <cell r="C266">
            <v>1721</v>
          </cell>
          <cell r="D266" t="str">
            <v>NA</v>
          </cell>
          <cell r="E266" t="str">
            <v>NA</v>
          </cell>
        </row>
        <row r="267">
          <cell r="A267" t="str">
            <v>GeForce 6800 GT</v>
          </cell>
          <cell r="B267">
            <v>142</v>
          </cell>
          <cell r="C267">
            <v>1607</v>
          </cell>
          <cell r="D267" t="str">
            <v>NA</v>
          </cell>
          <cell r="E267" t="str">
            <v>NA</v>
          </cell>
        </row>
        <row r="268">
          <cell r="A268" t="str">
            <v>GeForce 6800 LE</v>
          </cell>
          <cell r="B268">
            <v>109</v>
          </cell>
          <cell r="C268">
            <v>1701</v>
          </cell>
          <cell r="D268" t="str">
            <v>NA</v>
          </cell>
          <cell r="E268" t="str">
            <v>NA</v>
          </cell>
        </row>
        <row r="269">
          <cell r="A269" t="str">
            <v>GeForce 6800 Ultra</v>
          </cell>
          <cell r="B269">
            <v>138</v>
          </cell>
          <cell r="C269">
            <v>1617</v>
          </cell>
          <cell r="D269" t="str">
            <v>NA</v>
          </cell>
          <cell r="E269" t="str">
            <v>NA</v>
          </cell>
        </row>
        <row r="270">
          <cell r="A270" t="str">
            <v>GeForce 6800 XE</v>
          </cell>
          <cell r="B270">
            <v>58</v>
          </cell>
          <cell r="C270">
            <v>1867</v>
          </cell>
          <cell r="D270" t="str">
            <v>NA</v>
          </cell>
          <cell r="E270" t="str">
            <v>NA</v>
          </cell>
        </row>
        <row r="271">
          <cell r="A271" t="str">
            <v>GeForce 6800 XT</v>
          </cell>
          <cell r="B271">
            <v>128</v>
          </cell>
          <cell r="C271">
            <v>1639</v>
          </cell>
          <cell r="D271" t="str">
            <v>NA</v>
          </cell>
          <cell r="E271" t="str">
            <v>NA</v>
          </cell>
        </row>
        <row r="272">
          <cell r="A272" t="str">
            <v>GeForce 7000M</v>
          </cell>
          <cell r="B272">
            <v>13</v>
          </cell>
          <cell r="C272">
            <v>2041</v>
          </cell>
          <cell r="D272" t="str">
            <v>NA</v>
          </cell>
          <cell r="E272" t="str">
            <v>NA</v>
          </cell>
        </row>
        <row r="273">
          <cell r="A273" t="str">
            <v>GeForce 7000M / nForce 610M</v>
          </cell>
          <cell r="B273">
            <v>12</v>
          </cell>
          <cell r="C273">
            <v>2042</v>
          </cell>
          <cell r="D273" t="str">
            <v>NA</v>
          </cell>
          <cell r="E273" t="str">
            <v>NA</v>
          </cell>
        </row>
        <row r="274">
          <cell r="A274" t="str">
            <v>GeForce 7025 / nForce 630a</v>
          </cell>
          <cell r="B274">
            <v>34</v>
          </cell>
          <cell r="C274">
            <v>1960</v>
          </cell>
          <cell r="D274" t="str">
            <v>NA</v>
          </cell>
          <cell r="E274" t="str">
            <v>NA</v>
          </cell>
        </row>
        <row r="275">
          <cell r="A275" t="str">
            <v>GeForce 7050 / nForce 610i</v>
          </cell>
          <cell r="B275">
            <v>24</v>
          </cell>
          <cell r="C275">
            <v>2006</v>
          </cell>
          <cell r="D275" t="str">
            <v>NA</v>
          </cell>
          <cell r="E275" t="str">
            <v>NA</v>
          </cell>
        </row>
        <row r="276">
          <cell r="A276" t="str">
            <v>GeForce 7050 / nForce 620i</v>
          </cell>
          <cell r="B276">
            <v>39</v>
          </cell>
          <cell r="C276">
            <v>1936</v>
          </cell>
          <cell r="D276" t="str">
            <v>NA</v>
          </cell>
          <cell r="E276" t="str">
            <v>NA</v>
          </cell>
        </row>
        <row r="277">
          <cell r="A277" t="str">
            <v>GeForce 7050 / nForce 630i</v>
          </cell>
          <cell r="B277">
            <v>27</v>
          </cell>
          <cell r="C277">
            <v>1993</v>
          </cell>
          <cell r="D277" t="str">
            <v>NA</v>
          </cell>
          <cell r="E277" t="str">
            <v>NA</v>
          </cell>
        </row>
        <row r="278">
          <cell r="A278" t="str">
            <v>GeForce 7050 PV / nForce 630a</v>
          </cell>
          <cell r="B278">
            <v>30</v>
          </cell>
          <cell r="C278">
            <v>1980</v>
          </cell>
          <cell r="D278" t="str">
            <v>NA</v>
          </cell>
          <cell r="E278" t="str">
            <v>NA</v>
          </cell>
        </row>
        <row r="279">
          <cell r="A279" t="str">
            <v>GeForce 7100 / nForce 620i</v>
          </cell>
          <cell r="B279">
            <v>26</v>
          </cell>
          <cell r="C279">
            <v>1996</v>
          </cell>
          <cell r="D279" t="str">
            <v>NA</v>
          </cell>
          <cell r="E279" t="str">
            <v>NA</v>
          </cell>
        </row>
        <row r="280">
          <cell r="A280" t="str">
            <v>GeForce 7100 / nForce 630i</v>
          </cell>
          <cell r="B280">
            <v>35</v>
          </cell>
          <cell r="C280">
            <v>1952</v>
          </cell>
          <cell r="D280" t="str">
            <v>NA</v>
          </cell>
          <cell r="E280" t="str">
            <v>NA</v>
          </cell>
        </row>
        <row r="281">
          <cell r="A281" t="str">
            <v>GeForce 7100 GS</v>
          </cell>
          <cell r="B281">
            <v>51</v>
          </cell>
          <cell r="C281">
            <v>1885</v>
          </cell>
          <cell r="D281" t="str">
            <v>NA</v>
          </cell>
          <cell r="E281" t="str">
            <v>NA</v>
          </cell>
        </row>
        <row r="282">
          <cell r="A282" t="str">
            <v>GeForce 7150 / nForce 630i</v>
          </cell>
          <cell r="B282">
            <v>33</v>
          </cell>
          <cell r="C282">
            <v>1970</v>
          </cell>
          <cell r="D282" t="str">
            <v>NA</v>
          </cell>
          <cell r="E282" t="str">
            <v>NA</v>
          </cell>
        </row>
        <row r="283">
          <cell r="A283" t="str">
            <v>GeForce 7150M / nForce 630M</v>
          </cell>
          <cell r="B283">
            <v>18</v>
          </cell>
          <cell r="C283">
            <v>2028</v>
          </cell>
          <cell r="D283" t="str">
            <v>NA</v>
          </cell>
          <cell r="E283" t="str">
            <v>NA</v>
          </cell>
        </row>
        <row r="284">
          <cell r="A284" t="str">
            <v>GeForce 7200 GS</v>
          </cell>
          <cell r="B284">
            <v>23</v>
          </cell>
          <cell r="C284">
            <v>2013</v>
          </cell>
          <cell r="D284" t="str">
            <v>NA</v>
          </cell>
          <cell r="E284" t="str">
            <v>NA</v>
          </cell>
        </row>
        <row r="285">
          <cell r="A285" t="str">
            <v>GeForce 7300 GS</v>
          </cell>
          <cell r="B285">
            <v>79</v>
          </cell>
          <cell r="C285">
            <v>1795</v>
          </cell>
          <cell r="D285" t="str">
            <v>NA</v>
          </cell>
          <cell r="E285" t="str">
            <v>NA</v>
          </cell>
        </row>
        <row r="286">
          <cell r="A286" t="str">
            <v>GeForce 7300 GT</v>
          </cell>
          <cell r="B286">
            <v>137</v>
          </cell>
          <cell r="C286">
            <v>1619</v>
          </cell>
          <cell r="D286" t="str">
            <v>0.92</v>
          </cell>
          <cell r="E286" t="str">
            <v>$149.99*</v>
          </cell>
        </row>
        <row r="287">
          <cell r="A287" t="str">
            <v>GeForce 7300 LE</v>
          </cell>
          <cell r="B287">
            <v>58</v>
          </cell>
          <cell r="C287">
            <v>1870</v>
          </cell>
          <cell r="D287" t="str">
            <v>1.82</v>
          </cell>
          <cell r="E287" t="str">
            <v>$32.00*</v>
          </cell>
        </row>
        <row r="288">
          <cell r="A288" t="str">
            <v>GeForce 7300 SE</v>
          </cell>
          <cell r="B288">
            <v>39</v>
          </cell>
          <cell r="C288">
            <v>1935</v>
          </cell>
          <cell r="D288" t="str">
            <v>NA</v>
          </cell>
          <cell r="E288" t="str">
            <v>NA</v>
          </cell>
        </row>
        <row r="289">
          <cell r="A289" t="str">
            <v>GeForce 7300 SE/7200 GS</v>
          </cell>
          <cell r="B289">
            <v>52</v>
          </cell>
          <cell r="C289">
            <v>1881</v>
          </cell>
          <cell r="D289" t="str">
            <v>NA</v>
          </cell>
          <cell r="E289" t="str">
            <v>NA</v>
          </cell>
        </row>
        <row r="290">
          <cell r="A290" t="str">
            <v>GeForce 7350 LE</v>
          </cell>
          <cell r="B290">
            <v>74</v>
          </cell>
          <cell r="C290">
            <v>1807</v>
          </cell>
          <cell r="D290" t="str">
            <v>NA</v>
          </cell>
          <cell r="E290" t="str">
            <v>NA</v>
          </cell>
        </row>
        <row r="291">
          <cell r="A291" t="str">
            <v>GeForce 7500 LE</v>
          </cell>
          <cell r="B291">
            <v>65</v>
          </cell>
          <cell r="C291">
            <v>1847</v>
          </cell>
          <cell r="D291" t="str">
            <v>NA</v>
          </cell>
          <cell r="E291" t="str">
            <v>NA</v>
          </cell>
        </row>
        <row r="292">
          <cell r="A292" t="str">
            <v>GeForce 7600 GS</v>
          </cell>
          <cell r="B292">
            <v>166</v>
          </cell>
          <cell r="C292">
            <v>1575</v>
          </cell>
          <cell r="D292" t="str">
            <v>0.95</v>
          </cell>
          <cell r="E292" t="str">
            <v>$175.00*</v>
          </cell>
        </row>
        <row r="293">
          <cell r="A293" t="str">
            <v>GeForce 7600 GT</v>
          </cell>
          <cell r="B293">
            <v>203</v>
          </cell>
          <cell r="C293">
            <v>1528</v>
          </cell>
          <cell r="D293">
            <v>44198</v>
          </cell>
          <cell r="E293" t="str">
            <v>$199.00*</v>
          </cell>
        </row>
        <row r="294">
          <cell r="A294" t="str">
            <v>GeForce 7650 GS</v>
          </cell>
          <cell r="B294">
            <v>134</v>
          </cell>
          <cell r="C294">
            <v>1630</v>
          </cell>
          <cell r="D294" t="str">
            <v>NA</v>
          </cell>
          <cell r="E294" t="str">
            <v>NA</v>
          </cell>
        </row>
        <row r="295">
          <cell r="A295" t="str">
            <v>GeForce 7800 GS</v>
          </cell>
          <cell r="B295">
            <v>177</v>
          </cell>
          <cell r="C295">
            <v>1565</v>
          </cell>
          <cell r="D295" t="str">
            <v>NA</v>
          </cell>
          <cell r="E295" t="str">
            <v>NA</v>
          </cell>
        </row>
        <row r="296">
          <cell r="A296" t="str">
            <v>GeForce 7800 GT</v>
          </cell>
          <cell r="B296">
            <v>244</v>
          </cell>
          <cell r="C296">
            <v>1485</v>
          </cell>
          <cell r="D296">
            <v>44260</v>
          </cell>
          <cell r="E296" t="str">
            <v>$80.00*</v>
          </cell>
        </row>
        <row r="297">
          <cell r="A297" t="str">
            <v>GeForce 7800 GTX</v>
          </cell>
          <cell r="B297">
            <v>290</v>
          </cell>
          <cell r="C297">
            <v>1449</v>
          </cell>
          <cell r="D297" t="str">
            <v>NA</v>
          </cell>
          <cell r="E297" t="str">
            <v>NA</v>
          </cell>
        </row>
        <row r="298">
          <cell r="A298" t="str">
            <v>GeForce 7900 GS</v>
          </cell>
          <cell r="B298">
            <v>291</v>
          </cell>
          <cell r="C298">
            <v>1448</v>
          </cell>
          <cell r="D298" t="str">
            <v>NA</v>
          </cell>
          <cell r="E298" t="str">
            <v>NA</v>
          </cell>
        </row>
        <row r="299">
          <cell r="A299" t="str">
            <v>GeForce 7900 GT</v>
          </cell>
          <cell r="B299">
            <v>258</v>
          </cell>
          <cell r="C299">
            <v>1473</v>
          </cell>
          <cell r="D299">
            <v>44226</v>
          </cell>
          <cell r="E299" t="str">
            <v>$199.00*</v>
          </cell>
        </row>
        <row r="300">
          <cell r="A300" t="str">
            <v>GeForce 7900 GT/GTO</v>
          </cell>
          <cell r="B300">
            <v>247</v>
          </cell>
          <cell r="C300">
            <v>1483</v>
          </cell>
          <cell r="D300" t="str">
            <v>NA</v>
          </cell>
          <cell r="E300" t="str">
            <v>NA</v>
          </cell>
        </row>
        <row r="301">
          <cell r="A301" t="str">
            <v>GeForce 7900 GTX</v>
          </cell>
          <cell r="B301">
            <v>387</v>
          </cell>
          <cell r="C301">
            <v>1359</v>
          </cell>
          <cell r="D301" t="str">
            <v>NA</v>
          </cell>
          <cell r="E301" t="str">
            <v>NA</v>
          </cell>
        </row>
        <row r="302">
          <cell r="A302" t="str">
            <v>GeForce 7950 GT</v>
          </cell>
          <cell r="B302">
            <v>344</v>
          </cell>
          <cell r="C302">
            <v>1394</v>
          </cell>
          <cell r="D302" t="str">
            <v>1.74</v>
          </cell>
          <cell r="E302" t="str">
            <v>$198.00*</v>
          </cell>
        </row>
        <row r="303">
          <cell r="A303" t="str">
            <v>GeForce 7950 GX2</v>
          </cell>
          <cell r="B303">
            <v>201</v>
          </cell>
          <cell r="C303">
            <v>1531</v>
          </cell>
          <cell r="D303" t="str">
            <v>3.67</v>
          </cell>
          <cell r="E303" t="str">
            <v>$54.99*</v>
          </cell>
        </row>
        <row r="304">
          <cell r="A304" t="str">
            <v>GeForce 7950 Xtreme</v>
          </cell>
          <cell r="B304">
            <v>287</v>
          </cell>
          <cell r="C304">
            <v>1452</v>
          </cell>
          <cell r="D304" t="str">
            <v>NA</v>
          </cell>
          <cell r="E304" t="str">
            <v>NA</v>
          </cell>
        </row>
        <row r="305">
          <cell r="A305" t="str">
            <v>GeForce 8100 / nForce 720a</v>
          </cell>
          <cell r="B305">
            <v>79</v>
          </cell>
          <cell r="C305">
            <v>1797</v>
          </cell>
          <cell r="D305" t="str">
            <v>NA</v>
          </cell>
          <cell r="E305" t="str">
            <v>NA</v>
          </cell>
        </row>
        <row r="306">
          <cell r="A306" t="str">
            <v>GeForce 8200</v>
          </cell>
          <cell r="B306">
            <v>153</v>
          </cell>
          <cell r="C306">
            <v>1588</v>
          </cell>
          <cell r="D306" t="str">
            <v>NA</v>
          </cell>
          <cell r="E306" t="str">
            <v>NA</v>
          </cell>
        </row>
        <row r="307">
          <cell r="A307" t="str">
            <v>Videocard Name</v>
          </cell>
          <cell r="B307" t="str">
            <v>Passmark G3D Mark</v>
          </cell>
          <cell r="C307" t="str">
            <v>Rank</v>
          </cell>
          <cell r="D307" t="str">
            <v>Videocard Value</v>
          </cell>
          <cell r="E307" t="str">
            <v>Price</v>
          </cell>
        </row>
        <row r="308">
          <cell r="A308"/>
          <cell r="B308" t="str">
            <v>(higher is better)</v>
          </cell>
          <cell r="C308" t="str">
            <v>(lower is better)</v>
          </cell>
          <cell r="D308" t="str">
            <v>(higher is better)</v>
          </cell>
          <cell r="E308" t="str">
            <v>(USD)</v>
          </cell>
        </row>
        <row r="309">
          <cell r="A309" t="str">
            <v>GeForce 8200M G</v>
          </cell>
          <cell r="B309">
            <v>71</v>
          </cell>
          <cell r="C309">
            <v>1816</v>
          </cell>
          <cell r="D309" t="str">
            <v>NA</v>
          </cell>
          <cell r="E309" t="str">
            <v>NA</v>
          </cell>
        </row>
        <row r="310">
          <cell r="A310" t="str">
            <v>GeForce 8300</v>
          </cell>
          <cell r="B310">
            <v>91</v>
          </cell>
          <cell r="C310">
            <v>1758</v>
          </cell>
          <cell r="D310">
            <v>44290</v>
          </cell>
          <cell r="E310" t="str">
            <v>$22.68*</v>
          </cell>
        </row>
        <row r="311">
          <cell r="A311" t="str">
            <v>GeForce 8300 GS</v>
          </cell>
          <cell r="B311">
            <v>66</v>
          </cell>
          <cell r="C311">
            <v>1842</v>
          </cell>
          <cell r="D311" t="str">
            <v>NA</v>
          </cell>
          <cell r="E311" t="str">
            <v>NA</v>
          </cell>
        </row>
        <row r="312">
          <cell r="A312" t="str">
            <v>GeForce 8400</v>
          </cell>
          <cell r="B312">
            <v>81</v>
          </cell>
          <cell r="C312">
            <v>1789</v>
          </cell>
          <cell r="D312" t="str">
            <v>0.14</v>
          </cell>
          <cell r="E312" t="str">
            <v>$589.99*</v>
          </cell>
        </row>
        <row r="313">
          <cell r="A313" t="str">
            <v>GeForce 8400 GS</v>
          </cell>
          <cell r="B313">
            <v>130</v>
          </cell>
          <cell r="C313">
            <v>1634</v>
          </cell>
          <cell r="D313" t="str">
            <v>2.54</v>
          </cell>
          <cell r="E313" t="str">
            <v>$51.26*</v>
          </cell>
        </row>
        <row r="314">
          <cell r="A314" t="str">
            <v>GeForce 8400 SE</v>
          </cell>
          <cell r="B314">
            <v>68</v>
          </cell>
          <cell r="C314">
            <v>1835</v>
          </cell>
          <cell r="D314" t="str">
            <v>NA</v>
          </cell>
          <cell r="E314" t="str">
            <v>NA</v>
          </cell>
        </row>
        <row r="315">
          <cell r="A315" t="str">
            <v>GeForce 8400M G</v>
          </cell>
          <cell r="B315">
            <v>58</v>
          </cell>
          <cell r="C315">
            <v>1868</v>
          </cell>
          <cell r="D315" t="str">
            <v>NA</v>
          </cell>
          <cell r="E315" t="str">
            <v>NA</v>
          </cell>
        </row>
        <row r="316">
          <cell r="A316" t="str">
            <v>GeForce 8400M GS</v>
          </cell>
          <cell r="B316">
            <v>98</v>
          </cell>
          <cell r="C316">
            <v>1731</v>
          </cell>
          <cell r="D316">
            <v>44221</v>
          </cell>
          <cell r="E316" t="str">
            <v>$78.20*</v>
          </cell>
        </row>
        <row r="317">
          <cell r="A317" t="str">
            <v>GeForce 8400M GT</v>
          </cell>
          <cell r="B317">
            <v>63</v>
          </cell>
          <cell r="C317">
            <v>1852</v>
          </cell>
          <cell r="D317" t="str">
            <v>NA</v>
          </cell>
          <cell r="E317" t="str">
            <v>NA</v>
          </cell>
        </row>
        <row r="318">
          <cell r="A318" t="str">
            <v>GeForce 8500 GT</v>
          </cell>
          <cell r="B318">
            <v>106</v>
          </cell>
          <cell r="C318">
            <v>1707</v>
          </cell>
          <cell r="D318" t="str">
            <v>NA</v>
          </cell>
          <cell r="E318" t="str">
            <v>NA</v>
          </cell>
        </row>
        <row r="319">
          <cell r="A319" t="str">
            <v>GeForce 8600 GS</v>
          </cell>
          <cell r="B319">
            <v>93</v>
          </cell>
          <cell r="C319">
            <v>1748</v>
          </cell>
          <cell r="D319" t="str">
            <v>NA</v>
          </cell>
          <cell r="E319" t="str">
            <v>NA</v>
          </cell>
        </row>
        <row r="320">
          <cell r="A320" t="str">
            <v>GeForce 8600 GT</v>
          </cell>
          <cell r="B320">
            <v>117</v>
          </cell>
          <cell r="C320">
            <v>1670</v>
          </cell>
          <cell r="D320" t="str">
            <v>0.74</v>
          </cell>
          <cell r="E320" t="str">
            <v>$159.00*</v>
          </cell>
        </row>
        <row r="321">
          <cell r="A321" t="str">
            <v>GeForce 8600 GTS</v>
          </cell>
          <cell r="B321">
            <v>157</v>
          </cell>
          <cell r="C321">
            <v>1584</v>
          </cell>
          <cell r="D321" t="str">
            <v>0.88</v>
          </cell>
          <cell r="E321" t="str">
            <v>$179.00*</v>
          </cell>
        </row>
        <row r="322">
          <cell r="A322" t="str">
            <v>GeForce 8600M GS</v>
          </cell>
          <cell r="B322">
            <v>77</v>
          </cell>
          <cell r="C322">
            <v>1799</v>
          </cell>
          <cell r="D322" t="str">
            <v>NA</v>
          </cell>
          <cell r="E322" t="str">
            <v>NA</v>
          </cell>
        </row>
        <row r="323">
          <cell r="A323" t="str">
            <v>GeForce 8600M GT</v>
          </cell>
          <cell r="B323">
            <v>86</v>
          </cell>
          <cell r="C323">
            <v>1771</v>
          </cell>
          <cell r="D323" t="str">
            <v>0.80</v>
          </cell>
          <cell r="E323" t="str">
            <v>$108.10*</v>
          </cell>
        </row>
        <row r="324">
          <cell r="A324" t="str">
            <v>GeForce 8700M GT</v>
          </cell>
          <cell r="B324">
            <v>125</v>
          </cell>
          <cell r="C324">
            <v>1646</v>
          </cell>
          <cell r="D324" t="str">
            <v>NA</v>
          </cell>
          <cell r="E324" t="str">
            <v>NA</v>
          </cell>
        </row>
        <row r="325">
          <cell r="A325" t="str">
            <v>GeForce 8800 GS</v>
          </cell>
          <cell r="B325">
            <v>398</v>
          </cell>
          <cell r="C325">
            <v>1351</v>
          </cell>
          <cell r="D325" t="str">
            <v>NA</v>
          </cell>
          <cell r="E325" t="str">
            <v>NA</v>
          </cell>
        </row>
        <row r="326">
          <cell r="A326" t="str">
            <v>GeForce 8800 GT</v>
          </cell>
          <cell r="B326">
            <v>514</v>
          </cell>
          <cell r="C326">
            <v>1234</v>
          </cell>
          <cell r="D326" t="str">
            <v>3.46</v>
          </cell>
          <cell r="E326" t="str">
            <v>$149.00*</v>
          </cell>
        </row>
        <row r="327">
          <cell r="A327" t="str">
            <v>GeForce 8800 GTS</v>
          </cell>
          <cell r="B327">
            <v>444</v>
          </cell>
          <cell r="C327">
            <v>1311</v>
          </cell>
          <cell r="D327">
            <v>44274</v>
          </cell>
          <cell r="E327" t="str">
            <v>$139.00*</v>
          </cell>
        </row>
        <row r="328">
          <cell r="A328" t="str">
            <v>GeForce 8800 GTS 512</v>
          </cell>
          <cell r="B328">
            <v>607</v>
          </cell>
          <cell r="C328">
            <v>1124</v>
          </cell>
          <cell r="D328" t="str">
            <v>NA</v>
          </cell>
          <cell r="E328" t="str">
            <v>NA</v>
          </cell>
        </row>
        <row r="329">
          <cell r="A329" t="str">
            <v>GeForce 8800 GTX</v>
          </cell>
          <cell r="B329">
            <v>596</v>
          </cell>
          <cell r="C329">
            <v>1133</v>
          </cell>
          <cell r="D329" t="str">
            <v>2.98</v>
          </cell>
          <cell r="E329" t="str">
            <v>$199.99*</v>
          </cell>
        </row>
        <row r="330">
          <cell r="A330" t="str">
            <v>GeForce 8800 Ultra</v>
          </cell>
          <cell r="B330">
            <v>638</v>
          </cell>
          <cell r="C330">
            <v>1078</v>
          </cell>
          <cell r="D330" t="str">
            <v>NA</v>
          </cell>
          <cell r="E330" t="str">
            <v>NA</v>
          </cell>
        </row>
        <row r="331">
          <cell r="A331" t="str">
            <v>GeForce 8800M GTS</v>
          </cell>
          <cell r="B331">
            <v>382</v>
          </cell>
          <cell r="C331">
            <v>1363</v>
          </cell>
          <cell r="D331" t="str">
            <v>NA</v>
          </cell>
          <cell r="E331" t="str">
            <v>NA</v>
          </cell>
        </row>
        <row r="332">
          <cell r="A332" t="str">
            <v>GeForce 8800M GTX</v>
          </cell>
          <cell r="B332">
            <v>462</v>
          </cell>
          <cell r="C332">
            <v>1290</v>
          </cell>
          <cell r="D332" t="str">
            <v>NA</v>
          </cell>
          <cell r="E332" t="str">
            <v>NA</v>
          </cell>
        </row>
        <row r="333">
          <cell r="A333" t="str">
            <v>GeForce 9100</v>
          </cell>
          <cell r="B333">
            <v>81</v>
          </cell>
          <cell r="C333">
            <v>1783</v>
          </cell>
          <cell r="D333" t="str">
            <v>NA</v>
          </cell>
          <cell r="E333" t="str">
            <v>NA</v>
          </cell>
        </row>
        <row r="334">
          <cell r="A334" t="str">
            <v>GeForce 9100M G</v>
          </cell>
          <cell r="B334">
            <v>78</v>
          </cell>
          <cell r="C334">
            <v>1798</v>
          </cell>
          <cell r="D334" t="str">
            <v>NA</v>
          </cell>
          <cell r="E334" t="str">
            <v>NA</v>
          </cell>
        </row>
        <row r="335">
          <cell r="A335" t="str">
            <v>GeForce 9200</v>
          </cell>
          <cell r="B335">
            <v>140</v>
          </cell>
          <cell r="C335">
            <v>1613</v>
          </cell>
          <cell r="D335" t="str">
            <v>NA</v>
          </cell>
          <cell r="E335" t="str">
            <v>NA</v>
          </cell>
        </row>
        <row r="336">
          <cell r="A336" t="str">
            <v>GeForce 9200M GE</v>
          </cell>
          <cell r="B336">
            <v>156</v>
          </cell>
          <cell r="C336">
            <v>1586</v>
          </cell>
          <cell r="D336" t="str">
            <v>NA</v>
          </cell>
          <cell r="E336" t="str">
            <v>NA</v>
          </cell>
        </row>
        <row r="337">
          <cell r="A337" t="str">
            <v>GeForce 9200M GS</v>
          </cell>
          <cell r="B337">
            <v>99</v>
          </cell>
          <cell r="C337">
            <v>1726</v>
          </cell>
          <cell r="D337" t="str">
            <v>NA</v>
          </cell>
          <cell r="E337" t="str">
            <v>NA</v>
          </cell>
        </row>
        <row r="338">
          <cell r="A338" t="str">
            <v>GeForce 9300</v>
          </cell>
          <cell r="B338">
            <v>126</v>
          </cell>
          <cell r="C338">
            <v>1643</v>
          </cell>
          <cell r="D338">
            <v>44242</v>
          </cell>
          <cell r="E338" t="str">
            <v>$59.00*</v>
          </cell>
        </row>
        <row r="339">
          <cell r="A339" t="str">
            <v>GeForce 9300 / nForce 730i</v>
          </cell>
          <cell r="B339">
            <v>128</v>
          </cell>
          <cell r="C339">
            <v>1636</v>
          </cell>
          <cell r="D339" t="str">
            <v>NA</v>
          </cell>
          <cell r="E339" t="str">
            <v>NA</v>
          </cell>
        </row>
        <row r="340">
          <cell r="A340" t="str">
            <v>GeForce 9300 GE</v>
          </cell>
          <cell r="B340">
            <v>69</v>
          </cell>
          <cell r="C340">
            <v>1829</v>
          </cell>
          <cell r="D340">
            <v>44257</v>
          </cell>
          <cell r="E340" t="str">
            <v>$22.99*</v>
          </cell>
        </row>
        <row r="341">
          <cell r="A341" t="str">
            <v>GeForce 9300 GS</v>
          </cell>
          <cell r="B341">
            <v>71</v>
          </cell>
          <cell r="C341">
            <v>1820</v>
          </cell>
          <cell r="D341">
            <v>44215</v>
          </cell>
          <cell r="E341" t="str">
            <v>$59.95*</v>
          </cell>
        </row>
        <row r="342">
          <cell r="A342" t="str">
            <v>GeForce 9300 SE</v>
          </cell>
          <cell r="B342">
            <v>81</v>
          </cell>
          <cell r="C342">
            <v>1787</v>
          </cell>
          <cell r="D342" t="str">
            <v>NA</v>
          </cell>
          <cell r="E342" t="str">
            <v>NA</v>
          </cell>
        </row>
        <row r="343">
          <cell r="A343" t="str">
            <v>GeForce 9300GE</v>
          </cell>
          <cell r="B343">
            <v>97</v>
          </cell>
          <cell r="C343">
            <v>1733</v>
          </cell>
          <cell r="D343">
            <v>44197</v>
          </cell>
          <cell r="E343" t="str">
            <v>$97.20*</v>
          </cell>
        </row>
        <row r="344">
          <cell r="A344" t="str">
            <v>GeForce 9300M G</v>
          </cell>
          <cell r="B344">
            <v>84</v>
          </cell>
          <cell r="C344">
            <v>1775</v>
          </cell>
          <cell r="D344" t="str">
            <v>NA</v>
          </cell>
          <cell r="E344" t="str">
            <v>NA</v>
          </cell>
        </row>
        <row r="345">
          <cell r="A345" t="str">
            <v>GeForce 9300M GS</v>
          </cell>
          <cell r="B345">
            <v>90</v>
          </cell>
          <cell r="C345">
            <v>1761</v>
          </cell>
          <cell r="D345">
            <v>44236</v>
          </cell>
          <cell r="E345" t="str">
            <v>$43.42*</v>
          </cell>
        </row>
        <row r="346">
          <cell r="A346" t="str">
            <v>GeForce 9400</v>
          </cell>
          <cell r="B346">
            <v>86</v>
          </cell>
          <cell r="C346">
            <v>1770</v>
          </cell>
          <cell r="D346" t="str">
            <v>NA</v>
          </cell>
          <cell r="E346" t="str">
            <v>NA</v>
          </cell>
        </row>
        <row r="347">
          <cell r="A347" t="str">
            <v>GeForce 9400 GT</v>
          </cell>
          <cell r="B347">
            <v>90</v>
          </cell>
          <cell r="C347">
            <v>1762</v>
          </cell>
          <cell r="D347" t="str">
            <v>0.58</v>
          </cell>
          <cell r="E347" t="str">
            <v>$155.00*</v>
          </cell>
        </row>
        <row r="348">
          <cell r="A348" t="str">
            <v>GeForce 9400M</v>
          </cell>
          <cell r="B348">
            <v>87</v>
          </cell>
          <cell r="C348">
            <v>1768</v>
          </cell>
          <cell r="D348" t="str">
            <v>NA</v>
          </cell>
          <cell r="E348" t="str">
            <v>NA</v>
          </cell>
        </row>
        <row r="349">
          <cell r="A349" t="str">
            <v>GeForce 9400M G</v>
          </cell>
          <cell r="B349">
            <v>69</v>
          </cell>
          <cell r="C349">
            <v>1826</v>
          </cell>
          <cell r="D349" t="str">
            <v>NA</v>
          </cell>
          <cell r="E349" t="str">
            <v>NA</v>
          </cell>
        </row>
        <row r="350">
          <cell r="A350" t="str">
            <v>GeForce 9450</v>
          </cell>
          <cell r="B350">
            <v>104</v>
          </cell>
          <cell r="C350">
            <v>1711</v>
          </cell>
          <cell r="D350" t="str">
            <v>NA</v>
          </cell>
          <cell r="E350" t="str">
            <v>NA</v>
          </cell>
        </row>
        <row r="351">
          <cell r="A351" t="str">
            <v>GeForce 9500 GS</v>
          </cell>
          <cell r="B351">
            <v>157</v>
          </cell>
          <cell r="C351">
            <v>1585</v>
          </cell>
          <cell r="D351" t="str">
            <v>NA</v>
          </cell>
          <cell r="E351" t="str">
            <v>NA</v>
          </cell>
        </row>
        <row r="352">
          <cell r="A352" t="str">
            <v>GeForce 9500 GT</v>
          </cell>
          <cell r="B352">
            <v>134</v>
          </cell>
          <cell r="C352">
            <v>1626</v>
          </cell>
          <cell r="D352" t="str">
            <v>1.57</v>
          </cell>
          <cell r="E352" t="str">
            <v>$85.99*</v>
          </cell>
        </row>
        <row r="353">
          <cell r="A353" t="str">
            <v>GeForce 9500M</v>
          </cell>
          <cell r="B353">
            <v>103</v>
          </cell>
          <cell r="C353">
            <v>1717</v>
          </cell>
          <cell r="D353">
            <v>44198</v>
          </cell>
          <cell r="E353" t="str">
            <v>$101.20*</v>
          </cell>
        </row>
        <row r="354">
          <cell r="A354" t="str">
            <v>GeForce 9500M G</v>
          </cell>
          <cell r="B354">
            <v>121</v>
          </cell>
          <cell r="C354">
            <v>1660</v>
          </cell>
          <cell r="D354" t="str">
            <v>NA</v>
          </cell>
          <cell r="E354" t="str">
            <v>NA</v>
          </cell>
        </row>
        <row r="355">
          <cell r="A355" t="str">
            <v>GeForce 9500M GS</v>
          </cell>
          <cell r="B355">
            <v>103</v>
          </cell>
          <cell r="C355">
            <v>1716</v>
          </cell>
          <cell r="D355" t="str">
            <v>NA</v>
          </cell>
          <cell r="E355" t="str">
            <v>NA</v>
          </cell>
        </row>
        <row r="356">
          <cell r="A356" t="str">
            <v>GeForce 9600 GS</v>
          </cell>
          <cell r="B356">
            <v>329</v>
          </cell>
          <cell r="C356">
            <v>1408</v>
          </cell>
          <cell r="D356" t="str">
            <v>NA</v>
          </cell>
          <cell r="E356" t="str">
            <v>NA</v>
          </cell>
        </row>
        <row r="357">
          <cell r="A357" t="str">
            <v>GeForce 9600 GSO</v>
          </cell>
          <cell r="B357">
            <v>353</v>
          </cell>
          <cell r="C357">
            <v>1388</v>
          </cell>
          <cell r="D357">
            <v>44384</v>
          </cell>
          <cell r="E357" t="str">
            <v>$49.99*</v>
          </cell>
        </row>
        <row r="358">
          <cell r="A358" t="str">
            <v>Videocard Name</v>
          </cell>
          <cell r="B358" t="str">
            <v>Passmark G3D Mark</v>
          </cell>
          <cell r="C358" t="str">
            <v>Rank</v>
          </cell>
          <cell r="D358" t="str">
            <v>Videocard Value</v>
          </cell>
          <cell r="E358" t="str">
            <v>Price</v>
          </cell>
        </row>
        <row r="359">
          <cell r="A359"/>
          <cell r="B359" t="str">
            <v>(higher is better)</v>
          </cell>
          <cell r="C359" t="str">
            <v>(lower is better)</v>
          </cell>
          <cell r="D359" t="str">
            <v>(higher is better)</v>
          </cell>
          <cell r="E359" t="str">
            <v>(USD)</v>
          </cell>
        </row>
        <row r="360">
          <cell r="A360" t="str">
            <v>GeForce 9600 GSO 512</v>
          </cell>
          <cell r="B360">
            <v>345</v>
          </cell>
          <cell r="C360">
            <v>1393</v>
          </cell>
          <cell r="D360" t="str">
            <v>NA</v>
          </cell>
          <cell r="E360" t="str">
            <v>NA</v>
          </cell>
        </row>
        <row r="361">
          <cell r="A361" t="str">
            <v>GeForce 9600 GT</v>
          </cell>
          <cell r="B361">
            <v>497</v>
          </cell>
          <cell r="C361">
            <v>1252</v>
          </cell>
          <cell r="D361" t="str">
            <v>3.34</v>
          </cell>
          <cell r="E361" t="str">
            <v>$149.00*</v>
          </cell>
        </row>
        <row r="362">
          <cell r="A362" t="str">
            <v>GeForce 9600M GS</v>
          </cell>
          <cell r="B362">
            <v>118</v>
          </cell>
          <cell r="C362">
            <v>1666</v>
          </cell>
          <cell r="D362" t="str">
            <v>NA</v>
          </cell>
          <cell r="E362" t="str">
            <v>NA</v>
          </cell>
        </row>
        <row r="363">
          <cell r="A363" t="str">
            <v>GeForce 9600M GT</v>
          </cell>
          <cell r="B363">
            <v>131</v>
          </cell>
          <cell r="C363">
            <v>1632</v>
          </cell>
          <cell r="D363" t="str">
            <v>1.68</v>
          </cell>
          <cell r="E363" t="str">
            <v>$78.20*</v>
          </cell>
        </row>
        <row r="364">
          <cell r="A364" t="str">
            <v>GeForce 9600M GT / GeForce GT 220M</v>
          </cell>
          <cell r="B364">
            <v>293</v>
          </cell>
          <cell r="C364">
            <v>1444</v>
          </cell>
          <cell r="D364" t="str">
            <v>NA</v>
          </cell>
          <cell r="E364" t="str">
            <v>NA</v>
          </cell>
        </row>
        <row r="365">
          <cell r="A365" t="str">
            <v>GeForce 9650M GS</v>
          </cell>
          <cell r="B365">
            <v>270</v>
          </cell>
          <cell r="C365">
            <v>1462</v>
          </cell>
          <cell r="D365" t="str">
            <v>NA</v>
          </cell>
          <cell r="E365" t="str">
            <v>NA</v>
          </cell>
        </row>
        <row r="366">
          <cell r="A366" t="str">
            <v>GeForce 9650M GT</v>
          </cell>
          <cell r="B366">
            <v>145</v>
          </cell>
          <cell r="C366">
            <v>1604</v>
          </cell>
          <cell r="D366">
            <v>44220</v>
          </cell>
          <cell r="E366" t="str">
            <v>$117.30*</v>
          </cell>
        </row>
        <row r="367">
          <cell r="A367" t="str">
            <v>GeForce 9700M GT</v>
          </cell>
          <cell r="B367">
            <v>216</v>
          </cell>
          <cell r="C367">
            <v>1511</v>
          </cell>
          <cell r="D367" t="str">
            <v>NA</v>
          </cell>
          <cell r="E367" t="str">
            <v>NA</v>
          </cell>
        </row>
        <row r="368">
          <cell r="A368" t="str">
            <v>GeForce 9700M GTS</v>
          </cell>
          <cell r="B368">
            <v>325</v>
          </cell>
          <cell r="C368">
            <v>1412</v>
          </cell>
          <cell r="D368" t="str">
            <v>NA</v>
          </cell>
          <cell r="E368" t="str">
            <v>NA</v>
          </cell>
        </row>
        <row r="369">
          <cell r="A369" t="str">
            <v>GeForce 9800 GT</v>
          </cell>
          <cell r="B369">
            <v>477</v>
          </cell>
          <cell r="C369">
            <v>1270</v>
          </cell>
          <cell r="D369" t="str">
            <v>4.78</v>
          </cell>
          <cell r="E369" t="str">
            <v>$99.99*</v>
          </cell>
        </row>
        <row r="370">
          <cell r="A370" t="str">
            <v>GeForce 9800 GT 1024MB</v>
          </cell>
          <cell r="B370">
            <v>134</v>
          </cell>
          <cell r="C370">
            <v>1628</v>
          </cell>
          <cell r="D370" t="str">
            <v>NA</v>
          </cell>
          <cell r="E370" t="str">
            <v>NA</v>
          </cell>
        </row>
        <row r="371">
          <cell r="A371" t="str">
            <v>GeForce 9800 GTX</v>
          </cell>
          <cell r="B371">
            <v>769</v>
          </cell>
          <cell r="C371">
            <v>952</v>
          </cell>
          <cell r="D371" t="str">
            <v>7.69</v>
          </cell>
          <cell r="E371" t="str">
            <v>$99.99*</v>
          </cell>
        </row>
        <row r="372">
          <cell r="A372" t="str">
            <v>GeForce 9800 GTX+</v>
          </cell>
          <cell r="B372">
            <v>510</v>
          </cell>
          <cell r="C372">
            <v>1237</v>
          </cell>
          <cell r="D372" t="str">
            <v>NA</v>
          </cell>
          <cell r="E372" t="str">
            <v>NA</v>
          </cell>
        </row>
        <row r="373">
          <cell r="A373" t="str">
            <v>GeForce 9800 GTX/9800 GTX+</v>
          </cell>
          <cell r="B373">
            <v>630</v>
          </cell>
          <cell r="C373">
            <v>1092</v>
          </cell>
          <cell r="D373">
            <v>44378</v>
          </cell>
          <cell r="E373" t="str">
            <v>$89.99*</v>
          </cell>
        </row>
        <row r="374">
          <cell r="A374" t="str">
            <v>GeForce 9800 GX2</v>
          </cell>
          <cell r="B374">
            <v>797</v>
          </cell>
          <cell r="C374">
            <v>919</v>
          </cell>
          <cell r="D374">
            <v>44295</v>
          </cell>
          <cell r="E374" t="str">
            <v>$195.00*</v>
          </cell>
        </row>
        <row r="375">
          <cell r="A375" t="str">
            <v>GeForce 9800 S</v>
          </cell>
          <cell r="B375">
            <v>635</v>
          </cell>
          <cell r="C375">
            <v>1083</v>
          </cell>
          <cell r="D375" t="str">
            <v>NA</v>
          </cell>
          <cell r="E375" t="str">
            <v>NA</v>
          </cell>
        </row>
        <row r="376">
          <cell r="A376" t="str">
            <v>GeForce 9800M GS</v>
          </cell>
          <cell r="B376">
            <v>460</v>
          </cell>
          <cell r="C376">
            <v>1293</v>
          </cell>
          <cell r="D376" t="str">
            <v>NA</v>
          </cell>
          <cell r="E376" t="str">
            <v>NA</v>
          </cell>
        </row>
        <row r="377">
          <cell r="A377" t="str">
            <v>GeForce 9800M GT</v>
          </cell>
          <cell r="B377">
            <v>424</v>
          </cell>
          <cell r="C377">
            <v>1330</v>
          </cell>
          <cell r="D377" t="str">
            <v>NA</v>
          </cell>
          <cell r="E377" t="str">
            <v>NA</v>
          </cell>
        </row>
        <row r="378">
          <cell r="A378" t="str">
            <v>GeForce 9800M GTS</v>
          </cell>
          <cell r="B378">
            <v>378</v>
          </cell>
          <cell r="C378">
            <v>1365</v>
          </cell>
          <cell r="D378" t="str">
            <v>NA</v>
          </cell>
          <cell r="E378" t="str">
            <v>NA</v>
          </cell>
        </row>
        <row r="379">
          <cell r="A379" t="str">
            <v>GeForce 9800M GTX</v>
          </cell>
          <cell r="B379">
            <v>461</v>
          </cell>
          <cell r="C379">
            <v>1292</v>
          </cell>
          <cell r="D379" t="str">
            <v>1.41</v>
          </cell>
          <cell r="E379" t="str">
            <v>$328.50*</v>
          </cell>
        </row>
        <row r="380">
          <cell r="A380" t="str">
            <v>GeForce FX 5100</v>
          </cell>
          <cell r="B380">
            <v>7</v>
          </cell>
          <cell r="C380">
            <v>2066</v>
          </cell>
          <cell r="D380" t="str">
            <v>NA</v>
          </cell>
          <cell r="E380" t="str">
            <v>NA</v>
          </cell>
        </row>
        <row r="381">
          <cell r="A381" t="str">
            <v>GeForce FX 5200</v>
          </cell>
          <cell r="B381">
            <v>7</v>
          </cell>
          <cell r="C381">
            <v>2069</v>
          </cell>
          <cell r="D381" t="str">
            <v>0.06</v>
          </cell>
          <cell r="E381" t="str">
            <v>$129.00*</v>
          </cell>
        </row>
        <row r="382">
          <cell r="A382" t="str">
            <v>GeForce FX 5200 Ultra</v>
          </cell>
          <cell r="B382">
            <v>12</v>
          </cell>
          <cell r="C382">
            <v>2045</v>
          </cell>
          <cell r="D382" t="str">
            <v>NA</v>
          </cell>
          <cell r="E382" t="str">
            <v>NA</v>
          </cell>
        </row>
        <row r="383">
          <cell r="A383" t="str">
            <v>GeForce FX 5200LE</v>
          </cell>
          <cell r="B383">
            <v>7</v>
          </cell>
          <cell r="C383">
            <v>2073</v>
          </cell>
          <cell r="D383" t="str">
            <v>0.16</v>
          </cell>
          <cell r="E383" t="str">
            <v>$42.99*</v>
          </cell>
        </row>
        <row r="384">
          <cell r="A384" t="str">
            <v>GeForce FX 5200SE</v>
          </cell>
          <cell r="B384">
            <v>11</v>
          </cell>
          <cell r="C384">
            <v>2046</v>
          </cell>
          <cell r="D384" t="str">
            <v>NA</v>
          </cell>
          <cell r="E384" t="str">
            <v>NA</v>
          </cell>
        </row>
        <row r="385">
          <cell r="A385" t="str">
            <v>GeForce FX 5500</v>
          </cell>
          <cell r="B385">
            <v>8</v>
          </cell>
          <cell r="C385">
            <v>2061</v>
          </cell>
          <cell r="D385" t="str">
            <v>0.05</v>
          </cell>
          <cell r="E385" t="str">
            <v>$154.97*</v>
          </cell>
        </row>
        <row r="386">
          <cell r="A386" t="str">
            <v>GeForce FX 5600</v>
          </cell>
          <cell r="B386">
            <v>12</v>
          </cell>
          <cell r="C386">
            <v>2043</v>
          </cell>
          <cell r="D386" t="str">
            <v>NA</v>
          </cell>
          <cell r="E386" t="str">
            <v>NA</v>
          </cell>
        </row>
        <row r="387">
          <cell r="A387" t="str">
            <v>GeForce FX 5600 Ultra</v>
          </cell>
          <cell r="B387">
            <v>17</v>
          </cell>
          <cell r="C387">
            <v>2034</v>
          </cell>
          <cell r="D387" t="str">
            <v>NA</v>
          </cell>
          <cell r="E387" t="str">
            <v>NA</v>
          </cell>
        </row>
        <row r="388">
          <cell r="A388" t="str">
            <v>GeForce FX 5600XT</v>
          </cell>
          <cell r="B388">
            <v>9</v>
          </cell>
          <cell r="C388">
            <v>2057</v>
          </cell>
          <cell r="D388" t="str">
            <v>NA</v>
          </cell>
          <cell r="E388" t="str">
            <v>NA</v>
          </cell>
        </row>
        <row r="389">
          <cell r="A389" t="str">
            <v>GeForce FX 5700</v>
          </cell>
          <cell r="B389">
            <v>40</v>
          </cell>
          <cell r="C389">
            <v>1924</v>
          </cell>
          <cell r="D389" t="str">
            <v>NA</v>
          </cell>
          <cell r="E389" t="str">
            <v>NA</v>
          </cell>
        </row>
        <row r="390">
          <cell r="A390" t="str">
            <v>GeForce FX 5700 Ultra</v>
          </cell>
          <cell r="B390">
            <v>34</v>
          </cell>
          <cell r="C390">
            <v>1962</v>
          </cell>
          <cell r="D390" t="str">
            <v>NA</v>
          </cell>
          <cell r="E390" t="str">
            <v>NA</v>
          </cell>
        </row>
        <row r="391">
          <cell r="A391" t="str">
            <v>GeForce FX 5700LE</v>
          </cell>
          <cell r="B391">
            <v>24</v>
          </cell>
          <cell r="C391">
            <v>2004</v>
          </cell>
          <cell r="D391" t="str">
            <v>NA</v>
          </cell>
          <cell r="E391" t="str">
            <v>NA</v>
          </cell>
        </row>
        <row r="392">
          <cell r="A392" t="str">
            <v>GeForce FX 5700VE</v>
          </cell>
          <cell r="B392">
            <v>33</v>
          </cell>
          <cell r="C392">
            <v>1969</v>
          </cell>
          <cell r="D392" t="str">
            <v>NA</v>
          </cell>
          <cell r="E392" t="str">
            <v>NA</v>
          </cell>
        </row>
        <row r="393">
          <cell r="A393" t="str">
            <v>GeForce FX 5900</v>
          </cell>
          <cell r="B393">
            <v>34</v>
          </cell>
          <cell r="C393">
            <v>1958</v>
          </cell>
          <cell r="D393" t="str">
            <v>NA</v>
          </cell>
          <cell r="E393" t="str">
            <v>NA</v>
          </cell>
        </row>
        <row r="394">
          <cell r="A394" t="str">
            <v>GeForce FX 5900 Ultra</v>
          </cell>
          <cell r="B394">
            <v>41</v>
          </cell>
          <cell r="C394">
            <v>1922</v>
          </cell>
          <cell r="D394" t="str">
            <v>NA</v>
          </cell>
          <cell r="E394" t="str">
            <v>NA</v>
          </cell>
        </row>
        <row r="395">
          <cell r="A395" t="str">
            <v>GeForce FX 5900XT</v>
          </cell>
          <cell r="B395">
            <v>40</v>
          </cell>
          <cell r="C395">
            <v>1928</v>
          </cell>
          <cell r="D395" t="str">
            <v>NA</v>
          </cell>
          <cell r="E395" t="str">
            <v>NA</v>
          </cell>
        </row>
        <row r="396">
          <cell r="A396" t="str">
            <v>GeForce FX 5900ZT</v>
          </cell>
          <cell r="B396">
            <v>32</v>
          </cell>
          <cell r="C396">
            <v>1972</v>
          </cell>
          <cell r="D396" t="str">
            <v>NA</v>
          </cell>
          <cell r="E396" t="str">
            <v>NA</v>
          </cell>
        </row>
        <row r="397">
          <cell r="A397" t="str">
            <v>GeForce FX 5950 Ultra</v>
          </cell>
          <cell r="B397">
            <v>59</v>
          </cell>
          <cell r="C397">
            <v>1865</v>
          </cell>
          <cell r="D397" t="str">
            <v>NA</v>
          </cell>
          <cell r="E397" t="str">
            <v>NA</v>
          </cell>
        </row>
        <row r="398">
          <cell r="A398" t="str">
            <v>GeForce FX Go5300</v>
          </cell>
          <cell r="B398">
            <v>12</v>
          </cell>
          <cell r="C398">
            <v>2044</v>
          </cell>
          <cell r="D398" t="str">
            <v>NA</v>
          </cell>
          <cell r="E398" t="str">
            <v>NA</v>
          </cell>
        </row>
        <row r="399">
          <cell r="A399" t="str">
            <v>GeForce FX Go5650</v>
          </cell>
          <cell r="B399">
            <v>16</v>
          </cell>
          <cell r="C399">
            <v>2035</v>
          </cell>
          <cell r="D399" t="str">
            <v>NA</v>
          </cell>
          <cell r="E399" t="str">
            <v>NA</v>
          </cell>
        </row>
        <row r="400">
          <cell r="A400" t="str">
            <v>GeForce FX Go5700</v>
          </cell>
          <cell r="B400">
            <v>51</v>
          </cell>
          <cell r="C400">
            <v>1887</v>
          </cell>
          <cell r="D400" t="str">
            <v>NA</v>
          </cell>
          <cell r="E400" t="str">
            <v>NA</v>
          </cell>
        </row>
        <row r="401">
          <cell r="A401" t="str">
            <v>GeForce FX Go 5200</v>
          </cell>
          <cell r="B401">
            <v>8</v>
          </cell>
          <cell r="C401">
            <v>2059</v>
          </cell>
          <cell r="D401" t="str">
            <v>NA</v>
          </cell>
          <cell r="E401" t="str">
            <v>NA</v>
          </cell>
        </row>
        <row r="402">
          <cell r="A402" t="str">
            <v>GeForce FX Go 5600</v>
          </cell>
          <cell r="B402">
            <v>17</v>
          </cell>
          <cell r="C402">
            <v>2032</v>
          </cell>
          <cell r="D402" t="str">
            <v>NA</v>
          </cell>
          <cell r="E402" t="str">
            <v>NA</v>
          </cell>
        </row>
        <row r="403">
          <cell r="A403" t="str">
            <v>GeForce G100</v>
          </cell>
          <cell r="B403">
            <v>146</v>
          </cell>
          <cell r="C403">
            <v>1602</v>
          </cell>
          <cell r="D403" t="str">
            <v>7.32</v>
          </cell>
          <cell r="E403" t="str">
            <v>$19.99*</v>
          </cell>
        </row>
        <row r="404">
          <cell r="A404" t="str">
            <v>GeForce G102M</v>
          </cell>
          <cell r="B404">
            <v>93</v>
          </cell>
          <cell r="C404">
            <v>1746</v>
          </cell>
          <cell r="D404" t="str">
            <v>NA</v>
          </cell>
          <cell r="E404" t="str">
            <v>NA</v>
          </cell>
        </row>
        <row r="405">
          <cell r="A405" t="str">
            <v>GeForce G105M</v>
          </cell>
          <cell r="B405">
            <v>111</v>
          </cell>
          <cell r="C405">
            <v>1694</v>
          </cell>
          <cell r="D405" t="str">
            <v>NA</v>
          </cell>
          <cell r="E405" t="str">
            <v>NA</v>
          </cell>
        </row>
        <row r="406">
          <cell r="A406" t="str">
            <v>GeForce G200</v>
          </cell>
          <cell r="B406">
            <v>199</v>
          </cell>
          <cell r="C406">
            <v>1532</v>
          </cell>
          <cell r="D406" t="str">
            <v>NA</v>
          </cell>
          <cell r="E406" t="str">
            <v>NA</v>
          </cell>
        </row>
        <row r="407">
          <cell r="A407" t="str">
            <v>GeForce G205M</v>
          </cell>
          <cell r="B407">
            <v>91</v>
          </cell>
          <cell r="C407">
            <v>1757</v>
          </cell>
          <cell r="D407" t="str">
            <v>NA</v>
          </cell>
          <cell r="E407" t="str">
            <v>NA</v>
          </cell>
        </row>
        <row r="408">
          <cell r="A408" t="str">
            <v>GeForce G210</v>
          </cell>
          <cell r="B408">
            <v>103</v>
          </cell>
          <cell r="C408">
            <v>1715</v>
          </cell>
          <cell r="D408" t="str">
            <v>0.85</v>
          </cell>
          <cell r="E408" t="str">
            <v>$122.12*</v>
          </cell>
        </row>
        <row r="409">
          <cell r="A409" t="str">
            <v>Videocard Name</v>
          </cell>
          <cell r="B409" t="str">
            <v>Passmark G3D Mark</v>
          </cell>
          <cell r="C409" t="str">
            <v>Rank</v>
          </cell>
          <cell r="D409" t="str">
            <v>Videocard Value</v>
          </cell>
          <cell r="E409" t="str">
            <v>Price</v>
          </cell>
        </row>
        <row r="410">
          <cell r="A410"/>
          <cell r="B410" t="str">
            <v>(higher is better)</v>
          </cell>
          <cell r="C410" t="str">
            <v>(lower is better)</v>
          </cell>
          <cell r="D410" t="str">
            <v>(higher is better)</v>
          </cell>
          <cell r="E410" t="str">
            <v>(USD)</v>
          </cell>
        </row>
        <row r="411">
          <cell r="A411" t="str">
            <v>GeForce G210M</v>
          </cell>
          <cell r="B411">
            <v>124</v>
          </cell>
          <cell r="C411">
            <v>1647</v>
          </cell>
          <cell r="D411" t="str">
            <v>NA</v>
          </cell>
          <cell r="E411" t="str">
            <v>NA</v>
          </cell>
        </row>
        <row r="412">
          <cell r="A412" t="str">
            <v>GeForce G 103M</v>
          </cell>
          <cell r="B412">
            <v>61</v>
          </cell>
          <cell r="C412">
            <v>1859</v>
          </cell>
          <cell r="D412" t="str">
            <v>NA</v>
          </cell>
          <cell r="E412" t="str">
            <v>NA</v>
          </cell>
        </row>
        <row r="413">
          <cell r="A413" t="str">
            <v>GeForce G 105M</v>
          </cell>
          <cell r="B413">
            <v>67</v>
          </cell>
          <cell r="C413">
            <v>1839</v>
          </cell>
          <cell r="D413" t="str">
            <v>NA</v>
          </cell>
          <cell r="E413" t="str">
            <v>NA</v>
          </cell>
        </row>
        <row r="414">
          <cell r="A414" t="str">
            <v>GeForce Go 6100</v>
          </cell>
          <cell r="B414">
            <v>17</v>
          </cell>
          <cell r="C414">
            <v>2031</v>
          </cell>
          <cell r="D414" t="str">
            <v>NA</v>
          </cell>
          <cell r="E414" t="str">
            <v>NA</v>
          </cell>
        </row>
        <row r="415">
          <cell r="A415" t="str">
            <v>GeForce Go 6150</v>
          </cell>
          <cell r="B415">
            <v>19</v>
          </cell>
          <cell r="C415">
            <v>2023</v>
          </cell>
          <cell r="D415" t="str">
            <v>NA</v>
          </cell>
          <cell r="E415" t="str">
            <v>NA</v>
          </cell>
        </row>
        <row r="416">
          <cell r="A416" t="str">
            <v>GeForce Go 6200</v>
          </cell>
          <cell r="B416">
            <v>15</v>
          </cell>
          <cell r="C416">
            <v>2038</v>
          </cell>
          <cell r="D416" t="str">
            <v>NA</v>
          </cell>
          <cell r="E416" t="str">
            <v>NA</v>
          </cell>
        </row>
        <row r="417">
          <cell r="A417" t="str">
            <v>GeForce Go 6400</v>
          </cell>
          <cell r="B417">
            <v>24</v>
          </cell>
          <cell r="C417">
            <v>2007</v>
          </cell>
          <cell r="D417" t="str">
            <v>NA</v>
          </cell>
          <cell r="E417" t="str">
            <v>NA</v>
          </cell>
        </row>
        <row r="418">
          <cell r="A418" t="str">
            <v>GeForce Go 6600</v>
          </cell>
          <cell r="B418">
            <v>69</v>
          </cell>
          <cell r="C418">
            <v>1827</v>
          </cell>
          <cell r="D418" t="str">
            <v>NA</v>
          </cell>
          <cell r="E418" t="str">
            <v>NA</v>
          </cell>
        </row>
        <row r="419">
          <cell r="A419" t="str">
            <v>GeForce Go 6600 TE/6200 TE</v>
          </cell>
          <cell r="B419">
            <v>44</v>
          </cell>
          <cell r="C419">
            <v>1912</v>
          </cell>
          <cell r="D419" t="str">
            <v>NA</v>
          </cell>
          <cell r="E419" t="str">
            <v>NA</v>
          </cell>
        </row>
        <row r="420">
          <cell r="A420" t="str">
            <v>GeForce Go 6800</v>
          </cell>
          <cell r="B420">
            <v>106</v>
          </cell>
          <cell r="C420">
            <v>1709</v>
          </cell>
          <cell r="D420" t="str">
            <v>NA</v>
          </cell>
          <cell r="E420" t="str">
            <v>NA</v>
          </cell>
        </row>
        <row r="421">
          <cell r="A421" t="str">
            <v>GeForce Go 6800 Ultra</v>
          </cell>
          <cell r="B421">
            <v>137</v>
          </cell>
          <cell r="C421">
            <v>1620</v>
          </cell>
          <cell r="D421" t="str">
            <v>NA</v>
          </cell>
          <cell r="E421" t="str">
            <v>NA</v>
          </cell>
        </row>
        <row r="422">
          <cell r="A422" t="str">
            <v>GeForce Go 7200</v>
          </cell>
          <cell r="B422">
            <v>45</v>
          </cell>
          <cell r="C422">
            <v>1909</v>
          </cell>
          <cell r="D422" t="str">
            <v>NA</v>
          </cell>
          <cell r="E422" t="str">
            <v>NA</v>
          </cell>
        </row>
        <row r="423">
          <cell r="A423" t="str">
            <v>GeForce Go 7300</v>
          </cell>
          <cell r="B423">
            <v>52</v>
          </cell>
          <cell r="C423">
            <v>1883</v>
          </cell>
          <cell r="D423" t="str">
            <v>NA</v>
          </cell>
          <cell r="E423" t="str">
            <v>NA</v>
          </cell>
        </row>
        <row r="424">
          <cell r="A424" t="str">
            <v>GeForce Go 7400</v>
          </cell>
          <cell r="B424">
            <v>65</v>
          </cell>
          <cell r="C424">
            <v>1848</v>
          </cell>
          <cell r="D424" t="str">
            <v>NA</v>
          </cell>
          <cell r="E424" t="str">
            <v>NA</v>
          </cell>
        </row>
        <row r="425">
          <cell r="A425" t="str">
            <v>GeForce Go 7600</v>
          </cell>
          <cell r="B425">
            <v>127</v>
          </cell>
          <cell r="C425">
            <v>1640</v>
          </cell>
          <cell r="D425" t="str">
            <v>NA</v>
          </cell>
          <cell r="E425" t="str">
            <v>NA</v>
          </cell>
        </row>
        <row r="426">
          <cell r="A426" t="str">
            <v>GeForce Go 7600 GT</v>
          </cell>
          <cell r="B426">
            <v>210</v>
          </cell>
          <cell r="C426">
            <v>1520</v>
          </cell>
          <cell r="D426" t="str">
            <v>NA</v>
          </cell>
          <cell r="E426" t="str">
            <v>NA</v>
          </cell>
        </row>
        <row r="427">
          <cell r="A427" t="str">
            <v>GeForce Go 7700</v>
          </cell>
          <cell r="B427">
            <v>147</v>
          </cell>
          <cell r="C427">
            <v>1599</v>
          </cell>
          <cell r="D427" t="str">
            <v>NA</v>
          </cell>
          <cell r="E427" t="str">
            <v>NA</v>
          </cell>
        </row>
        <row r="428">
          <cell r="A428" t="str">
            <v>GeForce Go 7800</v>
          </cell>
          <cell r="B428">
            <v>114</v>
          </cell>
          <cell r="C428">
            <v>1681</v>
          </cell>
          <cell r="D428" t="str">
            <v>NA</v>
          </cell>
          <cell r="E428" t="str">
            <v>NA</v>
          </cell>
        </row>
        <row r="429">
          <cell r="A429" t="str">
            <v>GeForce Go 7800 GTX</v>
          </cell>
          <cell r="B429">
            <v>209</v>
          </cell>
          <cell r="C429">
            <v>1521</v>
          </cell>
          <cell r="D429" t="str">
            <v>NA</v>
          </cell>
          <cell r="E429" t="str">
            <v>NA</v>
          </cell>
        </row>
        <row r="430">
          <cell r="A430" t="str">
            <v>GeForce Go 7900 GS</v>
          </cell>
          <cell r="B430">
            <v>176</v>
          </cell>
          <cell r="C430">
            <v>1566</v>
          </cell>
          <cell r="D430" t="str">
            <v>NA</v>
          </cell>
          <cell r="E430" t="str">
            <v>NA</v>
          </cell>
        </row>
        <row r="431">
          <cell r="A431" t="str">
            <v>GeForce Go 7900 GTX</v>
          </cell>
          <cell r="B431">
            <v>270</v>
          </cell>
          <cell r="C431">
            <v>1461</v>
          </cell>
          <cell r="D431" t="str">
            <v>NA</v>
          </cell>
          <cell r="E431" t="str">
            <v>NA</v>
          </cell>
        </row>
        <row r="432">
          <cell r="A432" t="str">
            <v>GeForce Go 7950 GTX</v>
          </cell>
          <cell r="B432">
            <v>263</v>
          </cell>
          <cell r="C432">
            <v>1469</v>
          </cell>
          <cell r="D432" t="str">
            <v>NA</v>
          </cell>
          <cell r="E432" t="str">
            <v>NA</v>
          </cell>
        </row>
        <row r="433">
          <cell r="A433" t="str">
            <v>GeForce GPU</v>
          </cell>
          <cell r="B433">
            <v>1261</v>
          </cell>
          <cell r="C433">
            <v>673</v>
          </cell>
          <cell r="D433" t="str">
            <v>NA</v>
          </cell>
          <cell r="E433" t="str">
            <v>NA</v>
          </cell>
        </row>
        <row r="434">
          <cell r="A434" t="str">
            <v>GeForce GT625M</v>
          </cell>
          <cell r="B434">
            <v>507</v>
          </cell>
          <cell r="C434">
            <v>1244</v>
          </cell>
          <cell r="D434" t="str">
            <v>NA</v>
          </cell>
          <cell r="E434" t="str">
            <v>NA</v>
          </cell>
        </row>
        <row r="435">
          <cell r="A435" t="str">
            <v>GeForce GT 120</v>
          </cell>
          <cell r="B435">
            <v>182</v>
          </cell>
          <cell r="C435">
            <v>1557</v>
          </cell>
          <cell r="D435">
            <v>44354</v>
          </cell>
          <cell r="E435" t="str">
            <v>$29.99*</v>
          </cell>
        </row>
        <row r="436">
          <cell r="A436" t="str">
            <v>GeForce GT 120 / 9500 GT</v>
          </cell>
          <cell r="B436">
            <v>324</v>
          </cell>
          <cell r="C436">
            <v>1413</v>
          </cell>
          <cell r="D436" t="str">
            <v>NA</v>
          </cell>
          <cell r="E436" t="str">
            <v>NA</v>
          </cell>
        </row>
        <row r="437">
          <cell r="A437" t="str">
            <v>GeForce GT 120M</v>
          </cell>
          <cell r="B437">
            <v>265</v>
          </cell>
          <cell r="C437">
            <v>1467</v>
          </cell>
          <cell r="D437" t="str">
            <v>NA</v>
          </cell>
          <cell r="E437" t="str">
            <v>NA</v>
          </cell>
        </row>
        <row r="438">
          <cell r="A438" t="str">
            <v>GeForce GT 130</v>
          </cell>
          <cell r="B438">
            <v>376</v>
          </cell>
          <cell r="C438">
            <v>1369</v>
          </cell>
          <cell r="D438" t="str">
            <v>2.49</v>
          </cell>
          <cell r="E438" t="str">
            <v>$151.34*</v>
          </cell>
        </row>
        <row r="439">
          <cell r="A439" t="str">
            <v>GeForce GT 130M</v>
          </cell>
          <cell r="B439">
            <v>152</v>
          </cell>
          <cell r="C439">
            <v>1589</v>
          </cell>
          <cell r="D439" t="str">
            <v>NA</v>
          </cell>
          <cell r="E439" t="str">
            <v>NA</v>
          </cell>
        </row>
        <row r="440">
          <cell r="A440" t="str">
            <v>GeForce GT 140</v>
          </cell>
          <cell r="B440">
            <v>657</v>
          </cell>
          <cell r="C440">
            <v>1059</v>
          </cell>
          <cell r="D440" t="str">
            <v>NA</v>
          </cell>
          <cell r="E440" t="str">
            <v>NA</v>
          </cell>
        </row>
        <row r="441">
          <cell r="A441" t="str">
            <v>GeForce GT 220</v>
          </cell>
          <cell r="B441">
            <v>205</v>
          </cell>
          <cell r="C441">
            <v>1526</v>
          </cell>
          <cell r="D441">
            <v>44329</v>
          </cell>
          <cell r="E441" t="str">
            <v>$39.99*</v>
          </cell>
        </row>
        <row r="442">
          <cell r="A442" t="str">
            <v>GeForce GT 220M</v>
          </cell>
          <cell r="B442">
            <v>121</v>
          </cell>
          <cell r="C442">
            <v>1661</v>
          </cell>
          <cell r="D442" t="str">
            <v>NA</v>
          </cell>
          <cell r="E442" t="str">
            <v>NA</v>
          </cell>
        </row>
        <row r="443">
          <cell r="A443" t="str">
            <v>GeForce GT 230</v>
          </cell>
          <cell r="B443">
            <v>312</v>
          </cell>
          <cell r="C443">
            <v>1426</v>
          </cell>
          <cell r="D443">
            <v>44387</v>
          </cell>
          <cell r="E443" t="str">
            <v>$43.99*</v>
          </cell>
        </row>
        <row r="444">
          <cell r="A444" t="str">
            <v>GeForce GT 230M</v>
          </cell>
          <cell r="B444">
            <v>199</v>
          </cell>
          <cell r="C444">
            <v>1534</v>
          </cell>
          <cell r="D444" t="str">
            <v>NA</v>
          </cell>
          <cell r="E444" t="str">
            <v>NA</v>
          </cell>
        </row>
        <row r="445">
          <cell r="A445" t="str">
            <v>GeForce GT 240</v>
          </cell>
          <cell r="B445">
            <v>548</v>
          </cell>
          <cell r="C445">
            <v>1191</v>
          </cell>
          <cell r="D445" t="str">
            <v>3.93</v>
          </cell>
          <cell r="E445" t="str">
            <v>$139.42*</v>
          </cell>
        </row>
        <row r="446">
          <cell r="A446" t="str">
            <v>GeForce GT 240M</v>
          </cell>
          <cell r="B446">
            <v>208</v>
          </cell>
          <cell r="C446">
            <v>1522</v>
          </cell>
          <cell r="D446" t="str">
            <v>NA</v>
          </cell>
          <cell r="E446" t="str">
            <v>NA</v>
          </cell>
        </row>
        <row r="447">
          <cell r="A447" t="str">
            <v>GeForce GT 320</v>
          </cell>
          <cell r="B447">
            <v>437</v>
          </cell>
          <cell r="C447">
            <v>1319</v>
          </cell>
          <cell r="D447" t="str">
            <v>13.37</v>
          </cell>
          <cell r="E447" t="str">
            <v>$32.69*</v>
          </cell>
        </row>
        <row r="448">
          <cell r="A448" t="str">
            <v>GeForce GT 320M</v>
          </cell>
          <cell r="B448">
            <v>106</v>
          </cell>
          <cell r="C448">
            <v>1705</v>
          </cell>
          <cell r="D448" t="str">
            <v>NA</v>
          </cell>
          <cell r="E448" t="str">
            <v>NA</v>
          </cell>
        </row>
        <row r="449">
          <cell r="A449" t="str">
            <v>GeForce GT 325M</v>
          </cell>
          <cell r="B449">
            <v>170</v>
          </cell>
          <cell r="C449">
            <v>1573</v>
          </cell>
          <cell r="D449" t="str">
            <v>NA</v>
          </cell>
          <cell r="E449" t="str">
            <v>NA</v>
          </cell>
        </row>
        <row r="450">
          <cell r="A450" t="str">
            <v>GeForce GT 330</v>
          </cell>
          <cell r="B450">
            <v>391</v>
          </cell>
          <cell r="C450">
            <v>1354</v>
          </cell>
          <cell r="D450" t="str">
            <v>9.78</v>
          </cell>
          <cell r="E450" t="str">
            <v>$39.99*</v>
          </cell>
        </row>
        <row r="451">
          <cell r="A451" t="str">
            <v>GeForce GT 330M</v>
          </cell>
          <cell r="B451">
            <v>214</v>
          </cell>
          <cell r="C451">
            <v>1514</v>
          </cell>
          <cell r="D451" t="str">
            <v>NA</v>
          </cell>
          <cell r="E451" t="str">
            <v>NA</v>
          </cell>
        </row>
        <row r="452">
          <cell r="A452" t="str">
            <v>GeForce GT 335M</v>
          </cell>
          <cell r="B452">
            <v>391</v>
          </cell>
          <cell r="C452">
            <v>1355</v>
          </cell>
          <cell r="D452" t="str">
            <v>NA</v>
          </cell>
          <cell r="E452" t="str">
            <v>NA</v>
          </cell>
        </row>
        <row r="453">
          <cell r="A453" t="str">
            <v>GeForce GT 340</v>
          </cell>
          <cell r="B453">
            <v>774</v>
          </cell>
          <cell r="C453">
            <v>942</v>
          </cell>
          <cell r="D453" t="str">
            <v>14.62</v>
          </cell>
          <cell r="E453" t="str">
            <v>$52.99*</v>
          </cell>
        </row>
        <row r="454">
          <cell r="A454" t="str">
            <v>GeForce GT 415</v>
          </cell>
          <cell r="B454">
            <v>247</v>
          </cell>
          <cell r="C454">
            <v>1482</v>
          </cell>
          <cell r="D454" t="str">
            <v>NA</v>
          </cell>
          <cell r="E454" t="str">
            <v>NA</v>
          </cell>
        </row>
        <row r="455">
          <cell r="A455" t="str">
            <v>GeForce GT 415M</v>
          </cell>
          <cell r="B455">
            <v>286</v>
          </cell>
          <cell r="C455">
            <v>1453</v>
          </cell>
          <cell r="D455" t="str">
            <v>NA</v>
          </cell>
          <cell r="E455" t="str">
            <v>NA</v>
          </cell>
        </row>
        <row r="456">
          <cell r="A456" t="str">
            <v>GeForce GT 420</v>
          </cell>
          <cell r="B456">
            <v>400</v>
          </cell>
          <cell r="C456">
            <v>1350</v>
          </cell>
          <cell r="D456" t="str">
            <v>2.58</v>
          </cell>
          <cell r="E456" t="str">
            <v>$155.00*</v>
          </cell>
        </row>
        <row r="457">
          <cell r="A457" t="str">
            <v>GeForce GT 420M</v>
          </cell>
          <cell r="B457">
            <v>417</v>
          </cell>
          <cell r="C457">
            <v>1337</v>
          </cell>
          <cell r="D457" t="str">
            <v>NA</v>
          </cell>
          <cell r="E457" t="str">
            <v>NA</v>
          </cell>
        </row>
        <row r="458">
          <cell r="A458" t="str">
            <v>GeForce GT 425M</v>
          </cell>
          <cell r="B458">
            <v>523</v>
          </cell>
          <cell r="C458">
            <v>1224</v>
          </cell>
          <cell r="D458" t="str">
            <v>NA</v>
          </cell>
          <cell r="E458" t="str">
            <v>NA</v>
          </cell>
        </row>
        <row r="459">
          <cell r="A459" t="str">
            <v>GeForce GT 430</v>
          </cell>
          <cell r="B459">
            <v>582</v>
          </cell>
          <cell r="C459">
            <v>1151</v>
          </cell>
          <cell r="D459">
            <v>44302</v>
          </cell>
          <cell r="E459" t="str">
            <v>$139.99*</v>
          </cell>
        </row>
        <row r="460">
          <cell r="A460" t="str">
            <v>Videocard Name</v>
          </cell>
          <cell r="B460" t="str">
            <v>Passmark G3D Mark</v>
          </cell>
          <cell r="C460" t="str">
            <v>Rank</v>
          </cell>
          <cell r="D460" t="str">
            <v>Videocard Value</v>
          </cell>
          <cell r="E460" t="str">
            <v>Price</v>
          </cell>
        </row>
        <row r="461">
          <cell r="A461"/>
          <cell r="B461" t="str">
            <v>(higher is better)</v>
          </cell>
          <cell r="C461" t="str">
            <v>(lower is better)</v>
          </cell>
          <cell r="D461" t="str">
            <v>(higher is better)</v>
          </cell>
          <cell r="E461" t="str">
            <v>(USD)</v>
          </cell>
        </row>
        <row r="462">
          <cell r="A462" t="str">
            <v>GeForce GT 435M</v>
          </cell>
          <cell r="B462">
            <v>540</v>
          </cell>
          <cell r="C462">
            <v>1204</v>
          </cell>
          <cell r="D462" t="str">
            <v>NA</v>
          </cell>
          <cell r="E462" t="str">
            <v>NA</v>
          </cell>
        </row>
        <row r="463">
          <cell r="A463" t="str">
            <v>GeForce GT 440</v>
          </cell>
          <cell r="B463">
            <v>775</v>
          </cell>
          <cell r="C463">
            <v>941</v>
          </cell>
          <cell r="D463" t="str">
            <v>3.56</v>
          </cell>
          <cell r="E463" t="str">
            <v>$218.00*</v>
          </cell>
        </row>
        <row r="464">
          <cell r="A464" t="str">
            <v>GeForce GT 445M</v>
          </cell>
          <cell r="B464">
            <v>880</v>
          </cell>
          <cell r="C464">
            <v>864</v>
          </cell>
          <cell r="D464" t="str">
            <v>NA</v>
          </cell>
          <cell r="E464" t="str">
            <v>NA</v>
          </cell>
        </row>
        <row r="465">
          <cell r="A465" t="str">
            <v>GeForce GT 520</v>
          </cell>
          <cell r="B465">
            <v>295</v>
          </cell>
          <cell r="C465">
            <v>1441</v>
          </cell>
          <cell r="D465" t="str">
            <v>0.99</v>
          </cell>
          <cell r="E465" t="str">
            <v>$299.00*</v>
          </cell>
        </row>
        <row r="466">
          <cell r="A466" t="str">
            <v>GeForce GT 520M</v>
          </cell>
          <cell r="B466">
            <v>279</v>
          </cell>
          <cell r="C466">
            <v>1458</v>
          </cell>
          <cell r="D466" t="str">
            <v>9.32</v>
          </cell>
          <cell r="E466" t="str">
            <v>$29.95*</v>
          </cell>
        </row>
        <row r="467">
          <cell r="A467" t="str">
            <v>GeForce GT 520MX</v>
          </cell>
          <cell r="B467">
            <v>295</v>
          </cell>
          <cell r="C467">
            <v>1440</v>
          </cell>
          <cell r="D467" t="str">
            <v>NA</v>
          </cell>
          <cell r="E467" t="str">
            <v>NA</v>
          </cell>
        </row>
        <row r="468">
          <cell r="A468" t="str">
            <v>GeForce GT 525M</v>
          </cell>
          <cell r="B468">
            <v>455</v>
          </cell>
          <cell r="C468">
            <v>1296</v>
          </cell>
          <cell r="D468" t="str">
            <v>NA</v>
          </cell>
          <cell r="E468" t="str">
            <v>NA</v>
          </cell>
        </row>
        <row r="469">
          <cell r="A469" t="str">
            <v>GeForce GT 530</v>
          </cell>
          <cell r="B469">
            <v>689</v>
          </cell>
          <cell r="C469">
            <v>1031</v>
          </cell>
          <cell r="D469">
            <v>44361</v>
          </cell>
          <cell r="E469" t="str">
            <v>$49.00*</v>
          </cell>
        </row>
        <row r="470">
          <cell r="A470" t="str">
            <v>GeForce GT 540M</v>
          </cell>
          <cell r="B470">
            <v>490</v>
          </cell>
          <cell r="C470">
            <v>1259</v>
          </cell>
          <cell r="D470" t="str">
            <v>5.58</v>
          </cell>
          <cell r="E470" t="str">
            <v>$87.95*</v>
          </cell>
        </row>
        <row r="471">
          <cell r="A471" t="str">
            <v>GeForce GT 545</v>
          </cell>
          <cell r="B471">
            <v>1080</v>
          </cell>
          <cell r="C471">
            <v>740</v>
          </cell>
          <cell r="D471" t="str">
            <v>19.44</v>
          </cell>
          <cell r="E471" t="str">
            <v>$55.59*</v>
          </cell>
        </row>
        <row r="472">
          <cell r="A472" t="str">
            <v>GeForce GT 550M</v>
          </cell>
          <cell r="B472">
            <v>585</v>
          </cell>
          <cell r="C472">
            <v>1149</v>
          </cell>
          <cell r="D472" t="str">
            <v>NA</v>
          </cell>
          <cell r="E472" t="str">
            <v>NA</v>
          </cell>
        </row>
        <row r="473">
          <cell r="A473" t="str">
            <v>GeForce GT 555M</v>
          </cell>
          <cell r="B473">
            <v>703</v>
          </cell>
          <cell r="C473">
            <v>1021</v>
          </cell>
          <cell r="D473" t="str">
            <v>3.97</v>
          </cell>
          <cell r="E473" t="str">
            <v>$177.20*</v>
          </cell>
        </row>
        <row r="474">
          <cell r="A474" t="str">
            <v>GeForce GT 610</v>
          </cell>
          <cell r="B474">
            <v>300</v>
          </cell>
          <cell r="C474">
            <v>1436</v>
          </cell>
          <cell r="D474">
            <v>44227</v>
          </cell>
          <cell r="E474" t="str">
            <v>$229.99*</v>
          </cell>
        </row>
        <row r="475">
          <cell r="A475" t="str">
            <v>GeForce GT 610M / GT 620M / GT 710M / GT 720M / GT</v>
          </cell>
          <cell r="B475">
            <v>368</v>
          </cell>
          <cell r="C475">
            <v>1375</v>
          </cell>
          <cell r="D475" t="str">
            <v>NA</v>
          </cell>
          <cell r="E475" t="str">
            <v>NA</v>
          </cell>
        </row>
        <row r="476">
          <cell r="A476" t="str">
            <v>GeForce GT 620</v>
          </cell>
          <cell r="B476">
            <v>357</v>
          </cell>
          <cell r="C476">
            <v>1383</v>
          </cell>
          <cell r="D476" t="str">
            <v>8.95</v>
          </cell>
          <cell r="E476" t="str">
            <v>$39.99*</v>
          </cell>
        </row>
        <row r="477">
          <cell r="A477" t="str">
            <v>GeForce GT 620M</v>
          </cell>
          <cell r="B477">
            <v>435</v>
          </cell>
          <cell r="C477">
            <v>1321</v>
          </cell>
          <cell r="D477" t="str">
            <v>NA</v>
          </cell>
          <cell r="E477" t="str">
            <v>NA</v>
          </cell>
        </row>
        <row r="478">
          <cell r="A478" t="str">
            <v>GeForce GT 625</v>
          </cell>
          <cell r="B478">
            <v>323</v>
          </cell>
          <cell r="C478">
            <v>1414</v>
          </cell>
          <cell r="D478" t="str">
            <v>NA</v>
          </cell>
          <cell r="E478" t="str">
            <v>NA</v>
          </cell>
        </row>
        <row r="479">
          <cell r="A479" t="str">
            <v>GeForce GT 625M</v>
          </cell>
          <cell r="B479">
            <v>435</v>
          </cell>
          <cell r="C479">
            <v>1324</v>
          </cell>
          <cell r="D479" t="str">
            <v>NA</v>
          </cell>
          <cell r="E479" t="str">
            <v>NA</v>
          </cell>
        </row>
        <row r="480">
          <cell r="A480" t="str">
            <v>GeForce GT 630</v>
          </cell>
          <cell r="B480">
            <v>676</v>
          </cell>
          <cell r="C480">
            <v>1042</v>
          </cell>
          <cell r="D480" t="str">
            <v>5.48</v>
          </cell>
          <cell r="E480" t="str">
            <v>$123.45*</v>
          </cell>
        </row>
        <row r="481">
          <cell r="A481" t="str">
            <v>GeForce GT 630M</v>
          </cell>
          <cell r="B481">
            <v>545</v>
          </cell>
          <cell r="C481">
            <v>1196</v>
          </cell>
          <cell r="D481" t="str">
            <v>NA</v>
          </cell>
          <cell r="E481" t="str">
            <v>NA</v>
          </cell>
        </row>
        <row r="482">
          <cell r="A482" t="str">
            <v>GeForce GT 635</v>
          </cell>
          <cell r="B482">
            <v>868</v>
          </cell>
          <cell r="C482">
            <v>874</v>
          </cell>
          <cell r="D482" t="str">
            <v>12.97</v>
          </cell>
          <cell r="E482" t="str">
            <v>$66.94*</v>
          </cell>
        </row>
        <row r="483">
          <cell r="A483" t="str">
            <v>GeForce GT 635M</v>
          </cell>
          <cell r="B483">
            <v>562</v>
          </cell>
          <cell r="C483">
            <v>1175</v>
          </cell>
          <cell r="D483" t="str">
            <v>NA</v>
          </cell>
          <cell r="E483" t="str">
            <v>NA</v>
          </cell>
        </row>
        <row r="484">
          <cell r="A484" t="str">
            <v>GeForce GT 640</v>
          </cell>
          <cell r="B484">
            <v>1194</v>
          </cell>
          <cell r="C484">
            <v>703</v>
          </cell>
          <cell r="D484" t="str">
            <v>10.86</v>
          </cell>
          <cell r="E484" t="str">
            <v>$109.99*</v>
          </cell>
        </row>
        <row r="485">
          <cell r="A485" t="str">
            <v>GeForce GT 640M</v>
          </cell>
          <cell r="B485">
            <v>894</v>
          </cell>
          <cell r="C485">
            <v>855</v>
          </cell>
          <cell r="D485" t="str">
            <v>NA</v>
          </cell>
          <cell r="E485" t="str">
            <v>NA</v>
          </cell>
        </row>
        <row r="486">
          <cell r="A486" t="str">
            <v>GeForce GT 640M LE</v>
          </cell>
          <cell r="B486">
            <v>682</v>
          </cell>
          <cell r="C486">
            <v>1036</v>
          </cell>
          <cell r="D486" t="str">
            <v>0.80</v>
          </cell>
          <cell r="E486" t="str">
            <v>$849.99*</v>
          </cell>
        </row>
        <row r="487">
          <cell r="A487" t="str">
            <v>GeForce GT 645</v>
          </cell>
          <cell r="B487">
            <v>2005</v>
          </cell>
          <cell r="C487">
            <v>495</v>
          </cell>
          <cell r="D487" t="str">
            <v>NA</v>
          </cell>
          <cell r="E487" t="str">
            <v>NA</v>
          </cell>
        </row>
        <row r="488">
          <cell r="A488" t="str">
            <v>GeForce GT 645M</v>
          </cell>
          <cell r="B488">
            <v>958</v>
          </cell>
          <cell r="C488">
            <v>809</v>
          </cell>
          <cell r="D488" t="str">
            <v>NA</v>
          </cell>
          <cell r="E488" t="str">
            <v>NA</v>
          </cell>
        </row>
        <row r="489">
          <cell r="A489" t="str">
            <v>GeForce GT 650M</v>
          </cell>
          <cell r="B489">
            <v>1180</v>
          </cell>
          <cell r="C489">
            <v>706</v>
          </cell>
          <cell r="D489" t="str">
            <v>NA</v>
          </cell>
          <cell r="E489" t="str">
            <v>NA</v>
          </cell>
        </row>
        <row r="490">
          <cell r="A490" t="str">
            <v>GeForce GT 705</v>
          </cell>
          <cell r="B490">
            <v>351</v>
          </cell>
          <cell r="C490">
            <v>1389</v>
          </cell>
          <cell r="D490" t="str">
            <v>NA</v>
          </cell>
          <cell r="E490" t="str">
            <v>NA</v>
          </cell>
        </row>
        <row r="491">
          <cell r="A491" t="str">
            <v>GeForce GT 710</v>
          </cell>
          <cell r="B491">
            <v>638</v>
          </cell>
          <cell r="C491">
            <v>1079</v>
          </cell>
          <cell r="D491">
            <v>44349</v>
          </cell>
          <cell r="E491" t="str">
            <v>$105.99*</v>
          </cell>
        </row>
        <row r="492">
          <cell r="A492" t="str">
            <v>GeForce GT 710M</v>
          </cell>
          <cell r="B492">
            <v>441</v>
          </cell>
          <cell r="C492">
            <v>1316</v>
          </cell>
          <cell r="D492" t="str">
            <v>NA</v>
          </cell>
          <cell r="E492" t="str">
            <v>NA</v>
          </cell>
        </row>
        <row r="493">
          <cell r="A493" t="str">
            <v>GeForce GT 720</v>
          </cell>
          <cell r="B493">
            <v>586</v>
          </cell>
          <cell r="C493">
            <v>1147</v>
          </cell>
          <cell r="D493" t="str">
            <v>5.87</v>
          </cell>
          <cell r="E493" t="str">
            <v>$99.99*</v>
          </cell>
        </row>
        <row r="494">
          <cell r="A494" t="str">
            <v>GeForce GT 720A</v>
          </cell>
          <cell r="B494">
            <v>600</v>
          </cell>
          <cell r="C494">
            <v>1130</v>
          </cell>
          <cell r="D494" t="str">
            <v>NA</v>
          </cell>
          <cell r="E494" t="str">
            <v>NA</v>
          </cell>
        </row>
        <row r="495">
          <cell r="A495" t="str">
            <v>GeForce GT 720M</v>
          </cell>
          <cell r="B495">
            <v>464</v>
          </cell>
          <cell r="C495">
            <v>1285</v>
          </cell>
          <cell r="D495" t="str">
            <v>NA</v>
          </cell>
          <cell r="E495" t="str">
            <v>NA</v>
          </cell>
        </row>
        <row r="496">
          <cell r="A496" t="str">
            <v>GeForce GT 730</v>
          </cell>
          <cell r="B496">
            <v>801</v>
          </cell>
          <cell r="C496">
            <v>917</v>
          </cell>
          <cell r="D496" t="str">
            <v>6.68</v>
          </cell>
          <cell r="E496" t="str">
            <v>$119.99</v>
          </cell>
        </row>
        <row r="497">
          <cell r="A497" t="str">
            <v>GeForce GT 730A</v>
          </cell>
          <cell r="B497">
            <v>742</v>
          </cell>
          <cell r="C497">
            <v>981</v>
          </cell>
          <cell r="D497" t="str">
            <v>NA</v>
          </cell>
          <cell r="E497" t="str">
            <v>NA</v>
          </cell>
        </row>
        <row r="498">
          <cell r="A498" t="str">
            <v>GeForce GT 730M</v>
          </cell>
          <cell r="B498">
            <v>838</v>
          </cell>
          <cell r="C498">
            <v>892</v>
          </cell>
          <cell r="D498" t="str">
            <v>NA</v>
          </cell>
          <cell r="E498" t="str">
            <v>NA</v>
          </cell>
        </row>
        <row r="499">
          <cell r="A499" t="str">
            <v>GeForce GT 735M</v>
          </cell>
          <cell r="B499">
            <v>580</v>
          </cell>
          <cell r="C499">
            <v>1153</v>
          </cell>
          <cell r="D499" t="str">
            <v>NA</v>
          </cell>
          <cell r="E499" t="str">
            <v>NA</v>
          </cell>
        </row>
        <row r="500">
          <cell r="A500" t="str">
            <v>GeForce GT 740</v>
          </cell>
          <cell r="B500">
            <v>1523</v>
          </cell>
          <cell r="C500">
            <v>610</v>
          </cell>
          <cell r="D500">
            <v>44485</v>
          </cell>
          <cell r="E500" t="str">
            <v>$149.99*</v>
          </cell>
        </row>
        <row r="501">
          <cell r="A501" t="str">
            <v>GeForce GT 740A</v>
          </cell>
          <cell r="B501">
            <v>707</v>
          </cell>
          <cell r="C501">
            <v>1015</v>
          </cell>
          <cell r="D501" t="str">
            <v>NA</v>
          </cell>
          <cell r="E501" t="str">
            <v>NA</v>
          </cell>
        </row>
        <row r="502">
          <cell r="A502" t="str">
            <v>GeForce GT 740M</v>
          </cell>
          <cell r="B502">
            <v>783</v>
          </cell>
          <cell r="C502">
            <v>930</v>
          </cell>
          <cell r="D502" t="str">
            <v>NA</v>
          </cell>
          <cell r="E502" t="str">
            <v>NA</v>
          </cell>
        </row>
        <row r="503">
          <cell r="A503" t="str">
            <v>GeForce GT 745A</v>
          </cell>
          <cell r="B503">
            <v>1144</v>
          </cell>
          <cell r="C503">
            <v>717</v>
          </cell>
          <cell r="D503" t="str">
            <v>NA</v>
          </cell>
          <cell r="E503" t="str">
            <v>NA</v>
          </cell>
        </row>
        <row r="504">
          <cell r="A504" t="str">
            <v>GeForce GT 745M</v>
          </cell>
          <cell r="B504">
            <v>1016</v>
          </cell>
          <cell r="C504">
            <v>774</v>
          </cell>
          <cell r="D504" t="str">
            <v>NA</v>
          </cell>
          <cell r="E504" t="str">
            <v>NA</v>
          </cell>
        </row>
        <row r="505">
          <cell r="A505" t="str">
            <v>GeForce GT 750M</v>
          </cell>
          <cell r="B505">
            <v>1348</v>
          </cell>
          <cell r="C505">
            <v>648</v>
          </cell>
          <cell r="D505" t="str">
            <v>NA</v>
          </cell>
          <cell r="E505" t="str">
            <v>NA</v>
          </cell>
        </row>
        <row r="506">
          <cell r="A506" t="str">
            <v>GeForce GT 755M</v>
          </cell>
          <cell r="B506">
            <v>1571</v>
          </cell>
          <cell r="C506">
            <v>595</v>
          </cell>
          <cell r="D506" t="str">
            <v>NA</v>
          </cell>
          <cell r="E506" t="str">
            <v>NA</v>
          </cell>
        </row>
        <row r="507">
          <cell r="A507" t="str">
            <v>GeForce GT 820M</v>
          </cell>
          <cell r="B507">
            <v>625</v>
          </cell>
          <cell r="C507">
            <v>1100</v>
          </cell>
          <cell r="D507" t="str">
            <v>NA</v>
          </cell>
          <cell r="E507" t="str">
            <v>NA</v>
          </cell>
        </row>
        <row r="508">
          <cell r="A508" t="str">
            <v>GeForce GT 1030</v>
          </cell>
          <cell r="B508">
            <v>2599</v>
          </cell>
          <cell r="C508">
            <v>399</v>
          </cell>
          <cell r="D508" t="str">
            <v>23.63</v>
          </cell>
          <cell r="E508" t="str">
            <v>$109.99</v>
          </cell>
        </row>
        <row r="509">
          <cell r="A509" t="str">
            <v>GeForce GTS 150M</v>
          </cell>
          <cell r="B509">
            <v>504</v>
          </cell>
          <cell r="C509">
            <v>1246</v>
          </cell>
          <cell r="D509" t="str">
            <v>NA</v>
          </cell>
          <cell r="E509" t="str">
            <v>NA</v>
          </cell>
        </row>
        <row r="510">
          <cell r="A510" t="str">
            <v>GeForce GTS 160M</v>
          </cell>
          <cell r="B510">
            <v>678</v>
          </cell>
          <cell r="C510">
            <v>1040</v>
          </cell>
          <cell r="D510" t="str">
            <v>NA</v>
          </cell>
          <cell r="E510" t="str">
            <v>NA</v>
          </cell>
        </row>
        <row r="511">
          <cell r="A511" t="str">
            <v>Videocard Name</v>
          </cell>
          <cell r="B511" t="str">
            <v>Passmark G3D Mark</v>
          </cell>
          <cell r="C511" t="str">
            <v>Rank</v>
          </cell>
          <cell r="D511" t="str">
            <v>Videocard Value</v>
          </cell>
          <cell r="E511" t="str">
            <v>Price</v>
          </cell>
        </row>
        <row r="512">
          <cell r="A512"/>
          <cell r="B512" t="str">
            <v>(higher is better)</v>
          </cell>
          <cell r="C512" t="str">
            <v>(lower is better)</v>
          </cell>
          <cell r="D512" t="str">
            <v>(higher is better)</v>
          </cell>
          <cell r="E512" t="str">
            <v>(USD)</v>
          </cell>
        </row>
        <row r="513">
          <cell r="A513" t="str">
            <v>GeForce GTS 240</v>
          </cell>
          <cell r="B513">
            <v>627</v>
          </cell>
          <cell r="C513">
            <v>1097</v>
          </cell>
          <cell r="D513" t="str">
            <v>9.65</v>
          </cell>
          <cell r="E513" t="str">
            <v>$64.99*</v>
          </cell>
        </row>
        <row r="514">
          <cell r="A514" t="str">
            <v>GeForce GTS 250</v>
          </cell>
          <cell r="B514">
            <v>612</v>
          </cell>
          <cell r="C514">
            <v>1118</v>
          </cell>
          <cell r="D514">
            <v>44514</v>
          </cell>
          <cell r="E514" t="str">
            <v>$54.99*</v>
          </cell>
        </row>
        <row r="515">
          <cell r="A515" t="str">
            <v>GeForce GTS 250M</v>
          </cell>
          <cell r="B515">
            <v>523</v>
          </cell>
          <cell r="C515">
            <v>1225</v>
          </cell>
          <cell r="D515" t="str">
            <v>NA</v>
          </cell>
          <cell r="E515" t="str">
            <v>NA</v>
          </cell>
        </row>
        <row r="516">
          <cell r="A516" t="str">
            <v>GeForce GTS 350M</v>
          </cell>
          <cell r="B516">
            <v>407</v>
          </cell>
          <cell r="C516">
            <v>1340</v>
          </cell>
          <cell r="D516" t="str">
            <v>NA</v>
          </cell>
          <cell r="E516" t="str">
            <v>NA</v>
          </cell>
        </row>
        <row r="517">
          <cell r="A517" t="str">
            <v>GeForce GTS 360M</v>
          </cell>
          <cell r="B517">
            <v>650</v>
          </cell>
          <cell r="C517">
            <v>1067</v>
          </cell>
          <cell r="D517" t="str">
            <v>NA</v>
          </cell>
          <cell r="E517" t="str">
            <v>NA</v>
          </cell>
        </row>
        <row r="518">
          <cell r="A518" t="str">
            <v>GeForce GTS 450</v>
          </cell>
          <cell r="B518">
            <v>1332</v>
          </cell>
          <cell r="C518">
            <v>653</v>
          </cell>
          <cell r="D518" t="str">
            <v>6.70</v>
          </cell>
          <cell r="E518" t="str">
            <v>$199.00*</v>
          </cell>
        </row>
        <row r="519">
          <cell r="A519" t="str">
            <v>GeForce GTX 260</v>
          </cell>
          <cell r="B519">
            <v>1201</v>
          </cell>
          <cell r="C519">
            <v>699</v>
          </cell>
          <cell r="D519" t="str">
            <v>17.17</v>
          </cell>
          <cell r="E519" t="str">
            <v>$69.99*</v>
          </cell>
        </row>
        <row r="520">
          <cell r="A520" t="str">
            <v>GeForce GTX 260M</v>
          </cell>
          <cell r="B520">
            <v>485</v>
          </cell>
          <cell r="C520">
            <v>1266</v>
          </cell>
          <cell r="D520" t="str">
            <v>NA</v>
          </cell>
          <cell r="E520" t="str">
            <v>NA</v>
          </cell>
        </row>
        <row r="521">
          <cell r="A521" t="str">
            <v>GeForce GTX 275</v>
          </cell>
          <cell r="B521">
            <v>1420</v>
          </cell>
          <cell r="C521">
            <v>631</v>
          </cell>
          <cell r="D521">
            <v>44284</v>
          </cell>
          <cell r="E521" t="str">
            <v>$431.72*</v>
          </cell>
        </row>
        <row r="522">
          <cell r="A522" t="str">
            <v>GeForce GTX 280</v>
          </cell>
          <cell r="B522">
            <v>1201</v>
          </cell>
          <cell r="C522">
            <v>700</v>
          </cell>
          <cell r="D522" t="str">
            <v>2.30</v>
          </cell>
          <cell r="E522" t="str">
            <v>$522.78*</v>
          </cell>
        </row>
        <row r="523">
          <cell r="A523" t="str">
            <v>GeForce GTX 280M</v>
          </cell>
          <cell r="B523">
            <v>621</v>
          </cell>
          <cell r="C523">
            <v>1108</v>
          </cell>
          <cell r="D523" t="str">
            <v>NA</v>
          </cell>
          <cell r="E523" t="str">
            <v>NA</v>
          </cell>
        </row>
        <row r="524">
          <cell r="A524" t="str">
            <v>GeForce GTX 285</v>
          </cell>
          <cell r="B524">
            <v>1561</v>
          </cell>
          <cell r="C524">
            <v>599</v>
          </cell>
          <cell r="D524" t="str">
            <v>6.51</v>
          </cell>
          <cell r="E524" t="str">
            <v>$239.99*</v>
          </cell>
        </row>
        <row r="525">
          <cell r="A525" t="str">
            <v>GeForce GTX 285M</v>
          </cell>
          <cell r="B525">
            <v>675</v>
          </cell>
          <cell r="C525">
            <v>1046</v>
          </cell>
          <cell r="D525" t="str">
            <v>NA</v>
          </cell>
          <cell r="E525" t="str">
            <v>NA</v>
          </cell>
        </row>
        <row r="526">
          <cell r="A526" t="str">
            <v>GeForce GTX 295</v>
          </cell>
          <cell r="B526">
            <v>1147</v>
          </cell>
          <cell r="C526">
            <v>714</v>
          </cell>
          <cell r="D526">
            <v>44394</v>
          </cell>
          <cell r="E526" t="str">
            <v>$159.99*</v>
          </cell>
        </row>
        <row r="527">
          <cell r="A527" t="str">
            <v>GeForce GTX 460</v>
          </cell>
          <cell r="B527">
            <v>2277</v>
          </cell>
          <cell r="C527">
            <v>447</v>
          </cell>
          <cell r="D527" t="str">
            <v>22.78</v>
          </cell>
          <cell r="E527" t="str">
            <v>$99.99*</v>
          </cell>
        </row>
        <row r="528">
          <cell r="A528" t="str">
            <v>GeForce GTX 460 SE</v>
          </cell>
          <cell r="B528">
            <v>1946</v>
          </cell>
          <cell r="C528">
            <v>507</v>
          </cell>
          <cell r="D528">
            <v>44546</v>
          </cell>
          <cell r="E528" t="str">
            <v>$159.99*</v>
          </cell>
        </row>
        <row r="529">
          <cell r="A529" t="str">
            <v>GeForce GTX 460 v2</v>
          </cell>
          <cell r="B529">
            <v>2091</v>
          </cell>
          <cell r="C529">
            <v>476</v>
          </cell>
          <cell r="D529" t="str">
            <v>10.46</v>
          </cell>
          <cell r="E529" t="str">
            <v>$199.99*</v>
          </cell>
        </row>
        <row r="530">
          <cell r="A530" t="str">
            <v>GeForce GTX 460M</v>
          </cell>
          <cell r="B530">
            <v>1196</v>
          </cell>
          <cell r="C530">
            <v>702</v>
          </cell>
          <cell r="D530" t="str">
            <v>NA</v>
          </cell>
          <cell r="E530" t="str">
            <v>NA</v>
          </cell>
        </row>
        <row r="531">
          <cell r="A531" t="str">
            <v>GeForce GTX 465</v>
          </cell>
          <cell r="B531">
            <v>2679</v>
          </cell>
          <cell r="C531">
            <v>385</v>
          </cell>
          <cell r="D531" t="str">
            <v>13.74</v>
          </cell>
          <cell r="E531" t="str">
            <v>$195.00*</v>
          </cell>
        </row>
        <row r="532">
          <cell r="A532" t="str">
            <v>GeForce GTX 470</v>
          </cell>
          <cell r="B532">
            <v>3213</v>
          </cell>
          <cell r="C532">
            <v>338</v>
          </cell>
          <cell r="D532" t="str">
            <v>53.57</v>
          </cell>
          <cell r="E532" t="str">
            <v>$59.99*</v>
          </cell>
        </row>
        <row r="533">
          <cell r="A533" t="str">
            <v>GeForce GTX 470M</v>
          </cell>
          <cell r="B533">
            <v>1953</v>
          </cell>
          <cell r="C533">
            <v>504</v>
          </cell>
          <cell r="D533" t="str">
            <v>NA</v>
          </cell>
          <cell r="E533" t="str">
            <v>NA</v>
          </cell>
        </row>
        <row r="534">
          <cell r="A534" t="str">
            <v>GeForce GTX 480</v>
          </cell>
          <cell r="B534">
            <v>4068</v>
          </cell>
          <cell r="C534">
            <v>278</v>
          </cell>
          <cell r="D534">
            <v>44557</v>
          </cell>
          <cell r="E534" t="str">
            <v>$149.99*</v>
          </cell>
        </row>
        <row r="535">
          <cell r="A535" t="str">
            <v>GeForce GTX 480M</v>
          </cell>
          <cell r="B535">
            <v>2050</v>
          </cell>
          <cell r="C535">
            <v>482</v>
          </cell>
          <cell r="D535" t="str">
            <v>NA</v>
          </cell>
          <cell r="E535" t="str">
            <v>NA</v>
          </cell>
        </row>
        <row r="536">
          <cell r="A536" t="str">
            <v>GeForce GTX 485M</v>
          </cell>
          <cell r="B536">
            <v>2359</v>
          </cell>
          <cell r="C536">
            <v>431</v>
          </cell>
          <cell r="D536" t="str">
            <v>NA</v>
          </cell>
          <cell r="E536" t="str">
            <v>NA</v>
          </cell>
        </row>
        <row r="537">
          <cell r="A537" t="str">
            <v>GeForce GTX 550 Ti</v>
          </cell>
          <cell r="B537">
            <v>1569</v>
          </cell>
          <cell r="C537">
            <v>596</v>
          </cell>
          <cell r="D537" t="str">
            <v>6.86</v>
          </cell>
          <cell r="E537" t="str">
            <v>$229.00*</v>
          </cell>
        </row>
        <row r="538">
          <cell r="A538" t="str">
            <v>GeForce GTX 555</v>
          </cell>
          <cell r="B538">
            <v>1807</v>
          </cell>
          <cell r="C538">
            <v>542</v>
          </cell>
          <cell r="D538" t="str">
            <v>NA</v>
          </cell>
          <cell r="E538" t="str">
            <v>NA</v>
          </cell>
        </row>
        <row r="539">
          <cell r="A539" t="str">
            <v>GeForce GTX 560</v>
          </cell>
          <cell r="B539">
            <v>2721</v>
          </cell>
          <cell r="C539">
            <v>378</v>
          </cell>
          <cell r="D539">
            <v>44421</v>
          </cell>
          <cell r="E539" t="str">
            <v>$208.00*</v>
          </cell>
        </row>
        <row r="540">
          <cell r="A540" t="str">
            <v>GeForce GTX 560 SE</v>
          </cell>
          <cell r="B540">
            <v>2088</v>
          </cell>
          <cell r="C540">
            <v>477</v>
          </cell>
          <cell r="D540" t="str">
            <v>23.21</v>
          </cell>
          <cell r="E540" t="str">
            <v>$89.99*</v>
          </cell>
        </row>
        <row r="541">
          <cell r="A541" t="str">
            <v>GeForce GTX 560 Ti</v>
          </cell>
          <cell r="B541">
            <v>3071</v>
          </cell>
          <cell r="C541">
            <v>350</v>
          </cell>
          <cell r="D541" t="str">
            <v>23.63</v>
          </cell>
          <cell r="E541" t="str">
            <v>$129.99*</v>
          </cell>
        </row>
        <row r="542">
          <cell r="A542" t="str">
            <v>GeForce GTX 560M</v>
          </cell>
          <cell r="B542">
            <v>1231</v>
          </cell>
          <cell r="C542">
            <v>688</v>
          </cell>
          <cell r="D542" t="str">
            <v>NA</v>
          </cell>
          <cell r="E542" t="str">
            <v>NA</v>
          </cell>
        </row>
        <row r="543">
          <cell r="A543" t="str">
            <v>GeForce GTX 570</v>
          </cell>
          <cell r="B543">
            <v>3838</v>
          </cell>
          <cell r="C543">
            <v>294</v>
          </cell>
          <cell r="D543" t="str">
            <v>16.40</v>
          </cell>
          <cell r="E543" t="str">
            <v>$234.00*</v>
          </cell>
        </row>
        <row r="544">
          <cell r="A544" t="str">
            <v>GeForce GTX 570M</v>
          </cell>
          <cell r="B544">
            <v>1920</v>
          </cell>
          <cell r="C544">
            <v>512</v>
          </cell>
          <cell r="D544" t="str">
            <v>NA</v>
          </cell>
          <cell r="E544" t="str">
            <v>NA</v>
          </cell>
        </row>
        <row r="545">
          <cell r="A545" t="str">
            <v>GeForce GTX 580</v>
          </cell>
          <cell r="B545">
            <v>4485</v>
          </cell>
          <cell r="C545">
            <v>251</v>
          </cell>
          <cell r="D545">
            <v>44243</v>
          </cell>
          <cell r="E545" t="str">
            <v>$279.99*</v>
          </cell>
        </row>
        <row r="546">
          <cell r="A546" t="str">
            <v>GeForce GTX 580M</v>
          </cell>
          <cell r="B546">
            <v>2373</v>
          </cell>
          <cell r="C546">
            <v>428</v>
          </cell>
          <cell r="D546" t="str">
            <v>9.54</v>
          </cell>
          <cell r="E546" t="str">
            <v>$248.68*</v>
          </cell>
        </row>
        <row r="547">
          <cell r="A547" t="str">
            <v>GeForce GTX 590</v>
          </cell>
          <cell r="B547">
            <v>3365</v>
          </cell>
          <cell r="C547">
            <v>327</v>
          </cell>
          <cell r="D547" t="str">
            <v>11.41</v>
          </cell>
          <cell r="E547" t="str">
            <v>$295.00*</v>
          </cell>
        </row>
        <row r="548">
          <cell r="A548" t="str">
            <v>GeForce GTX 645</v>
          </cell>
          <cell r="B548">
            <v>1879</v>
          </cell>
          <cell r="C548">
            <v>523</v>
          </cell>
          <cell r="D548" t="str">
            <v>NA</v>
          </cell>
          <cell r="E548" t="str">
            <v>NA</v>
          </cell>
        </row>
        <row r="549">
          <cell r="A549" t="str">
            <v>GeForce GTX 650</v>
          </cell>
          <cell r="B549">
            <v>1762</v>
          </cell>
          <cell r="C549">
            <v>555</v>
          </cell>
          <cell r="D549" t="str">
            <v>25.20</v>
          </cell>
          <cell r="E549" t="str">
            <v>$69.96*</v>
          </cell>
        </row>
        <row r="550">
          <cell r="A550" t="str">
            <v>GeForce GTX 650 Ti</v>
          </cell>
          <cell r="B550">
            <v>2549</v>
          </cell>
          <cell r="C550">
            <v>407</v>
          </cell>
          <cell r="D550" t="str">
            <v>15.93</v>
          </cell>
          <cell r="E550" t="str">
            <v>$159.99*</v>
          </cell>
        </row>
        <row r="551">
          <cell r="A551" t="str">
            <v>GeForce GTX 650 Ti BOOST</v>
          </cell>
          <cell r="B551">
            <v>3371</v>
          </cell>
          <cell r="C551">
            <v>323</v>
          </cell>
          <cell r="D551" t="str">
            <v>NA</v>
          </cell>
          <cell r="E551" t="str">
            <v>NA</v>
          </cell>
        </row>
        <row r="552">
          <cell r="A552" t="str">
            <v>GeForce GTX 660</v>
          </cell>
          <cell r="B552">
            <v>3982</v>
          </cell>
          <cell r="C552">
            <v>284</v>
          </cell>
          <cell r="D552" t="str">
            <v>23.43</v>
          </cell>
          <cell r="E552" t="str">
            <v>$169.99*</v>
          </cell>
        </row>
        <row r="553">
          <cell r="A553" t="str">
            <v>GeForce GTX 660 Ti</v>
          </cell>
          <cell r="B553">
            <v>4375</v>
          </cell>
          <cell r="C553">
            <v>260</v>
          </cell>
          <cell r="D553">
            <v>44274</v>
          </cell>
          <cell r="E553" t="str">
            <v>$229.99*</v>
          </cell>
        </row>
        <row r="554">
          <cell r="A554" t="str">
            <v>GeForce GTX 660M</v>
          </cell>
          <cell r="B554">
            <v>1410</v>
          </cell>
          <cell r="C554">
            <v>635</v>
          </cell>
          <cell r="D554" t="str">
            <v>17.85</v>
          </cell>
          <cell r="E554" t="str">
            <v>$78.99*</v>
          </cell>
        </row>
        <row r="555">
          <cell r="A555" t="str">
            <v>GeForce GTX 670</v>
          </cell>
          <cell r="B555">
            <v>5335</v>
          </cell>
          <cell r="C555">
            <v>223</v>
          </cell>
          <cell r="D555" t="str">
            <v>14.58</v>
          </cell>
          <cell r="E555" t="str">
            <v>$366.00*</v>
          </cell>
        </row>
        <row r="556">
          <cell r="A556" t="str">
            <v>GeForce GTX 670M</v>
          </cell>
          <cell r="B556">
            <v>1814</v>
          </cell>
          <cell r="C556">
            <v>539</v>
          </cell>
          <cell r="D556" t="str">
            <v>NA</v>
          </cell>
          <cell r="E556" t="str">
            <v>NA</v>
          </cell>
        </row>
        <row r="557">
          <cell r="A557" t="str">
            <v>GeForce GTX 670MX</v>
          </cell>
          <cell r="B557">
            <v>1937</v>
          </cell>
          <cell r="C557">
            <v>508</v>
          </cell>
          <cell r="D557" t="str">
            <v>NA</v>
          </cell>
          <cell r="E557" t="str">
            <v>NA</v>
          </cell>
        </row>
        <row r="558">
          <cell r="A558" t="str">
            <v>GeForce GTX 675M</v>
          </cell>
          <cell r="B558">
            <v>1903</v>
          </cell>
          <cell r="C558">
            <v>518</v>
          </cell>
          <cell r="D558" t="str">
            <v>NA</v>
          </cell>
          <cell r="E558" t="str">
            <v>NA</v>
          </cell>
        </row>
        <row r="559">
          <cell r="A559" t="str">
            <v>GeForce GTX 675MX</v>
          </cell>
          <cell r="B559">
            <v>2295</v>
          </cell>
          <cell r="C559">
            <v>444</v>
          </cell>
          <cell r="D559" t="str">
            <v>NA</v>
          </cell>
          <cell r="E559" t="str">
            <v>NA</v>
          </cell>
        </row>
        <row r="560">
          <cell r="A560" t="str">
            <v>GeForce GTX 680</v>
          </cell>
          <cell r="B560">
            <v>5507</v>
          </cell>
          <cell r="C560">
            <v>220</v>
          </cell>
          <cell r="D560">
            <v>44465</v>
          </cell>
          <cell r="E560" t="str">
            <v>$595.00*</v>
          </cell>
        </row>
        <row r="561">
          <cell r="A561" t="str">
            <v>GeForce GTX 680M</v>
          </cell>
          <cell r="B561">
            <v>3070</v>
          </cell>
          <cell r="C561">
            <v>351</v>
          </cell>
          <cell r="D561" t="str">
            <v>22.58</v>
          </cell>
          <cell r="E561" t="str">
            <v>$135.99*</v>
          </cell>
        </row>
        <row r="562">
          <cell r="A562" t="str">
            <v>Videocard Name</v>
          </cell>
          <cell r="B562" t="str">
            <v>Passmark G3D Mark</v>
          </cell>
          <cell r="C562" t="str">
            <v>Rank</v>
          </cell>
          <cell r="D562" t="str">
            <v>Videocard Value</v>
          </cell>
          <cell r="E562" t="str">
            <v>Price</v>
          </cell>
        </row>
        <row r="563">
          <cell r="A563"/>
          <cell r="B563" t="str">
            <v>(higher is better)</v>
          </cell>
          <cell r="C563" t="str">
            <v>(lower is better)</v>
          </cell>
          <cell r="D563" t="str">
            <v>(higher is better)</v>
          </cell>
          <cell r="E563" t="str">
            <v>(USD)</v>
          </cell>
        </row>
        <row r="564">
          <cell r="A564" t="str">
            <v>GeForce GTX 680M KY_Bullet Edition</v>
          </cell>
          <cell r="B564">
            <v>3568</v>
          </cell>
          <cell r="C564">
            <v>306</v>
          </cell>
          <cell r="D564" t="str">
            <v>NA</v>
          </cell>
          <cell r="E564" t="str">
            <v>NA</v>
          </cell>
        </row>
        <row r="565">
          <cell r="A565" t="str">
            <v>GeForce GTX 680MX</v>
          </cell>
          <cell r="B565">
            <v>4270</v>
          </cell>
          <cell r="C565">
            <v>270</v>
          </cell>
          <cell r="D565" t="str">
            <v>NA</v>
          </cell>
          <cell r="E565" t="str">
            <v>NA</v>
          </cell>
        </row>
        <row r="566">
          <cell r="A566" t="str">
            <v>GeForce GTX 690</v>
          </cell>
          <cell r="B566">
            <v>5625</v>
          </cell>
          <cell r="C566">
            <v>213</v>
          </cell>
          <cell r="D566" t="str">
            <v>19.86</v>
          </cell>
          <cell r="E566" t="str">
            <v>$283.25*</v>
          </cell>
        </row>
        <row r="567">
          <cell r="A567" t="str">
            <v>GeForce GTX 745</v>
          </cell>
          <cell r="B567">
            <v>2176</v>
          </cell>
          <cell r="C567">
            <v>465</v>
          </cell>
          <cell r="D567" t="str">
            <v>7.77</v>
          </cell>
          <cell r="E567" t="str">
            <v>$280.00*</v>
          </cell>
        </row>
        <row r="568">
          <cell r="A568" t="str">
            <v>GeForce GTX 750</v>
          </cell>
          <cell r="B568">
            <v>3402</v>
          </cell>
          <cell r="C568">
            <v>320</v>
          </cell>
          <cell r="D568">
            <v>12479</v>
          </cell>
          <cell r="E568" t="str">
            <v>$99.99*</v>
          </cell>
        </row>
        <row r="569">
          <cell r="A569" t="str">
            <v>GeForce GTX 750 Ti</v>
          </cell>
          <cell r="B569">
            <v>3930</v>
          </cell>
          <cell r="C569">
            <v>287</v>
          </cell>
          <cell r="D569" t="str">
            <v>33.19</v>
          </cell>
          <cell r="E569" t="str">
            <v>$118.43*</v>
          </cell>
        </row>
        <row r="570">
          <cell r="A570" t="str">
            <v>GeForce GTX 760</v>
          </cell>
          <cell r="B570">
            <v>4776</v>
          </cell>
          <cell r="C570">
            <v>241</v>
          </cell>
          <cell r="D570" t="str">
            <v>25.96</v>
          </cell>
          <cell r="E570" t="str">
            <v>$184.00*</v>
          </cell>
        </row>
        <row r="571">
          <cell r="A571" t="str">
            <v>GeForce GTX 760 Ti</v>
          </cell>
          <cell r="B571">
            <v>5130</v>
          </cell>
          <cell r="C571">
            <v>230</v>
          </cell>
          <cell r="D571" t="str">
            <v>17.25</v>
          </cell>
          <cell r="E571" t="str">
            <v>$297.50*</v>
          </cell>
        </row>
        <row r="572">
          <cell r="A572" t="str">
            <v>GeForce GTX 760 Ti OEM</v>
          </cell>
          <cell r="B572">
            <v>5427</v>
          </cell>
          <cell r="C572">
            <v>221</v>
          </cell>
          <cell r="D572" t="str">
            <v>NA</v>
          </cell>
          <cell r="E572" t="str">
            <v>NA</v>
          </cell>
        </row>
        <row r="573">
          <cell r="A573" t="str">
            <v>GeForce GTX 760A</v>
          </cell>
          <cell r="B573">
            <v>1059</v>
          </cell>
          <cell r="C573">
            <v>750</v>
          </cell>
          <cell r="D573" t="str">
            <v>NA</v>
          </cell>
          <cell r="E573" t="str">
            <v>NA</v>
          </cell>
        </row>
        <row r="574">
          <cell r="A574" t="str">
            <v>GeForce GTX 760M</v>
          </cell>
          <cell r="B574">
            <v>1710</v>
          </cell>
          <cell r="C574">
            <v>566</v>
          </cell>
          <cell r="D574" t="str">
            <v>NA</v>
          </cell>
          <cell r="E574" t="str">
            <v>NA</v>
          </cell>
        </row>
        <row r="575">
          <cell r="A575" t="str">
            <v>GeForce GTX 765M</v>
          </cell>
          <cell r="B575">
            <v>1948</v>
          </cell>
          <cell r="C575">
            <v>506</v>
          </cell>
          <cell r="D575" t="str">
            <v>10.46</v>
          </cell>
          <cell r="E575" t="str">
            <v>$186.30*</v>
          </cell>
        </row>
        <row r="576">
          <cell r="A576" t="str">
            <v>GeForce GTX 770</v>
          </cell>
          <cell r="B576">
            <v>5869</v>
          </cell>
          <cell r="C576">
            <v>208</v>
          </cell>
          <cell r="D576" t="str">
            <v>29.54</v>
          </cell>
          <cell r="E576" t="str">
            <v>$198.66*</v>
          </cell>
        </row>
        <row r="577">
          <cell r="A577" t="str">
            <v>GeForce GTX 770M</v>
          </cell>
          <cell r="B577">
            <v>2800</v>
          </cell>
          <cell r="C577">
            <v>372</v>
          </cell>
          <cell r="D577" t="str">
            <v>20.29</v>
          </cell>
          <cell r="E577" t="str">
            <v>$138.00*</v>
          </cell>
        </row>
        <row r="578">
          <cell r="A578" t="str">
            <v>GeForce GTX 775M</v>
          </cell>
          <cell r="B578">
            <v>4222</v>
          </cell>
          <cell r="C578">
            <v>273</v>
          </cell>
          <cell r="D578" t="str">
            <v>NA</v>
          </cell>
          <cell r="E578" t="str">
            <v>NA</v>
          </cell>
        </row>
        <row r="579">
          <cell r="A579" t="str">
            <v>GeForce GTX 780</v>
          </cell>
          <cell r="B579">
            <v>8034</v>
          </cell>
          <cell r="C579">
            <v>152</v>
          </cell>
          <cell r="D579" t="str">
            <v>27.24</v>
          </cell>
          <cell r="E579" t="str">
            <v>$295.00*</v>
          </cell>
        </row>
        <row r="580">
          <cell r="A580" t="str">
            <v>GeForce GTX 780 Ti</v>
          </cell>
          <cell r="B580">
            <v>9189</v>
          </cell>
          <cell r="C580">
            <v>124</v>
          </cell>
          <cell r="D580" t="str">
            <v>28.28</v>
          </cell>
          <cell r="E580" t="str">
            <v>$325.00*</v>
          </cell>
        </row>
        <row r="581">
          <cell r="A581" t="str">
            <v>GeForce GTX 780M</v>
          </cell>
          <cell r="B581">
            <v>3666</v>
          </cell>
          <cell r="C581">
            <v>301</v>
          </cell>
          <cell r="D581" t="str">
            <v>7.35</v>
          </cell>
          <cell r="E581" t="str">
            <v>$499.00*</v>
          </cell>
        </row>
        <row r="582">
          <cell r="A582" t="str">
            <v>GeForce GTX 850A</v>
          </cell>
          <cell r="B582">
            <v>1049</v>
          </cell>
          <cell r="C582">
            <v>754</v>
          </cell>
          <cell r="D582" t="str">
            <v>NA</v>
          </cell>
          <cell r="E582" t="str">
            <v>NA</v>
          </cell>
        </row>
        <row r="583">
          <cell r="A583" t="str">
            <v>GeForce GTX 850M</v>
          </cell>
          <cell r="B583">
            <v>2592</v>
          </cell>
          <cell r="C583">
            <v>400</v>
          </cell>
          <cell r="D583" t="str">
            <v>NA</v>
          </cell>
          <cell r="E583" t="str">
            <v>NA</v>
          </cell>
        </row>
        <row r="584">
          <cell r="A584" t="str">
            <v>GeForce GTX 850M - MODDED</v>
          </cell>
          <cell r="B584">
            <v>1091</v>
          </cell>
          <cell r="C584">
            <v>737</v>
          </cell>
          <cell r="D584" t="str">
            <v>NA</v>
          </cell>
          <cell r="E584" t="str">
            <v>NA</v>
          </cell>
        </row>
        <row r="585">
          <cell r="A585" t="str">
            <v>GeForce GTX 860M</v>
          </cell>
          <cell r="B585">
            <v>3059</v>
          </cell>
          <cell r="C585">
            <v>352</v>
          </cell>
          <cell r="D585" t="str">
            <v>26.83</v>
          </cell>
          <cell r="E585" t="str">
            <v>$114.00*</v>
          </cell>
        </row>
        <row r="586">
          <cell r="A586" t="str">
            <v>GeForce GTX 870M</v>
          </cell>
          <cell r="B586">
            <v>3385</v>
          </cell>
          <cell r="C586">
            <v>322</v>
          </cell>
          <cell r="D586" t="str">
            <v>NA</v>
          </cell>
          <cell r="E586" t="str">
            <v>NA</v>
          </cell>
        </row>
        <row r="587">
          <cell r="A587" t="str">
            <v>GeForce GTX 880M</v>
          </cell>
          <cell r="B587">
            <v>4058</v>
          </cell>
          <cell r="C587">
            <v>279</v>
          </cell>
          <cell r="D587" t="str">
            <v>NA</v>
          </cell>
          <cell r="E587" t="str">
            <v>NA</v>
          </cell>
        </row>
        <row r="588">
          <cell r="A588" t="str">
            <v>GeForce GTX 950</v>
          </cell>
          <cell r="B588">
            <v>5408</v>
          </cell>
          <cell r="C588">
            <v>222</v>
          </cell>
          <cell r="D588" t="str">
            <v>27.18</v>
          </cell>
          <cell r="E588" t="str">
            <v>$199.00*</v>
          </cell>
        </row>
        <row r="589">
          <cell r="A589" t="str">
            <v>GeForce GTX 950A</v>
          </cell>
          <cell r="B589">
            <v>2539</v>
          </cell>
          <cell r="C589">
            <v>409</v>
          </cell>
          <cell r="D589" t="str">
            <v>NA</v>
          </cell>
          <cell r="E589" t="str">
            <v>NA</v>
          </cell>
        </row>
        <row r="590">
          <cell r="A590" t="str">
            <v>GeForce GTX 950M</v>
          </cell>
          <cell r="B590">
            <v>2624</v>
          </cell>
          <cell r="C590">
            <v>395</v>
          </cell>
          <cell r="D590" t="str">
            <v>4.63</v>
          </cell>
          <cell r="E590" t="str">
            <v>$567.00*</v>
          </cell>
        </row>
        <row r="591">
          <cell r="A591" t="str">
            <v>GeForce GTX 960</v>
          </cell>
          <cell r="B591">
            <v>6037</v>
          </cell>
          <cell r="C591">
            <v>201</v>
          </cell>
          <cell r="D591" t="str">
            <v>36.53</v>
          </cell>
          <cell r="E591" t="str">
            <v>$165.28*</v>
          </cell>
        </row>
        <row r="592">
          <cell r="A592" t="str">
            <v>GeForce GTX 960A</v>
          </cell>
          <cell r="B592">
            <v>2410</v>
          </cell>
          <cell r="C592">
            <v>422</v>
          </cell>
          <cell r="D592" t="str">
            <v>NA</v>
          </cell>
          <cell r="E592" t="str">
            <v>NA</v>
          </cell>
        </row>
        <row r="593">
          <cell r="A593" t="str">
            <v>GeForce GTX 960M</v>
          </cell>
          <cell r="B593">
            <v>3465</v>
          </cell>
          <cell r="C593">
            <v>314</v>
          </cell>
          <cell r="D593" t="str">
            <v>2.96</v>
          </cell>
          <cell r="E593" t="str">
            <v>$1,169.00*</v>
          </cell>
        </row>
        <row r="594">
          <cell r="A594" t="str">
            <v>GeForce GTX 965M</v>
          </cell>
          <cell r="B594">
            <v>4016</v>
          </cell>
          <cell r="C594">
            <v>282</v>
          </cell>
          <cell r="D594" t="str">
            <v>NA</v>
          </cell>
          <cell r="E594" t="str">
            <v>NA</v>
          </cell>
        </row>
        <row r="595">
          <cell r="A595" t="str">
            <v>GeForce GTX 970</v>
          </cell>
          <cell r="B595">
            <v>9738</v>
          </cell>
          <cell r="C595">
            <v>113</v>
          </cell>
          <cell r="D595" t="str">
            <v>32.14</v>
          </cell>
          <cell r="E595" t="str">
            <v>$303.00*</v>
          </cell>
        </row>
        <row r="596">
          <cell r="A596" t="str">
            <v>GeForce GTX 970M</v>
          </cell>
          <cell r="B596">
            <v>5871</v>
          </cell>
          <cell r="C596">
            <v>207</v>
          </cell>
          <cell r="D596" t="str">
            <v>27.96</v>
          </cell>
          <cell r="E596" t="str">
            <v>$209.99*</v>
          </cell>
        </row>
        <row r="597">
          <cell r="A597" t="str">
            <v>GeForce GTX 970XM FORCE</v>
          </cell>
          <cell r="B597">
            <v>6706</v>
          </cell>
          <cell r="C597">
            <v>184</v>
          </cell>
          <cell r="D597" t="str">
            <v>NA</v>
          </cell>
          <cell r="E597" t="str">
            <v>NA</v>
          </cell>
        </row>
        <row r="598">
          <cell r="A598" t="str">
            <v>GeForce GTX 980</v>
          </cell>
          <cell r="B598">
            <v>11272</v>
          </cell>
          <cell r="C598">
            <v>94</v>
          </cell>
          <cell r="D598" t="str">
            <v>36.82</v>
          </cell>
          <cell r="E598" t="str">
            <v>$306.10*</v>
          </cell>
        </row>
        <row r="599">
          <cell r="A599" t="str">
            <v>GeForce GTX 980 Ti</v>
          </cell>
          <cell r="B599">
            <v>13878</v>
          </cell>
          <cell r="C599">
            <v>59</v>
          </cell>
          <cell r="D599" t="str">
            <v>26.15</v>
          </cell>
          <cell r="E599" t="str">
            <v>$530.80*</v>
          </cell>
        </row>
        <row r="600">
          <cell r="A600" t="str">
            <v>GeForce GTX 980M</v>
          </cell>
          <cell r="B600">
            <v>7314</v>
          </cell>
          <cell r="C600">
            <v>174</v>
          </cell>
          <cell r="D600" t="str">
            <v>25.22</v>
          </cell>
          <cell r="E600" t="str">
            <v>$289.99*</v>
          </cell>
        </row>
        <row r="601">
          <cell r="A601" t="str">
            <v>GeForce GTX 1050</v>
          </cell>
          <cell r="B601">
            <v>5153</v>
          </cell>
          <cell r="C601">
            <v>228</v>
          </cell>
          <cell r="D601" t="str">
            <v>26.30</v>
          </cell>
          <cell r="E601" t="str">
            <v>$195.99*</v>
          </cell>
        </row>
        <row r="602">
          <cell r="A602" t="str">
            <v>GeForce GTX 1050 (Mobile)</v>
          </cell>
          <cell r="B602">
            <v>4461</v>
          </cell>
          <cell r="C602">
            <v>253</v>
          </cell>
          <cell r="D602" t="str">
            <v>NA</v>
          </cell>
          <cell r="E602" t="str">
            <v>NA</v>
          </cell>
        </row>
        <row r="603">
          <cell r="A603" t="str">
            <v>GeForce GTX 1050 Ti</v>
          </cell>
          <cell r="B603">
            <v>6331</v>
          </cell>
          <cell r="C603">
            <v>192</v>
          </cell>
          <cell r="D603" t="str">
            <v>24.24</v>
          </cell>
          <cell r="E603" t="str">
            <v>$261.20*</v>
          </cell>
        </row>
        <row r="604">
          <cell r="A604" t="str">
            <v>GeForce GTX 1050 Ti (Mobile)</v>
          </cell>
          <cell r="B604">
            <v>5918</v>
          </cell>
          <cell r="C604">
            <v>206</v>
          </cell>
          <cell r="D604" t="str">
            <v>NA</v>
          </cell>
          <cell r="E604" t="str">
            <v>NA</v>
          </cell>
        </row>
        <row r="605">
          <cell r="A605" t="str">
            <v>GeForce GTX 1050 Ti with Max-Q Design</v>
          </cell>
          <cell r="B605">
            <v>5540</v>
          </cell>
          <cell r="C605">
            <v>218</v>
          </cell>
          <cell r="D605" t="str">
            <v>NA</v>
          </cell>
          <cell r="E605" t="str">
            <v>NA</v>
          </cell>
        </row>
        <row r="606">
          <cell r="A606" t="str">
            <v>GeForce GTX 1050 with Max-Q Design</v>
          </cell>
          <cell r="B606">
            <v>4035</v>
          </cell>
          <cell r="C606">
            <v>280</v>
          </cell>
          <cell r="D606" t="str">
            <v>NA</v>
          </cell>
          <cell r="E606" t="str">
            <v>NA</v>
          </cell>
        </row>
        <row r="607">
          <cell r="A607" t="str">
            <v>GeForce GTX 1060</v>
          </cell>
          <cell r="B607">
            <v>9823</v>
          </cell>
          <cell r="C607">
            <v>110</v>
          </cell>
          <cell r="D607" t="str">
            <v>25.25</v>
          </cell>
          <cell r="E607" t="str">
            <v>$389.11*</v>
          </cell>
        </row>
        <row r="608">
          <cell r="A608" t="str">
            <v>GeForce GTX 1060 3GB</v>
          </cell>
          <cell r="B608">
            <v>9692</v>
          </cell>
          <cell r="C608">
            <v>115</v>
          </cell>
          <cell r="D608" t="str">
            <v>27.00</v>
          </cell>
          <cell r="E608" t="str">
            <v>$359.00*</v>
          </cell>
        </row>
        <row r="609">
          <cell r="A609" t="str">
            <v>GeForce GTX 1060 5GB</v>
          </cell>
          <cell r="B609">
            <v>7550</v>
          </cell>
          <cell r="C609">
            <v>165</v>
          </cell>
          <cell r="D609" t="str">
            <v>16.78</v>
          </cell>
          <cell r="E609" t="str">
            <v>$449.86*</v>
          </cell>
        </row>
        <row r="610">
          <cell r="A610" t="str">
            <v>GeForce GTX 1060 (Mobile)</v>
          </cell>
          <cell r="B610">
            <v>8160</v>
          </cell>
          <cell r="C610">
            <v>149</v>
          </cell>
          <cell r="D610" t="str">
            <v>NA</v>
          </cell>
          <cell r="E610" t="str">
            <v>NA</v>
          </cell>
        </row>
        <row r="611">
          <cell r="A611" t="str">
            <v>GeForce GTX 1060 with Max-Q Design</v>
          </cell>
          <cell r="B611">
            <v>7913</v>
          </cell>
          <cell r="C611">
            <v>156</v>
          </cell>
          <cell r="D611" t="str">
            <v>NA</v>
          </cell>
          <cell r="E611" t="str">
            <v>NA</v>
          </cell>
        </row>
        <row r="612">
          <cell r="A612" t="str">
            <v>GeForce GTX 1070</v>
          </cell>
          <cell r="B612">
            <v>13400</v>
          </cell>
          <cell r="C612">
            <v>67</v>
          </cell>
          <cell r="D612" t="str">
            <v>28.45</v>
          </cell>
          <cell r="E612" t="str">
            <v>$470.95*</v>
          </cell>
        </row>
        <row r="613">
          <cell r="A613" t="str">
            <v>Videocard Name</v>
          </cell>
          <cell r="B613" t="str">
            <v>Passmark G3D Mark</v>
          </cell>
          <cell r="C613" t="str">
            <v>Rank</v>
          </cell>
          <cell r="D613" t="str">
            <v>Videocard Value</v>
          </cell>
          <cell r="E613" t="str">
            <v>Price</v>
          </cell>
        </row>
        <row r="614">
          <cell r="A614"/>
          <cell r="B614" t="str">
            <v>(higher is better)</v>
          </cell>
          <cell r="C614" t="str">
            <v>(lower is better)</v>
          </cell>
          <cell r="D614" t="str">
            <v>(higher is better)</v>
          </cell>
          <cell r="E614" t="str">
            <v>(USD)</v>
          </cell>
        </row>
        <row r="615">
          <cell r="A615" t="str">
            <v>GeForce GTX 1070 (Mobile)</v>
          </cell>
          <cell r="B615">
            <v>10465</v>
          </cell>
          <cell r="C615">
            <v>102</v>
          </cell>
          <cell r="D615" t="str">
            <v>NA</v>
          </cell>
          <cell r="E615" t="str">
            <v>NA</v>
          </cell>
        </row>
        <row r="616">
          <cell r="A616" t="str">
            <v>GeForce GTX 1070 Ti</v>
          </cell>
          <cell r="B616">
            <v>14324</v>
          </cell>
          <cell r="C616">
            <v>55</v>
          </cell>
          <cell r="D616" t="str">
            <v>25.31</v>
          </cell>
          <cell r="E616" t="str">
            <v>$565.99*</v>
          </cell>
        </row>
        <row r="617">
          <cell r="A617" t="str">
            <v>GeForce GTX 1070 with Max-Q Design</v>
          </cell>
          <cell r="B617">
            <v>10176</v>
          </cell>
          <cell r="C617">
            <v>105</v>
          </cell>
          <cell r="D617" t="str">
            <v>NA</v>
          </cell>
          <cell r="E617" t="str">
            <v>NA</v>
          </cell>
        </row>
        <row r="618">
          <cell r="A618" t="str">
            <v>GeForce GTX 1080</v>
          </cell>
          <cell r="B618">
            <v>15149</v>
          </cell>
          <cell r="C618">
            <v>45</v>
          </cell>
          <cell r="D618" t="str">
            <v>25.31</v>
          </cell>
          <cell r="E618" t="str">
            <v>$598.45*</v>
          </cell>
        </row>
        <row r="619">
          <cell r="A619" t="str">
            <v>GeForce GTX 1080 Ti</v>
          </cell>
          <cell r="B619">
            <v>18060</v>
          </cell>
          <cell r="C619">
            <v>26</v>
          </cell>
          <cell r="D619" t="str">
            <v>20.74</v>
          </cell>
          <cell r="E619" t="str">
            <v>$870.85*</v>
          </cell>
        </row>
        <row r="620">
          <cell r="A620" t="str">
            <v>GeForce GTX 1080 with Max-Q Design</v>
          </cell>
          <cell r="B620">
            <v>11205</v>
          </cell>
          <cell r="C620">
            <v>96</v>
          </cell>
          <cell r="D620" t="str">
            <v>NA</v>
          </cell>
          <cell r="E620" t="str">
            <v>NA</v>
          </cell>
        </row>
        <row r="621">
          <cell r="A621" t="str">
            <v>GeForce GTX 1650</v>
          </cell>
          <cell r="B621">
            <v>7754</v>
          </cell>
          <cell r="C621">
            <v>160</v>
          </cell>
          <cell r="D621" t="str">
            <v>21.54</v>
          </cell>
          <cell r="E621" t="str">
            <v>$359.99*</v>
          </cell>
        </row>
        <row r="622">
          <cell r="A622" t="str">
            <v>GeForce GTX 1650 (Mobile)</v>
          </cell>
          <cell r="B622">
            <v>6968</v>
          </cell>
          <cell r="C622">
            <v>179</v>
          </cell>
          <cell r="D622" t="str">
            <v>NA</v>
          </cell>
          <cell r="E622" t="str">
            <v>NA</v>
          </cell>
        </row>
        <row r="623">
          <cell r="A623" t="str">
            <v>GeForce GTX 1650 SUPER</v>
          </cell>
          <cell r="B623">
            <v>9949</v>
          </cell>
          <cell r="C623">
            <v>109</v>
          </cell>
          <cell r="D623" t="str">
            <v>24.71</v>
          </cell>
          <cell r="E623" t="str">
            <v>$402.58*</v>
          </cell>
        </row>
        <row r="624">
          <cell r="A624" t="str">
            <v>GeForce GTX 1650 Ti</v>
          </cell>
          <cell r="B624">
            <v>7472</v>
          </cell>
          <cell r="C624">
            <v>169</v>
          </cell>
          <cell r="D624" t="str">
            <v>NA</v>
          </cell>
          <cell r="E624" t="str">
            <v>NA</v>
          </cell>
        </row>
        <row r="625">
          <cell r="A625" t="str">
            <v>GeForce GTX 1650 Ti with Max-Q Design</v>
          </cell>
          <cell r="B625">
            <v>6258</v>
          </cell>
          <cell r="C625">
            <v>194</v>
          </cell>
          <cell r="D625" t="str">
            <v>NA</v>
          </cell>
          <cell r="E625" t="str">
            <v>NA</v>
          </cell>
        </row>
        <row r="626">
          <cell r="A626" t="str">
            <v>GeForce GTX 1650 with Max-Q Design</v>
          </cell>
          <cell r="B626">
            <v>5840</v>
          </cell>
          <cell r="C626">
            <v>209</v>
          </cell>
          <cell r="D626" t="str">
            <v>NA</v>
          </cell>
          <cell r="E626" t="str">
            <v>NA</v>
          </cell>
        </row>
        <row r="627">
          <cell r="A627" t="str">
            <v>GeForce GTX 1660</v>
          </cell>
          <cell r="B627">
            <v>11626</v>
          </cell>
          <cell r="C627">
            <v>86</v>
          </cell>
          <cell r="D627" t="str">
            <v>24.54</v>
          </cell>
          <cell r="E627" t="str">
            <v>$473.72*</v>
          </cell>
        </row>
        <row r="628">
          <cell r="A628" t="str">
            <v>GeForce GTX 1660 SUPER</v>
          </cell>
          <cell r="B628">
            <v>12688</v>
          </cell>
          <cell r="C628">
            <v>73</v>
          </cell>
          <cell r="D628">
            <v>44399</v>
          </cell>
          <cell r="E628" t="str">
            <v>$574.96*</v>
          </cell>
        </row>
        <row r="629">
          <cell r="A629" t="str">
            <v>GeForce GTX 1660 Ti</v>
          </cell>
          <cell r="B629">
            <v>11783</v>
          </cell>
          <cell r="C629">
            <v>85</v>
          </cell>
          <cell r="D629" t="str">
            <v>19.40</v>
          </cell>
          <cell r="E629" t="str">
            <v>$607.42</v>
          </cell>
        </row>
        <row r="630">
          <cell r="A630" t="str">
            <v>GeForce GTX 1660 Ti (Mobile)</v>
          </cell>
          <cell r="B630">
            <v>10176</v>
          </cell>
          <cell r="C630">
            <v>106</v>
          </cell>
          <cell r="D630" t="str">
            <v>NA</v>
          </cell>
          <cell r="E630" t="str">
            <v>NA</v>
          </cell>
        </row>
        <row r="631">
          <cell r="A631" t="str">
            <v>GeForce GTX 1660 Ti with Max-Q Design</v>
          </cell>
          <cell r="B631">
            <v>8629</v>
          </cell>
          <cell r="C631">
            <v>139</v>
          </cell>
          <cell r="D631" t="str">
            <v>NA</v>
          </cell>
          <cell r="E631" t="str">
            <v>NA</v>
          </cell>
        </row>
        <row r="632">
          <cell r="A632" t="str">
            <v>GeForce GTX Titan</v>
          </cell>
          <cell r="B632">
            <v>8548</v>
          </cell>
          <cell r="C632">
            <v>142</v>
          </cell>
          <cell r="D632" t="str">
            <v>11.55</v>
          </cell>
          <cell r="E632" t="str">
            <v>$740.00*</v>
          </cell>
        </row>
        <row r="633">
          <cell r="A633" t="str">
            <v>GeForce GTX TITAN Black</v>
          </cell>
          <cell r="B633">
            <v>9176</v>
          </cell>
          <cell r="C633">
            <v>125</v>
          </cell>
          <cell r="D633" t="str">
            <v>17.23</v>
          </cell>
          <cell r="E633" t="str">
            <v>$532.63*</v>
          </cell>
        </row>
        <row r="634">
          <cell r="A634" t="str">
            <v>GeForce GTX TITAN X</v>
          </cell>
          <cell r="B634">
            <v>13115</v>
          </cell>
          <cell r="C634">
            <v>69</v>
          </cell>
          <cell r="D634" t="str">
            <v>15.63</v>
          </cell>
          <cell r="E634" t="str">
            <v>$839.33*</v>
          </cell>
        </row>
        <row r="635">
          <cell r="A635" t="str">
            <v>GeForce GTX TITAN Z</v>
          </cell>
          <cell r="B635">
            <v>9095</v>
          </cell>
          <cell r="C635">
            <v>129</v>
          </cell>
          <cell r="D635" t="str">
            <v>6.57</v>
          </cell>
          <cell r="E635" t="str">
            <v>$1,385.00*</v>
          </cell>
        </row>
        <row r="636">
          <cell r="A636" t="str">
            <v>GeForce MX110</v>
          </cell>
          <cell r="B636">
            <v>1480</v>
          </cell>
          <cell r="C636">
            <v>620</v>
          </cell>
          <cell r="D636" t="str">
            <v>NA</v>
          </cell>
          <cell r="E636" t="str">
            <v>NA</v>
          </cell>
        </row>
        <row r="637">
          <cell r="A637" t="str">
            <v>GeForce MX130</v>
          </cell>
          <cell r="B637">
            <v>1918</v>
          </cell>
          <cell r="C637">
            <v>514</v>
          </cell>
          <cell r="D637" t="str">
            <v>NA</v>
          </cell>
          <cell r="E637" t="str">
            <v>NA</v>
          </cell>
        </row>
        <row r="638">
          <cell r="A638" t="str">
            <v>GeForce MX150</v>
          </cell>
          <cell r="B638">
            <v>2343</v>
          </cell>
          <cell r="C638">
            <v>434</v>
          </cell>
          <cell r="D638" t="str">
            <v>36.63</v>
          </cell>
          <cell r="E638" t="str">
            <v>$63.98*</v>
          </cell>
        </row>
        <row r="639">
          <cell r="A639" t="str">
            <v>GeForce MX230</v>
          </cell>
          <cell r="B639">
            <v>1908</v>
          </cell>
          <cell r="C639">
            <v>515</v>
          </cell>
          <cell r="D639" t="str">
            <v>NA</v>
          </cell>
          <cell r="E639" t="str">
            <v>NA</v>
          </cell>
        </row>
        <row r="640">
          <cell r="A640" t="str">
            <v>GeForce MX250</v>
          </cell>
          <cell r="B640">
            <v>2547</v>
          </cell>
          <cell r="C640">
            <v>408</v>
          </cell>
          <cell r="D640" t="str">
            <v>NA</v>
          </cell>
          <cell r="E640" t="str">
            <v>NA</v>
          </cell>
        </row>
        <row r="641">
          <cell r="A641" t="str">
            <v>GeForce MX330</v>
          </cell>
          <cell r="B641">
            <v>2586</v>
          </cell>
          <cell r="C641">
            <v>402</v>
          </cell>
          <cell r="D641" t="str">
            <v>NA</v>
          </cell>
          <cell r="E641" t="str">
            <v>NA</v>
          </cell>
        </row>
        <row r="642">
          <cell r="A642" t="str">
            <v>GeForce MX350</v>
          </cell>
          <cell r="B642">
            <v>2890</v>
          </cell>
          <cell r="C642">
            <v>363</v>
          </cell>
          <cell r="D642" t="str">
            <v>NA</v>
          </cell>
          <cell r="E642" t="str">
            <v>NA</v>
          </cell>
        </row>
        <row r="643">
          <cell r="A643" t="str">
            <v>GeForce MX450</v>
          </cell>
          <cell r="B643">
            <v>3712</v>
          </cell>
          <cell r="C643">
            <v>298</v>
          </cell>
          <cell r="D643" t="str">
            <v>NA</v>
          </cell>
          <cell r="E643" t="str">
            <v>NA</v>
          </cell>
        </row>
        <row r="644">
          <cell r="A644" t="str">
            <v>GeForce PCX 5300</v>
          </cell>
          <cell r="B644">
            <v>6</v>
          </cell>
          <cell r="C644">
            <v>2083</v>
          </cell>
          <cell r="D644" t="str">
            <v>NA</v>
          </cell>
          <cell r="E644" t="str">
            <v>NA</v>
          </cell>
        </row>
        <row r="645">
          <cell r="A645" t="str">
            <v>GeForce PCX 5750</v>
          </cell>
          <cell r="B645">
            <v>34</v>
          </cell>
          <cell r="C645">
            <v>1956</v>
          </cell>
          <cell r="D645" t="str">
            <v>NA</v>
          </cell>
          <cell r="E645" t="str">
            <v>NA</v>
          </cell>
        </row>
        <row r="646">
          <cell r="A646" t="str">
            <v>GeForce PCX 5900</v>
          </cell>
          <cell r="B646">
            <v>34</v>
          </cell>
          <cell r="C646">
            <v>1963</v>
          </cell>
          <cell r="D646" t="str">
            <v>NA</v>
          </cell>
          <cell r="E646" t="str">
            <v>NA</v>
          </cell>
        </row>
        <row r="647">
          <cell r="A647" t="str">
            <v>GeForce RTX 2060</v>
          </cell>
          <cell r="B647">
            <v>13877</v>
          </cell>
          <cell r="C647">
            <v>60</v>
          </cell>
          <cell r="D647" t="str">
            <v>22.79</v>
          </cell>
          <cell r="E647" t="str">
            <v>$608.99*</v>
          </cell>
        </row>
        <row r="648">
          <cell r="A648" t="str">
            <v>GeForce RTX 2060 (Mobile)</v>
          </cell>
          <cell r="B648">
            <v>11354</v>
          </cell>
          <cell r="C648">
            <v>92</v>
          </cell>
          <cell r="D648" t="str">
            <v>NA</v>
          </cell>
          <cell r="E648" t="str">
            <v>NA</v>
          </cell>
        </row>
        <row r="649">
          <cell r="A649" t="str">
            <v>GeForce RTX 2060 SUPER</v>
          </cell>
          <cell r="B649">
            <v>16452</v>
          </cell>
          <cell r="C649">
            <v>35</v>
          </cell>
          <cell r="D649" t="str">
            <v>39.17</v>
          </cell>
          <cell r="E649" t="str">
            <v>$419.99*</v>
          </cell>
        </row>
        <row r="650">
          <cell r="A650" t="str">
            <v>GeForce RTX 2060 with Max-Q Design</v>
          </cell>
          <cell r="B650">
            <v>9780</v>
          </cell>
          <cell r="C650">
            <v>111</v>
          </cell>
          <cell r="D650" t="str">
            <v>NA</v>
          </cell>
          <cell r="E650" t="str">
            <v>NA</v>
          </cell>
        </row>
        <row r="651">
          <cell r="A651" t="str">
            <v>GeForce RTX 2070</v>
          </cell>
          <cell r="B651">
            <v>16110</v>
          </cell>
          <cell r="C651">
            <v>39</v>
          </cell>
          <cell r="D651" t="str">
            <v>20.14</v>
          </cell>
          <cell r="E651" t="str">
            <v>$799.99*</v>
          </cell>
        </row>
        <row r="652">
          <cell r="A652" t="str">
            <v>GeForce RTX 2070 (Mobile)</v>
          </cell>
          <cell r="B652">
            <v>12354</v>
          </cell>
          <cell r="C652">
            <v>76</v>
          </cell>
          <cell r="D652" t="str">
            <v>NA</v>
          </cell>
          <cell r="E652" t="str">
            <v>NA</v>
          </cell>
        </row>
        <row r="653">
          <cell r="A653" t="str">
            <v>GeForce RTX 2070 SUPER</v>
          </cell>
          <cell r="B653">
            <v>18142</v>
          </cell>
          <cell r="C653">
            <v>25</v>
          </cell>
          <cell r="D653" t="str">
            <v>20.53</v>
          </cell>
          <cell r="E653" t="str">
            <v>$883.51*</v>
          </cell>
        </row>
        <row r="654">
          <cell r="A654" t="str">
            <v>GeForce RTX 2070 Super with Max-Q Design</v>
          </cell>
          <cell r="B654">
            <v>14618</v>
          </cell>
          <cell r="C654">
            <v>53</v>
          </cell>
          <cell r="D654" t="str">
            <v>NA</v>
          </cell>
          <cell r="E654" t="str">
            <v>NA</v>
          </cell>
        </row>
        <row r="655">
          <cell r="A655" t="str">
            <v>GeForce RTX 2070 with Max-Q Design</v>
          </cell>
          <cell r="B655">
            <v>12204</v>
          </cell>
          <cell r="C655">
            <v>79</v>
          </cell>
          <cell r="D655" t="str">
            <v>NA</v>
          </cell>
          <cell r="E655" t="str">
            <v>NA</v>
          </cell>
        </row>
        <row r="656">
          <cell r="A656" t="str">
            <v>GeForce RTX 2080</v>
          </cell>
          <cell r="B656">
            <v>18643</v>
          </cell>
          <cell r="C656">
            <v>22</v>
          </cell>
          <cell r="D656" t="str">
            <v>19.77</v>
          </cell>
          <cell r="E656" t="str">
            <v>$942.99*</v>
          </cell>
        </row>
        <row r="657">
          <cell r="A657" t="str">
            <v>GeForce RTX 2080 (Mobile)</v>
          </cell>
          <cell r="B657">
            <v>15107</v>
          </cell>
          <cell r="C657">
            <v>46</v>
          </cell>
          <cell r="D657" t="str">
            <v>NA</v>
          </cell>
          <cell r="E657" t="str">
            <v>NA</v>
          </cell>
        </row>
        <row r="658">
          <cell r="A658" t="str">
            <v>GeForce RTX 2080 SUPER</v>
          </cell>
          <cell r="B658">
            <v>19511</v>
          </cell>
          <cell r="C658">
            <v>16</v>
          </cell>
          <cell r="D658" t="str">
            <v>17.00</v>
          </cell>
          <cell r="E658" t="str">
            <v>$1,147.59*</v>
          </cell>
        </row>
        <row r="659">
          <cell r="A659" t="str">
            <v>GeForce RTX 2080 Super with Max-Q Design</v>
          </cell>
          <cell r="B659">
            <v>13998</v>
          </cell>
          <cell r="C659">
            <v>57</v>
          </cell>
          <cell r="D659" t="str">
            <v>NA</v>
          </cell>
          <cell r="E659" t="str">
            <v>NA</v>
          </cell>
        </row>
        <row r="660">
          <cell r="A660" t="str">
            <v>GeForce RTX 2080 Ti</v>
          </cell>
          <cell r="B660">
            <v>21689</v>
          </cell>
          <cell r="C660">
            <v>10</v>
          </cell>
          <cell r="D660" t="str">
            <v>18.83</v>
          </cell>
          <cell r="E660" t="str">
            <v>$1,151.91*</v>
          </cell>
        </row>
        <row r="661">
          <cell r="A661" t="str">
            <v>GeForce RTX 2080 with Max-Q Design</v>
          </cell>
          <cell r="B661">
            <v>13639</v>
          </cell>
          <cell r="C661">
            <v>64</v>
          </cell>
          <cell r="D661" t="str">
            <v>6.50</v>
          </cell>
          <cell r="E661" t="str">
            <v>$2,099.99*</v>
          </cell>
        </row>
        <row r="662">
          <cell r="A662" t="str">
            <v>GeForce RTX 3050 Laptop GPU</v>
          </cell>
          <cell r="B662">
            <v>9126</v>
          </cell>
          <cell r="C662">
            <v>128</v>
          </cell>
          <cell r="D662" t="str">
            <v>NA</v>
          </cell>
          <cell r="E662" t="str">
            <v>NA</v>
          </cell>
        </row>
        <row r="663">
          <cell r="A663" t="str">
            <v>GeForce RTX 3050 Ti Laptop GPU</v>
          </cell>
          <cell r="B663">
            <v>9723</v>
          </cell>
          <cell r="C663">
            <v>114</v>
          </cell>
          <cell r="D663" t="str">
            <v>NA</v>
          </cell>
          <cell r="E663" t="str">
            <v>NA</v>
          </cell>
        </row>
        <row r="664">
          <cell r="A664" t="str">
            <v>Videocard Name</v>
          </cell>
          <cell r="B664" t="str">
            <v>Passmark G3D Mark</v>
          </cell>
          <cell r="C664" t="str">
            <v>Rank</v>
          </cell>
          <cell r="D664" t="str">
            <v>Videocard Value</v>
          </cell>
          <cell r="E664" t="str">
            <v>Price</v>
          </cell>
        </row>
        <row r="665">
          <cell r="A665"/>
          <cell r="B665" t="str">
            <v>(higher is better)</v>
          </cell>
          <cell r="C665" t="str">
            <v>(lower is better)</v>
          </cell>
          <cell r="D665" t="str">
            <v>(higher is better)</v>
          </cell>
          <cell r="E665" t="str">
            <v>(USD)</v>
          </cell>
        </row>
        <row r="666">
          <cell r="A666" t="str">
            <v>GeForce RTX 3060</v>
          </cell>
          <cell r="B666">
            <v>16634</v>
          </cell>
          <cell r="C666">
            <v>33</v>
          </cell>
          <cell r="D666" t="str">
            <v>50.56</v>
          </cell>
          <cell r="E666" t="str">
            <v>$329.00*</v>
          </cell>
        </row>
        <row r="667">
          <cell r="A667" t="str">
            <v>GeForce RTX 3060 Laptop GPU</v>
          </cell>
          <cell r="B667">
            <v>12283</v>
          </cell>
          <cell r="C667">
            <v>77</v>
          </cell>
          <cell r="D667" t="str">
            <v>14.74</v>
          </cell>
          <cell r="E667" t="str">
            <v>$833.29*</v>
          </cell>
        </row>
        <row r="668">
          <cell r="A668" t="str">
            <v>GeForce RTX 3060 Ti</v>
          </cell>
          <cell r="B668">
            <v>19633</v>
          </cell>
          <cell r="C668">
            <v>14</v>
          </cell>
          <cell r="D668" t="str">
            <v>19.91</v>
          </cell>
          <cell r="E668" t="str">
            <v>$985.98*</v>
          </cell>
        </row>
        <row r="669">
          <cell r="A669" t="str">
            <v>GeForce RTX 3070</v>
          </cell>
          <cell r="B669">
            <v>21898</v>
          </cell>
          <cell r="C669">
            <v>9</v>
          </cell>
          <cell r="D669" t="str">
            <v>17.66</v>
          </cell>
          <cell r="E669" t="str">
            <v>$1,239.99*</v>
          </cell>
        </row>
        <row r="670">
          <cell r="A670" t="str">
            <v>GeForce RTX 3070 Laptop GPU</v>
          </cell>
          <cell r="B670">
            <v>14523</v>
          </cell>
          <cell r="C670">
            <v>54</v>
          </cell>
          <cell r="D670" t="str">
            <v>NA</v>
          </cell>
          <cell r="E670" t="str">
            <v>NA</v>
          </cell>
        </row>
        <row r="671">
          <cell r="A671" t="str">
            <v>GeForce RTX 3070 Ti</v>
          </cell>
          <cell r="B671">
            <v>22478</v>
          </cell>
          <cell r="C671">
            <v>8</v>
          </cell>
          <cell r="D671" t="str">
            <v>16.22</v>
          </cell>
          <cell r="E671" t="str">
            <v>$1,385.99*</v>
          </cell>
        </row>
        <row r="672">
          <cell r="A672" t="str">
            <v>GeForce RTX 3080</v>
          </cell>
          <cell r="B672">
            <v>24479</v>
          </cell>
          <cell r="C672">
            <v>4</v>
          </cell>
          <cell r="D672" t="str">
            <v>6.80</v>
          </cell>
          <cell r="E672" t="str">
            <v>$3,599.99*</v>
          </cell>
        </row>
        <row r="673">
          <cell r="A673" t="str">
            <v>GeForce RTX 3080 Laptop GPU</v>
          </cell>
          <cell r="B673">
            <v>16407</v>
          </cell>
          <cell r="C673">
            <v>36</v>
          </cell>
          <cell r="D673" t="str">
            <v>NA</v>
          </cell>
          <cell r="E673" t="str">
            <v>NA</v>
          </cell>
        </row>
        <row r="674">
          <cell r="A674" t="str">
            <v>GeForce RTX 3080 Ti</v>
          </cell>
          <cell r="B674">
            <v>26727</v>
          </cell>
          <cell r="C674">
            <v>2</v>
          </cell>
          <cell r="D674">
            <v>44391</v>
          </cell>
          <cell r="E674" t="str">
            <v>$1,899.99*</v>
          </cell>
        </row>
        <row r="675">
          <cell r="A675" t="str">
            <v>GeForce RTX 3090</v>
          </cell>
          <cell r="B675">
            <v>25911</v>
          </cell>
          <cell r="C675">
            <v>3</v>
          </cell>
          <cell r="D675" t="str">
            <v>7.54</v>
          </cell>
          <cell r="E675" t="str">
            <v>$3,434.99*</v>
          </cell>
        </row>
        <row r="676">
          <cell r="A676" t="str">
            <v>GF117</v>
          </cell>
          <cell r="B676">
            <v>554</v>
          </cell>
          <cell r="C676">
            <v>1186</v>
          </cell>
          <cell r="D676" t="str">
            <v>NA</v>
          </cell>
          <cell r="E676" t="str">
            <v>NA</v>
          </cell>
        </row>
        <row r="677">
          <cell r="A677" t="str">
            <v>GIGABYTE RADEON 9600 PRO</v>
          </cell>
          <cell r="B677">
            <v>39</v>
          </cell>
          <cell r="C677">
            <v>1934</v>
          </cell>
          <cell r="D677" t="str">
            <v>NA</v>
          </cell>
          <cell r="E677" t="str">
            <v>NA</v>
          </cell>
        </row>
        <row r="678">
          <cell r="A678" t="str">
            <v>Gigabyte RADEON X300</v>
          </cell>
          <cell r="B678">
            <v>40</v>
          </cell>
          <cell r="C678">
            <v>1923</v>
          </cell>
          <cell r="D678" t="str">
            <v>NA</v>
          </cell>
          <cell r="E678" t="str">
            <v>NA</v>
          </cell>
        </row>
        <row r="679">
          <cell r="A679" t="str">
            <v>GRID GTX P40-6</v>
          </cell>
          <cell r="B679">
            <v>4340</v>
          </cell>
          <cell r="C679">
            <v>262</v>
          </cell>
          <cell r="D679" t="str">
            <v>NA</v>
          </cell>
          <cell r="E679" t="str">
            <v>NA</v>
          </cell>
        </row>
        <row r="680">
          <cell r="A680" t="str">
            <v>GRID K1</v>
          </cell>
          <cell r="B680">
            <v>810</v>
          </cell>
          <cell r="C680">
            <v>914</v>
          </cell>
          <cell r="D680">
            <v>44232</v>
          </cell>
          <cell r="E680" t="str">
            <v>$395.00*</v>
          </cell>
        </row>
        <row r="681">
          <cell r="A681" t="str">
            <v>GRID K2</v>
          </cell>
          <cell r="B681">
            <v>2774</v>
          </cell>
          <cell r="C681">
            <v>373</v>
          </cell>
          <cell r="D681" t="str">
            <v>0.65</v>
          </cell>
          <cell r="E681" t="str">
            <v>$4,265.49</v>
          </cell>
        </row>
        <row r="682">
          <cell r="A682" t="str">
            <v>GRID K120Q</v>
          </cell>
          <cell r="B682">
            <v>293</v>
          </cell>
          <cell r="C682">
            <v>1443</v>
          </cell>
          <cell r="D682" t="str">
            <v>NA</v>
          </cell>
          <cell r="E682" t="str">
            <v>NA</v>
          </cell>
        </row>
        <row r="683">
          <cell r="A683" t="str">
            <v>GRID K140Q</v>
          </cell>
          <cell r="B683">
            <v>727</v>
          </cell>
          <cell r="C683">
            <v>996</v>
          </cell>
          <cell r="D683" t="str">
            <v>NA</v>
          </cell>
          <cell r="E683" t="str">
            <v>NA</v>
          </cell>
        </row>
        <row r="684">
          <cell r="A684" t="str">
            <v>GRID K160Q</v>
          </cell>
          <cell r="B684">
            <v>628</v>
          </cell>
          <cell r="C684">
            <v>1094</v>
          </cell>
          <cell r="D684" t="str">
            <v>NA</v>
          </cell>
          <cell r="E684" t="str">
            <v>NA</v>
          </cell>
        </row>
        <row r="685">
          <cell r="A685" t="str">
            <v>GRID K180Q</v>
          </cell>
          <cell r="B685">
            <v>533</v>
          </cell>
          <cell r="C685">
            <v>1212</v>
          </cell>
          <cell r="D685" t="str">
            <v>NA</v>
          </cell>
          <cell r="E685" t="str">
            <v>NA</v>
          </cell>
        </row>
        <row r="686">
          <cell r="A686" t="str">
            <v>GRID K220Q</v>
          </cell>
          <cell r="B686">
            <v>912</v>
          </cell>
          <cell r="C686">
            <v>842</v>
          </cell>
          <cell r="D686" t="str">
            <v>NA</v>
          </cell>
          <cell r="E686" t="str">
            <v>NA</v>
          </cell>
        </row>
        <row r="687">
          <cell r="A687" t="str">
            <v>GRID K240Q</v>
          </cell>
          <cell r="B687">
            <v>2578</v>
          </cell>
          <cell r="C687">
            <v>404</v>
          </cell>
          <cell r="D687" t="str">
            <v>NA</v>
          </cell>
          <cell r="E687" t="str">
            <v>NA</v>
          </cell>
        </row>
        <row r="688">
          <cell r="A688" t="str">
            <v>GRID K260Q</v>
          </cell>
          <cell r="B688">
            <v>2940</v>
          </cell>
          <cell r="C688">
            <v>358</v>
          </cell>
          <cell r="D688" t="str">
            <v>NA</v>
          </cell>
          <cell r="E688" t="str">
            <v>NA</v>
          </cell>
        </row>
        <row r="689">
          <cell r="A689" t="str">
            <v>GRID K280Q</v>
          </cell>
          <cell r="B689">
            <v>2362</v>
          </cell>
          <cell r="C689">
            <v>430</v>
          </cell>
          <cell r="D689" t="str">
            <v>NA</v>
          </cell>
          <cell r="E689" t="str">
            <v>NA</v>
          </cell>
        </row>
        <row r="690">
          <cell r="A690" t="str">
            <v>GRID K520</v>
          </cell>
          <cell r="B690">
            <v>3177</v>
          </cell>
          <cell r="C690">
            <v>339</v>
          </cell>
          <cell r="D690">
            <v>44310</v>
          </cell>
          <cell r="E690" t="str">
            <v>$749.95*</v>
          </cell>
        </row>
        <row r="691">
          <cell r="A691" t="str">
            <v>GRID M6-0B</v>
          </cell>
          <cell r="B691">
            <v>911</v>
          </cell>
          <cell r="C691">
            <v>843</v>
          </cell>
          <cell r="D691" t="str">
            <v>NA</v>
          </cell>
          <cell r="E691" t="str">
            <v>NA</v>
          </cell>
        </row>
        <row r="692">
          <cell r="A692" t="str">
            <v>GRID M6-1Q</v>
          </cell>
          <cell r="B692">
            <v>2069</v>
          </cell>
          <cell r="C692">
            <v>478</v>
          </cell>
          <cell r="D692" t="str">
            <v>NA</v>
          </cell>
          <cell r="E692" t="str">
            <v>NA</v>
          </cell>
        </row>
        <row r="693">
          <cell r="A693" t="str">
            <v>GRID M6-8Q</v>
          </cell>
          <cell r="B693">
            <v>3568</v>
          </cell>
          <cell r="C693">
            <v>307</v>
          </cell>
          <cell r="D693" t="str">
            <v>NA</v>
          </cell>
          <cell r="E693" t="str">
            <v>NA</v>
          </cell>
        </row>
        <row r="694">
          <cell r="A694" t="str">
            <v>GRID M10-0Q</v>
          </cell>
          <cell r="B694">
            <v>913</v>
          </cell>
          <cell r="C694">
            <v>840</v>
          </cell>
          <cell r="D694" t="str">
            <v>NA</v>
          </cell>
          <cell r="E694" t="str">
            <v>NA</v>
          </cell>
        </row>
        <row r="695">
          <cell r="A695" t="str">
            <v>GRID M10-1B</v>
          </cell>
          <cell r="B695">
            <v>2309</v>
          </cell>
          <cell r="C695">
            <v>440</v>
          </cell>
          <cell r="D695" t="str">
            <v>NA</v>
          </cell>
          <cell r="E695" t="str">
            <v>NA</v>
          </cell>
        </row>
        <row r="696">
          <cell r="A696" t="str">
            <v>GRID M10-1Q</v>
          </cell>
          <cell r="B696">
            <v>3351</v>
          </cell>
          <cell r="C696">
            <v>331</v>
          </cell>
          <cell r="D696" t="str">
            <v>NA</v>
          </cell>
          <cell r="E696" t="str">
            <v>NA</v>
          </cell>
        </row>
        <row r="697">
          <cell r="A697" t="str">
            <v>GRID M10-2B</v>
          </cell>
          <cell r="B697">
            <v>2333</v>
          </cell>
          <cell r="C697">
            <v>438</v>
          </cell>
          <cell r="D697" t="str">
            <v>NA</v>
          </cell>
          <cell r="E697" t="str">
            <v>NA</v>
          </cell>
        </row>
        <row r="698">
          <cell r="A698" t="str">
            <v>GRID M10-2Q</v>
          </cell>
          <cell r="B698">
            <v>2653</v>
          </cell>
          <cell r="C698">
            <v>390</v>
          </cell>
          <cell r="D698" t="str">
            <v>NA</v>
          </cell>
          <cell r="E698" t="str">
            <v>NA</v>
          </cell>
        </row>
        <row r="699">
          <cell r="A699" t="str">
            <v>GRID M10-4Q</v>
          </cell>
          <cell r="B699">
            <v>3223</v>
          </cell>
          <cell r="C699">
            <v>337</v>
          </cell>
          <cell r="D699" t="str">
            <v>NA</v>
          </cell>
          <cell r="E699" t="str">
            <v>NA</v>
          </cell>
        </row>
        <row r="700">
          <cell r="A700" t="str">
            <v>GRID M10-8Q</v>
          </cell>
          <cell r="B700">
            <v>2606</v>
          </cell>
          <cell r="C700">
            <v>397</v>
          </cell>
          <cell r="D700" t="str">
            <v>NA</v>
          </cell>
          <cell r="E700" t="str">
            <v>NA</v>
          </cell>
        </row>
        <row r="701">
          <cell r="A701" t="str">
            <v>GRID M60-0B</v>
          </cell>
          <cell r="B701">
            <v>1838</v>
          </cell>
          <cell r="C701">
            <v>531</v>
          </cell>
          <cell r="D701" t="str">
            <v>NA</v>
          </cell>
          <cell r="E701" t="str">
            <v>NA</v>
          </cell>
        </row>
        <row r="702">
          <cell r="A702" t="str">
            <v>GRID M60-0Q</v>
          </cell>
          <cell r="B702">
            <v>827</v>
          </cell>
          <cell r="C702">
            <v>902</v>
          </cell>
          <cell r="D702" t="str">
            <v>NA</v>
          </cell>
          <cell r="E702" t="str">
            <v>NA</v>
          </cell>
        </row>
        <row r="703">
          <cell r="A703" t="str">
            <v>GRID M60-1B</v>
          </cell>
          <cell r="B703">
            <v>4456</v>
          </cell>
          <cell r="C703">
            <v>256</v>
          </cell>
          <cell r="D703" t="str">
            <v>NA</v>
          </cell>
          <cell r="E703" t="str">
            <v>NA</v>
          </cell>
        </row>
        <row r="704">
          <cell r="A704" t="str">
            <v>GRID M60-1Q</v>
          </cell>
          <cell r="B704">
            <v>4250</v>
          </cell>
          <cell r="C704">
            <v>272</v>
          </cell>
          <cell r="D704" t="str">
            <v>NA</v>
          </cell>
          <cell r="E704" t="str">
            <v>NA</v>
          </cell>
        </row>
        <row r="705">
          <cell r="A705" t="str">
            <v>GRID M60-2Q</v>
          </cell>
          <cell r="B705">
            <v>4315</v>
          </cell>
          <cell r="C705">
            <v>266</v>
          </cell>
          <cell r="D705" t="str">
            <v>NA</v>
          </cell>
          <cell r="E705" t="str">
            <v>NA</v>
          </cell>
        </row>
        <row r="706">
          <cell r="A706" t="str">
            <v>GRID M60-4Q</v>
          </cell>
          <cell r="B706">
            <v>3831</v>
          </cell>
          <cell r="C706">
            <v>295</v>
          </cell>
          <cell r="D706" t="str">
            <v>NA</v>
          </cell>
          <cell r="E706" t="str">
            <v>NA</v>
          </cell>
        </row>
        <row r="707">
          <cell r="A707" t="str">
            <v>GRID M60-8A</v>
          </cell>
          <cell r="B707">
            <v>5523</v>
          </cell>
          <cell r="C707">
            <v>219</v>
          </cell>
          <cell r="D707" t="str">
            <v>NA</v>
          </cell>
          <cell r="E707" t="str">
            <v>NA</v>
          </cell>
        </row>
        <row r="708">
          <cell r="A708" t="str">
            <v>GRID M60-8Q</v>
          </cell>
          <cell r="B708">
            <v>3883</v>
          </cell>
          <cell r="C708">
            <v>289</v>
          </cell>
          <cell r="D708" t="str">
            <v>NA</v>
          </cell>
          <cell r="E708" t="str">
            <v>NA</v>
          </cell>
        </row>
        <row r="709">
          <cell r="A709" t="str">
            <v>GRID P6-2Q</v>
          </cell>
          <cell r="B709">
            <v>4000</v>
          </cell>
          <cell r="C709">
            <v>283</v>
          </cell>
          <cell r="D709" t="str">
            <v>NA</v>
          </cell>
          <cell r="E709" t="str">
            <v>NA</v>
          </cell>
        </row>
        <row r="710">
          <cell r="A710" t="str">
            <v>GRID P6-4Q</v>
          </cell>
          <cell r="B710">
            <v>4429</v>
          </cell>
          <cell r="C710">
            <v>258</v>
          </cell>
          <cell r="D710" t="str">
            <v>NA</v>
          </cell>
          <cell r="E710" t="str">
            <v>NA</v>
          </cell>
        </row>
        <row r="711">
          <cell r="A711" t="str">
            <v>GRID P40-2B</v>
          </cell>
          <cell r="B711">
            <v>3354</v>
          </cell>
          <cell r="C711">
            <v>330</v>
          </cell>
          <cell r="D711" t="str">
            <v>NA</v>
          </cell>
          <cell r="E711" t="str">
            <v>NA</v>
          </cell>
        </row>
        <row r="712">
          <cell r="A712" t="str">
            <v>GRID P40-2Q</v>
          </cell>
          <cell r="B712">
            <v>4287</v>
          </cell>
          <cell r="C712">
            <v>268</v>
          </cell>
          <cell r="D712" t="str">
            <v>NA</v>
          </cell>
          <cell r="E712" t="str">
            <v>NA</v>
          </cell>
        </row>
        <row r="713">
          <cell r="A713" t="str">
            <v>GRID P40-3Q</v>
          </cell>
          <cell r="B713">
            <v>681</v>
          </cell>
          <cell r="C713">
            <v>1037</v>
          </cell>
          <cell r="D713" t="str">
            <v>NA</v>
          </cell>
          <cell r="E713" t="str">
            <v>NA</v>
          </cell>
        </row>
        <row r="714">
          <cell r="A714" t="str">
            <v>GRID P40-4Q</v>
          </cell>
          <cell r="B714">
            <v>777</v>
          </cell>
          <cell r="C714">
            <v>937</v>
          </cell>
          <cell r="D714" t="str">
            <v>NA</v>
          </cell>
          <cell r="E714" t="str">
            <v>NA</v>
          </cell>
        </row>
        <row r="715">
          <cell r="A715" t="str">
            <v>Videocard Name</v>
          </cell>
          <cell r="B715" t="str">
            <v>Passmark G3D Mark</v>
          </cell>
          <cell r="C715" t="str">
            <v>Rank</v>
          </cell>
          <cell r="D715" t="str">
            <v>Videocard Value</v>
          </cell>
          <cell r="E715" t="str">
            <v>Price</v>
          </cell>
        </row>
        <row r="716">
          <cell r="A716"/>
          <cell r="B716" t="str">
            <v>(higher is better)</v>
          </cell>
          <cell r="C716" t="str">
            <v>(lower is better)</v>
          </cell>
          <cell r="D716" t="str">
            <v>(higher is better)</v>
          </cell>
          <cell r="E716" t="str">
            <v>(USD)</v>
          </cell>
        </row>
        <row r="717">
          <cell r="A717" t="str">
            <v>GRID P40-24Q</v>
          </cell>
          <cell r="B717">
            <v>4727</v>
          </cell>
          <cell r="C717">
            <v>245</v>
          </cell>
          <cell r="D717" t="str">
            <v>NA</v>
          </cell>
          <cell r="E717" t="str">
            <v>NA</v>
          </cell>
        </row>
        <row r="718">
          <cell r="A718" t="str">
            <v>GRID P100-1B</v>
          </cell>
          <cell r="B718">
            <v>2223</v>
          </cell>
          <cell r="C718">
            <v>454</v>
          </cell>
          <cell r="D718" t="str">
            <v>NA</v>
          </cell>
          <cell r="E718" t="str">
            <v>NA</v>
          </cell>
        </row>
        <row r="719">
          <cell r="A719" t="str">
            <v>GRID P100-8Q</v>
          </cell>
          <cell r="B719">
            <v>3841</v>
          </cell>
          <cell r="C719">
            <v>293</v>
          </cell>
          <cell r="D719" t="str">
            <v>NA</v>
          </cell>
          <cell r="E719" t="str">
            <v>NA</v>
          </cell>
        </row>
        <row r="720">
          <cell r="A720" t="str">
            <v>GRID P100-16Q</v>
          </cell>
          <cell r="B720">
            <v>5944</v>
          </cell>
          <cell r="C720">
            <v>203</v>
          </cell>
          <cell r="D720" t="str">
            <v>NA</v>
          </cell>
          <cell r="E720" t="str">
            <v>NA</v>
          </cell>
        </row>
        <row r="721">
          <cell r="A721" t="str">
            <v>GRID RTX6000P-4Q</v>
          </cell>
          <cell r="B721">
            <v>4283</v>
          </cell>
          <cell r="C721">
            <v>-1</v>
          </cell>
          <cell r="D721" t="str">
            <v>NA</v>
          </cell>
          <cell r="E721" t="str">
            <v>NA</v>
          </cell>
        </row>
        <row r="722">
          <cell r="A722" t="str">
            <v>GRID RTX6000P-6Q</v>
          </cell>
          <cell r="B722">
            <v>4776</v>
          </cell>
          <cell r="C722">
            <v>240</v>
          </cell>
          <cell r="D722" t="str">
            <v>NA</v>
          </cell>
          <cell r="E722" t="str">
            <v>NA</v>
          </cell>
        </row>
        <row r="723">
          <cell r="A723" t="str">
            <v>GRID RTX8000-4Q</v>
          </cell>
          <cell r="B723">
            <v>3960</v>
          </cell>
          <cell r="C723">
            <v>-1</v>
          </cell>
          <cell r="D723" t="str">
            <v>NA</v>
          </cell>
          <cell r="E723" t="str">
            <v>NA</v>
          </cell>
        </row>
        <row r="724">
          <cell r="A724" t="str">
            <v>GRID RTX8000P-2Q</v>
          </cell>
          <cell r="B724">
            <v>3843</v>
          </cell>
          <cell r="C724">
            <v>-1</v>
          </cell>
          <cell r="D724" t="str">
            <v>NA</v>
          </cell>
          <cell r="E724" t="str">
            <v>NA</v>
          </cell>
        </row>
        <row r="725">
          <cell r="A725" t="str">
            <v>GRID T4-1Q</v>
          </cell>
          <cell r="B725">
            <v>2702</v>
          </cell>
          <cell r="C725">
            <v>380</v>
          </cell>
          <cell r="D725" t="str">
            <v>NA</v>
          </cell>
          <cell r="E725" t="str">
            <v>NA</v>
          </cell>
        </row>
        <row r="726">
          <cell r="A726" t="str">
            <v>GRID T4-2Q</v>
          </cell>
          <cell r="B726">
            <v>1850</v>
          </cell>
          <cell r="C726">
            <v>-1</v>
          </cell>
          <cell r="D726" t="str">
            <v>NA</v>
          </cell>
          <cell r="E726" t="str">
            <v>NA</v>
          </cell>
        </row>
        <row r="727">
          <cell r="A727" t="str">
            <v>GRID T4-4Q</v>
          </cell>
          <cell r="B727">
            <v>3405</v>
          </cell>
          <cell r="C727">
            <v>319</v>
          </cell>
          <cell r="D727" t="str">
            <v>NA</v>
          </cell>
          <cell r="E727" t="str">
            <v>NA</v>
          </cell>
        </row>
        <row r="728">
          <cell r="A728" t="str">
            <v>GRID T4-8Q</v>
          </cell>
          <cell r="B728">
            <v>4283</v>
          </cell>
          <cell r="C728">
            <v>-1</v>
          </cell>
          <cell r="D728" t="str">
            <v>NA</v>
          </cell>
          <cell r="E728" t="str">
            <v>NA</v>
          </cell>
        </row>
        <row r="729">
          <cell r="A729" t="str">
            <v>GRID V100-8Q</v>
          </cell>
          <cell r="B729">
            <v>16</v>
          </cell>
          <cell r="C729">
            <v>2036</v>
          </cell>
          <cell r="D729" t="str">
            <v>NA</v>
          </cell>
          <cell r="E729" t="str">
            <v>NA</v>
          </cell>
        </row>
        <row r="730">
          <cell r="A730" t="str">
            <v>GRID V100D-8Q</v>
          </cell>
          <cell r="B730">
            <v>4155</v>
          </cell>
          <cell r="C730">
            <v>275</v>
          </cell>
          <cell r="D730" t="str">
            <v>NA</v>
          </cell>
          <cell r="E730" t="str">
            <v>NA</v>
          </cell>
        </row>
        <row r="731">
          <cell r="A731" t="str">
            <v>GT 430</v>
          </cell>
          <cell r="B731">
            <v>223</v>
          </cell>
          <cell r="C731">
            <v>1502</v>
          </cell>
          <cell r="D731" t="str">
            <v>1.56</v>
          </cell>
          <cell r="E731" t="str">
            <v>$142.88*</v>
          </cell>
        </row>
        <row r="732">
          <cell r="A732" t="str">
            <v>HD6450</v>
          </cell>
          <cell r="B732">
            <v>220</v>
          </cell>
          <cell r="C732">
            <v>1506</v>
          </cell>
          <cell r="D732" t="str">
            <v>3.45</v>
          </cell>
          <cell r="E732" t="str">
            <v>$63.99*</v>
          </cell>
        </row>
        <row r="733">
          <cell r="A733" t="str">
            <v>HIS DIGITAL HD 4650 AGP</v>
          </cell>
          <cell r="B733">
            <v>452</v>
          </cell>
          <cell r="C733">
            <v>1303</v>
          </cell>
          <cell r="D733" t="str">
            <v>NA</v>
          </cell>
          <cell r="E733" t="str">
            <v>NA</v>
          </cell>
        </row>
        <row r="734">
          <cell r="A734" t="str">
            <v>IGP 340M</v>
          </cell>
          <cell r="B734">
            <v>1</v>
          </cell>
          <cell r="C734">
            <v>2207</v>
          </cell>
          <cell r="D734" t="str">
            <v>NA</v>
          </cell>
          <cell r="E734" t="str">
            <v>NA</v>
          </cell>
        </row>
        <row r="735">
          <cell r="A735" t="str">
            <v>IncrediblE HD</v>
          </cell>
          <cell r="B735">
            <v>389</v>
          </cell>
          <cell r="C735">
            <v>1357</v>
          </cell>
          <cell r="D735" t="str">
            <v>NA</v>
          </cell>
          <cell r="E735" t="str">
            <v>NA</v>
          </cell>
        </row>
        <row r="736">
          <cell r="A736" t="str">
            <v>IncrediblE HD 3000</v>
          </cell>
          <cell r="B736">
            <v>291</v>
          </cell>
          <cell r="C736">
            <v>-1</v>
          </cell>
          <cell r="D736" t="str">
            <v>NA</v>
          </cell>
          <cell r="E736" t="str">
            <v>NA</v>
          </cell>
        </row>
        <row r="737">
          <cell r="A737" t="str">
            <v>IncrediblE HD 4000</v>
          </cell>
          <cell r="B737">
            <v>517</v>
          </cell>
          <cell r="C737">
            <v>1231</v>
          </cell>
          <cell r="D737" t="str">
            <v>NA</v>
          </cell>
          <cell r="E737" t="str">
            <v>NA</v>
          </cell>
        </row>
        <row r="738">
          <cell r="A738" t="str">
            <v>IncrediblE HD 4600</v>
          </cell>
          <cell r="B738">
            <v>749</v>
          </cell>
          <cell r="C738">
            <v>971</v>
          </cell>
          <cell r="D738" t="str">
            <v>NA</v>
          </cell>
          <cell r="E738" t="str">
            <v>NA</v>
          </cell>
        </row>
        <row r="739">
          <cell r="A739" t="str">
            <v>Intel 2nd Generation SandyBridge HD</v>
          </cell>
          <cell r="B739">
            <v>212</v>
          </cell>
          <cell r="C739">
            <v>1517</v>
          </cell>
          <cell r="D739" t="str">
            <v>NA</v>
          </cell>
          <cell r="E739" t="str">
            <v>NA</v>
          </cell>
        </row>
        <row r="740">
          <cell r="A740" t="str">
            <v>Intel 2nd Generation SandyBridge HD 3000</v>
          </cell>
          <cell r="B740">
            <v>205</v>
          </cell>
          <cell r="C740">
            <v>1527</v>
          </cell>
          <cell r="D740" t="str">
            <v>NA</v>
          </cell>
          <cell r="E740" t="str">
            <v>NA</v>
          </cell>
        </row>
        <row r="741">
          <cell r="A741" t="str">
            <v>Intel 4th Generation Haswell HD</v>
          </cell>
          <cell r="B741">
            <v>419</v>
          </cell>
          <cell r="C741">
            <v>1336</v>
          </cell>
          <cell r="D741" t="str">
            <v>NA</v>
          </cell>
          <cell r="E741" t="str">
            <v>NA</v>
          </cell>
        </row>
        <row r="742">
          <cell r="A742" t="str">
            <v>Intel 865 Embedded Controller</v>
          </cell>
          <cell r="B742">
            <v>3</v>
          </cell>
          <cell r="C742">
            <v>2153</v>
          </cell>
          <cell r="D742" t="str">
            <v>NA</v>
          </cell>
          <cell r="E742" t="str">
            <v>NA</v>
          </cell>
        </row>
        <row r="743">
          <cell r="A743" t="str">
            <v>Intel 915G,910G Express</v>
          </cell>
          <cell r="B743">
            <v>4</v>
          </cell>
          <cell r="C743">
            <v>2141</v>
          </cell>
          <cell r="D743" t="str">
            <v>NA</v>
          </cell>
          <cell r="E743" t="str">
            <v>NA</v>
          </cell>
        </row>
        <row r="744">
          <cell r="A744" t="str">
            <v>Intel 915G/915GV/910GL Embedded Controller Functio</v>
          </cell>
          <cell r="B744">
            <v>4</v>
          </cell>
          <cell r="C744">
            <v>2122</v>
          </cell>
          <cell r="D744" t="str">
            <v>NA</v>
          </cell>
          <cell r="E744" t="str">
            <v>NA</v>
          </cell>
        </row>
        <row r="745">
          <cell r="A745" t="str">
            <v>Intel 945G Embedded Chipset Function 0</v>
          </cell>
          <cell r="B745">
            <v>4</v>
          </cell>
          <cell r="C745">
            <v>2129</v>
          </cell>
          <cell r="D745" t="str">
            <v>NA</v>
          </cell>
          <cell r="E745" t="str">
            <v>NA</v>
          </cell>
        </row>
        <row r="746">
          <cell r="A746" t="str">
            <v>Intel 946GZ Embedded Chipset Function 0</v>
          </cell>
          <cell r="B746">
            <v>3</v>
          </cell>
          <cell r="C746">
            <v>2167</v>
          </cell>
          <cell r="D746" t="str">
            <v>NA</v>
          </cell>
          <cell r="E746" t="str">
            <v>NA</v>
          </cell>
        </row>
        <row r="747">
          <cell r="A747" t="str">
            <v>Intel 946GZ Express</v>
          </cell>
          <cell r="B747">
            <v>4</v>
          </cell>
          <cell r="C747">
            <v>2142</v>
          </cell>
          <cell r="D747" t="str">
            <v>NA</v>
          </cell>
          <cell r="E747" t="str">
            <v>NA</v>
          </cell>
        </row>
        <row r="748">
          <cell r="A748" t="str">
            <v>Intel 82845G Controller</v>
          </cell>
          <cell r="B748">
            <v>2</v>
          </cell>
          <cell r="C748">
            <v>2199</v>
          </cell>
          <cell r="D748" t="str">
            <v>NA</v>
          </cell>
          <cell r="E748" t="str">
            <v>NA</v>
          </cell>
        </row>
        <row r="749">
          <cell r="A749" t="str">
            <v>Intel 82845G/GL Controller</v>
          </cell>
          <cell r="B749">
            <v>2</v>
          </cell>
          <cell r="C749">
            <v>2187</v>
          </cell>
          <cell r="D749" t="str">
            <v>NA</v>
          </cell>
          <cell r="E749" t="str">
            <v>NA</v>
          </cell>
        </row>
        <row r="750">
          <cell r="A750" t="str">
            <v>Intel 82845G/GL/GE/PE/GV Controller</v>
          </cell>
          <cell r="B750">
            <v>2</v>
          </cell>
          <cell r="C750">
            <v>2177</v>
          </cell>
          <cell r="D750" t="str">
            <v>NA</v>
          </cell>
          <cell r="E750" t="str">
            <v>NA</v>
          </cell>
        </row>
        <row r="751">
          <cell r="A751" t="str">
            <v>Intel 82852/82855 GM/GME Controller</v>
          </cell>
          <cell r="B751">
            <v>1</v>
          </cell>
          <cell r="C751">
            <v>2210</v>
          </cell>
          <cell r="D751" t="str">
            <v>NA</v>
          </cell>
          <cell r="E751" t="str">
            <v>NA</v>
          </cell>
        </row>
        <row r="752">
          <cell r="A752" t="str">
            <v>Intel 82865G Controller</v>
          </cell>
          <cell r="B752">
            <v>4</v>
          </cell>
          <cell r="C752">
            <v>2121</v>
          </cell>
          <cell r="D752" t="str">
            <v>NA</v>
          </cell>
          <cell r="E752" t="str">
            <v>NA</v>
          </cell>
        </row>
        <row r="753">
          <cell r="A753" t="str">
            <v>Intel 82915G Express</v>
          </cell>
          <cell r="B753">
            <v>5</v>
          </cell>
          <cell r="C753">
            <v>2094</v>
          </cell>
          <cell r="D753" t="str">
            <v>NA</v>
          </cell>
          <cell r="E753" t="str">
            <v>NA</v>
          </cell>
        </row>
        <row r="754">
          <cell r="A754" t="str">
            <v>Intel 82915G/915GV/910GL</v>
          </cell>
          <cell r="B754">
            <v>3</v>
          </cell>
          <cell r="C754">
            <v>2152</v>
          </cell>
          <cell r="D754" t="str">
            <v>NA</v>
          </cell>
          <cell r="E754" t="str">
            <v>NA</v>
          </cell>
        </row>
        <row r="755">
          <cell r="A755" t="str">
            <v>Intel 82915G/GV/910GL Advanced v3.5</v>
          </cell>
          <cell r="B755">
            <v>2</v>
          </cell>
          <cell r="C755">
            <v>2186</v>
          </cell>
          <cell r="D755" t="str">
            <v>NA</v>
          </cell>
          <cell r="E755" t="str">
            <v>NA</v>
          </cell>
        </row>
        <row r="756">
          <cell r="A756" t="str">
            <v>Intel 82915G/GV/910GL Express</v>
          </cell>
          <cell r="B756">
            <v>3</v>
          </cell>
          <cell r="C756">
            <v>2172</v>
          </cell>
          <cell r="D756" t="str">
            <v>NA</v>
          </cell>
          <cell r="E756" t="str">
            <v>NA</v>
          </cell>
        </row>
        <row r="757">
          <cell r="A757" t="str">
            <v>Intel 82945G Express</v>
          </cell>
          <cell r="B757">
            <v>18</v>
          </cell>
          <cell r="C757">
            <v>2024</v>
          </cell>
          <cell r="D757" t="str">
            <v>NA</v>
          </cell>
          <cell r="E757" t="str">
            <v>NA</v>
          </cell>
        </row>
        <row r="758">
          <cell r="A758" t="str">
            <v>Intel 82945G Express-Chipsatzfamilie</v>
          </cell>
          <cell r="B758">
            <v>8</v>
          </cell>
          <cell r="C758">
            <v>2064</v>
          </cell>
          <cell r="D758" t="str">
            <v>NA</v>
          </cell>
          <cell r="E758" t="str">
            <v>NA</v>
          </cell>
        </row>
        <row r="759">
          <cell r="A759" t="str">
            <v>Intel - Express Chipset G41</v>
          </cell>
          <cell r="B759">
            <v>56</v>
          </cell>
          <cell r="C759">
            <v>1876</v>
          </cell>
          <cell r="D759" t="str">
            <v>NA</v>
          </cell>
          <cell r="E759" t="str">
            <v>NA</v>
          </cell>
        </row>
        <row r="760">
          <cell r="A760" t="str">
            <v>Intel - Express Chipset Q45/Q43</v>
          </cell>
          <cell r="B760">
            <v>57</v>
          </cell>
          <cell r="C760">
            <v>1871</v>
          </cell>
          <cell r="D760" t="str">
            <v>NA</v>
          </cell>
          <cell r="E760" t="str">
            <v>NA</v>
          </cell>
        </row>
        <row r="761">
          <cell r="A761" t="str">
            <v>Intel B43 Express Chipset</v>
          </cell>
          <cell r="B761">
            <v>68</v>
          </cell>
          <cell r="C761">
            <v>1834</v>
          </cell>
          <cell r="D761" t="str">
            <v>NA</v>
          </cell>
          <cell r="E761" t="str">
            <v>NA</v>
          </cell>
        </row>
        <row r="762">
          <cell r="A762" t="str">
            <v>Intel Coffee Lake UHD</v>
          </cell>
          <cell r="B762">
            <v>1158</v>
          </cell>
          <cell r="C762">
            <v>712</v>
          </cell>
          <cell r="D762" t="str">
            <v>NA</v>
          </cell>
          <cell r="E762" t="str">
            <v>NA</v>
          </cell>
        </row>
        <row r="763">
          <cell r="A763" t="str">
            <v>Intel Extreme Controller</v>
          </cell>
          <cell r="B763">
            <v>1</v>
          </cell>
          <cell r="C763">
            <v>2201</v>
          </cell>
          <cell r="D763" t="str">
            <v>NA</v>
          </cell>
          <cell r="E763" t="str">
            <v>NA</v>
          </cell>
        </row>
        <row r="764">
          <cell r="A764" t="str">
            <v>Intel G33/G31 Express</v>
          </cell>
          <cell r="B764">
            <v>103</v>
          </cell>
          <cell r="C764">
            <v>1718</v>
          </cell>
          <cell r="D764" t="str">
            <v>NA</v>
          </cell>
          <cell r="E764" t="str">
            <v>NA</v>
          </cell>
        </row>
        <row r="765">
          <cell r="A765" t="str">
            <v>Intel G35 Express</v>
          </cell>
          <cell r="B765">
            <v>3090</v>
          </cell>
          <cell r="C765">
            <v>347</v>
          </cell>
          <cell r="D765" t="str">
            <v>NA</v>
          </cell>
          <cell r="E765" t="str">
            <v>NA</v>
          </cell>
        </row>
        <row r="766">
          <cell r="A766" t="str">
            <v>Videocard Name</v>
          </cell>
          <cell r="B766" t="str">
            <v>Passmark G3D Mark</v>
          </cell>
          <cell r="C766" t="str">
            <v>Rank</v>
          </cell>
          <cell r="D766" t="str">
            <v>Videocard Value</v>
          </cell>
          <cell r="E766" t="str">
            <v>Price</v>
          </cell>
        </row>
        <row r="767">
          <cell r="A767"/>
          <cell r="B767" t="str">
            <v>(higher is better)</v>
          </cell>
          <cell r="C767" t="str">
            <v>(lower is better)</v>
          </cell>
          <cell r="D767" t="str">
            <v>(higher is better)</v>
          </cell>
          <cell r="E767" t="str">
            <v>(USD)</v>
          </cell>
        </row>
        <row r="768">
          <cell r="A768" t="str">
            <v>Intel G41 Express Chipset</v>
          </cell>
          <cell r="B768">
            <v>73</v>
          </cell>
          <cell r="C768">
            <v>1810</v>
          </cell>
          <cell r="D768" t="str">
            <v>NA</v>
          </cell>
          <cell r="E768" t="str">
            <v>NA</v>
          </cell>
        </row>
        <row r="769">
          <cell r="A769" t="str">
            <v>Intel G41 Express-Chipsatz</v>
          </cell>
          <cell r="B769">
            <v>57</v>
          </cell>
          <cell r="C769">
            <v>1873</v>
          </cell>
          <cell r="D769" t="str">
            <v>NA</v>
          </cell>
          <cell r="E769" t="str">
            <v>NA</v>
          </cell>
        </row>
        <row r="770">
          <cell r="A770" t="str">
            <v>Intel G45/G43 Express Chipset</v>
          </cell>
          <cell r="B770">
            <v>66</v>
          </cell>
          <cell r="C770">
            <v>1840</v>
          </cell>
          <cell r="D770" t="str">
            <v>NA</v>
          </cell>
          <cell r="E770" t="str">
            <v>NA</v>
          </cell>
        </row>
        <row r="771">
          <cell r="A771" t="str">
            <v>Intel G45/G43/G41 Express Chipset</v>
          </cell>
          <cell r="B771">
            <v>67</v>
          </cell>
          <cell r="C771">
            <v>1836</v>
          </cell>
          <cell r="D771" t="str">
            <v>NA</v>
          </cell>
          <cell r="E771" t="str">
            <v>NA</v>
          </cell>
        </row>
        <row r="772">
          <cell r="A772" t="str">
            <v>Intel G965 Express</v>
          </cell>
          <cell r="B772">
            <v>24</v>
          </cell>
          <cell r="C772">
            <v>2005</v>
          </cell>
          <cell r="D772" t="str">
            <v>NA</v>
          </cell>
          <cell r="E772" t="str">
            <v>NA</v>
          </cell>
        </row>
        <row r="773">
          <cell r="A773" t="str">
            <v>Intel GMA 3150 Express</v>
          </cell>
          <cell r="B773">
            <v>2</v>
          </cell>
          <cell r="C773">
            <v>2193</v>
          </cell>
          <cell r="D773" t="str">
            <v>NA</v>
          </cell>
          <cell r="E773" t="str">
            <v>NA</v>
          </cell>
        </row>
        <row r="774">
          <cell r="A774" t="str">
            <v>Intel Haswell HD - GT1</v>
          </cell>
          <cell r="B774">
            <v>123</v>
          </cell>
          <cell r="C774">
            <v>1655</v>
          </cell>
          <cell r="D774" t="str">
            <v>NA</v>
          </cell>
          <cell r="E774" t="str">
            <v>NA</v>
          </cell>
        </row>
        <row r="775">
          <cell r="A775" t="str">
            <v>Intel Haswell HD - GT2</v>
          </cell>
          <cell r="B775">
            <v>139</v>
          </cell>
          <cell r="C775">
            <v>1615</v>
          </cell>
          <cell r="D775" t="str">
            <v>NA</v>
          </cell>
          <cell r="E775" t="str">
            <v>NA</v>
          </cell>
        </row>
        <row r="776">
          <cell r="A776" t="str">
            <v>Intel HD 500</v>
          </cell>
          <cell r="B776">
            <v>299</v>
          </cell>
          <cell r="C776">
            <v>1438</v>
          </cell>
          <cell r="D776" t="str">
            <v>NA</v>
          </cell>
          <cell r="E776" t="str">
            <v>NA</v>
          </cell>
        </row>
        <row r="777">
          <cell r="A777" t="str">
            <v>Intel HD 505</v>
          </cell>
          <cell r="B777">
            <v>351</v>
          </cell>
          <cell r="C777">
            <v>1390</v>
          </cell>
          <cell r="D777" t="str">
            <v>NA</v>
          </cell>
          <cell r="E777" t="str">
            <v>NA</v>
          </cell>
        </row>
        <row r="778">
          <cell r="A778" t="str">
            <v>Intel HD 510</v>
          </cell>
          <cell r="B778">
            <v>623</v>
          </cell>
          <cell r="C778">
            <v>1103</v>
          </cell>
          <cell r="D778" t="str">
            <v>NA</v>
          </cell>
          <cell r="E778" t="str">
            <v>NA</v>
          </cell>
        </row>
        <row r="779">
          <cell r="A779" t="str">
            <v>Intel HD 515</v>
          </cell>
          <cell r="B779">
            <v>613</v>
          </cell>
          <cell r="C779">
            <v>1116</v>
          </cell>
          <cell r="D779" t="str">
            <v>NA</v>
          </cell>
          <cell r="E779" t="str">
            <v>NA</v>
          </cell>
        </row>
        <row r="780">
          <cell r="A780" t="str">
            <v>Intel HD 520</v>
          </cell>
          <cell r="B780">
            <v>860</v>
          </cell>
          <cell r="C780">
            <v>880</v>
          </cell>
          <cell r="D780" t="str">
            <v>NA</v>
          </cell>
          <cell r="E780" t="str">
            <v>NA</v>
          </cell>
        </row>
        <row r="781">
          <cell r="A781" t="str">
            <v>Intel HD 530</v>
          </cell>
          <cell r="B781">
            <v>982</v>
          </cell>
          <cell r="C781">
            <v>795</v>
          </cell>
          <cell r="D781" t="str">
            <v>NA</v>
          </cell>
          <cell r="E781" t="str">
            <v>NA</v>
          </cell>
        </row>
        <row r="782">
          <cell r="A782" t="str">
            <v>Intel HD 610</v>
          </cell>
          <cell r="B782">
            <v>672</v>
          </cell>
          <cell r="C782">
            <v>1049</v>
          </cell>
          <cell r="D782" t="str">
            <v>NA</v>
          </cell>
          <cell r="E782" t="str">
            <v>NA</v>
          </cell>
        </row>
        <row r="783">
          <cell r="A783" t="str">
            <v>Intel HD 615</v>
          </cell>
          <cell r="B783">
            <v>722</v>
          </cell>
          <cell r="C783">
            <v>1001</v>
          </cell>
          <cell r="D783" t="str">
            <v>NA</v>
          </cell>
          <cell r="E783" t="str">
            <v>NA</v>
          </cell>
        </row>
        <row r="784">
          <cell r="A784" t="str">
            <v>Intel HD 630</v>
          </cell>
          <cell r="B784">
            <v>1146</v>
          </cell>
          <cell r="C784">
            <v>715</v>
          </cell>
          <cell r="D784" t="str">
            <v>NA</v>
          </cell>
          <cell r="E784" t="str">
            <v>NA</v>
          </cell>
        </row>
        <row r="785">
          <cell r="A785" t="str">
            <v>Intel HD 2000</v>
          </cell>
          <cell r="B785">
            <v>213</v>
          </cell>
          <cell r="C785">
            <v>1516</v>
          </cell>
          <cell r="D785" t="str">
            <v>NA</v>
          </cell>
          <cell r="E785" t="str">
            <v>NA</v>
          </cell>
        </row>
        <row r="786">
          <cell r="A786" t="str">
            <v>Intel HD 3000</v>
          </cell>
          <cell r="B786">
            <v>257</v>
          </cell>
          <cell r="C786">
            <v>1474</v>
          </cell>
          <cell r="D786" t="str">
            <v>0.27</v>
          </cell>
          <cell r="E786" t="str">
            <v>$945.00*</v>
          </cell>
        </row>
        <row r="787">
          <cell r="A787" t="str">
            <v>Intel HD 4000</v>
          </cell>
          <cell r="B787">
            <v>332</v>
          </cell>
          <cell r="C787">
            <v>1404</v>
          </cell>
          <cell r="D787" t="str">
            <v>0.21</v>
          </cell>
          <cell r="E787" t="str">
            <v>$1,592.95*</v>
          </cell>
        </row>
        <row r="788">
          <cell r="A788" t="str">
            <v>Intel HD 4400</v>
          </cell>
          <cell r="B788">
            <v>522</v>
          </cell>
          <cell r="C788">
            <v>1227</v>
          </cell>
          <cell r="D788" t="str">
            <v>NA</v>
          </cell>
          <cell r="E788" t="str">
            <v>NA</v>
          </cell>
        </row>
        <row r="789">
          <cell r="A789" t="str">
            <v>Intel HD 4600</v>
          </cell>
          <cell r="B789">
            <v>627</v>
          </cell>
          <cell r="C789">
            <v>1096</v>
          </cell>
          <cell r="D789" t="str">
            <v>NA</v>
          </cell>
          <cell r="E789" t="str">
            <v>NA</v>
          </cell>
        </row>
        <row r="790">
          <cell r="A790" t="str">
            <v>Intel HD 5000</v>
          </cell>
          <cell r="B790">
            <v>556</v>
          </cell>
          <cell r="C790">
            <v>1184</v>
          </cell>
          <cell r="D790" t="str">
            <v>0.89</v>
          </cell>
          <cell r="E790" t="str">
            <v>$625.00*</v>
          </cell>
        </row>
        <row r="791">
          <cell r="A791" t="str">
            <v>Intel HD 5200</v>
          </cell>
          <cell r="B791">
            <v>830</v>
          </cell>
          <cell r="C791">
            <v>901</v>
          </cell>
          <cell r="D791" t="str">
            <v>NA</v>
          </cell>
          <cell r="E791" t="str">
            <v>NA</v>
          </cell>
        </row>
        <row r="792">
          <cell r="A792" t="str">
            <v>Intel HD 5300</v>
          </cell>
          <cell r="B792">
            <v>385</v>
          </cell>
          <cell r="C792">
            <v>1361</v>
          </cell>
          <cell r="D792" t="str">
            <v>NA</v>
          </cell>
          <cell r="E792" t="str">
            <v>NA</v>
          </cell>
        </row>
        <row r="793">
          <cell r="A793" t="str">
            <v>Intel HD 5500</v>
          </cell>
          <cell r="B793">
            <v>579</v>
          </cell>
          <cell r="C793">
            <v>1154</v>
          </cell>
          <cell r="D793" t="str">
            <v>NA</v>
          </cell>
          <cell r="E793" t="str">
            <v>NA</v>
          </cell>
        </row>
        <row r="794">
          <cell r="A794" t="str">
            <v>Intel HD 5600</v>
          </cell>
          <cell r="B794">
            <v>712</v>
          </cell>
          <cell r="C794">
            <v>1010</v>
          </cell>
          <cell r="D794" t="str">
            <v>NA</v>
          </cell>
          <cell r="E794" t="str">
            <v>NA</v>
          </cell>
        </row>
        <row r="795">
          <cell r="A795" t="str">
            <v>Intel HD 6000</v>
          </cell>
          <cell r="B795">
            <v>851</v>
          </cell>
          <cell r="C795">
            <v>887</v>
          </cell>
          <cell r="D795" t="str">
            <v>NA</v>
          </cell>
          <cell r="E795" t="str">
            <v>NA</v>
          </cell>
        </row>
        <row r="796">
          <cell r="A796" t="str">
            <v>Intel HD Family</v>
          </cell>
          <cell r="B796">
            <v>452</v>
          </cell>
          <cell r="C796">
            <v>1301</v>
          </cell>
          <cell r="D796" t="str">
            <v>NA</v>
          </cell>
          <cell r="E796" t="str">
            <v>NA</v>
          </cell>
        </row>
        <row r="797">
          <cell r="A797" t="str">
            <v>Intel HD Graphics 620</v>
          </cell>
          <cell r="B797">
            <v>918</v>
          </cell>
          <cell r="C797">
            <v>837</v>
          </cell>
          <cell r="D797" t="str">
            <v>NA</v>
          </cell>
          <cell r="E797" t="str">
            <v>NA</v>
          </cell>
        </row>
        <row r="798">
          <cell r="A798" t="str">
            <v>Intel HD manual-15.28-1861</v>
          </cell>
          <cell r="B798">
            <v>62</v>
          </cell>
          <cell r="C798">
            <v>1856</v>
          </cell>
          <cell r="D798" t="str">
            <v>NA</v>
          </cell>
          <cell r="E798" t="str">
            <v>NA</v>
          </cell>
        </row>
        <row r="799">
          <cell r="A799" t="str">
            <v>Intel HD manual-gen9_2015-133271</v>
          </cell>
          <cell r="B799">
            <v>165</v>
          </cell>
          <cell r="C799">
            <v>1578</v>
          </cell>
          <cell r="D799" t="str">
            <v>NA</v>
          </cell>
          <cell r="E799" t="str">
            <v>NA</v>
          </cell>
        </row>
        <row r="800">
          <cell r="A800" t="str">
            <v>Intel HD Modded</v>
          </cell>
          <cell r="B800">
            <v>112</v>
          </cell>
          <cell r="C800">
            <v>1691</v>
          </cell>
          <cell r="D800" t="str">
            <v>NA</v>
          </cell>
          <cell r="E800" t="str">
            <v>NA</v>
          </cell>
        </row>
        <row r="801">
          <cell r="A801" t="str">
            <v>Intel HD P530</v>
          </cell>
          <cell r="B801">
            <v>1310</v>
          </cell>
          <cell r="C801">
            <v>658</v>
          </cell>
          <cell r="D801" t="str">
            <v>NA</v>
          </cell>
          <cell r="E801" t="str">
            <v>NA</v>
          </cell>
        </row>
        <row r="802">
          <cell r="A802" t="str">
            <v>Intel HD P630</v>
          </cell>
          <cell r="B802">
            <v>1249</v>
          </cell>
          <cell r="C802">
            <v>678</v>
          </cell>
          <cell r="D802" t="str">
            <v>NA</v>
          </cell>
          <cell r="E802" t="str">
            <v>NA</v>
          </cell>
        </row>
        <row r="803">
          <cell r="A803" t="str">
            <v>Intel HD P3000</v>
          </cell>
          <cell r="B803">
            <v>294</v>
          </cell>
          <cell r="C803">
            <v>1442</v>
          </cell>
          <cell r="D803" t="str">
            <v>NA</v>
          </cell>
          <cell r="E803" t="str">
            <v>NA</v>
          </cell>
        </row>
        <row r="804">
          <cell r="A804" t="str">
            <v>Intel HD P4000</v>
          </cell>
          <cell r="B804">
            <v>516</v>
          </cell>
          <cell r="C804">
            <v>1233</v>
          </cell>
          <cell r="D804" t="str">
            <v>NA</v>
          </cell>
          <cell r="E804" t="str">
            <v>NA</v>
          </cell>
        </row>
        <row r="805">
          <cell r="A805" t="str">
            <v>Intel HD P4600</v>
          </cell>
          <cell r="B805">
            <v>604</v>
          </cell>
          <cell r="C805">
            <v>1128</v>
          </cell>
          <cell r="D805" t="str">
            <v>NA</v>
          </cell>
          <cell r="E805" t="str">
            <v>NA</v>
          </cell>
        </row>
        <row r="806">
          <cell r="A806" t="str">
            <v>Intel HD P4600/P4700</v>
          </cell>
          <cell r="B806">
            <v>638</v>
          </cell>
          <cell r="C806">
            <v>1077</v>
          </cell>
          <cell r="D806" t="str">
            <v>NA</v>
          </cell>
          <cell r="E806" t="str">
            <v>NA</v>
          </cell>
        </row>
        <row r="807">
          <cell r="A807" t="str">
            <v>Intel Infoshock HD</v>
          </cell>
          <cell r="B807">
            <v>193</v>
          </cell>
          <cell r="C807">
            <v>1543</v>
          </cell>
          <cell r="D807" t="str">
            <v>NA</v>
          </cell>
          <cell r="E807" t="str">
            <v>NA</v>
          </cell>
        </row>
        <row r="808">
          <cell r="A808" t="str">
            <v>Intel Iris 540</v>
          </cell>
          <cell r="B808">
            <v>1247</v>
          </cell>
          <cell r="C808">
            <v>679</v>
          </cell>
          <cell r="D808" t="str">
            <v>NA</v>
          </cell>
          <cell r="E808" t="str">
            <v>NA</v>
          </cell>
        </row>
        <row r="809">
          <cell r="A809" t="str">
            <v>Intel Iris 550</v>
          </cell>
          <cell r="B809">
            <v>1344</v>
          </cell>
          <cell r="C809">
            <v>651</v>
          </cell>
          <cell r="D809" t="str">
            <v>NA</v>
          </cell>
          <cell r="E809" t="str">
            <v>NA</v>
          </cell>
        </row>
        <row r="810">
          <cell r="A810" t="str">
            <v>Intel Iris 650</v>
          </cell>
          <cell r="B810">
            <v>1794</v>
          </cell>
          <cell r="C810">
            <v>548</v>
          </cell>
          <cell r="D810" t="str">
            <v>NA</v>
          </cell>
          <cell r="E810" t="str">
            <v>NA</v>
          </cell>
        </row>
        <row r="811">
          <cell r="A811" t="str">
            <v>Intel Iris 5100</v>
          </cell>
          <cell r="B811">
            <v>753</v>
          </cell>
          <cell r="C811">
            <v>969</v>
          </cell>
          <cell r="D811" t="str">
            <v>NA</v>
          </cell>
          <cell r="E811" t="str">
            <v>NA</v>
          </cell>
        </row>
        <row r="812">
          <cell r="A812" t="str">
            <v>Intel Iris 6100</v>
          </cell>
          <cell r="B812">
            <v>867</v>
          </cell>
          <cell r="C812">
            <v>876</v>
          </cell>
          <cell r="D812" t="str">
            <v>NA</v>
          </cell>
          <cell r="E812" t="str">
            <v>NA</v>
          </cell>
        </row>
        <row r="813">
          <cell r="A813" t="str">
            <v>Intel Iris Plus</v>
          </cell>
          <cell r="B813">
            <v>1862</v>
          </cell>
          <cell r="C813">
            <v>525</v>
          </cell>
          <cell r="D813" t="str">
            <v>NA</v>
          </cell>
          <cell r="E813" t="str">
            <v>NA</v>
          </cell>
        </row>
        <row r="814">
          <cell r="A814" t="str">
            <v>Intel Iris Plus 640</v>
          </cell>
          <cell r="B814">
            <v>1318</v>
          </cell>
          <cell r="C814">
            <v>655</v>
          </cell>
          <cell r="D814" t="str">
            <v>NA</v>
          </cell>
          <cell r="E814" t="str">
            <v>NA</v>
          </cell>
        </row>
        <row r="815">
          <cell r="A815" t="str">
            <v>Intel Iris Plus 645</v>
          </cell>
          <cell r="B815">
            <v>1750</v>
          </cell>
          <cell r="C815">
            <v>559</v>
          </cell>
          <cell r="D815" t="str">
            <v>NA</v>
          </cell>
          <cell r="E815" t="str">
            <v>NA</v>
          </cell>
        </row>
        <row r="816">
          <cell r="A816" t="str">
            <v>Intel Iris Plus 650</v>
          </cell>
          <cell r="B816">
            <v>1613</v>
          </cell>
          <cell r="C816">
            <v>585</v>
          </cell>
          <cell r="D816" t="str">
            <v>NA</v>
          </cell>
          <cell r="E816" t="str">
            <v>NA</v>
          </cell>
        </row>
        <row r="817">
          <cell r="A817" t="str">
            <v>Videocard Name</v>
          </cell>
          <cell r="B817" t="str">
            <v>Passmark G3D Mark</v>
          </cell>
          <cell r="C817" t="str">
            <v>Rank</v>
          </cell>
          <cell r="D817" t="str">
            <v>Videocard Value</v>
          </cell>
          <cell r="E817" t="str">
            <v>Price</v>
          </cell>
        </row>
        <row r="818">
          <cell r="A818"/>
          <cell r="B818" t="str">
            <v>(higher is better)</v>
          </cell>
          <cell r="C818" t="str">
            <v>(lower is better)</v>
          </cell>
          <cell r="D818" t="str">
            <v>(higher is better)</v>
          </cell>
          <cell r="E818" t="str">
            <v>(USD)</v>
          </cell>
        </row>
        <row r="819">
          <cell r="A819" t="str">
            <v>Intel Iris Plus 655</v>
          </cell>
          <cell r="B819">
            <v>1779</v>
          </cell>
          <cell r="C819">
            <v>554</v>
          </cell>
          <cell r="D819" t="str">
            <v>NA</v>
          </cell>
          <cell r="E819" t="str">
            <v>NA</v>
          </cell>
        </row>
        <row r="820">
          <cell r="A820" t="str">
            <v>Intel Iris Pro 580</v>
          </cell>
          <cell r="B820">
            <v>2044</v>
          </cell>
          <cell r="C820">
            <v>483</v>
          </cell>
          <cell r="D820" t="str">
            <v>NA</v>
          </cell>
          <cell r="E820" t="str">
            <v>NA</v>
          </cell>
        </row>
        <row r="821">
          <cell r="A821" t="str">
            <v>Intel Iris Pro 5200</v>
          </cell>
          <cell r="B821">
            <v>1017</v>
          </cell>
          <cell r="C821">
            <v>772</v>
          </cell>
          <cell r="D821" t="str">
            <v>NA</v>
          </cell>
          <cell r="E821" t="str">
            <v>NA</v>
          </cell>
        </row>
        <row r="822">
          <cell r="A822" t="str">
            <v>Intel Iris Pro 6100</v>
          </cell>
          <cell r="B822">
            <v>925</v>
          </cell>
          <cell r="C822">
            <v>834</v>
          </cell>
          <cell r="D822" t="str">
            <v>NA</v>
          </cell>
          <cell r="E822" t="str">
            <v>NA</v>
          </cell>
        </row>
        <row r="823">
          <cell r="A823" t="str">
            <v>Intel Iris Pro Graphics 6200</v>
          </cell>
          <cell r="B823">
            <v>1432</v>
          </cell>
          <cell r="C823">
            <v>625</v>
          </cell>
          <cell r="D823" t="str">
            <v>NA</v>
          </cell>
          <cell r="E823" t="str">
            <v>NA</v>
          </cell>
        </row>
        <row r="824">
          <cell r="A824" t="str">
            <v>Intel Iris Pro P580</v>
          </cell>
          <cell r="B824">
            <v>2168</v>
          </cell>
          <cell r="C824">
            <v>466</v>
          </cell>
          <cell r="D824" t="str">
            <v>NA</v>
          </cell>
          <cell r="E824" t="str">
            <v>NA</v>
          </cell>
        </row>
        <row r="825">
          <cell r="A825" t="str">
            <v>Intel Iris Pro P6300</v>
          </cell>
          <cell r="B825">
            <v>1653</v>
          </cell>
          <cell r="C825">
            <v>576</v>
          </cell>
          <cell r="D825" t="str">
            <v>NA</v>
          </cell>
          <cell r="E825" t="str">
            <v>NA</v>
          </cell>
        </row>
        <row r="826">
          <cell r="A826" t="str">
            <v>Intel Iris Xe</v>
          </cell>
          <cell r="B826">
            <v>2865</v>
          </cell>
          <cell r="C826">
            <v>365</v>
          </cell>
          <cell r="D826" t="str">
            <v>NA</v>
          </cell>
          <cell r="E826" t="str">
            <v>NA</v>
          </cell>
        </row>
        <row r="827">
          <cell r="A827" t="str">
            <v>Intel Media Accelerator</v>
          </cell>
          <cell r="B827">
            <v>32</v>
          </cell>
          <cell r="C827">
            <v>1971</v>
          </cell>
          <cell r="D827" t="str">
            <v>NA</v>
          </cell>
          <cell r="E827" t="str">
            <v>NA</v>
          </cell>
        </row>
        <row r="828">
          <cell r="A828" t="str">
            <v>Intel Media Accelerator 500</v>
          </cell>
          <cell r="B828">
            <v>3</v>
          </cell>
          <cell r="C828">
            <v>2160</v>
          </cell>
          <cell r="D828" t="str">
            <v>NA</v>
          </cell>
          <cell r="E828" t="str">
            <v>NA</v>
          </cell>
        </row>
        <row r="829">
          <cell r="A829" t="str">
            <v>Intel Media Accelerator 600</v>
          </cell>
          <cell r="B829">
            <v>6</v>
          </cell>
          <cell r="C829">
            <v>2074</v>
          </cell>
          <cell r="D829" t="str">
            <v>NA</v>
          </cell>
          <cell r="E829" t="str">
            <v>NA</v>
          </cell>
        </row>
        <row r="830">
          <cell r="A830" t="str">
            <v>Intel Media Accelerator 3150</v>
          </cell>
          <cell r="B830">
            <v>2</v>
          </cell>
          <cell r="C830">
            <v>2176</v>
          </cell>
          <cell r="D830" t="str">
            <v>NA</v>
          </cell>
          <cell r="E830" t="str">
            <v>NA</v>
          </cell>
        </row>
        <row r="831">
          <cell r="A831" t="str">
            <v>Intel Media Accelerator HD</v>
          </cell>
          <cell r="B831">
            <v>95</v>
          </cell>
          <cell r="C831">
            <v>1739</v>
          </cell>
          <cell r="D831" t="str">
            <v>NA</v>
          </cell>
          <cell r="E831" t="str">
            <v>NA</v>
          </cell>
        </row>
        <row r="832">
          <cell r="A832" t="str">
            <v>Intel Poison Ivy</v>
          </cell>
          <cell r="B832">
            <v>738</v>
          </cell>
          <cell r="C832">
            <v>986</v>
          </cell>
          <cell r="D832" t="str">
            <v>NA</v>
          </cell>
          <cell r="E832" t="str">
            <v>NA</v>
          </cell>
        </row>
        <row r="833">
          <cell r="A833" t="str">
            <v>Intel Q33 Express</v>
          </cell>
          <cell r="B833">
            <v>5</v>
          </cell>
          <cell r="C833">
            <v>2089</v>
          </cell>
          <cell r="D833" t="str">
            <v>NA</v>
          </cell>
          <cell r="E833" t="str">
            <v>NA</v>
          </cell>
        </row>
        <row r="834">
          <cell r="A834" t="str">
            <v>Intel Q35 Embedded</v>
          </cell>
          <cell r="B834">
            <v>8</v>
          </cell>
          <cell r="C834">
            <v>2060</v>
          </cell>
          <cell r="D834" t="str">
            <v>NA</v>
          </cell>
          <cell r="E834" t="str">
            <v>NA</v>
          </cell>
        </row>
        <row r="835">
          <cell r="A835" t="str">
            <v>Intel Q35 Express</v>
          </cell>
          <cell r="B835">
            <v>185</v>
          </cell>
          <cell r="C835">
            <v>1554</v>
          </cell>
          <cell r="D835" t="str">
            <v>NA</v>
          </cell>
          <cell r="E835" t="str">
            <v>NA</v>
          </cell>
        </row>
        <row r="836">
          <cell r="A836" t="str">
            <v>Intel Q45/Q43 Express Chipset</v>
          </cell>
          <cell r="B836">
            <v>141</v>
          </cell>
          <cell r="C836">
            <v>1608</v>
          </cell>
          <cell r="D836" t="str">
            <v>NA</v>
          </cell>
          <cell r="E836" t="str">
            <v>NA</v>
          </cell>
        </row>
        <row r="837">
          <cell r="A837" t="str">
            <v>Intel Q45/Q43 Express-Chipsatz</v>
          </cell>
          <cell r="B837">
            <v>57</v>
          </cell>
          <cell r="C837">
            <v>1874</v>
          </cell>
          <cell r="D837" t="str">
            <v>NA</v>
          </cell>
          <cell r="E837" t="str">
            <v>NA</v>
          </cell>
        </row>
        <row r="838">
          <cell r="A838" t="str">
            <v>Intel Q965/Q963 Express</v>
          </cell>
          <cell r="B838">
            <v>190</v>
          </cell>
          <cell r="C838">
            <v>1550</v>
          </cell>
          <cell r="D838" t="str">
            <v>NA</v>
          </cell>
          <cell r="E838" t="str">
            <v>NA</v>
          </cell>
        </row>
        <row r="839">
          <cell r="A839" t="str">
            <v>Intel Skylake HD DT GT2</v>
          </cell>
          <cell r="B839">
            <v>576</v>
          </cell>
          <cell r="C839">
            <v>1160</v>
          </cell>
          <cell r="D839" t="str">
            <v>NA</v>
          </cell>
          <cell r="E839" t="str">
            <v>NA</v>
          </cell>
        </row>
        <row r="840">
          <cell r="A840" t="str">
            <v>Intel UHD</v>
          </cell>
          <cell r="B840">
            <v>1701</v>
          </cell>
          <cell r="C840">
            <v>567</v>
          </cell>
          <cell r="D840" t="str">
            <v>NA</v>
          </cell>
          <cell r="E840" t="str">
            <v>NA</v>
          </cell>
        </row>
        <row r="841">
          <cell r="A841" t="str">
            <v>Intel UHD 600</v>
          </cell>
          <cell r="B841">
            <v>329</v>
          </cell>
          <cell r="C841">
            <v>1410</v>
          </cell>
          <cell r="D841" t="str">
            <v>NA</v>
          </cell>
          <cell r="E841" t="str">
            <v>NA</v>
          </cell>
        </row>
        <row r="842">
          <cell r="A842" t="str">
            <v>Intel UHD 605</v>
          </cell>
          <cell r="B842">
            <v>372</v>
          </cell>
          <cell r="C842">
            <v>1373</v>
          </cell>
          <cell r="D842" t="str">
            <v>NA</v>
          </cell>
          <cell r="E842" t="str">
            <v>NA</v>
          </cell>
        </row>
        <row r="843">
          <cell r="A843" t="str">
            <v>Intel UHD 610</v>
          </cell>
          <cell r="B843">
            <v>732</v>
          </cell>
          <cell r="C843">
            <v>991</v>
          </cell>
          <cell r="D843" t="str">
            <v>NA</v>
          </cell>
          <cell r="E843" t="str">
            <v>NA</v>
          </cell>
        </row>
        <row r="844">
          <cell r="A844" t="str">
            <v>Intel UHD 615</v>
          </cell>
          <cell r="B844">
            <v>768</v>
          </cell>
          <cell r="C844">
            <v>954</v>
          </cell>
          <cell r="D844" t="str">
            <v>NA</v>
          </cell>
          <cell r="E844" t="str">
            <v>NA</v>
          </cell>
        </row>
        <row r="845">
          <cell r="A845" t="str">
            <v>Intel UHD 617</v>
          </cell>
          <cell r="B845">
            <v>874</v>
          </cell>
          <cell r="C845">
            <v>869</v>
          </cell>
          <cell r="D845" t="str">
            <v>NA</v>
          </cell>
          <cell r="E845" t="str">
            <v>NA</v>
          </cell>
        </row>
        <row r="846">
          <cell r="A846" t="str">
            <v>Intel UHD 620</v>
          </cell>
          <cell r="B846">
            <v>888</v>
          </cell>
          <cell r="C846">
            <v>857</v>
          </cell>
          <cell r="D846" t="str">
            <v>NA</v>
          </cell>
          <cell r="E846" t="str">
            <v>NA</v>
          </cell>
        </row>
        <row r="847">
          <cell r="A847" t="str">
            <v>Intel UHD 630</v>
          </cell>
          <cell r="B847">
            <v>1365</v>
          </cell>
          <cell r="C847">
            <v>643</v>
          </cell>
          <cell r="D847" t="str">
            <v>NA</v>
          </cell>
          <cell r="E847" t="str">
            <v>NA</v>
          </cell>
        </row>
        <row r="848">
          <cell r="A848" t="str">
            <v>Intel UHD 730</v>
          </cell>
          <cell r="B848">
            <v>1562</v>
          </cell>
          <cell r="C848">
            <v>598</v>
          </cell>
          <cell r="D848" t="str">
            <v>NA</v>
          </cell>
          <cell r="E848" t="str">
            <v>NA</v>
          </cell>
        </row>
        <row r="849">
          <cell r="A849" t="str">
            <v>Intel UHD 750</v>
          </cell>
          <cell r="B849">
            <v>1710</v>
          </cell>
          <cell r="C849">
            <v>565</v>
          </cell>
          <cell r="D849" t="str">
            <v>NA</v>
          </cell>
          <cell r="E849" t="str">
            <v>NA</v>
          </cell>
        </row>
        <row r="850">
          <cell r="A850" t="str">
            <v>Intel UHD Graphics 620</v>
          </cell>
          <cell r="B850">
            <v>1041</v>
          </cell>
          <cell r="C850">
            <v>760</v>
          </cell>
          <cell r="D850" t="str">
            <v>NA</v>
          </cell>
          <cell r="E850" t="str">
            <v>NA</v>
          </cell>
        </row>
        <row r="851">
          <cell r="A851" t="str">
            <v>Intel UHD P630</v>
          </cell>
          <cell r="B851">
            <v>2918</v>
          </cell>
          <cell r="C851">
            <v>361</v>
          </cell>
          <cell r="D851" t="str">
            <v>NA</v>
          </cell>
          <cell r="E851" t="str">
            <v>NA</v>
          </cell>
        </row>
        <row r="852">
          <cell r="A852" t="str">
            <v>Intel UHD P750</v>
          </cell>
          <cell r="B852">
            <v>1906</v>
          </cell>
          <cell r="C852">
            <v>516</v>
          </cell>
          <cell r="D852" t="str">
            <v>NA</v>
          </cell>
          <cell r="E852" t="str">
            <v>NA</v>
          </cell>
        </row>
        <row r="853">
          <cell r="A853" t="str">
            <v>Intel US15 Embedded Media and Controller</v>
          </cell>
          <cell r="B853">
            <v>7</v>
          </cell>
          <cell r="C853">
            <v>2071</v>
          </cell>
          <cell r="D853" t="str">
            <v>NA</v>
          </cell>
          <cell r="E853" t="str">
            <v>NA</v>
          </cell>
        </row>
        <row r="854">
          <cell r="A854" t="str">
            <v>ION</v>
          </cell>
          <cell r="B854">
            <v>89</v>
          </cell>
          <cell r="C854">
            <v>1765</v>
          </cell>
          <cell r="D854" t="str">
            <v>0.39</v>
          </cell>
          <cell r="E854" t="str">
            <v>$229.99*</v>
          </cell>
        </row>
        <row r="855">
          <cell r="A855" t="str">
            <v>ION LE</v>
          </cell>
          <cell r="B855">
            <v>97</v>
          </cell>
          <cell r="C855">
            <v>1732</v>
          </cell>
          <cell r="D855" t="str">
            <v>NA</v>
          </cell>
          <cell r="E855" t="str">
            <v>NA</v>
          </cell>
        </row>
        <row r="856">
          <cell r="A856" t="str">
            <v>KV SPECTRE LITE MOBILE 25W</v>
          </cell>
          <cell r="B856">
            <v>538</v>
          </cell>
          <cell r="C856">
            <v>1207</v>
          </cell>
          <cell r="D856" t="str">
            <v>NA</v>
          </cell>
          <cell r="E856" t="str">
            <v>NA</v>
          </cell>
        </row>
        <row r="857">
          <cell r="A857" t="str">
            <v>LMIMIRR</v>
          </cell>
          <cell r="B857">
            <v>874</v>
          </cell>
          <cell r="C857">
            <v>868</v>
          </cell>
          <cell r="D857" t="str">
            <v>NA</v>
          </cell>
          <cell r="E857" t="str">
            <v>NA</v>
          </cell>
        </row>
        <row r="858">
          <cell r="A858" t="str">
            <v>M71-M</v>
          </cell>
          <cell r="B858">
            <v>64</v>
          </cell>
          <cell r="C858">
            <v>1851</v>
          </cell>
          <cell r="D858" t="str">
            <v>NA</v>
          </cell>
          <cell r="E858" t="str">
            <v>NA</v>
          </cell>
        </row>
        <row r="859">
          <cell r="A859" t="str">
            <v>M76M</v>
          </cell>
          <cell r="B859">
            <v>124</v>
          </cell>
          <cell r="C859">
            <v>1649</v>
          </cell>
          <cell r="D859" t="str">
            <v>NA</v>
          </cell>
          <cell r="E859" t="str">
            <v>NA</v>
          </cell>
        </row>
        <row r="860">
          <cell r="A860" t="str">
            <v>M860G with Mobility Radeon 4100</v>
          </cell>
          <cell r="B860">
            <v>75</v>
          </cell>
          <cell r="C860">
            <v>1805</v>
          </cell>
          <cell r="D860" t="str">
            <v>NA</v>
          </cell>
          <cell r="E860" t="str">
            <v>NA</v>
          </cell>
        </row>
        <row r="861">
          <cell r="A861" t="str">
            <v>M880G with Mobility Radeon HD 4200</v>
          </cell>
          <cell r="B861">
            <v>92</v>
          </cell>
          <cell r="C861">
            <v>1751</v>
          </cell>
          <cell r="D861" t="str">
            <v>NA</v>
          </cell>
          <cell r="E861" t="str">
            <v>NA</v>
          </cell>
        </row>
        <row r="862">
          <cell r="A862" t="str">
            <v>M880G with Mobility Radeon HD 4225</v>
          </cell>
          <cell r="B862">
            <v>71</v>
          </cell>
          <cell r="C862">
            <v>1818</v>
          </cell>
          <cell r="D862" t="str">
            <v>NA</v>
          </cell>
          <cell r="E862" t="str">
            <v>NA</v>
          </cell>
        </row>
        <row r="863">
          <cell r="A863" t="str">
            <v>M880G with Mobility Radeon HD 4250</v>
          </cell>
          <cell r="B863">
            <v>104</v>
          </cell>
          <cell r="C863">
            <v>1714</v>
          </cell>
          <cell r="D863" t="str">
            <v>NA</v>
          </cell>
          <cell r="E863" t="str">
            <v>NA</v>
          </cell>
        </row>
        <row r="864">
          <cell r="A864" t="str">
            <v>Master X3100 Driver</v>
          </cell>
          <cell r="B864">
            <v>10</v>
          </cell>
          <cell r="C864">
            <v>2050</v>
          </cell>
          <cell r="D864" t="str">
            <v>NA</v>
          </cell>
          <cell r="E864" t="str">
            <v>NA</v>
          </cell>
        </row>
        <row r="865">
          <cell r="A865" t="str">
            <v>Matrox C420 LP PCIe x16</v>
          </cell>
          <cell r="B865">
            <v>634</v>
          </cell>
          <cell r="C865">
            <v>1085</v>
          </cell>
          <cell r="D865" t="str">
            <v>NA</v>
          </cell>
          <cell r="E865" t="str">
            <v>NA</v>
          </cell>
        </row>
        <row r="866">
          <cell r="A866" t="str">
            <v>Matrox C680 PCIe x16</v>
          </cell>
          <cell r="B866">
            <v>1903</v>
          </cell>
          <cell r="C866">
            <v>517</v>
          </cell>
          <cell r="D866" t="str">
            <v>NA</v>
          </cell>
          <cell r="E866" t="str">
            <v>NA</v>
          </cell>
        </row>
        <row r="867">
          <cell r="A867" t="str">
            <v>Matrox C900 PCIe x16</v>
          </cell>
          <cell r="B867">
            <v>1812</v>
          </cell>
          <cell r="C867">
            <v>540</v>
          </cell>
          <cell r="D867" t="str">
            <v>NA</v>
          </cell>
          <cell r="E867" t="str">
            <v>NA</v>
          </cell>
        </row>
        <row r="868">
          <cell r="A868" t="str">
            <v>Videocard Name</v>
          </cell>
          <cell r="B868" t="str">
            <v>Passmark G3D Mark</v>
          </cell>
          <cell r="C868" t="str">
            <v>Rank</v>
          </cell>
          <cell r="D868" t="str">
            <v>Videocard Value</v>
          </cell>
          <cell r="E868" t="str">
            <v>Price</v>
          </cell>
        </row>
        <row r="869">
          <cell r="A869"/>
          <cell r="B869" t="str">
            <v>(higher is better)</v>
          </cell>
          <cell r="C869" t="str">
            <v>(lower is better)</v>
          </cell>
          <cell r="D869" t="str">
            <v>(higher is better)</v>
          </cell>
          <cell r="E869" t="str">
            <v>(USD)</v>
          </cell>
        </row>
        <row r="870">
          <cell r="A870" t="str">
            <v>Matrox G200e WDDM 1.2</v>
          </cell>
          <cell r="B870">
            <v>59</v>
          </cell>
          <cell r="C870">
            <v>1864</v>
          </cell>
          <cell r="D870" t="str">
            <v>NA</v>
          </cell>
          <cell r="E870" t="str">
            <v>NA</v>
          </cell>
        </row>
        <row r="871">
          <cell r="A871" t="str">
            <v>Matrox G200e WDDM 2.0</v>
          </cell>
          <cell r="B871">
            <v>123</v>
          </cell>
          <cell r="C871">
            <v>1652</v>
          </cell>
          <cell r="D871" t="str">
            <v>NA</v>
          </cell>
          <cell r="E871" t="str">
            <v>NA</v>
          </cell>
        </row>
        <row r="872">
          <cell r="A872" t="str">
            <v>Matrox G200eh</v>
          </cell>
          <cell r="B872">
            <v>40</v>
          </cell>
          <cell r="C872">
            <v>1926</v>
          </cell>
          <cell r="D872" t="str">
            <v>NA</v>
          </cell>
          <cell r="E872" t="str">
            <v>NA</v>
          </cell>
        </row>
        <row r="873">
          <cell r="A873" t="str">
            <v>Matrox G200eh WDDM 1.2</v>
          </cell>
          <cell r="B873">
            <v>51</v>
          </cell>
          <cell r="C873">
            <v>1884</v>
          </cell>
          <cell r="D873" t="str">
            <v>NA</v>
          </cell>
          <cell r="E873" t="str">
            <v>NA</v>
          </cell>
        </row>
        <row r="874">
          <cell r="A874" t="str">
            <v>Matrox G200eh WDDM 2.0</v>
          </cell>
          <cell r="B874">
            <v>45</v>
          </cell>
          <cell r="C874">
            <v>1910</v>
          </cell>
          <cell r="D874" t="str">
            <v>NA</v>
          </cell>
          <cell r="E874" t="str">
            <v>NA</v>
          </cell>
        </row>
        <row r="875">
          <cell r="A875" t="str">
            <v>Matrox G200eR</v>
          </cell>
          <cell r="B875">
            <v>36</v>
          </cell>
          <cell r="C875">
            <v>1946</v>
          </cell>
          <cell r="D875" t="str">
            <v>NA</v>
          </cell>
          <cell r="E875" t="str">
            <v>NA</v>
          </cell>
        </row>
        <row r="876">
          <cell r="A876" t="str">
            <v>Matrox G200eR WDDM 1.2</v>
          </cell>
          <cell r="B876">
            <v>45</v>
          </cell>
          <cell r="C876">
            <v>1908</v>
          </cell>
          <cell r="D876" t="str">
            <v>NA</v>
          </cell>
          <cell r="E876" t="str">
            <v>NA</v>
          </cell>
        </row>
        <row r="877">
          <cell r="A877" t="str">
            <v>Matrox G200eR WDDM 2.0</v>
          </cell>
          <cell r="B877">
            <v>67</v>
          </cell>
          <cell r="C877">
            <v>1837</v>
          </cell>
          <cell r="D877" t="str">
            <v>NA</v>
          </cell>
          <cell r="E877" t="str">
            <v>NA</v>
          </cell>
        </row>
        <row r="878">
          <cell r="A878" t="str">
            <v>Matrox G200eW</v>
          </cell>
          <cell r="B878">
            <v>39</v>
          </cell>
          <cell r="C878">
            <v>1930</v>
          </cell>
          <cell r="D878" t="str">
            <v>NA</v>
          </cell>
          <cell r="E878" t="str">
            <v>NA</v>
          </cell>
        </row>
        <row r="879">
          <cell r="A879" t="str">
            <v>Matrox G200eW3 WDDM 2.0</v>
          </cell>
          <cell r="B879">
            <v>94</v>
          </cell>
          <cell r="C879">
            <v>1744</v>
          </cell>
          <cell r="D879" t="str">
            <v>NA</v>
          </cell>
          <cell r="E879" t="str">
            <v>NA</v>
          </cell>
        </row>
        <row r="880">
          <cell r="A880" t="str">
            <v>Matrox G200eW WDDM 1.2</v>
          </cell>
          <cell r="B880">
            <v>50</v>
          </cell>
          <cell r="C880">
            <v>1894</v>
          </cell>
          <cell r="D880" t="str">
            <v>NA</v>
          </cell>
          <cell r="E880" t="str">
            <v>NA</v>
          </cell>
        </row>
        <row r="881">
          <cell r="A881" t="str">
            <v>Matrox M9120 PCIe x16</v>
          </cell>
          <cell r="B881">
            <v>19</v>
          </cell>
          <cell r="C881">
            <v>2022</v>
          </cell>
          <cell r="D881" t="str">
            <v>NA</v>
          </cell>
          <cell r="E881" t="str">
            <v>NA</v>
          </cell>
        </row>
        <row r="882">
          <cell r="A882" t="str">
            <v>Matrox M9120 Plus LP PCIe x16</v>
          </cell>
          <cell r="B882">
            <v>5</v>
          </cell>
          <cell r="C882">
            <v>2095</v>
          </cell>
          <cell r="D882" t="str">
            <v>NA</v>
          </cell>
          <cell r="E882" t="str">
            <v>NA</v>
          </cell>
        </row>
        <row r="883">
          <cell r="A883" t="str">
            <v>Matrox M9125 PCIe x16</v>
          </cell>
          <cell r="B883">
            <v>25</v>
          </cell>
          <cell r="C883">
            <v>1998</v>
          </cell>
          <cell r="D883" t="str">
            <v>NA</v>
          </cell>
          <cell r="E883" t="str">
            <v>NA</v>
          </cell>
        </row>
        <row r="884">
          <cell r="A884" t="str">
            <v>Matrox M9128 LP PCIe x16</v>
          </cell>
          <cell r="B884">
            <v>28</v>
          </cell>
          <cell r="C884">
            <v>1987</v>
          </cell>
          <cell r="D884" t="str">
            <v>NA</v>
          </cell>
          <cell r="E884" t="str">
            <v>NA</v>
          </cell>
        </row>
        <row r="885">
          <cell r="A885" t="str">
            <v>Matrox M9138 LP PCIe x16</v>
          </cell>
          <cell r="B885">
            <v>42</v>
          </cell>
          <cell r="C885">
            <v>1920</v>
          </cell>
          <cell r="D885" t="str">
            <v>NA</v>
          </cell>
          <cell r="E885" t="str">
            <v>NA</v>
          </cell>
        </row>
        <row r="886">
          <cell r="A886" t="str">
            <v>Matrox M9140 LP PCIe x16</v>
          </cell>
          <cell r="B886">
            <v>23</v>
          </cell>
          <cell r="C886">
            <v>2011</v>
          </cell>
          <cell r="D886" t="str">
            <v>NA</v>
          </cell>
          <cell r="E886" t="str">
            <v>NA</v>
          </cell>
        </row>
        <row r="887">
          <cell r="A887" t="str">
            <v>Matrox M9148 LP PCIe x16</v>
          </cell>
          <cell r="B887">
            <v>9</v>
          </cell>
          <cell r="C887">
            <v>2053</v>
          </cell>
          <cell r="D887" t="str">
            <v>NA</v>
          </cell>
          <cell r="E887" t="str">
            <v>NA</v>
          </cell>
        </row>
        <row r="888">
          <cell r="A888" t="str">
            <v>Matrox Millennium P650 PCIe 128</v>
          </cell>
          <cell r="B888">
            <v>5</v>
          </cell>
          <cell r="C888">
            <v>2104</v>
          </cell>
          <cell r="D888" t="str">
            <v>NA</v>
          </cell>
          <cell r="E888" t="str">
            <v>NA</v>
          </cell>
        </row>
        <row r="889">
          <cell r="A889" t="str">
            <v>Matrox Millennium P690 PCIe x16</v>
          </cell>
          <cell r="B889">
            <v>366</v>
          </cell>
          <cell r="C889">
            <v>1376</v>
          </cell>
          <cell r="D889" t="str">
            <v>NA</v>
          </cell>
          <cell r="E889" t="str">
            <v>NA</v>
          </cell>
        </row>
        <row r="890">
          <cell r="A890" t="str">
            <v>Matrox Millennium P690 Plus LP PCIe x16</v>
          </cell>
          <cell r="B890">
            <v>6</v>
          </cell>
          <cell r="C890">
            <v>2076</v>
          </cell>
          <cell r="D890" t="str">
            <v>NA</v>
          </cell>
          <cell r="E890" t="str">
            <v>NA</v>
          </cell>
        </row>
        <row r="891">
          <cell r="A891" t="str">
            <v>Matrox Parhelia 128MB</v>
          </cell>
          <cell r="B891">
            <v>3</v>
          </cell>
          <cell r="C891">
            <v>2162</v>
          </cell>
          <cell r="D891" t="str">
            <v>0.01</v>
          </cell>
          <cell r="E891" t="str">
            <v>$350.00*</v>
          </cell>
        </row>
        <row r="892">
          <cell r="A892" t="str">
            <v>Matrox Parhelia 256MB</v>
          </cell>
          <cell r="B892">
            <v>9</v>
          </cell>
          <cell r="C892">
            <v>2054</v>
          </cell>
          <cell r="D892" t="str">
            <v>NA</v>
          </cell>
          <cell r="E892" t="str">
            <v>NA</v>
          </cell>
        </row>
        <row r="893">
          <cell r="A893" t="str">
            <v>Matrox Parhelia APVe</v>
          </cell>
          <cell r="B893">
            <v>5</v>
          </cell>
          <cell r="C893">
            <v>2097</v>
          </cell>
          <cell r="D893" t="str">
            <v>NA</v>
          </cell>
          <cell r="E893" t="str">
            <v>NA</v>
          </cell>
        </row>
        <row r="894">
          <cell r="A894" t="str">
            <v>MCT USB3.0 External Device</v>
          </cell>
          <cell r="B894">
            <v>520</v>
          </cell>
          <cell r="C894">
            <v>-1</v>
          </cell>
          <cell r="D894" t="str">
            <v>NA</v>
          </cell>
          <cell r="E894" t="str">
            <v>NA</v>
          </cell>
        </row>
        <row r="895">
          <cell r="A895" t="str">
            <v>MEDION RADEON 9800 XXL</v>
          </cell>
          <cell r="B895">
            <v>71</v>
          </cell>
          <cell r="C895">
            <v>1817</v>
          </cell>
          <cell r="D895" t="str">
            <v>NA</v>
          </cell>
          <cell r="E895" t="str">
            <v>NA</v>
          </cell>
        </row>
        <row r="896">
          <cell r="A896" t="str">
            <v>MEDION RADEON X740XL</v>
          </cell>
          <cell r="B896">
            <v>94</v>
          </cell>
          <cell r="C896">
            <v>1742</v>
          </cell>
          <cell r="D896" t="str">
            <v>NA</v>
          </cell>
          <cell r="E896" t="str">
            <v>NA</v>
          </cell>
        </row>
        <row r="897">
          <cell r="A897" t="str">
            <v>MIRRORV3</v>
          </cell>
          <cell r="B897">
            <v>1080</v>
          </cell>
          <cell r="C897">
            <v>739</v>
          </cell>
          <cell r="D897" t="str">
            <v>NA</v>
          </cell>
          <cell r="E897" t="str">
            <v>NA</v>
          </cell>
        </row>
        <row r="898">
          <cell r="A898" t="str">
            <v>Mobile Intel965 Express</v>
          </cell>
          <cell r="B898">
            <v>17</v>
          </cell>
          <cell r="C898">
            <v>2033</v>
          </cell>
          <cell r="D898" t="str">
            <v>NA</v>
          </cell>
          <cell r="E898" t="str">
            <v>NA</v>
          </cell>
        </row>
        <row r="899">
          <cell r="A899" t="str">
            <v>Mobile Intel 4 Express-Chipsatzfamilie</v>
          </cell>
          <cell r="B899">
            <v>44</v>
          </cell>
          <cell r="C899">
            <v>1915</v>
          </cell>
          <cell r="D899" t="str">
            <v>NA</v>
          </cell>
          <cell r="E899" t="str">
            <v>NA</v>
          </cell>
        </row>
        <row r="900">
          <cell r="A900" t="str">
            <v>Mobile Intel 45 Express</v>
          </cell>
          <cell r="B900">
            <v>51</v>
          </cell>
          <cell r="C900">
            <v>1889</v>
          </cell>
          <cell r="D900" t="str">
            <v>NA</v>
          </cell>
          <cell r="E900" t="str">
            <v>NA</v>
          </cell>
        </row>
        <row r="901">
          <cell r="A901" t="str">
            <v>Mobile Intel 45 Express-Chipsatzfamilie</v>
          </cell>
          <cell r="B901">
            <v>117</v>
          </cell>
          <cell r="C901">
            <v>1673</v>
          </cell>
          <cell r="D901" t="str">
            <v>NA</v>
          </cell>
          <cell r="E901" t="str">
            <v>NA</v>
          </cell>
        </row>
        <row r="902">
          <cell r="A902" t="str">
            <v>Mobile Intel 915GM/GMS/910GML Express</v>
          </cell>
          <cell r="B902">
            <v>2</v>
          </cell>
          <cell r="C902">
            <v>2197</v>
          </cell>
          <cell r="D902" t="str">
            <v>NA</v>
          </cell>
          <cell r="E902" t="str">
            <v>NA</v>
          </cell>
        </row>
        <row r="903">
          <cell r="A903" t="str">
            <v>Mobile Intel 945 Express</v>
          </cell>
          <cell r="B903">
            <v>1</v>
          </cell>
          <cell r="C903">
            <v>2204</v>
          </cell>
          <cell r="D903" t="str">
            <v>NA</v>
          </cell>
          <cell r="E903" t="str">
            <v>NA</v>
          </cell>
        </row>
        <row r="904">
          <cell r="A904" t="str">
            <v>Mobile Intel 945GM Express</v>
          </cell>
          <cell r="B904">
            <v>5</v>
          </cell>
          <cell r="C904">
            <v>2091</v>
          </cell>
          <cell r="D904" t="str">
            <v>NA</v>
          </cell>
          <cell r="E904" t="str">
            <v>NA</v>
          </cell>
        </row>
        <row r="905">
          <cell r="A905" t="str">
            <v>Mobile Intel 945GM/GU Express</v>
          </cell>
          <cell r="B905">
            <v>5</v>
          </cell>
          <cell r="C905">
            <v>2105</v>
          </cell>
          <cell r="D905" t="str">
            <v>NA</v>
          </cell>
          <cell r="E905" t="str">
            <v>NA</v>
          </cell>
        </row>
        <row r="906">
          <cell r="A906" t="str">
            <v>Mobile Intel 965 Express</v>
          </cell>
          <cell r="B906">
            <v>62</v>
          </cell>
          <cell r="C906">
            <v>1855</v>
          </cell>
          <cell r="D906" t="str">
            <v>NA</v>
          </cell>
          <cell r="E906" t="str">
            <v>NA</v>
          </cell>
        </row>
        <row r="907">
          <cell r="A907" t="str">
            <v>Mobile Intel 965 Express - BR-0907-0461 v1839</v>
          </cell>
          <cell r="B907">
            <v>8</v>
          </cell>
          <cell r="C907">
            <v>2062</v>
          </cell>
          <cell r="D907" t="str">
            <v>NA</v>
          </cell>
          <cell r="E907" t="str">
            <v>NA</v>
          </cell>
        </row>
        <row r="908">
          <cell r="A908" t="str">
            <v>Mobile Intel 965 Express-Chipsatzfamilie</v>
          </cell>
          <cell r="B908">
            <v>24</v>
          </cell>
          <cell r="C908">
            <v>2008</v>
          </cell>
          <cell r="D908" t="str">
            <v>NA</v>
          </cell>
          <cell r="E908" t="str">
            <v>NA</v>
          </cell>
        </row>
        <row r="909">
          <cell r="A909" t="str">
            <v>Mobile Intel - famiglia Express Chipset 45</v>
          </cell>
          <cell r="B909">
            <v>38</v>
          </cell>
          <cell r="C909">
            <v>1938</v>
          </cell>
          <cell r="D909" t="str">
            <v>NA</v>
          </cell>
          <cell r="E909" t="str">
            <v>NA</v>
          </cell>
        </row>
        <row r="910">
          <cell r="A910" t="str">
            <v>Mobile Intel HD</v>
          </cell>
          <cell r="B910">
            <v>284</v>
          </cell>
          <cell r="C910">
            <v>1455</v>
          </cell>
          <cell r="D910" t="str">
            <v>0.59</v>
          </cell>
          <cell r="E910" t="str">
            <v>$479.98*</v>
          </cell>
        </row>
        <row r="911">
          <cell r="A911" t="str">
            <v>Mobile Intel serie 4 Express</v>
          </cell>
          <cell r="B911">
            <v>44</v>
          </cell>
          <cell r="C911">
            <v>1914</v>
          </cell>
          <cell r="D911" t="str">
            <v>NA</v>
          </cell>
          <cell r="E911" t="str">
            <v>NA</v>
          </cell>
        </row>
        <row r="912">
          <cell r="A912" t="str">
            <v>MOBILITY FIREGL 7800</v>
          </cell>
          <cell r="B912">
            <v>4</v>
          </cell>
          <cell r="C912">
            <v>2118</v>
          </cell>
          <cell r="D912" t="str">
            <v>NA</v>
          </cell>
          <cell r="E912" t="str">
            <v>NA</v>
          </cell>
        </row>
        <row r="913">
          <cell r="A913" t="str">
            <v>MOBILITY FIREGL T2</v>
          </cell>
          <cell r="B913">
            <v>40</v>
          </cell>
          <cell r="C913">
            <v>1925</v>
          </cell>
          <cell r="D913" t="str">
            <v>NA</v>
          </cell>
          <cell r="E913" t="str">
            <v>NA</v>
          </cell>
        </row>
        <row r="914">
          <cell r="A914" t="str">
            <v>MOBILITY FIREGL T2/T2e</v>
          </cell>
          <cell r="B914">
            <v>33</v>
          </cell>
          <cell r="C914">
            <v>1967</v>
          </cell>
          <cell r="D914" t="str">
            <v>NA</v>
          </cell>
          <cell r="E914" t="str">
            <v>NA</v>
          </cell>
        </row>
        <row r="915">
          <cell r="A915" t="str">
            <v>MOBILITY FireGL V3200</v>
          </cell>
          <cell r="B915">
            <v>62</v>
          </cell>
          <cell r="C915">
            <v>1857</v>
          </cell>
          <cell r="D915" t="str">
            <v>NA</v>
          </cell>
          <cell r="E915" t="str">
            <v>NA</v>
          </cell>
        </row>
        <row r="916">
          <cell r="A916" t="str">
            <v>MOBILITY FireGL V5000</v>
          </cell>
          <cell r="B916">
            <v>81</v>
          </cell>
          <cell r="C916">
            <v>1786</v>
          </cell>
          <cell r="D916" t="str">
            <v>NA</v>
          </cell>
          <cell r="E916" t="str">
            <v>NA</v>
          </cell>
        </row>
        <row r="917">
          <cell r="A917" t="str">
            <v>MOBILITY FireGL V5200</v>
          </cell>
          <cell r="B917">
            <v>44</v>
          </cell>
          <cell r="C917">
            <v>1911</v>
          </cell>
          <cell r="D917" t="str">
            <v>NA</v>
          </cell>
          <cell r="E917" t="str">
            <v>NA</v>
          </cell>
        </row>
        <row r="918">
          <cell r="A918" t="str">
            <v>MOBILITY FireGL V5250</v>
          </cell>
          <cell r="B918">
            <v>27</v>
          </cell>
          <cell r="C918">
            <v>1989</v>
          </cell>
          <cell r="D918" t="str">
            <v>NA</v>
          </cell>
          <cell r="E918" t="str">
            <v>NA</v>
          </cell>
        </row>
        <row r="919">
          <cell r="A919" t="str">
            <v>Videocard Name</v>
          </cell>
          <cell r="B919" t="str">
            <v>Passmark G3D Mark</v>
          </cell>
          <cell r="C919" t="str">
            <v>Rank</v>
          </cell>
          <cell r="D919" t="str">
            <v>Videocard Value</v>
          </cell>
          <cell r="E919" t="str">
            <v>Price</v>
          </cell>
        </row>
        <row r="920">
          <cell r="A920"/>
          <cell r="B920" t="str">
            <v>(higher is better)</v>
          </cell>
          <cell r="C920" t="str">
            <v>(lower is better)</v>
          </cell>
          <cell r="D920" t="str">
            <v>(higher is better)</v>
          </cell>
          <cell r="E920" t="str">
            <v>(USD)</v>
          </cell>
        </row>
        <row r="921">
          <cell r="A921" t="str">
            <v>Mobility FireGL V5725</v>
          </cell>
          <cell r="B921">
            <v>219</v>
          </cell>
          <cell r="C921">
            <v>1508</v>
          </cell>
          <cell r="D921" t="str">
            <v>NA</v>
          </cell>
          <cell r="E921" t="str">
            <v>NA</v>
          </cell>
        </row>
        <row r="922">
          <cell r="A922" t="str">
            <v>MOBILITY IGP 9000/9100</v>
          </cell>
          <cell r="B922">
            <v>10</v>
          </cell>
          <cell r="C922">
            <v>2051</v>
          </cell>
          <cell r="D922" t="str">
            <v>NA</v>
          </cell>
          <cell r="E922" t="str">
            <v>NA</v>
          </cell>
        </row>
        <row r="923">
          <cell r="A923" t="str">
            <v>Mobility Radeon 4100</v>
          </cell>
          <cell r="B923">
            <v>81</v>
          </cell>
          <cell r="C923">
            <v>1791</v>
          </cell>
          <cell r="D923" t="str">
            <v>NA</v>
          </cell>
          <cell r="E923" t="str">
            <v>NA</v>
          </cell>
        </row>
        <row r="924">
          <cell r="A924" t="str">
            <v>MOBILITY RADEON 7000 IGP</v>
          </cell>
          <cell r="B924">
            <v>6</v>
          </cell>
          <cell r="C924">
            <v>2082</v>
          </cell>
          <cell r="D924" t="str">
            <v>NA</v>
          </cell>
          <cell r="E924" t="str">
            <v>NA</v>
          </cell>
        </row>
        <row r="925">
          <cell r="A925" t="str">
            <v>MOBILITY RADEON 7500</v>
          </cell>
          <cell r="B925">
            <v>3</v>
          </cell>
          <cell r="C925">
            <v>2156</v>
          </cell>
          <cell r="D925" t="str">
            <v>NA</v>
          </cell>
          <cell r="E925" t="str">
            <v>NA</v>
          </cell>
        </row>
        <row r="926">
          <cell r="A926" t="str">
            <v>MOBILITY RADEON 9000</v>
          </cell>
          <cell r="B926">
            <v>3</v>
          </cell>
          <cell r="C926">
            <v>2165</v>
          </cell>
          <cell r="D926" t="str">
            <v>NA</v>
          </cell>
          <cell r="E926" t="str">
            <v>NA</v>
          </cell>
        </row>
        <row r="927">
          <cell r="A927" t="str">
            <v>MOBILITY RADEON 9000 IGP</v>
          </cell>
          <cell r="B927">
            <v>7</v>
          </cell>
          <cell r="C927">
            <v>2065</v>
          </cell>
          <cell r="D927" t="str">
            <v>NA</v>
          </cell>
          <cell r="E927" t="str">
            <v>NA</v>
          </cell>
        </row>
        <row r="928">
          <cell r="A928" t="str">
            <v>MOBILITY RADEON 9000/9100 IGP</v>
          </cell>
          <cell r="B928">
            <v>5</v>
          </cell>
          <cell r="C928">
            <v>2096</v>
          </cell>
          <cell r="D928" t="str">
            <v>NA</v>
          </cell>
          <cell r="E928" t="str">
            <v>NA</v>
          </cell>
        </row>
        <row r="929">
          <cell r="A929" t="str">
            <v>MOBILITY RADEON 9100 IGP</v>
          </cell>
          <cell r="B929">
            <v>2</v>
          </cell>
          <cell r="C929">
            <v>2175</v>
          </cell>
          <cell r="D929" t="str">
            <v>NA</v>
          </cell>
          <cell r="E929" t="str">
            <v>NA</v>
          </cell>
        </row>
        <row r="930">
          <cell r="A930" t="str">
            <v>MOBILITY RADEON 9200</v>
          </cell>
          <cell r="B930">
            <v>3</v>
          </cell>
          <cell r="C930">
            <v>2174</v>
          </cell>
          <cell r="D930" t="str">
            <v>NA</v>
          </cell>
          <cell r="E930" t="str">
            <v>NA</v>
          </cell>
        </row>
        <row r="931">
          <cell r="A931" t="str">
            <v>MOBILITY RADEON 9550</v>
          </cell>
          <cell r="B931">
            <v>30</v>
          </cell>
          <cell r="C931">
            <v>1981</v>
          </cell>
          <cell r="D931" t="str">
            <v>NA</v>
          </cell>
          <cell r="E931" t="str">
            <v>NA</v>
          </cell>
        </row>
        <row r="932">
          <cell r="A932" t="str">
            <v>MOBILITY RADEON 9600</v>
          </cell>
          <cell r="B932">
            <v>36</v>
          </cell>
          <cell r="C932">
            <v>1950</v>
          </cell>
          <cell r="D932" t="str">
            <v>NA</v>
          </cell>
          <cell r="E932" t="str">
            <v>NA</v>
          </cell>
        </row>
        <row r="933">
          <cell r="A933" t="str">
            <v>MOBILITY RADEON 9600 PRO TURBO</v>
          </cell>
          <cell r="B933">
            <v>24</v>
          </cell>
          <cell r="C933">
            <v>2002</v>
          </cell>
          <cell r="D933" t="str">
            <v>NA</v>
          </cell>
          <cell r="E933" t="str">
            <v>NA</v>
          </cell>
        </row>
        <row r="934">
          <cell r="A934" t="str">
            <v>MOBILITY RADEON 9600/9700</v>
          </cell>
          <cell r="B934">
            <v>39</v>
          </cell>
          <cell r="C934">
            <v>1933</v>
          </cell>
          <cell r="D934" t="str">
            <v>NA</v>
          </cell>
          <cell r="E934" t="str">
            <v>NA</v>
          </cell>
        </row>
        <row r="935">
          <cell r="A935" t="str">
            <v>MOBILITY RADEON 9700</v>
          </cell>
          <cell r="B935">
            <v>27</v>
          </cell>
          <cell r="C935">
            <v>1988</v>
          </cell>
          <cell r="D935" t="str">
            <v>NA</v>
          </cell>
          <cell r="E935" t="str">
            <v>NA</v>
          </cell>
        </row>
        <row r="936">
          <cell r="A936" t="str">
            <v>MOBILITY RADEON 9800</v>
          </cell>
          <cell r="B936">
            <v>46</v>
          </cell>
          <cell r="C936">
            <v>1905</v>
          </cell>
          <cell r="D936" t="str">
            <v>NA</v>
          </cell>
          <cell r="E936" t="str">
            <v>NA</v>
          </cell>
        </row>
        <row r="937">
          <cell r="A937" t="str">
            <v>Mobility Radeon HD 530v</v>
          </cell>
          <cell r="B937">
            <v>174</v>
          </cell>
          <cell r="C937">
            <v>1568</v>
          </cell>
          <cell r="D937" t="str">
            <v>NA</v>
          </cell>
          <cell r="E937" t="str">
            <v>NA</v>
          </cell>
        </row>
        <row r="938">
          <cell r="A938" t="str">
            <v>Mobility Radeon HD 540v</v>
          </cell>
          <cell r="B938">
            <v>188</v>
          </cell>
          <cell r="C938">
            <v>1552</v>
          </cell>
          <cell r="D938" t="str">
            <v>NA</v>
          </cell>
          <cell r="E938" t="str">
            <v>NA</v>
          </cell>
        </row>
        <row r="939">
          <cell r="A939" t="str">
            <v>Mobility Radeon HD 545v</v>
          </cell>
          <cell r="B939">
            <v>199</v>
          </cell>
          <cell r="C939">
            <v>1533</v>
          </cell>
          <cell r="D939" t="str">
            <v>NA</v>
          </cell>
          <cell r="E939" t="str">
            <v>NA</v>
          </cell>
        </row>
        <row r="940">
          <cell r="A940" t="str">
            <v>Mobility Radeon HD 550v</v>
          </cell>
          <cell r="B940">
            <v>266</v>
          </cell>
          <cell r="C940">
            <v>1466</v>
          </cell>
          <cell r="D940" t="str">
            <v>NA</v>
          </cell>
          <cell r="E940" t="str">
            <v>NA</v>
          </cell>
        </row>
        <row r="941">
          <cell r="A941" t="str">
            <v>Mobility Radeon HD 560v</v>
          </cell>
          <cell r="B941">
            <v>318</v>
          </cell>
          <cell r="C941">
            <v>1422</v>
          </cell>
          <cell r="D941" t="str">
            <v>NA</v>
          </cell>
          <cell r="E941" t="str">
            <v>NA</v>
          </cell>
        </row>
        <row r="942">
          <cell r="A942" t="str">
            <v>Mobility Radeon HD 565v</v>
          </cell>
          <cell r="B942">
            <v>353</v>
          </cell>
          <cell r="C942">
            <v>1387</v>
          </cell>
          <cell r="D942" t="str">
            <v>NA</v>
          </cell>
          <cell r="E942" t="str">
            <v>NA</v>
          </cell>
        </row>
        <row r="943">
          <cell r="A943" t="str">
            <v>Mobility Radeon HD 2300</v>
          </cell>
          <cell r="B943">
            <v>50</v>
          </cell>
          <cell r="C943">
            <v>1892</v>
          </cell>
          <cell r="D943" t="str">
            <v>NA</v>
          </cell>
          <cell r="E943" t="str">
            <v>NA</v>
          </cell>
        </row>
        <row r="944">
          <cell r="A944" t="str">
            <v>Mobility Radeon HD 2400</v>
          </cell>
          <cell r="B944">
            <v>89</v>
          </cell>
          <cell r="C944">
            <v>1764</v>
          </cell>
          <cell r="D944" t="str">
            <v>NA</v>
          </cell>
          <cell r="E944" t="str">
            <v>NA</v>
          </cell>
        </row>
        <row r="945">
          <cell r="A945" t="str">
            <v>Mobility Radeon HD 2400 XT</v>
          </cell>
          <cell r="B945">
            <v>102</v>
          </cell>
          <cell r="C945">
            <v>1723</v>
          </cell>
          <cell r="D945" t="str">
            <v>NA</v>
          </cell>
          <cell r="E945" t="str">
            <v>NA</v>
          </cell>
        </row>
        <row r="946">
          <cell r="A946" t="str">
            <v>Mobility Radeon HD 2600</v>
          </cell>
          <cell r="B946">
            <v>167</v>
          </cell>
          <cell r="C946">
            <v>1574</v>
          </cell>
          <cell r="D946" t="str">
            <v>NA</v>
          </cell>
          <cell r="E946" t="str">
            <v>NA</v>
          </cell>
        </row>
        <row r="947">
          <cell r="A947" t="str">
            <v>Mobility Radeon HD 2600 XT</v>
          </cell>
          <cell r="B947">
            <v>191</v>
          </cell>
          <cell r="C947">
            <v>1548</v>
          </cell>
          <cell r="D947" t="str">
            <v>NA</v>
          </cell>
          <cell r="E947" t="str">
            <v>NA</v>
          </cell>
        </row>
        <row r="948">
          <cell r="A948" t="str">
            <v>Mobility Radeon HD 3400 Serisi</v>
          </cell>
          <cell r="B948">
            <v>111</v>
          </cell>
          <cell r="C948">
            <v>1693</v>
          </cell>
          <cell r="D948" t="str">
            <v>NA</v>
          </cell>
          <cell r="E948" t="str">
            <v>NA</v>
          </cell>
        </row>
        <row r="949">
          <cell r="A949" t="str">
            <v>Mobility Radeon HD 3410</v>
          </cell>
          <cell r="B949">
            <v>62</v>
          </cell>
          <cell r="C949">
            <v>1854</v>
          </cell>
          <cell r="D949" t="str">
            <v>NA</v>
          </cell>
          <cell r="E949" t="str">
            <v>NA</v>
          </cell>
        </row>
        <row r="950">
          <cell r="A950" t="str">
            <v>Mobility Radeon HD 3430</v>
          </cell>
          <cell r="B950">
            <v>98</v>
          </cell>
          <cell r="C950">
            <v>1730</v>
          </cell>
          <cell r="D950" t="str">
            <v>NA</v>
          </cell>
          <cell r="E950" t="str">
            <v>NA</v>
          </cell>
        </row>
        <row r="951">
          <cell r="A951" t="str">
            <v>Mobility Radeon HD 3450</v>
          </cell>
          <cell r="B951">
            <v>91</v>
          </cell>
          <cell r="C951">
            <v>1759</v>
          </cell>
          <cell r="D951" t="str">
            <v>NA</v>
          </cell>
          <cell r="E951" t="str">
            <v>NA</v>
          </cell>
        </row>
        <row r="952">
          <cell r="A952" t="str">
            <v>Mobility Radeon HD 3470</v>
          </cell>
          <cell r="B952">
            <v>93</v>
          </cell>
          <cell r="C952">
            <v>1747</v>
          </cell>
          <cell r="D952" t="str">
            <v>NA</v>
          </cell>
          <cell r="E952" t="str">
            <v>NA</v>
          </cell>
        </row>
        <row r="953">
          <cell r="A953" t="str">
            <v>Mobility Radeon HD 3470 Hybrid X2</v>
          </cell>
          <cell r="B953">
            <v>93</v>
          </cell>
          <cell r="C953">
            <v>1745</v>
          </cell>
          <cell r="D953" t="str">
            <v>NA</v>
          </cell>
          <cell r="E953" t="str">
            <v>NA</v>
          </cell>
        </row>
        <row r="954">
          <cell r="A954" t="str">
            <v>Mobility Radeon HD 3650</v>
          </cell>
          <cell r="B954">
            <v>127</v>
          </cell>
          <cell r="C954">
            <v>1642</v>
          </cell>
          <cell r="D954" t="str">
            <v>1.73</v>
          </cell>
          <cell r="E954" t="str">
            <v>$73.53*</v>
          </cell>
        </row>
        <row r="955">
          <cell r="A955" t="str">
            <v>Mobility Radeon HD 3670</v>
          </cell>
          <cell r="B955">
            <v>232</v>
          </cell>
          <cell r="C955">
            <v>1496</v>
          </cell>
          <cell r="D955" t="str">
            <v>NA</v>
          </cell>
          <cell r="E955" t="str">
            <v>NA</v>
          </cell>
        </row>
        <row r="956">
          <cell r="A956" t="str">
            <v>Mobility Radeon HD 3850</v>
          </cell>
          <cell r="B956">
            <v>365</v>
          </cell>
          <cell r="C956">
            <v>1378</v>
          </cell>
          <cell r="D956" t="str">
            <v>NA</v>
          </cell>
          <cell r="E956" t="str">
            <v>NA</v>
          </cell>
        </row>
        <row r="957">
          <cell r="A957" t="str">
            <v>Mobility Radeon HD 3870</v>
          </cell>
          <cell r="B957">
            <v>547</v>
          </cell>
          <cell r="C957">
            <v>1192</v>
          </cell>
          <cell r="D957" t="str">
            <v>NA</v>
          </cell>
          <cell r="E957" t="str">
            <v>NA</v>
          </cell>
        </row>
        <row r="958">
          <cell r="A958" t="str">
            <v>Mobility Radeon HD 3870 X2</v>
          </cell>
          <cell r="B958">
            <v>477</v>
          </cell>
          <cell r="C958">
            <v>1271</v>
          </cell>
          <cell r="D958" t="str">
            <v>NA</v>
          </cell>
          <cell r="E958" t="str">
            <v>NA</v>
          </cell>
        </row>
        <row r="959">
          <cell r="A959" t="str">
            <v>Mobility Radeon HD 4200</v>
          </cell>
          <cell r="B959">
            <v>90</v>
          </cell>
          <cell r="C959">
            <v>1760</v>
          </cell>
          <cell r="D959" t="str">
            <v>NA</v>
          </cell>
          <cell r="E959" t="str">
            <v>NA</v>
          </cell>
        </row>
        <row r="960">
          <cell r="A960" t="str">
            <v>Mobility Radeon HD 4225</v>
          </cell>
          <cell r="B960">
            <v>66</v>
          </cell>
          <cell r="C960">
            <v>1845</v>
          </cell>
          <cell r="D960" t="str">
            <v>NA</v>
          </cell>
          <cell r="E960" t="str">
            <v>NA</v>
          </cell>
        </row>
        <row r="961">
          <cell r="A961" t="str">
            <v>Mobility Radeon HD 4250</v>
          </cell>
          <cell r="B961">
            <v>98</v>
          </cell>
          <cell r="C961">
            <v>1728</v>
          </cell>
          <cell r="D961" t="str">
            <v>NA</v>
          </cell>
          <cell r="E961" t="str">
            <v>NA</v>
          </cell>
        </row>
        <row r="962">
          <cell r="A962" t="str">
            <v>Mobility Radeon HD 4270</v>
          </cell>
          <cell r="B962">
            <v>92</v>
          </cell>
          <cell r="C962">
            <v>1750</v>
          </cell>
          <cell r="D962" t="str">
            <v>NA</v>
          </cell>
          <cell r="E962" t="str">
            <v>NA</v>
          </cell>
        </row>
        <row r="963">
          <cell r="A963" t="str">
            <v>Mobility Radeon HD 4300 Serisi</v>
          </cell>
          <cell r="B963">
            <v>73</v>
          </cell>
          <cell r="C963">
            <v>1812</v>
          </cell>
          <cell r="D963" t="str">
            <v>NA</v>
          </cell>
          <cell r="E963" t="str">
            <v>NA</v>
          </cell>
        </row>
        <row r="964">
          <cell r="A964" t="str">
            <v>Mobility Radeon HD 4330</v>
          </cell>
          <cell r="B964">
            <v>135</v>
          </cell>
          <cell r="C964">
            <v>1623</v>
          </cell>
          <cell r="D964" t="str">
            <v>NA</v>
          </cell>
          <cell r="E964" t="str">
            <v>NA</v>
          </cell>
        </row>
        <row r="965">
          <cell r="A965" t="str">
            <v>Mobility Radeon HD 4350</v>
          </cell>
          <cell r="B965">
            <v>148</v>
          </cell>
          <cell r="C965">
            <v>1598</v>
          </cell>
          <cell r="D965" t="str">
            <v>NA</v>
          </cell>
          <cell r="E965" t="str">
            <v>NA</v>
          </cell>
        </row>
        <row r="966">
          <cell r="A966" t="str">
            <v>Mobility Radeon HD 4550</v>
          </cell>
          <cell r="B966">
            <v>191</v>
          </cell>
          <cell r="C966">
            <v>1549</v>
          </cell>
          <cell r="D966" t="str">
            <v>NA</v>
          </cell>
          <cell r="E966" t="str">
            <v>NA</v>
          </cell>
        </row>
        <row r="967">
          <cell r="A967" t="str">
            <v>Mobility Radeon HD 4570</v>
          </cell>
          <cell r="B967">
            <v>133</v>
          </cell>
          <cell r="C967">
            <v>1631</v>
          </cell>
          <cell r="D967" t="str">
            <v>1.75</v>
          </cell>
          <cell r="E967" t="str">
            <v>$75.90*</v>
          </cell>
        </row>
        <row r="968">
          <cell r="A968" t="str">
            <v>Mobility Radeon HD 4650</v>
          </cell>
          <cell r="B968">
            <v>401</v>
          </cell>
          <cell r="C968">
            <v>1348</v>
          </cell>
          <cell r="D968" t="str">
            <v>NA</v>
          </cell>
          <cell r="E968" t="str">
            <v>NA</v>
          </cell>
        </row>
        <row r="969">
          <cell r="A969" t="str">
            <v>Mobility Radeon HD 4670</v>
          </cell>
          <cell r="B969">
            <v>463</v>
          </cell>
          <cell r="C969">
            <v>1289</v>
          </cell>
          <cell r="D969" t="str">
            <v>NA</v>
          </cell>
          <cell r="E969" t="str">
            <v>NA</v>
          </cell>
        </row>
        <row r="970">
          <cell r="A970" t="str">
            <v>Videocard Name</v>
          </cell>
          <cell r="B970" t="str">
            <v>Passmark G3D Mark</v>
          </cell>
          <cell r="C970" t="str">
            <v>Rank</v>
          </cell>
          <cell r="D970" t="str">
            <v>Videocard Value</v>
          </cell>
          <cell r="E970" t="str">
            <v>Price</v>
          </cell>
        </row>
        <row r="971">
          <cell r="A971"/>
          <cell r="B971" t="str">
            <v>(higher is better)</v>
          </cell>
          <cell r="C971" t="str">
            <v>(lower is better)</v>
          </cell>
          <cell r="D971" t="str">
            <v>(higher is better)</v>
          </cell>
          <cell r="E971" t="str">
            <v>(USD)</v>
          </cell>
        </row>
        <row r="972">
          <cell r="A972" t="str">
            <v>Mobility Radeon HD 4830</v>
          </cell>
          <cell r="B972">
            <v>511</v>
          </cell>
          <cell r="C972">
            <v>1236</v>
          </cell>
          <cell r="D972" t="str">
            <v>NA</v>
          </cell>
          <cell r="E972" t="str">
            <v>NA</v>
          </cell>
        </row>
        <row r="973">
          <cell r="A973" t="str">
            <v>Mobility Radeon HD 4850</v>
          </cell>
          <cell r="B973">
            <v>866</v>
          </cell>
          <cell r="C973">
            <v>877</v>
          </cell>
          <cell r="D973" t="str">
            <v>NA</v>
          </cell>
          <cell r="E973" t="str">
            <v>NA</v>
          </cell>
        </row>
        <row r="974">
          <cell r="A974" t="str">
            <v>Mobility Radeon HD 4870</v>
          </cell>
          <cell r="B974">
            <v>719</v>
          </cell>
          <cell r="C974">
            <v>1005</v>
          </cell>
          <cell r="D974" t="str">
            <v>NA</v>
          </cell>
          <cell r="E974" t="str">
            <v>NA</v>
          </cell>
        </row>
        <row r="975">
          <cell r="A975" t="str">
            <v>Mobility Radeon HD 5000</v>
          </cell>
          <cell r="B975">
            <v>773</v>
          </cell>
          <cell r="C975">
            <v>945</v>
          </cell>
          <cell r="D975" t="str">
            <v>NA</v>
          </cell>
          <cell r="E975" t="str">
            <v>NA</v>
          </cell>
        </row>
        <row r="976">
          <cell r="A976" t="str">
            <v>Mobility Radeon HD 5000 Serisi</v>
          </cell>
          <cell r="B976">
            <v>478</v>
          </cell>
          <cell r="C976">
            <v>1269</v>
          </cell>
          <cell r="D976" t="str">
            <v>NA</v>
          </cell>
          <cell r="E976" t="str">
            <v>NA</v>
          </cell>
        </row>
        <row r="977">
          <cell r="A977" t="str">
            <v>Mobility Radeon HD 5165</v>
          </cell>
          <cell r="B977">
            <v>284</v>
          </cell>
          <cell r="C977">
            <v>1456</v>
          </cell>
          <cell r="D977" t="str">
            <v>NA</v>
          </cell>
          <cell r="E977" t="str">
            <v>NA</v>
          </cell>
        </row>
        <row r="978">
          <cell r="A978" t="str">
            <v>Mobility Radeon HD 5430</v>
          </cell>
          <cell r="B978">
            <v>181</v>
          </cell>
          <cell r="C978">
            <v>1558</v>
          </cell>
          <cell r="D978" t="str">
            <v>NA</v>
          </cell>
          <cell r="E978" t="str">
            <v>NA</v>
          </cell>
        </row>
        <row r="979">
          <cell r="A979" t="str">
            <v>Mobility Radeon HD 5450</v>
          </cell>
          <cell r="B979">
            <v>214</v>
          </cell>
          <cell r="C979">
            <v>1515</v>
          </cell>
          <cell r="D979" t="str">
            <v>NA</v>
          </cell>
          <cell r="E979" t="str">
            <v>NA</v>
          </cell>
        </row>
        <row r="980">
          <cell r="A980" t="str">
            <v>Mobility Radeon HD 5470</v>
          </cell>
          <cell r="B980">
            <v>236</v>
          </cell>
          <cell r="C980">
            <v>1493</v>
          </cell>
          <cell r="D980" t="str">
            <v>NA</v>
          </cell>
          <cell r="E980" t="str">
            <v>NA</v>
          </cell>
        </row>
        <row r="981">
          <cell r="A981" t="str">
            <v>Mobility Radeon HD 5570</v>
          </cell>
          <cell r="B981">
            <v>547</v>
          </cell>
          <cell r="C981">
            <v>1193</v>
          </cell>
          <cell r="D981" t="str">
            <v>NA</v>
          </cell>
          <cell r="E981" t="str">
            <v>NA</v>
          </cell>
        </row>
        <row r="982">
          <cell r="A982" t="str">
            <v>Mobility Radeon HD 5650</v>
          </cell>
          <cell r="B982">
            <v>452</v>
          </cell>
          <cell r="C982">
            <v>1300</v>
          </cell>
          <cell r="D982" t="str">
            <v>NA</v>
          </cell>
          <cell r="E982" t="str">
            <v>NA</v>
          </cell>
        </row>
        <row r="983">
          <cell r="A983" t="str">
            <v>Mobility Radeon HD 5730</v>
          </cell>
          <cell r="B983">
            <v>490</v>
          </cell>
          <cell r="C983">
            <v>1258</v>
          </cell>
          <cell r="D983" t="str">
            <v>NA</v>
          </cell>
          <cell r="E983" t="str">
            <v>NA</v>
          </cell>
        </row>
        <row r="984">
          <cell r="A984" t="str">
            <v>Mobility Radeon HD 5850</v>
          </cell>
          <cell r="B984">
            <v>763</v>
          </cell>
          <cell r="C984">
            <v>959</v>
          </cell>
          <cell r="D984" t="str">
            <v>NA</v>
          </cell>
          <cell r="E984" t="str">
            <v>NA</v>
          </cell>
        </row>
        <row r="985">
          <cell r="A985" t="str">
            <v>Mobility Radeon HD 5870</v>
          </cell>
          <cell r="B985">
            <v>1028</v>
          </cell>
          <cell r="C985">
            <v>767</v>
          </cell>
          <cell r="D985" t="str">
            <v>NA</v>
          </cell>
          <cell r="E985" t="str">
            <v>NA</v>
          </cell>
        </row>
        <row r="986">
          <cell r="A986" t="str">
            <v>Mobility Radeon HD serie 4200</v>
          </cell>
          <cell r="B986">
            <v>96</v>
          </cell>
          <cell r="C986">
            <v>1737</v>
          </cell>
          <cell r="D986" t="str">
            <v>NA</v>
          </cell>
          <cell r="E986" t="str">
            <v>NA</v>
          </cell>
        </row>
        <row r="987">
          <cell r="A987" t="str">
            <v>MOBILITY RADEON X300</v>
          </cell>
          <cell r="B987">
            <v>33</v>
          </cell>
          <cell r="C987">
            <v>1966</v>
          </cell>
          <cell r="D987" t="str">
            <v>NA</v>
          </cell>
          <cell r="E987" t="str">
            <v>NA</v>
          </cell>
        </row>
        <row r="988">
          <cell r="A988" t="str">
            <v>MOBILITY RADEON X600</v>
          </cell>
          <cell r="B988">
            <v>50</v>
          </cell>
          <cell r="C988">
            <v>1893</v>
          </cell>
          <cell r="D988" t="str">
            <v>NA</v>
          </cell>
          <cell r="E988" t="str">
            <v>NA</v>
          </cell>
        </row>
        <row r="989">
          <cell r="A989" t="str">
            <v>MOBILITY RADEON X600 SE</v>
          </cell>
          <cell r="B989">
            <v>49</v>
          </cell>
          <cell r="C989">
            <v>1896</v>
          </cell>
          <cell r="D989" t="str">
            <v>NA</v>
          </cell>
          <cell r="E989" t="str">
            <v>NA</v>
          </cell>
        </row>
        <row r="990">
          <cell r="A990" t="str">
            <v>MOBILITY RADEON X700</v>
          </cell>
          <cell r="B990">
            <v>66</v>
          </cell>
          <cell r="C990">
            <v>1841</v>
          </cell>
          <cell r="D990" t="str">
            <v>NA</v>
          </cell>
          <cell r="E990" t="str">
            <v>NA</v>
          </cell>
        </row>
        <row r="991">
          <cell r="A991" t="str">
            <v>MOBILITY RADEON X700 XL</v>
          </cell>
          <cell r="B991">
            <v>59</v>
          </cell>
          <cell r="C991">
            <v>1861</v>
          </cell>
          <cell r="D991" t="str">
            <v>NA</v>
          </cell>
          <cell r="E991" t="str">
            <v>NA</v>
          </cell>
        </row>
        <row r="992">
          <cell r="A992" t="str">
            <v>Mobility Radeon X1300</v>
          </cell>
          <cell r="B992">
            <v>39</v>
          </cell>
          <cell r="C992">
            <v>1931</v>
          </cell>
          <cell r="D992" t="str">
            <v>NA</v>
          </cell>
          <cell r="E992" t="str">
            <v>NA</v>
          </cell>
        </row>
        <row r="993">
          <cell r="A993" t="str">
            <v>Mobility Radeon X1350</v>
          </cell>
          <cell r="B993">
            <v>39</v>
          </cell>
          <cell r="C993">
            <v>1929</v>
          </cell>
          <cell r="D993" t="str">
            <v>NA</v>
          </cell>
          <cell r="E993" t="str">
            <v>NA</v>
          </cell>
        </row>
        <row r="994">
          <cell r="A994" t="str">
            <v>Mobility Radeon X1400</v>
          </cell>
          <cell r="B994">
            <v>42</v>
          </cell>
          <cell r="C994">
            <v>1917</v>
          </cell>
          <cell r="D994" t="str">
            <v>NA</v>
          </cell>
          <cell r="E994" t="str">
            <v>NA</v>
          </cell>
        </row>
        <row r="995">
          <cell r="A995" t="str">
            <v>Mobility Radeon X1450</v>
          </cell>
          <cell r="B995">
            <v>33</v>
          </cell>
          <cell r="C995">
            <v>1968</v>
          </cell>
          <cell r="D995" t="str">
            <v>NA</v>
          </cell>
          <cell r="E995" t="str">
            <v>NA</v>
          </cell>
        </row>
        <row r="996">
          <cell r="A996" t="str">
            <v>Mobility Radeon X1600</v>
          </cell>
          <cell r="B996">
            <v>92</v>
          </cell>
          <cell r="C996">
            <v>1754</v>
          </cell>
          <cell r="D996" t="str">
            <v>NA</v>
          </cell>
          <cell r="E996" t="str">
            <v>NA</v>
          </cell>
        </row>
        <row r="997">
          <cell r="A997" t="str">
            <v>Mobility Radeon X1700</v>
          </cell>
          <cell r="B997">
            <v>104</v>
          </cell>
          <cell r="C997">
            <v>1712</v>
          </cell>
          <cell r="D997" t="str">
            <v>NA</v>
          </cell>
          <cell r="E997" t="str">
            <v>NA</v>
          </cell>
        </row>
        <row r="998">
          <cell r="A998" t="str">
            <v>MOBILITY RADEON X1800</v>
          </cell>
          <cell r="B998">
            <v>130</v>
          </cell>
          <cell r="C998">
            <v>1633</v>
          </cell>
          <cell r="D998" t="str">
            <v>NA</v>
          </cell>
          <cell r="E998" t="str">
            <v>NA</v>
          </cell>
        </row>
        <row r="999">
          <cell r="A999" t="str">
            <v>Mobility Radeon X1900</v>
          </cell>
          <cell r="B999">
            <v>134</v>
          </cell>
          <cell r="C999">
            <v>1624</v>
          </cell>
          <cell r="D999" t="str">
            <v>NA</v>
          </cell>
          <cell r="E999" t="str">
            <v>NA</v>
          </cell>
        </row>
        <row r="1000">
          <cell r="A1000" t="str">
            <v>Mobility Radeon X2300</v>
          </cell>
          <cell r="B1000">
            <v>48</v>
          </cell>
          <cell r="C1000">
            <v>1900</v>
          </cell>
          <cell r="D1000" t="str">
            <v>NA</v>
          </cell>
          <cell r="E1000" t="str">
            <v>NA</v>
          </cell>
        </row>
        <row r="1001">
          <cell r="A1001" t="str">
            <v>Mobility Radeon X2300 HD</v>
          </cell>
          <cell r="B1001">
            <v>48</v>
          </cell>
          <cell r="C1001">
            <v>1899</v>
          </cell>
          <cell r="D1001" t="str">
            <v>NA</v>
          </cell>
          <cell r="E1001" t="str">
            <v>NA</v>
          </cell>
        </row>
        <row r="1002">
          <cell r="A1002" t="str">
            <v>Mobility Radeon X2500</v>
          </cell>
          <cell r="B1002">
            <v>81</v>
          </cell>
          <cell r="C1002">
            <v>1785</v>
          </cell>
          <cell r="D1002" t="str">
            <v>NA</v>
          </cell>
          <cell r="E1002" t="str">
            <v>NA</v>
          </cell>
        </row>
        <row r="1003">
          <cell r="A1003" t="str">
            <v>MOBILITY RADEON XPRESS 200</v>
          </cell>
          <cell r="B1003">
            <v>27</v>
          </cell>
          <cell r="C1003">
            <v>1992</v>
          </cell>
          <cell r="D1003" t="str">
            <v>NA</v>
          </cell>
          <cell r="E1003" t="str">
            <v>NA</v>
          </cell>
        </row>
        <row r="1004">
          <cell r="A1004" t="str">
            <v>Mobility Radeon. HD 5470</v>
          </cell>
          <cell r="B1004">
            <v>215</v>
          </cell>
          <cell r="C1004">
            <v>1513</v>
          </cell>
          <cell r="D1004" t="str">
            <v>NA</v>
          </cell>
          <cell r="E1004" t="str">
            <v>NA</v>
          </cell>
        </row>
        <row r="1005">
          <cell r="A1005" t="str">
            <v>MOBILITY/RADEON 9000</v>
          </cell>
          <cell r="B1005">
            <v>4</v>
          </cell>
          <cell r="C1005">
            <v>2138</v>
          </cell>
          <cell r="D1005" t="str">
            <v>NA</v>
          </cell>
          <cell r="E1005" t="str">
            <v>NA</v>
          </cell>
        </row>
        <row r="1006">
          <cell r="A1006" t="str">
            <v>MONSTER GeForce GTX 675M</v>
          </cell>
          <cell r="B1006">
            <v>2637</v>
          </cell>
          <cell r="C1006">
            <v>394</v>
          </cell>
          <cell r="D1006" t="str">
            <v>NA</v>
          </cell>
          <cell r="E1006" t="str">
            <v>NA</v>
          </cell>
        </row>
        <row r="1007">
          <cell r="A1007" t="str">
            <v>MxGPU</v>
          </cell>
          <cell r="B1007">
            <v>1826</v>
          </cell>
          <cell r="C1007">
            <v>535</v>
          </cell>
          <cell r="D1007" t="str">
            <v>NA</v>
          </cell>
          <cell r="E1007" t="str">
            <v>NA</v>
          </cell>
        </row>
        <row r="1008">
          <cell r="A1008" t="str">
            <v>N16P-GX</v>
          </cell>
          <cell r="B1008">
            <v>1204</v>
          </cell>
          <cell r="C1008">
            <v>696</v>
          </cell>
          <cell r="D1008" t="str">
            <v>NA</v>
          </cell>
          <cell r="E1008" t="str">
            <v>NA</v>
          </cell>
        </row>
        <row r="1009">
          <cell r="A1009" t="str">
            <v>N18E-Q1</v>
          </cell>
          <cell r="B1009">
            <v>2525</v>
          </cell>
          <cell r="C1009">
            <v>413</v>
          </cell>
          <cell r="D1009" t="str">
            <v>NA</v>
          </cell>
          <cell r="E1009" t="str">
            <v>NA</v>
          </cell>
        </row>
        <row r="1010">
          <cell r="A1010" t="str">
            <v>nForce 750a SLI</v>
          </cell>
          <cell r="B1010">
            <v>83</v>
          </cell>
          <cell r="C1010">
            <v>1781</v>
          </cell>
          <cell r="D1010" t="str">
            <v>NA</v>
          </cell>
          <cell r="E1010" t="str">
            <v>NA</v>
          </cell>
        </row>
        <row r="1011">
          <cell r="A1011" t="str">
            <v>nForce 760i SLI</v>
          </cell>
          <cell r="B1011">
            <v>140</v>
          </cell>
          <cell r="C1011">
            <v>1614</v>
          </cell>
          <cell r="D1011" t="str">
            <v>NA</v>
          </cell>
          <cell r="E1011" t="str">
            <v>NA</v>
          </cell>
        </row>
        <row r="1012">
          <cell r="A1012" t="str">
            <v>nForce 780a SLI</v>
          </cell>
          <cell r="B1012">
            <v>92</v>
          </cell>
          <cell r="C1012">
            <v>1755</v>
          </cell>
          <cell r="D1012" t="str">
            <v>NA</v>
          </cell>
          <cell r="E1012" t="str">
            <v>NA</v>
          </cell>
        </row>
        <row r="1013">
          <cell r="A1013" t="str">
            <v>nForce 980a/780a SLI</v>
          </cell>
          <cell r="B1013">
            <v>81</v>
          </cell>
          <cell r="C1013">
            <v>1788</v>
          </cell>
          <cell r="D1013" t="str">
            <v>NA</v>
          </cell>
          <cell r="E1013" t="str">
            <v>NA</v>
          </cell>
        </row>
        <row r="1014">
          <cell r="A1014" t="str">
            <v>NV44</v>
          </cell>
          <cell r="B1014">
            <v>15</v>
          </cell>
          <cell r="C1014">
            <v>2037</v>
          </cell>
          <cell r="D1014" t="str">
            <v>NA</v>
          </cell>
          <cell r="E1014" t="str">
            <v>NA</v>
          </cell>
        </row>
        <row r="1015">
          <cell r="A1015" t="str">
            <v>NVIDIA TITAN X</v>
          </cell>
          <cell r="B1015">
            <v>13659</v>
          </cell>
          <cell r="C1015">
            <v>63</v>
          </cell>
          <cell r="D1015" t="str">
            <v>22.46</v>
          </cell>
          <cell r="E1015" t="str">
            <v>$608.10*</v>
          </cell>
        </row>
        <row r="1016">
          <cell r="A1016" t="str">
            <v>NVIDIA TITAN Xp</v>
          </cell>
          <cell r="B1016">
            <v>18280</v>
          </cell>
          <cell r="C1016">
            <v>24</v>
          </cell>
          <cell r="D1016">
            <v>44490</v>
          </cell>
          <cell r="E1016" t="str">
            <v>$1,790.00*</v>
          </cell>
        </row>
        <row r="1017">
          <cell r="A1017" t="str">
            <v>NVS 300</v>
          </cell>
          <cell r="B1017">
            <v>113</v>
          </cell>
          <cell r="C1017">
            <v>1685</v>
          </cell>
          <cell r="D1017" t="str">
            <v>1.80</v>
          </cell>
          <cell r="E1017" t="str">
            <v>$63.00*</v>
          </cell>
        </row>
        <row r="1018">
          <cell r="A1018" t="str">
            <v>NVS 310</v>
          </cell>
          <cell r="B1018">
            <v>237</v>
          </cell>
          <cell r="C1018">
            <v>1492</v>
          </cell>
          <cell r="D1018" t="str">
            <v>3.44</v>
          </cell>
          <cell r="E1018" t="str">
            <v>$69.00*</v>
          </cell>
        </row>
        <row r="1019">
          <cell r="A1019" t="str">
            <v>NVS 315</v>
          </cell>
          <cell r="B1019">
            <v>292</v>
          </cell>
          <cell r="C1019">
            <v>1445</v>
          </cell>
          <cell r="D1019" t="str">
            <v>4.57</v>
          </cell>
          <cell r="E1019" t="str">
            <v>$64.00*</v>
          </cell>
        </row>
        <row r="1020">
          <cell r="A1020" t="str">
            <v>NVS 510</v>
          </cell>
          <cell r="B1020">
            <v>728</v>
          </cell>
          <cell r="C1020">
            <v>995</v>
          </cell>
          <cell r="D1020" t="str">
            <v>3.51</v>
          </cell>
          <cell r="E1020" t="str">
            <v>$207.35*</v>
          </cell>
        </row>
        <row r="1021">
          <cell r="A1021" t="str">
            <v>Videocard Name</v>
          </cell>
          <cell r="B1021" t="str">
            <v>Passmark G3D Mark</v>
          </cell>
          <cell r="C1021" t="str">
            <v>Rank</v>
          </cell>
          <cell r="D1021" t="str">
            <v>Videocard Value</v>
          </cell>
          <cell r="E1021" t="str">
            <v>Price</v>
          </cell>
        </row>
        <row r="1022">
          <cell r="A1022"/>
          <cell r="B1022" t="str">
            <v>(higher is better)</v>
          </cell>
          <cell r="C1022" t="str">
            <v>(lower is better)</v>
          </cell>
          <cell r="D1022" t="str">
            <v>(higher is better)</v>
          </cell>
          <cell r="E1022" t="str">
            <v>(USD)</v>
          </cell>
        </row>
        <row r="1023">
          <cell r="A1023" t="str">
            <v>NVS 810</v>
          </cell>
          <cell r="B1023">
            <v>1093</v>
          </cell>
          <cell r="C1023">
            <v>736</v>
          </cell>
          <cell r="D1023" t="str">
            <v>1.75</v>
          </cell>
          <cell r="E1023" t="str">
            <v>$624.99*</v>
          </cell>
        </row>
        <row r="1024">
          <cell r="A1024" t="str">
            <v>NVS 2100M</v>
          </cell>
          <cell r="B1024">
            <v>139</v>
          </cell>
          <cell r="C1024">
            <v>1616</v>
          </cell>
          <cell r="D1024" t="str">
            <v>NA</v>
          </cell>
          <cell r="E1024" t="str">
            <v>NA</v>
          </cell>
        </row>
        <row r="1025">
          <cell r="A1025" t="str">
            <v>NVS 3100M</v>
          </cell>
          <cell r="B1025">
            <v>115</v>
          </cell>
          <cell r="C1025">
            <v>1679</v>
          </cell>
          <cell r="D1025" t="str">
            <v>NA</v>
          </cell>
          <cell r="E1025" t="str">
            <v>NA</v>
          </cell>
        </row>
        <row r="1026">
          <cell r="A1026" t="str">
            <v>NVS 4200M</v>
          </cell>
          <cell r="B1026">
            <v>252</v>
          </cell>
          <cell r="C1026">
            <v>1478</v>
          </cell>
          <cell r="D1026" t="str">
            <v>0.63</v>
          </cell>
          <cell r="E1026" t="str">
            <v>$399.00*</v>
          </cell>
        </row>
        <row r="1027">
          <cell r="A1027" t="str">
            <v>NVS 5100M</v>
          </cell>
          <cell r="B1027">
            <v>196</v>
          </cell>
          <cell r="C1027">
            <v>1539</v>
          </cell>
          <cell r="D1027" t="str">
            <v>NA</v>
          </cell>
          <cell r="E1027" t="str">
            <v>NA</v>
          </cell>
        </row>
        <row r="1028">
          <cell r="A1028" t="str">
            <v>NVS 5200M</v>
          </cell>
          <cell r="B1028">
            <v>534</v>
          </cell>
          <cell r="C1028">
            <v>1211</v>
          </cell>
          <cell r="D1028" t="str">
            <v>NA</v>
          </cell>
          <cell r="E1028" t="str">
            <v>NA</v>
          </cell>
        </row>
        <row r="1029">
          <cell r="A1029" t="str">
            <v>NVS 5400M</v>
          </cell>
          <cell r="B1029">
            <v>634</v>
          </cell>
          <cell r="C1029">
            <v>1086</v>
          </cell>
          <cell r="D1029" t="str">
            <v>NA</v>
          </cell>
          <cell r="E1029" t="str">
            <v>NA</v>
          </cell>
        </row>
        <row r="1030">
          <cell r="A1030" t="str">
            <v>OPAL XT/GL</v>
          </cell>
          <cell r="B1030">
            <v>1053</v>
          </cell>
          <cell r="C1030">
            <v>752</v>
          </cell>
          <cell r="D1030" t="str">
            <v>NA</v>
          </cell>
          <cell r="E1030" t="str">
            <v>NA</v>
          </cell>
        </row>
        <row r="1031">
          <cell r="A1031" t="str">
            <v>OpenXT Display Driver</v>
          </cell>
          <cell r="B1031">
            <v>30</v>
          </cell>
          <cell r="C1031">
            <v>1978</v>
          </cell>
          <cell r="D1031" t="str">
            <v>NA</v>
          </cell>
          <cell r="E1031" t="str">
            <v>NA</v>
          </cell>
        </row>
        <row r="1032">
          <cell r="A1032" t="str">
            <v>P104-100</v>
          </cell>
          <cell r="B1032">
            <v>4449</v>
          </cell>
          <cell r="C1032">
            <v>-1</v>
          </cell>
          <cell r="D1032" t="str">
            <v>14.83</v>
          </cell>
          <cell r="E1032" t="str">
            <v>$299.99*</v>
          </cell>
        </row>
        <row r="1033">
          <cell r="A1033" t="str">
            <v>P106-090</v>
          </cell>
          <cell r="B1033">
            <v>2402</v>
          </cell>
          <cell r="C1033">
            <v>423</v>
          </cell>
          <cell r="D1033" t="str">
            <v>NA</v>
          </cell>
          <cell r="E1033" t="str">
            <v>NA</v>
          </cell>
        </row>
        <row r="1034">
          <cell r="A1034" t="str">
            <v>P106-100</v>
          </cell>
          <cell r="B1034">
            <v>5967</v>
          </cell>
          <cell r="C1034">
            <v>202</v>
          </cell>
          <cell r="D1034" t="str">
            <v>NA</v>
          </cell>
          <cell r="E1034" t="str">
            <v>NA</v>
          </cell>
        </row>
        <row r="1035">
          <cell r="A1035" t="str">
            <v>PHDGD Ivy 4</v>
          </cell>
          <cell r="B1035">
            <v>374</v>
          </cell>
          <cell r="C1035">
            <v>1371</v>
          </cell>
          <cell r="D1035" t="str">
            <v>NA</v>
          </cell>
          <cell r="E1035" t="str">
            <v>NA</v>
          </cell>
        </row>
        <row r="1036">
          <cell r="A1036" t="str">
            <v>PHDGD Ivy 5</v>
          </cell>
          <cell r="B1036">
            <v>445</v>
          </cell>
          <cell r="C1036">
            <v>1310</v>
          </cell>
          <cell r="D1036" t="str">
            <v>NA</v>
          </cell>
          <cell r="E1036" t="str">
            <v>NA</v>
          </cell>
        </row>
        <row r="1037">
          <cell r="A1037" t="str">
            <v>PHDGD Quantic C3</v>
          </cell>
          <cell r="B1037">
            <v>116</v>
          </cell>
          <cell r="C1037">
            <v>1674</v>
          </cell>
          <cell r="D1037" t="str">
            <v>NA</v>
          </cell>
          <cell r="E1037" t="str">
            <v>NA</v>
          </cell>
        </row>
        <row r="1038">
          <cell r="A1038" t="str">
            <v>PHDGD Sapphire GR for Mobile Intel 965</v>
          </cell>
          <cell r="B1038">
            <v>25</v>
          </cell>
          <cell r="C1038">
            <v>1997</v>
          </cell>
          <cell r="D1038" t="str">
            <v>NA</v>
          </cell>
          <cell r="E1038" t="str">
            <v>NA</v>
          </cell>
        </row>
        <row r="1039">
          <cell r="A1039" t="str">
            <v>PHDGD Solo 1.2.0 x86</v>
          </cell>
          <cell r="B1039">
            <v>11</v>
          </cell>
          <cell r="C1039">
            <v>2049</v>
          </cell>
          <cell r="D1039" t="str">
            <v>NA</v>
          </cell>
          <cell r="E1039" t="str">
            <v>NA</v>
          </cell>
        </row>
        <row r="1040">
          <cell r="A1040" t="str">
            <v>PHDGD Solo 2 x64</v>
          </cell>
          <cell r="B1040">
            <v>20</v>
          </cell>
          <cell r="C1040">
            <v>2021</v>
          </cell>
          <cell r="D1040" t="str">
            <v>NA</v>
          </cell>
          <cell r="E1040" t="str">
            <v>NA</v>
          </cell>
        </row>
        <row r="1041">
          <cell r="A1041" t="str">
            <v>Professional HD Driver</v>
          </cell>
          <cell r="B1041">
            <v>653</v>
          </cell>
          <cell r="C1041">
            <v>1064</v>
          </cell>
          <cell r="D1041" t="str">
            <v>NA</v>
          </cell>
          <cell r="E1041" t="str">
            <v>NA</v>
          </cell>
        </row>
        <row r="1042">
          <cell r="A1042" t="str">
            <v>Q12U-1</v>
          </cell>
          <cell r="B1042">
            <v>5164</v>
          </cell>
          <cell r="C1042">
            <v>227</v>
          </cell>
          <cell r="D1042" t="str">
            <v>NA</v>
          </cell>
          <cell r="E1042" t="str">
            <v>NA</v>
          </cell>
        </row>
        <row r="1043">
          <cell r="A1043" t="str">
            <v>Quadro2 MXR/EX</v>
          </cell>
          <cell r="B1043">
            <v>4</v>
          </cell>
          <cell r="C1043">
            <v>2128</v>
          </cell>
          <cell r="D1043" t="str">
            <v>NA</v>
          </cell>
          <cell r="E1043" t="str">
            <v>NA</v>
          </cell>
        </row>
        <row r="1044">
          <cell r="A1044" t="str">
            <v>Quadro2 Pro</v>
          </cell>
          <cell r="B1044">
            <v>1</v>
          </cell>
          <cell r="C1044">
            <v>2212</v>
          </cell>
          <cell r="D1044" t="str">
            <v>NA</v>
          </cell>
          <cell r="E1044" t="str">
            <v>NA</v>
          </cell>
        </row>
        <row r="1045">
          <cell r="A1045" t="str">
            <v>Quadro4 380 XGL</v>
          </cell>
          <cell r="B1045">
            <v>6</v>
          </cell>
          <cell r="C1045">
            <v>2077</v>
          </cell>
          <cell r="D1045" t="str">
            <v>NA</v>
          </cell>
          <cell r="E1045" t="str">
            <v>NA</v>
          </cell>
        </row>
        <row r="1046">
          <cell r="A1046" t="str">
            <v>Quadro4 900 XGL</v>
          </cell>
          <cell r="B1046">
            <v>4</v>
          </cell>
          <cell r="C1046">
            <v>2111</v>
          </cell>
          <cell r="D1046" t="str">
            <v>NA</v>
          </cell>
          <cell r="E1046" t="str">
            <v>NA</v>
          </cell>
        </row>
        <row r="1047">
          <cell r="A1047" t="str">
            <v>Quadro4 980 XGL</v>
          </cell>
          <cell r="B1047">
            <v>5</v>
          </cell>
          <cell r="C1047">
            <v>2109</v>
          </cell>
          <cell r="D1047" t="str">
            <v>0.01</v>
          </cell>
          <cell r="E1047" t="str">
            <v>$341.43*</v>
          </cell>
        </row>
        <row r="1048">
          <cell r="A1048" t="str">
            <v>Quadro 280 NVS PCIe</v>
          </cell>
          <cell r="B1048">
            <v>5</v>
          </cell>
          <cell r="C1048">
            <v>2092</v>
          </cell>
          <cell r="D1048" t="str">
            <v>NA</v>
          </cell>
          <cell r="E1048" t="str">
            <v>NA</v>
          </cell>
        </row>
        <row r="1049">
          <cell r="A1049" t="str">
            <v>Quadro 400</v>
          </cell>
          <cell r="B1049">
            <v>150</v>
          </cell>
          <cell r="C1049">
            <v>1594</v>
          </cell>
          <cell r="D1049" t="str">
            <v>0.62</v>
          </cell>
          <cell r="E1049" t="str">
            <v>$242.50*</v>
          </cell>
        </row>
        <row r="1050">
          <cell r="A1050" t="str">
            <v>Quadro 410</v>
          </cell>
          <cell r="B1050">
            <v>430</v>
          </cell>
          <cell r="C1050">
            <v>1328</v>
          </cell>
          <cell r="D1050" t="str">
            <v>3.33</v>
          </cell>
          <cell r="E1050" t="str">
            <v>$129.00*</v>
          </cell>
        </row>
        <row r="1051">
          <cell r="A1051" t="str">
            <v>Quadro 500M</v>
          </cell>
          <cell r="B1051">
            <v>664</v>
          </cell>
          <cell r="C1051">
            <v>1053</v>
          </cell>
          <cell r="D1051" t="str">
            <v>2.41</v>
          </cell>
          <cell r="E1051" t="str">
            <v>$275.14*</v>
          </cell>
        </row>
        <row r="1052">
          <cell r="A1052" t="str">
            <v>Quadro 600</v>
          </cell>
          <cell r="B1052">
            <v>545</v>
          </cell>
          <cell r="C1052">
            <v>1197</v>
          </cell>
          <cell r="D1052">
            <v>44395</v>
          </cell>
          <cell r="E1052" t="str">
            <v>$76.00*</v>
          </cell>
        </row>
        <row r="1053">
          <cell r="A1053" t="str">
            <v>Quadro 1000M</v>
          </cell>
          <cell r="B1053">
            <v>599</v>
          </cell>
          <cell r="C1053">
            <v>1132</v>
          </cell>
          <cell r="D1053" t="str">
            <v>11.00</v>
          </cell>
          <cell r="E1053" t="str">
            <v>$54.50*</v>
          </cell>
        </row>
        <row r="1054">
          <cell r="A1054" t="str">
            <v>Quadro 1100M</v>
          </cell>
          <cell r="B1054">
            <v>755</v>
          </cell>
          <cell r="C1054">
            <v>966</v>
          </cell>
          <cell r="D1054" t="str">
            <v>NA</v>
          </cell>
          <cell r="E1054" t="str">
            <v>NA</v>
          </cell>
        </row>
        <row r="1055">
          <cell r="A1055" t="str">
            <v>Quadro 2000</v>
          </cell>
          <cell r="B1055">
            <v>938</v>
          </cell>
          <cell r="C1055">
            <v>825</v>
          </cell>
          <cell r="D1055" t="str">
            <v>4.32</v>
          </cell>
          <cell r="E1055" t="str">
            <v>$217.50*</v>
          </cell>
        </row>
        <row r="1056">
          <cell r="A1056" t="str">
            <v>Quadro 2000 D</v>
          </cell>
          <cell r="B1056">
            <v>1239</v>
          </cell>
          <cell r="C1056">
            <v>680</v>
          </cell>
          <cell r="D1056" t="str">
            <v>NA</v>
          </cell>
          <cell r="E1056" t="str">
            <v>NA</v>
          </cell>
        </row>
        <row r="1057">
          <cell r="A1057" t="str">
            <v>Quadro 2000D</v>
          </cell>
          <cell r="B1057">
            <v>963</v>
          </cell>
          <cell r="C1057">
            <v>807</v>
          </cell>
          <cell r="D1057" t="str">
            <v>6.88</v>
          </cell>
          <cell r="E1057" t="str">
            <v>$140.00*</v>
          </cell>
        </row>
        <row r="1058">
          <cell r="A1058" t="str">
            <v>Quadro 2000M</v>
          </cell>
          <cell r="B1058">
            <v>795</v>
          </cell>
          <cell r="C1058">
            <v>925</v>
          </cell>
          <cell r="D1058" t="str">
            <v>3.46</v>
          </cell>
          <cell r="E1058" t="str">
            <v>$229.74*</v>
          </cell>
        </row>
        <row r="1059">
          <cell r="A1059" t="str">
            <v>Quadro 2100M</v>
          </cell>
          <cell r="B1059">
            <v>1100</v>
          </cell>
          <cell r="C1059">
            <v>734</v>
          </cell>
          <cell r="D1059" t="str">
            <v>NA</v>
          </cell>
          <cell r="E1059" t="str">
            <v>NA</v>
          </cell>
        </row>
        <row r="1060">
          <cell r="A1060" t="str">
            <v>Quadro 3000M</v>
          </cell>
          <cell r="B1060">
            <v>1029</v>
          </cell>
          <cell r="C1060">
            <v>765</v>
          </cell>
          <cell r="D1060" t="str">
            <v>14.72</v>
          </cell>
          <cell r="E1060" t="str">
            <v>$69.99*</v>
          </cell>
        </row>
        <row r="1061">
          <cell r="A1061" t="str">
            <v>Quadro 4000</v>
          </cell>
          <cell r="B1061">
            <v>1483</v>
          </cell>
          <cell r="C1061">
            <v>618</v>
          </cell>
          <cell r="D1061" t="str">
            <v>1.50</v>
          </cell>
          <cell r="E1061" t="str">
            <v>$986.28</v>
          </cell>
        </row>
        <row r="1062">
          <cell r="A1062" t="str">
            <v>Quadro 4000M</v>
          </cell>
          <cell r="B1062">
            <v>1299</v>
          </cell>
          <cell r="C1062">
            <v>665</v>
          </cell>
          <cell r="D1062">
            <v>44369</v>
          </cell>
          <cell r="E1062" t="str">
            <v>$209.03*</v>
          </cell>
        </row>
        <row r="1063">
          <cell r="A1063" t="str">
            <v>Quadro 5000</v>
          </cell>
          <cell r="B1063">
            <v>2012</v>
          </cell>
          <cell r="C1063">
            <v>492</v>
          </cell>
          <cell r="D1063">
            <v>44458</v>
          </cell>
          <cell r="E1063" t="str">
            <v>$219.00*</v>
          </cell>
        </row>
        <row r="1064">
          <cell r="A1064" t="str">
            <v>Quadro 5000M</v>
          </cell>
          <cell r="B1064">
            <v>2059</v>
          </cell>
          <cell r="C1064">
            <v>481</v>
          </cell>
          <cell r="D1064" t="str">
            <v>NA</v>
          </cell>
          <cell r="E1064" t="str">
            <v>NA</v>
          </cell>
        </row>
        <row r="1065">
          <cell r="A1065" t="str">
            <v>Quadro 5010M</v>
          </cell>
          <cell r="B1065">
            <v>1891</v>
          </cell>
          <cell r="C1065">
            <v>522</v>
          </cell>
          <cell r="D1065">
            <v>44410</v>
          </cell>
          <cell r="E1065" t="str">
            <v>$235.95*</v>
          </cell>
        </row>
        <row r="1066">
          <cell r="A1066" t="str">
            <v>Quadro 6000</v>
          </cell>
          <cell r="B1066">
            <v>2661</v>
          </cell>
          <cell r="C1066">
            <v>388</v>
          </cell>
          <cell r="D1066" t="str">
            <v>0.59</v>
          </cell>
          <cell r="E1066" t="str">
            <v>$4,539.99</v>
          </cell>
        </row>
        <row r="1067">
          <cell r="A1067" t="str">
            <v>Quadro 7000</v>
          </cell>
          <cell r="B1067">
            <v>3505</v>
          </cell>
          <cell r="C1067">
            <v>310</v>
          </cell>
          <cell r="D1067" t="str">
            <v>NA</v>
          </cell>
          <cell r="E1067" t="str">
            <v>NA</v>
          </cell>
        </row>
        <row r="1068">
          <cell r="A1068" t="str">
            <v>Quadro CX</v>
          </cell>
          <cell r="B1068">
            <v>947</v>
          </cell>
          <cell r="C1068">
            <v>818</v>
          </cell>
          <cell r="D1068" t="str">
            <v>6.32</v>
          </cell>
          <cell r="E1068" t="str">
            <v>$149.95*</v>
          </cell>
        </row>
        <row r="1069">
          <cell r="A1069" t="str">
            <v>Quadro FX 350</v>
          </cell>
          <cell r="B1069">
            <v>85</v>
          </cell>
          <cell r="C1069">
            <v>1772</v>
          </cell>
          <cell r="D1069" t="str">
            <v>NA</v>
          </cell>
          <cell r="E1069" t="str">
            <v>NA</v>
          </cell>
        </row>
        <row r="1070">
          <cell r="A1070" t="str">
            <v>Quadro FX 350M</v>
          </cell>
          <cell r="B1070">
            <v>44</v>
          </cell>
          <cell r="C1070">
            <v>1913</v>
          </cell>
          <cell r="D1070" t="str">
            <v>NA</v>
          </cell>
          <cell r="E1070" t="str">
            <v>NA</v>
          </cell>
        </row>
        <row r="1071">
          <cell r="A1071" t="str">
            <v>Quadro FX 360M</v>
          </cell>
          <cell r="B1071">
            <v>86</v>
          </cell>
          <cell r="C1071">
            <v>1769</v>
          </cell>
          <cell r="D1071" t="str">
            <v>NA</v>
          </cell>
          <cell r="E1071" t="str">
            <v>NA</v>
          </cell>
        </row>
        <row r="1072">
          <cell r="A1072" t="str">
            <v>Videocard Name</v>
          </cell>
          <cell r="B1072" t="str">
            <v>Passmark G3D Mark</v>
          </cell>
          <cell r="C1072" t="str">
            <v>Rank</v>
          </cell>
          <cell r="D1072" t="str">
            <v>Videocard Value</v>
          </cell>
          <cell r="E1072" t="str">
            <v>Price</v>
          </cell>
        </row>
        <row r="1073">
          <cell r="A1073"/>
          <cell r="B1073" t="str">
            <v>(higher is better)</v>
          </cell>
          <cell r="C1073" t="str">
            <v>(lower is better)</v>
          </cell>
          <cell r="D1073" t="str">
            <v>(higher is better)</v>
          </cell>
          <cell r="E1073" t="str">
            <v>(USD)</v>
          </cell>
        </row>
        <row r="1074">
          <cell r="A1074" t="str">
            <v>Quadro FX 370</v>
          </cell>
          <cell r="B1074">
            <v>83</v>
          </cell>
          <cell r="C1074">
            <v>1780</v>
          </cell>
          <cell r="D1074" t="str">
            <v>0.67</v>
          </cell>
          <cell r="E1074" t="str">
            <v>$125.00*</v>
          </cell>
        </row>
        <row r="1075">
          <cell r="A1075" t="str">
            <v>Quadro FX 370 Low Profile</v>
          </cell>
          <cell r="B1075">
            <v>102</v>
          </cell>
          <cell r="C1075">
            <v>1720</v>
          </cell>
          <cell r="D1075" t="str">
            <v>NA</v>
          </cell>
          <cell r="E1075" t="str">
            <v>NA</v>
          </cell>
        </row>
        <row r="1076">
          <cell r="A1076" t="str">
            <v>Quadro FX 370 LP</v>
          </cell>
          <cell r="B1076">
            <v>108</v>
          </cell>
          <cell r="C1076">
            <v>1704</v>
          </cell>
          <cell r="D1076" t="str">
            <v>NA</v>
          </cell>
          <cell r="E1076" t="str">
            <v>NA</v>
          </cell>
        </row>
        <row r="1077">
          <cell r="A1077" t="str">
            <v>Quadro FX 370M</v>
          </cell>
          <cell r="B1077">
            <v>93</v>
          </cell>
          <cell r="C1077">
            <v>1749</v>
          </cell>
          <cell r="D1077" t="str">
            <v>NA</v>
          </cell>
          <cell r="E1077" t="str">
            <v>NA</v>
          </cell>
        </row>
        <row r="1078">
          <cell r="A1078" t="str">
            <v>Quadro FX 380</v>
          </cell>
          <cell r="B1078">
            <v>185</v>
          </cell>
          <cell r="C1078">
            <v>1555</v>
          </cell>
          <cell r="D1078" t="str">
            <v>2.56</v>
          </cell>
          <cell r="E1078" t="str">
            <v>$72.50*</v>
          </cell>
        </row>
        <row r="1079">
          <cell r="A1079" t="str">
            <v>Quadro FX 380 LP</v>
          </cell>
          <cell r="B1079">
            <v>136</v>
          </cell>
          <cell r="C1079">
            <v>1622</v>
          </cell>
          <cell r="D1079" t="str">
            <v>NA</v>
          </cell>
          <cell r="E1079" t="str">
            <v>NA</v>
          </cell>
        </row>
        <row r="1080">
          <cell r="A1080" t="str">
            <v>Quadro FX 380M</v>
          </cell>
          <cell r="B1080">
            <v>124</v>
          </cell>
          <cell r="C1080">
            <v>1651</v>
          </cell>
          <cell r="D1080" t="str">
            <v>NA</v>
          </cell>
          <cell r="E1080" t="str">
            <v>NA</v>
          </cell>
        </row>
        <row r="1081">
          <cell r="A1081" t="str">
            <v>Quadro FX 500/600 PCI</v>
          </cell>
          <cell r="B1081">
            <v>14</v>
          </cell>
          <cell r="C1081">
            <v>2039</v>
          </cell>
          <cell r="D1081" t="str">
            <v>NA</v>
          </cell>
          <cell r="E1081" t="str">
            <v>NA</v>
          </cell>
        </row>
        <row r="1082">
          <cell r="A1082" t="str">
            <v>Quadro FX 500/FX 600</v>
          </cell>
          <cell r="B1082">
            <v>7</v>
          </cell>
          <cell r="C1082">
            <v>2068</v>
          </cell>
          <cell r="D1082" t="str">
            <v>NA</v>
          </cell>
          <cell r="E1082" t="str">
            <v>NA</v>
          </cell>
        </row>
        <row r="1083">
          <cell r="A1083" t="str">
            <v>Quadro FX 540</v>
          </cell>
          <cell r="B1083">
            <v>80</v>
          </cell>
          <cell r="C1083">
            <v>1793</v>
          </cell>
          <cell r="D1083" t="str">
            <v>1.35</v>
          </cell>
          <cell r="E1083" t="str">
            <v>$59.99*</v>
          </cell>
        </row>
        <row r="1084">
          <cell r="A1084" t="str">
            <v>Quadro FX 550</v>
          </cell>
          <cell r="B1084">
            <v>63</v>
          </cell>
          <cell r="C1084">
            <v>1853</v>
          </cell>
          <cell r="D1084" t="str">
            <v>0.25</v>
          </cell>
          <cell r="E1084" t="str">
            <v>$259.51*</v>
          </cell>
        </row>
        <row r="1085">
          <cell r="A1085" t="str">
            <v>Quadro FX 560</v>
          </cell>
          <cell r="B1085">
            <v>113</v>
          </cell>
          <cell r="C1085">
            <v>1684</v>
          </cell>
          <cell r="D1085" t="str">
            <v>0.76</v>
          </cell>
          <cell r="E1085" t="str">
            <v>$150.25*</v>
          </cell>
        </row>
        <row r="1086">
          <cell r="A1086" t="str">
            <v>Quadro FX 570</v>
          </cell>
          <cell r="B1086">
            <v>115</v>
          </cell>
          <cell r="C1086">
            <v>1678</v>
          </cell>
          <cell r="D1086" t="str">
            <v>1.00</v>
          </cell>
          <cell r="E1086" t="str">
            <v>$115.00*</v>
          </cell>
        </row>
        <row r="1087">
          <cell r="A1087" t="str">
            <v>Quadro FX 570M</v>
          </cell>
          <cell r="B1087">
            <v>122</v>
          </cell>
          <cell r="C1087">
            <v>1658</v>
          </cell>
          <cell r="D1087" t="str">
            <v>NA</v>
          </cell>
          <cell r="E1087" t="str">
            <v>NA</v>
          </cell>
        </row>
        <row r="1088">
          <cell r="A1088" t="str">
            <v>Quadro FX 580</v>
          </cell>
          <cell r="B1088">
            <v>142</v>
          </cell>
          <cell r="C1088">
            <v>1606</v>
          </cell>
          <cell r="D1088">
            <v>44206</v>
          </cell>
          <cell r="E1088" t="str">
            <v>$130.00*</v>
          </cell>
        </row>
        <row r="1089">
          <cell r="A1089" t="str">
            <v>Quadro FX 770M</v>
          </cell>
          <cell r="B1089">
            <v>197</v>
          </cell>
          <cell r="C1089">
            <v>1538</v>
          </cell>
          <cell r="D1089" t="str">
            <v>0.38</v>
          </cell>
          <cell r="E1089" t="str">
            <v>$527.00*</v>
          </cell>
        </row>
        <row r="1090">
          <cell r="A1090" t="str">
            <v>Quadro FX 880M</v>
          </cell>
          <cell r="B1090">
            <v>226</v>
          </cell>
          <cell r="C1090">
            <v>1499</v>
          </cell>
          <cell r="D1090" t="str">
            <v>NA</v>
          </cell>
          <cell r="E1090" t="str">
            <v>NA</v>
          </cell>
        </row>
        <row r="1091">
          <cell r="A1091" t="str">
            <v>Quadro FX 1000</v>
          </cell>
          <cell r="B1091">
            <v>34</v>
          </cell>
          <cell r="C1091">
            <v>1961</v>
          </cell>
          <cell r="D1091" t="str">
            <v>NA</v>
          </cell>
          <cell r="E1091" t="str">
            <v>NA</v>
          </cell>
        </row>
        <row r="1092">
          <cell r="A1092" t="str">
            <v>Quadro FX 1100</v>
          </cell>
          <cell r="B1092">
            <v>35</v>
          </cell>
          <cell r="C1092">
            <v>1951</v>
          </cell>
          <cell r="D1092" t="str">
            <v>0.17</v>
          </cell>
          <cell r="E1092" t="str">
            <v>$212.99*</v>
          </cell>
        </row>
        <row r="1093">
          <cell r="A1093" t="str">
            <v>Quadro FX 1300</v>
          </cell>
          <cell r="B1093">
            <v>34</v>
          </cell>
          <cell r="C1093">
            <v>1959</v>
          </cell>
          <cell r="D1093" t="str">
            <v>NA</v>
          </cell>
          <cell r="E1093" t="str">
            <v>NA</v>
          </cell>
        </row>
        <row r="1094">
          <cell r="A1094" t="str">
            <v>Quadro FX 1400</v>
          </cell>
          <cell r="B1094">
            <v>124</v>
          </cell>
          <cell r="C1094">
            <v>1650</v>
          </cell>
          <cell r="D1094" t="str">
            <v>0.51</v>
          </cell>
          <cell r="E1094" t="str">
            <v>$245.01*</v>
          </cell>
        </row>
        <row r="1095">
          <cell r="A1095" t="str">
            <v>Quadro FX 1500</v>
          </cell>
          <cell r="B1095">
            <v>175</v>
          </cell>
          <cell r="C1095">
            <v>1567</v>
          </cell>
          <cell r="D1095" t="str">
            <v>1.52</v>
          </cell>
          <cell r="E1095" t="str">
            <v>$115.01*</v>
          </cell>
        </row>
        <row r="1096">
          <cell r="A1096" t="str">
            <v>Quadro FX 1500M</v>
          </cell>
          <cell r="B1096">
            <v>171</v>
          </cell>
          <cell r="C1096">
            <v>1570</v>
          </cell>
          <cell r="D1096" t="str">
            <v>NA</v>
          </cell>
          <cell r="E1096" t="str">
            <v>NA</v>
          </cell>
        </row>
        <row r="1097">
          <cell r="A1097" t="str">
            <v>Quadro FX 1600M</v>
          </cell>
          <cell r="B1097">
            <v>185</v>
          </cell>
          <cell r="C1097">
            <v>1556</v>
          </cell>
          <cell r="D1097">
            <v>44220</v>
          </cell>
          <cell r="E1097" t="str">
            <v>$149.90*</v>
          </cell>
        </row>
        <row r="1098">
          <cell r="A1098" t="str">
            <v>Quadro FX 1700</v>
          </cell>
          <cell r="B1098">
            <v>119</v>
          </cell>
          <cell r="C1098">
            <v>1665</v>
          </cell>
          <cell r="D1098" t="str">
            <v>0.92</v>
          </cell>
          <cell r="E1098" t="str">
            <v>$129.00*</v>
          </cell>
        </row>
        <row r="1099">
          <cell r="A1099" t="str">
            <v>Quadro FX 1700M</v>
          </cell>
          <cell r="B1099">
            <v>180</v>
          </cell>
          <cell r="C1099">
            <v>1560</v>
          </cell>
          <cell r="D1099" t="str">
            <v>NA</v>
          </cell>
          <cell r="E1099" t="str">
            <v>NA</v>
          </cell>
        </row>
        <row r="1100">
          <cell r="A1100" t="str">
            <v>Quadro FX 1800</v>
          </cell>
          <cell r="B1100">
            <v>404</v>
          </cell>
          <cell r="C1100">
            <v>1346</v>
          </cell>
          <cell r="D1100" t="str">
            <v>2.99</v>
          </cell>
          <cell r="E1100" t="str">
            <v>$135.00*</v>
          </cell>
        </row>
        <row r="1101">
          <cell r="A1101" t="str">
            <v>Quadro FX 1800M</v>
          </cell>
          <cell r="B1101">
            <v>464</v>
          </cell>
          <cell r="C1101">
            <v>1288</v>
          </cell>
          <cell r="D1101" t="str">
            <v>NA</v>
          </cell>
          <cell r="E1101" t="str">
            <v>NA</v>
          </cell>
        </row>
        <row r="1102">
          <cell r="A1102" t="str">
            <v>Quadro FX 2000</v>
          </cell>
          <cell r="B1102">
            <v>18</v>
          </cell>
          <cell r="C1102">
            <v>2030</v>
          </cell>
          <cell r="D1102" t="str">
            <v>NA</v>
          </cell>
          <cell r="E1102" t="str">
            <v>NA</v>
          </cell>
        </row>
        <row r="1103">
          <cell r="A1103" t="str">
            <v>Quadro FX 2500M</v>
          </cell>
          <cell r="B1103">
            <v>217</v>
          </cell>
          <cell r="C1103">
            <v>1510</v>
          </cell>
          <cell r="D1103" t="str">
            <v>12.45</v>
          </cell>
          <cell r="E1103" t="str">
            <v>$17.50*</v>
          </cell>
        </row>
        <row r="1104">
          <cell r="A1104" t="str">
            <v>Quadro FX 2700</v>
          </cell>
          <cell r="B1104">
            <v>543</v>
          </cell>
          <cell r="C1104">
            <v>1202</v>
          </cell>
          <cell r="D1104" t="str">
            <v>NA</v>
          </cell>
          <cell r="E1104" t="str">
            <v>NA</v>
          </cell>
        </row>
        <row r="1105">
          <cell r="A1105" t="str">
            <v>Quadro FX 2700M</v>
          </cell>
          <cell r="B1105">
            <v>376</v>
          </cell>
          <cell r="C1105">
            <v>1370</v>
          </cell>
          <cell r="D1105" t="str">
            <v>3.76</v>
          </cell>
          <cell r="E1105" t="str">
            <v>$99.95*</v>
          </cell>
        </row>
        <row r="1106">
          <cell r="A1106" t="str">
            <v>Quadro FX 2800M</v>
          </cell>
          <cell r="B1106">
            <v>414</v>
          </cell>
          <cell r="C1106">
            <v>1338</v>
          </cell>
          <cell r="D1106">
            <v>44245</v>
          </cell>
          <cell r="E1106" t="str">
            <v>$190.00*</v>
          </cell>
        </row>
        <row r="1107">
          <cell r="A1107" t="str">
            <v>Quadro FX 3000</v>
          </cell>
          <cell r="B1107">
            <v>69</v>
          </cell>
          <cell r="C1107">
            <v>1831</v>
          </cell>
          <cell r="D1107" t="str">
            <v>0.41</v>
          </cell>
          <cell r="E1107" t="str">
            <v>$166.61*</v>
          </cell>
        </row>
        <row r="1108">
          <cell r="A1108" t="str">
            <v>Quadro FX 3400/4400</v>
          </cell>
          <cell r="B1108">
            <v>104</v>
          </cell>
          <cell r="C1108">
            <v>1713</v>
          </cell>
          <cell r="D1108" t="str">
            <v>NA</v>
          </cell>
          <cell r="E1108" t="str">
            <v>NA</v>
          </cell>
        </row>
        <row r="1109">
          <cell r="A1109" t="str">
            <v>Quadro FX 3450</v>
          </cell>
          <cell r="B1109">
            <v>148</v>
          </cell>
          <cell r="C1109">
            <v>1596</v>
          </cell>
          <cell r="D1109">
            <v>44220</v>
          </cell>
          <cell r="E1109" t="str">
            <v>$119.99*</v>
          </cell>
        </row>
        <row r="1110">
          <cell r="A1110" t="str">
            <v>Quadro FX 3450/4000 SDI</v>
          </cell>
          <cell r="B1110">
            <v>134</v>
          </cell>
          <cell r="C1110">
            <v>1627</v>
          </cell>
          <cell r="D1110" t="str">
            <v>NA</v>
          </cell>
          <cell r="E1110" t="str">
            <v>NA</v>
          </cell>
        </row>
        <row r="1111">
          <cell r="A1111" t="str">
            <v>Quadro FX 3500</v>
          </cell>
          <cell r="B1111">
            <v>315</v>
          </cell>
          <cell r="C1111">
            <v>1425</v>
          </cell>
          <cell r="D1111" t="str">
            <v>4.57</v>
          </cell>
          <cell r="E1111" t="str">
            <v>$68.98*</v>
          </cell>
        </row>
        <row r="1112">
          <cell r="A1112" t="str">
            <v>Quadro FX 3500M</v>
          </cell>
          <cell r="B1112">
            <v>306</v>
          </cell>
          <cell r="C1112">
            <v>1430</v>
          </cell>
          <cell r="D1112">
            <v>44261</v>
          </cell>
          <cell r="E1112" t="str">
            <v>$99.99*</v>
          </cell>
        </row>
        <row r="1113">
          <cell r="A1113" t="str">
            <v>Quadro FX 3600M</v>
          </cell>
          <cell r="B1113">
            <v>466</v>
          </cell>
          <cell r="C1113">
            <v>1282</v>
          </cell>
          <cell r="D1113" t="str">
            <v>NA</v>
          </cell>
          <cell r="E1113" t="str">
            <v>NA</v>
          </cell>
        </row>
        <row r="1114">
          <cell r="A1114" t="str">
            <v>Quadro FX 3700</v>
          </cell>
          <cell r="B1114">
            <v>387</v>
          </cell>
          <cell r="C1114">
            <v>1360</v>
          </cell>
          <cell r="D1114" t="str">
            <v>1.37</v>
          </cell>
          <cell r="E1114" t="str">
            <v>$282.87*</v>
          </cell>
        </row>
        <row r="1115">
          <cell r="A1115" t="str">
            <v>Quadro FX 3700M</v>
          </cell>
          <cell r="B1115">
            <v>498</v>
          </cell>
          <cell r="C1115">
            <v>1249</v>
          </cell>
          <cell r="D1115" t="str">
            <v>0.54</v>
          </cell>
          <cell r="E1115" t="str">
            <v>$925.00*</v>
          </cell>
        </row>
        <row r="1116">
          <cell r="A1116" t="str">
            <v>Quadro FX 3800</v>
          </cell>
          <cell r="B1116">
            <v>776</v>
          </cell>
          <cell r="C1116">
            <v>939</v>
          </cell>
          <cell r="D1116">
            <v>44337</v>
          </cell>
          <cell r="E1116" t="str">
            <v>$149.00*</v>
          </cell>
        </row>
        <row r="1117">
          <cell r="A1117" t="str">
            <v>Quadro FX 3800M</v>
          </cell>
          <cell r="B1117">
            <v>592</v>
          </cell>
          <cell r="C1117">
            <v>1138</v>
          </cell>
          <cell r="D1117" t="str">
            <v>NA</v>
          </cell>
          <cell r="E1117" t="str">
            <v>NA</v>
          </cell>
        </row>
        <row r="1118">
          <cell r="A1118" t="str">
            <v>Quadro FX 4000</v>
          </cell>
          <cell r="B1118">
            <v>101</v>
          </cell>
          <cell r="C1118">
            <v>1725</v>
          </cell>
          <cell r="D1118" t="str">
            <v>NA</v>
          </cell>
          <cell r="E1118" t="str">
            <v>NA</v>
          </cell>
        </row>
        <row r="1119">
          <cell r="A1119" t="str">
            <v>Quadro FX 4500</v>
          </cell>
          <cell r="B1119">
            <v>240</v>
          </cell>
          <cell r="C1119">
            <v>1488</v>
          </cell>
          <cell r="D1119" t="str">
            <v>1.42</v>
          </cell>
          <cell r="E1119" t="str">
            <v>$169.00*</v>
          </cell>
        </row>
        <row r="1120">
          <cell r="A1120" t="str">
            <v>Quadro FX 4500 X2</v>
          </cell>
          <cell r="B1120">
            <v>236</v>
          </cell>
          <cell r="C1120">
            <v>1494</v>
          </cell>
          <cell r="D1120" t="str">
            <v>NA</v>
          </cell>
          <cell r="E1120" t="str">
            <v>NA</v>
          </cell>
        </row>
        <row r="1121">
          <cell r="A1121" t="str">
            <v>Quadro FX 4600</v>
          </cell>
          <cell r="B1121">
            <v>439</v>
          </cell>
          <cell r="C1121">
            <v>1318</v>
          </cell>
          <cell r="D1121" t="str">
            <v>1.32</v>
          </cell>
          <cell r="E1121" t="str">
            <v>$333.25*</v>
          </cell>
        </row>
        <row r="1122">
          <cell r="A1122" t="str">
            <v>Quadro FX 4700 X2</v>
          </cell>
          <cell r="B1122">
            <v>676</v>
          </cell>
          <cell r="C1122">
            <v>1045</v>
          </cell>
          <cell r="D1122" t="str">
            <v>NA</v>
          </cell>
          <cell r="E1122" t="str">
            <v>NA</v>
          </cell>
        </row>
        <row r="1123">
          <cell r="A1123" t="str">
            <v>Videocard Name</v>
          </cell>
          <cell r="B1123" t="str">
            <v>Passmark G3D Mark</v>
          </cell>
          <cell r="C1123" t="str">
            <v>Rank</v>
          </cell>
          <cell r="D1123" t="str">
            <v>Videocard Value</v>
          </cell>
          <cell r="E1123" t="str">
            <v>Price</v>
          </cell>
        </row>
        <row r="1124">
          <cell r="A1124"/>
          <cell r="B1124" t="str">
            <v>(higher is better)</v>
          </cell>
          <cell r="C1124" t="str">
            <v>(lower is better)</v>
          </cell>
          <cell r="D1124" t="str">
            <v>(higher is better)</v>
          </cell>
          <cell r="E1124" t="str">
            <v>(USD)</v>
          </cell>
        </row>
        <row r="1125">
          <cell r="A1125" t="str">
            <v>Quadro FX 4800</v>
          </cell>
          <cell r="B1125">
            <v>972</v>
          </cell>
          <cell r="C1125">
            <v>800</v>
          </cell>
          <cell r="D1125" t="str">
            <v>4.89</v>
          </cell>
          <cell r="E1125" t="str">
            <v>$199.00*</v>
          </cell>
        </row>
        <row r="1126">
          <cell r="A1126" t="str">
            <v>Quadro FX 5500</v>
          </cell>
          <cell r="B1126">
            <v>242</v>
          </cell>
          <cell r="C1126">
            <v>1486</v>
          </cell>
          <cell r="D1126" t="str">
            <v>0.12</v>
          </cell>
          <cell r="E1126" t="str">
            <v>$1,999.00*</v>
          </cell>
        </row>
        <row r="1127">
          <cell r="A1127" t="str">
            <v>Quadro FX 5600</v>
          </cell>
          <cell r="B1127">
            <v>561</v>
          </cell>
          <cell r="C1127">
            <v>1177</v>
          </cell>
          <cell r="D1127" t="str">
            <v>3.32</v>
          </cell>
          <cell r="E1127" t="str">
            <v>$168.98*</v>
          </cell>
        </row>
        <row r="1128">
          <cell r="A1128" t="str">
            <v>Quadro FX 5800</v>
          </cell>
          <cell r="B1128">
            <v>1253</v>
          </cell>
          <cell r="C1128">
            <v>676</v>
          </cell>
          <cell r="D1128" t="str">
            <v>4.66</v>
          </cell>
          <cell r="E1128" t="str">
            <v>$269.00*</v>
          </cell>
        </row>
        <row r="1129">
          <cell r="A1129" t="str">
            <v>Quadro FX Go1400</v>
          </cell>
          <cell r="B1129">
            <v>101</v>
          </cell>
          <cell r="C1129">
            <v>1724</v>
          </cell>
          <cell r="D1129" t="str">
            <v>NA</v>
          </cell>
          <cell r="E1129" t="str">
            <v>NA</v>
          </cell>
        </row>
        <row r="1130">
          <cell r="A1130" t="str">
            <v>Quadro GP100</v>
          </cell>
          <cell r="B1130">
            <v>15548</v>
          </cell>
          <cell r="C1130">
            <v>42</v>
          </cell>
          <cell r="D1130" t="str">
            <v>NA</v>
          </cell>
          <cell r="E1130" t="str">
            <v>NA</v>
          </cell>
        </row>
        <row r="1131">
          <cell r="A1131" t="str">
            <v>Quadro GV100</v>
          </cell>
          <cell r="B1131">
            <v>12721</v>
          </cell>
          <cell r="C1131">
            <v>72</v>
          </cell>
          <cell r="D1131" t="str">
            <v>1.41</v>
          </cell>
          <cell r="E1131" t="str">
            <v>$8,999.00*</v>
          </cell>
        </row>
        <row r="1132">
          <cell r="A1132" t="str">
            <v>Quadro K420</v>
          </cell>
          <cell r="B1132">
            <v>780</v>
          </cell>
          <cell r="C1132">
            <v>934</v>
          </cell>
          <cell r="D1132" t="str">
            <v>2.90</v>
          </cell>
          <cell r="E1132" t="str">
            <v>$269.00*</v>
          </cell>
        </row>
        <row r="1133">
          <cell r="A1133" t="str">
            <v>Quadro K500M</v>
          </cell>
          <cell r="B1133">
            <v>480</v>
          </cell>
          <cell r="C1133">
            <v>-1</v>
          </cell>
          <cell r="D1133" t="str">
            <v>NA</v>
          </cell>
          <cell r="E1133" t="str">
            <v>NA</v>
          </cell>
        </row>
        <row r="1134">
          <cell r="A1134" t="str">
            <v>Quadro K510M</v>
          </cell>
          <cell r="B1134">
            <v>610</v>
          </cell>
          <cell r="C1134">
            <v>1121</v>
          </cell>
          <cell r="D1134" t="str">
            <v>NA</v>
          </cell>
          <cell r="E1134" t="str">
            <v>NA</v>
          </cell>
        </row>
        <row r="1135">
          <cell r="A1135" t="str">
            <v>Quadro K600</v>
          </cell>
          <cell r="B1135">
            <v>767</v>
          </cell>
          <cell r="C1135">
            <v>956</v>
          </cell>
          <cell r="D1135" t="str">
            <v>12.74</v>
          </cell>
          <cell r="E1135" t="str">
            <v>$60.24*</v>
          </cell>
        </row>
        <row r="1136">
          <cell r="A1136" t="str">
            <v>Quadro K610M</v>
          </cell>
          <cell r="B1136">
            <v>731</v>
          </cell>
          <cell r="C1136">
            <v>993</v>
          </cell>
          <cell r="D1136">
            <v>44260</v>
          </cell>
          <cell r="E1136" t="str">
            <v>$240.00*</v>
          </cell>
        </row>
        <row r="1137">
          <cell r="A1137" t="str">
            <v>Quadro K620</v>
          </cell>
          <cell r="B1137">
            <v>2267</v>
          </cell>
          <cell r="C1137">
            <v>451</v>
          </cell>
          <cell r="D1137">
            <v>44208</v>
          </cell>
          <cell r="E1137" t="str">
            <v>$2,029.99*</v>
          </cell>
        </row>
        <row r="1138">
          <cell r="A1138" t="str">
            <v>Quadro K620M</v>
          </cell>
          <cell r="B1138">
            <v>1158</v>
          </cell>
          <cell r="C1138">
            <v>713</v>
          </cell>
          <cell r="D1138" t="str">
            <v>NA</v>
          </cell>
          <cell r="E1138" t="str">
            <v>NA</v>
          </cell>
        </row>
        <row r="1139">
          <cell r="A1139" t="str">
            <v>Quadro K1000M</v>
          </cell>
          <cell r="B1139">
            <v>770</v>
          </cell>
          <cell r="C1139">
            <v>949</v>
          </cell>
          <cell r="D1139">
            <v>44502</v>
          </cell>
          <cell r="E1139" t="str">
            <v>$69.95*</v>
          </cell>
        </row>
        <row r="1140">
          <cell r="A1140" t="str">
            <v>Quadro K1100M</v>
          </cell>
          <cell r="B1140">
            <v>1104</v>
          </cell>
          <cell r="C1140">
            <v>730</v>
          </cell>
          <cell r="D1140" t="str">
            <v>3.42</v>
          </cell>
          <cell r="E1140" t="str">
            <v>$322.99*</v>
          </cell>
        </row>
        <row r="1141">
          <cell r="A1141" t="str">
            <v>Quadro K1200</v>
          </cell>
          <cell r="B1141">
            <v>2872</v>
          </cell>
          <cell r="C1141">
            <v>364</v>
          </cell>
          <cell r="D1141" t="str">
            <v>10.70</v>
          </cell>
          <cell r="E1141" t="str">
            <v>$268.55*</v>
          </cell>
        </row>
        <row r="1142">
          <cell r="A1142" t="str">
            <v>Quadro K2000</v>
          </cell>
          <cell r="B1142">
            <v>1567</v>
          </cell>
          <cell r="C1142">
            <v>597</v>
          </cell>
          <cell r="D1142">
            <v>44406</v>
          </cell>
          <cell r="E1142" t="str">
            <v>$215.06*</v>
          </cell>
        </row>
        <row r="1143">
          <cell r="A1143" t="str">
            <v>Quadro K2000D</v>
          </cell>
          <cell r="B1143">
            <v>1618</v>
          </cell>
          <cell r="C1143">
            <v>582</v>
          </cell>
          <cell r="D1143" t="str">
            <v>4.00</v>
          </cell>
          <cell r="E1143" t="str">
            <v>$404.00*</v>
          </cell>
        </row>
        <row r="1144">
          <cell r="A1144" t="str">
            <v>Quadro K2000M</v>
          </cell>
          <cell r="B1144">
            <v>1030</v>
          </cell>
          <cell r="C1144">
            <v>764</v>
          </cell>
          <cell r="D1144">
            <v>44392</v>
          </cell>
          <cell r="E1144" t="str">
            <v>$144.04*</v>
          </cell>
        </row>
        <row r="1145">
          <cell r="A1145" t="str">
            <v>Quadro K2100M</v>
          </cell>
          <cell r="B1145">
            <v>1370</v>
          </cell>
          <cell r="C1145">
            <v>642</v>
          </cell>
          <cell r="D1145">
            <v>44284</v>
          </cell>
          <cell r="E1145" t="str">
            <v>$415.99*</v>
          </cell>
        </row>
        <row r="1146">
          <cell r="A1146" t="str">
            <v>Quadro K2200</v>
          </cell>
          <cell r="B1146">
            <v>3540</v>
          </cell>
          <cell r="C1146">
            <v>308</v>
          </cell>
          <cell r="D1146" t="str">
            <v>12.43</v>
          </cell>
          <cell r="E1146" t="str">
            <v>$284.82*</v>
          </cell>
        </row>
        <row r="1147">
          <cell r="A1147" t="str">
            <v>Quadro K2200M</v>
          </cell>
          <cell r="B1147">
            <v>3882</v>
          </cell>
          <cell r="C1147">
            <v>290</v>
          </cell>
          <cell r="D1147">
            <v>44439</v>
          </cell>
          <cell r="E1147" t="str">
            <v>$124.95*</v>
          </cell>
        </row>
        <row r="1148">
          <cell r="A1148" t="str">
            <v>Quadro K3000M</v>
          </cell>
          <cell r="B1148">
            <v>1620</v>
          </cell>
          <cell r="C1148">
            <v>581</v>
          </cell>
          <cell r="D1148" t="str">
            <v>3.98</v>
          </cell>
          <cell r="E1148" t="str">
            <v>$407.56*</v>
          </cell>
        </row>
        <row r="1149">
          <cell r="A1149" t="str">
            <v>Quadro K3100M</v>
          </cell>
          <cell r="B1149">
            <v>2287</v>
          </cell>
          <cell r="C1149">
            <v>445</v>
          </cell>
          <cell r="D1149" t="str">
            <v>5.72</v>
          </cell>
          <cell r="E1149" t="str">
            <v>$399.95*</v>
          </cell>
        </row>
        <row r="1150">
          <cell r="A1150" t="str">
            <v>Quadro K4000</v>
          </cell>
          <cell r="B1150">
            <v>2698</v>
          </cell>
          <cell r="C1150">
            <v>382</v>
          </cell>
          <cell r="D1150">
            <v>44487</v>
          </cell>
          <cell r="E1150" t="str">
            <v>$265.00*</v>
          </cell>
        </row>
        <row r="1151">
          <cell r="A1151" t="str">
            <v>Quadro K4000M</v>
          </cell>
          <cell r="B1151">
            <v>2025</v>
          </cell>
          <cell r="C1151">
            <v>490</v>
          </cell>
          <cell r="D1151">
            <v>44422</v>
          </cell>
          <cell r="E1151" t="str">
            <v>$249.00*</v>
          </cell>
        </row>
        <row r="1152">
          <cell r="A1152" t="str">
            <v>Quadro K4100M</v>
          </cell>
          <cell r="B1152">
            <v>2584</v>
          </cell>
          <cell r="C1152">
            <v>403</v>
          </cell>
          <cell r="D1152">
            <v>44411</v>
          </cell>
          <cell r="E1152" t="str">
            <v>$322.00*</v>
          </cell>
        </row>
        <row r="1153">
          <cell r="A1153" t="str">
            <v>Quadro K4200</v>
          </cell>
          <cell r="B1153">
            <v>4327</v>
          </cell>
          <cell r="C1153">
            <v>264</v>
          </cell>
          <cell r="D1153">
            <v>44273</v>
          </cell>
          <cell r="E1153" t="str">
            <v>$240.00*</v>
          </cell>
        </row>
        <row r="1154">
          <cell r="A1154" t="str">
            <v>Quadro K5000</v>
          </cell>
          <cell r="B1154">
            <v>3921</v>
          </cell>
          <cell r="C1154">
            <v>288</v>
          </cell>
          <cell r="D1154">
            <v>44514</v>
          </cell>
          <cell r="E1154" t="str">
            <v>$352.00*</v>
          </cell>
        </row>
        <row r="1155">
          <cell r="A1155" t="str">
            <v>Quadro K5000M</v>
          </cell>
          <cell r="B1155">
            <v>2692</v>
          </cell>
          <cell r="C1155">
            <v>383</v>
          </cell>
          <cell r="D1155">
            <v>44424</v>
          </cell>
          <cell r="E1155" t="str">
            <v>$330.00*</v>
          </cell>
        </row>
        <row r="1156">
          <cell r="A1156" t="str">
            <v>Quadro K5100M</v>
          </cell>
          <cell r="B1156">
            <v>3279</v>
          </cell>
          <cell r="C1156">
            <v>335</v>
          </cell>
          <cell r="D1156" t="str">
            <v>2.96</v>
          </cell>
          <cell r="E1156" t="str">
            <v>$1,108.84*</v>
          </cell>
        </row>
        <row r="1157">
          <cell r="A1157" t="str">
            <v>Quadro K5200</v>
          </cell>
          <cell r="B1157">
            <v>5920</v>
          </cell>
          <cell r="C1157">
            <v>205</v>
          </cell>
          <cell r="D1157">
            <v>44490</v>
          </cell>
          <cell r="E1157" t="str">
            <v>$580.00*</v>
          </cell>
        </row>
        <row r="1158">
          <cell r="A1158" t="str">
            <v>Quadro K6000</v>
          </cell>
          <cell r="B1158">
            <v>8070</v>
          </cell>
          <cell r="C1158">
            <v>151</v>
          </cell>
          <cell r="D1158" t="str">
            <v>19.52</v>
          </cell>
          <cell r="E1158" t="str">
            <v>$413.47</v>
          </cell>
        </row>
        <row r="1159">
          <cell r="A1159" t="str">
            <v>Quadro M500M</v>
          </cell>
          <cell r="B1159">
            <v>1112</v>
          </cell>
          <cell r="C1159">
            <v>728</v>
          </cell>
          <cell r="D1159" t="str">
            <v>NA</v>
          </cell>
          <cell r="E1159" t="str">
            <v>NA</v>
          </cell>
        </row>
        <row r="1160">
          <cell r="A1160" t="str">
            <v>Quadro M520</v>
          </cell>
          <cell r="B1160">
            <v>2033</v>
          </cell>
          <cell r="C1160">
            <v>486</v>
          </cell>
          <cell r="D1160" t="str">
            <v>NA</v>
          </cell>
          <cell r="E1160" t="str">
            <v>NA</v>
          </cell>
        </row>
        <row r="1161">
          <cell r="A1161" t="str">
            <v>Quadro M600M</v>
          </cell>
          <cell r="B1161">
            <v>2142</v>
          </cell>
          <cell r="C1161">
            <v>468</v>
          </cell>
          <cell r="D1161" t="str">
            <v>53.57</v>
          </cell>
          <cell r="E1161" t="str">
            <v>$39.99*</v>
          </cell>
        </row>
        <row r="1162">
          <cell r="A1162" t="str">
            <v>Quadro M620</v>
          </cell>
          <cell r="B1162">
            <v>2817</v>
          </cell>
          <cell r="C1162">
            <v>370</v>
          </cell>
          <cell r="D1162" t="str">
            <v>NA</v>
          </cell>
          <cell r="E1162" t="str">
            <v>NA</v>
          </cell>
        </row>
        <row r="1163">
          <cell r="A1163" t="str">
            <v>Quadro M1000M</v>
          </cell>
          <cell r="B1163">
            <v>3017</v>
          </cell>
          <cell r="C1163">
            <v>355</v>
          </cell>
          <cell r="D1163">
            <v>13028</v>
          </cell>
          <cell r="E1163" t="str">
            <v>$85.99*</v>
          </cell>
        </row>
        <row r="1164">
          <cell r="A1164" t="str">
            <v>Quadro M1200</v>
          </cell>
          <cell r="B1164">
            <v>3370</v>
          </cell>
          <cell r="C1164">
            <v>324</v>
          </cell>
          <cell r="D1164" t="str">
            <v>NA</v>
          </cell>
          <cell r="E1164" t="str">
            <v>NA</v>
          </cell>
        </row>
        <row r="1165">
          <cell r="A1165" t="str">
            <v>Quadro M2000</v>
          </cell>
          <cell r="B1165">
            <v>3967</v>
          </cell>
          <cell r="C1165">
            <v>285</v>
          </cell>
          <cell r="D1165" t="str">
            <v>13.73</v>
          </cell>
          <cell r="E1165" t="str">
            <v>$289.00*</v>
          </cell>
        </row>
        <row r="1166">
          <cell r="A1166" t="str">
            <v>Quadro M2000M</v>
          </cell>
          <cell r="B1166">
            <v>3589</v>
          </cell>
          <cell r="C1166">
            <v>305</v>
          </cell>
          <cell r="D1166" t="str">
            <v>12.82</v>
          </cell>
          <cell r="E1166" t="str">
            <v>$279.95*</v>
          </cell>
        </row>
        <row r="1167">
          <cell r="A1167" t="str">
            <v>Quadro M2200</v>
          </cell>
          <cell r="B1167">
            <v>4405</v>
          </cell>
          <cell r="C1167">
            <v>259</v>
          </cell>
          <cell r="D1167" t="str">
            <v>17.62</v>
          </cell>
          <cell r="E1167" t="str">
            <v>$249.99*</v>
          </cell>
        </row>
        <row r="1168">
          <cell r="A1168" t="str">
            <v>Quadro M3000M</v>
          </cell>
          <cell r="B1168">
            <v>5636</v>
          </cell>
          <cell r="C1168">
            <v>212</v>
          </cell>
          <cell r="D1168" t="str">
            <v>35.24</v>
          </cell>
          <cell r="E1168" t="str">
            <v>$159.95*</v>
          </cell>
        </row>
        <row r="1169">
          <cell r="A1169" t="str">
            <v>Quadro M4000</v>
          </cell>
          <cell r="B1169">
            <v>6618</v>
          </cell>
          <cell r="C1169">
            <v>187</v>
          </cell>
          <cell r="D1169" t="str">
            <v>16.55</v>
          </cell>
          <cell r="E1169" t="str">
            <v>$399.99*</v>
          </cell>
        </row>
        <row r="1170">
          <cell r="A1170" t="str">
            <v>Quadro M4000M</v>
          </cell>
          <cell r="B1170">
            <v>6698</v>
          </cell>
          <cell r="C1170">
            <v>185</v>
          </cell>
          <cell r="D1170" t="str">
            <v>15.95</v>
          </cell>
          <cell r="E1170" t="str">
            <v>$420.00*</v>
          </cell>
        </row>
        <row r="1171">
          <cell r="A1171" t="str">
            <v>Quadro M5000</v>
          </cell>
          <cell r="B1171">
            <v>9416</v>
          </cell>
          <cell r="C1171">
            <v>121</v>
          </cell>
          <cell r="D1171">
            <v>44483</v>
          </cell>
          <cell r="E1171" t="str">
            <v>$667.66*</v>
          </cell>
        </row>
        <row r="1172">
          <cell r="A1172" t="str">
            <v>Quadro M5000M</v>
          </cell>
          <cell r="B1172">
            <v>6881</v>
          </cell>
          <cell r="C1172">
            <v>182</v>
          </cell>
          <cell r="D1172" t="str">
            <v>13.76</v>
          </cell>
          <cell r="E1172" t="str">
            <v>$499.95*</v>
          </cell>
        </row>
        <row r="1173">
          <cell r="A1173" t="str">
            <v>Quadro M5500</v>
          </cell>
          <cell r="B1173">
            <v>7915</v>
          </cell>
          <cell r="C1173">
            <v>155</v>
          </cell>
          <cell r="D1173" t="str">
            <v>NA</v>
          </cell>
          <cell r="E1173" t="str">
            <v>NA</v>
          </cell>
        </row>
        <row r="1174">
          <cell r="A1174" t="str">
            <v>Videocard Name</v>
          </cell>
          <cell r="B1174" t="str">
            <v>Passmark G3D Mark</v>
          </cell>
          <cell r="C1174" t="str">
            <v>Rank</v>
          </cell>
          <cell r="D1174" t="str">
            <v>Videocard Value</v>
          </cell>
          <cell r="E1174" t="str">
            <v>Price</v>
          </cell>
        </row>
        <row r="1175">
          <cell r="A1175"/>
          <cell r="B1175" t="str">
            <v>(higher is better)</v>
          </cell>
          <cell r="C1175" t="str">
            <v>(lower is better)</v>
          </cell>
          <cell r="D1175" t="str">
            <v>(higher is better)</v>
          </cell>
          <cell r="E1175" t="str">
            <v>(USD)</v>
          </cell>
        </row>
        <row r="1176">
          <cell r="A1176" t="str">
            <v>Quadro M6000</v>
          </cell>
          <cell r="B1176">
            <v>11212</v>
          </cell>
          <cell r="C1176">
            <v>95</v>
          </cell>
          <cell r="D1176">
            <v>44380</v>
          </cell>
          <cell r="E1176" t="str">
            <v>$1,595.00*</v>
          </cell>
        </row>
        <row r="1177">
          <cell r="A1177" t="str">
            <v>Quadro M6000 24GB</v>
          </cell>
          <cell r="B1177">
            <v>12600</v>
          </cell>
          <cell r="C1177">
            <v>74</v>
          </cell>
          <cell r="D1177" t="str">
            <v>NA</v>
          </cell>
          <cell r="E1177" t="str">
            <v>NA</v>
          </cell>
        </row>
        <row r="1178">
          <cell r="A1178" t="str">
            <v>Quadro NVS 55/280 PCI</v>
          </cell>
          <cell r="B1178">
            <v>6</v>
          </cell>
          <cell r="C1178">
            <v>2085</v>
          </cell>
          <cell r="D1178" t="str">
            <v>NA</v>
          </cell>
          <cell r="E1178" t="str">
            <v>NA</v>
          </cell>
        </row>
        <row r="1179">
          <cell r="A1179" t="str">
            <v>Quadro NVS 110M</v>
          </cell>
          <cell r="B1179">
            <v>47</v>
          </cell>
          <cell r="C1179">
            <v>1902</v>
          </cell>
          <cell r="D1179" t="str">
            <v>NA</v>
          </cell>
          <cell r="E1179" t="str">
            <v>NA</v>
          </cell>
        </row>
        <row r="1180">
          <cell r="A1180" t="str">
            <v>Quadro NVS 120M</v>
          </cell>
          <cell r="B1180">
            <v>46</v>
          </cell>
          <cell r="C1180">
            <v>1904</v>
          </cell>
          <cell r="D1180" t="str">
            <v>NA</v>
          </cell>
          <cell r="E1180" t="str">
            <v>NA</v>
          </cell>
        </row>
        <row r="1181">
          <cell r="A1181" t="str">
            <v>Quadro NVS 130M</v>
          </cell>
          <cell r="B1181">
            <v>97</v>
          </cell>
          <cell r="C1181">
            <v>1735</v>
          </cell>
          <cell r="D1181" t="str">
            <v>NA</v>
          </cell>
          <cell r="E1181" t="str">
            <v>NA</v>
          </cell>
        </row>
        <row r="1182">
          <cell r="A1182" t="str">
            <v>Quadro NVS 135M</v>
          </cell>
          <cell r="B1182">
            <v>66</v>
          </cell>
          <cell r="C1182">
            <v>1843</v>
          </cell>
          <cell r="D1182" t="str">
            <v>NA</v>
          </cell>
          <cell r="E1182" t="str">
            <v>NA</v>
          </cell>
        </row>
        <row r="1183">
          <cell r="A1183" t="str">
            <v>Quadro NVS 140M</v>
          </cell>
          <cell r="B1183">
            <v>69</v>
          </cell>
          <cell r="C1183">
            <v>1832</v>
          </cell>
          <cell r="D1183" t="str">
            <v>NA</v>
          </cell>
          <cell r="E1183" t="str">
            <v>NA</v>
          </cell>
        </row>
        <row r="1184">
          <cell r="A1184" t="str">
            <v>Quadro NVS 150M</v>
          </cell>
          <cell r="B1184">
            <v>92</v>
          </cell>
          <cell r="C1184">
            <v>1753</v>
          </cell>
          <cell r="D1184" t="str">
            <v>NA</v>
          </cell>
          <cell r="E1184" t="str">
            <v>NA</v>
          </cell>
        </row>
        <row r="1185">
          <cell r="A1185" t="str">
            <v>Quadro NVS 160M</v>
          </cell>
          <cell r="B1185">
            <v>76</v>
          </cell>
          <cell r="C1185">
            <v>1802</v>
          </cell>
          <cell r="D1185" t="str">
            <v>NA</v>
          </cell>
          <cell r="E1185" t="str">
            <v>NA</v>
          </cell>
        </row>
        <row r="1186">
          <cell r="A1186" t="str">
            <v>Quadro NVS 210S</v>
          </cell>
          <cell r="B1186">
            <v>23</v>
          </cell>
          <cell r="C1186">
            <v>2009</v>
          </cell>
          <cell r="D1186" t="str">
            <v>NA</v>
          </cell>
          <cell r="E1186" t="str">
            <v>NA</v>
          </cell>
        </row>
        <row r="1187">
          <cell r="A1187" t="str">
            <v>Quadro NVS 210S / GeForce 6150LE</v>
          </cell>
          <cell r="B1187">
            <v>20</v>
          </cell>
          <cell r="C1187">
            <v>2020</v>
          </cell>
          <cell r="D1187" t="str">
            <v>NA</v>
          </cell>
          <cell r="E1187" t="str">
            <v>NA</v>
          </cell>
        </row>
        <row r="1188">
          <cell r="A1188" t="str">
            <v>Quadro NVS 280 PCI</v>
          </cell>
          <cell r="B1188">
            <v>8</v>
          </cell>
          <cell r="C1188">
            <v>2063</v>
          </cell>
          <cell r="D1188" t="str">
            <v>0.06</v>
          </cell>
          <cell r="E1188" t="str">
            <v>$130.00*</v>
          </cell>
        </row>
        <row r="1189">
          <cell r="A1189" t="str">
            <v>Quadro NVS 280 SD</v>
          </cell>
          <cell r="B1189">
            <v>2</v>
          </cell>
          <cell r="C1189">
            <v>2195</v>
          </cell>
          <cell r="D1189" t="str">
            <v>NA</v>
          </cell>
          <cell r="E1189" t="str">
            <v>NA</v>
          </cell>
        </row>
        <row r="1190">
          <cell r="A1190" t="str">
            <v>Quadro NVS 285</v>
          </cell>
          <cell r="B1190">
            <v>38</v>
          </cell>
          <cell r="C1190">
            <v>1937</v>
          </cell>
          <cell r="D1190" t="str">
            <v>0.23</v>
          </cell>
          <cell r="E1190" t="str">
            <v>$169.86*</v>
          </cell>
        </row>
        <row r="1191">
          <cell r="A1191" t="str">
            <v>Quadro NVS 285 128MB</v>
          </cell>
          <cell r="B1191">
            <v>38</v>
          </cell>
          <cell r="C1191">
            <v>1940</v>
          </cell>
          <cell r="D1191" t="str">
            <v>0.70</v>
          </cell>
          <cell r="E1191" t="str">
            <v>$55.00*</v>
          </cell>
        </row>
        <row r="1192">
          <cell r="A1192" t="str">
            <v>Quadro NVS 290</v>
          </cell>
          <cell r="B1192">
            <v>225</v>
          </cell>
          <cell r="C1192">
            <v>1501</v>
          </cell>
          <cell r="D1192" t="str">
            <v>3.82</v>
          </cell>
          <cell r="E1192" t="str">
            <v>$59.00*</v>
          </cell>
        </row>
        <row r="1193">
          <cell r="A1193" t="str">
            <v>Quadro NVS 295</v>
          </cell>
          <cell r="B1193">
            <v>75</v>
          </cell>
          <cell r="C1193">
            <v>1804</v>
          </cell>
          <cell r="D1193">
            <v>44216</v>
          </cell>
          <cell r="E1193" t="str">
            <v>$63.00*</v>
          </cell>
        </row>
        <row r="1194">
          <cell r="A1194" t="str">
            <v>Quadro NVS 320M</v>
          </cell>
          <cell r="B1194">
            <v>159</v>
          </cell>
          <cell r="C1194">
            <v>1582</v>
          </cell>
          <cell r="D1194" t="str">
            <v>NA</v>
          </cell>
          <cell r="E1194" t="str">
            <v>NA</v>
          </cell>
        </row>
        <row r="1195">
          <cell r="A1195" t="str">
            <v>Quadro NVS 420</v>
          </cell>
          <cell r="B1195">
            <v>80</v>
          </cell>
          <cell r="C1195">
            <v>1794</v>
          </cell>
          <cell r="D1195" t="str">
            <v>0.54</v>
          </cell>
          <cell r="E1195" t="str">
            <v>$150.00*</v>
          </cell>
        </row>
        <row r="1196">
          <cell r="A1196" t="str">
            <v>Quadro NVS 440</v>
          </cell>
          <cell r="B1196">
            <v>37</v>
          </cell>
          <cell r="C1196">
            <v>1943</v>
          </cell>
          <cell r="D1196" t="str">
            <v>0.30</v>
          </cell>
          <cell r="E1196" t="str">
            <v>$124.99*</v>
          </cell>
        </row>
        <row r="1197">
          <cell r="A1197" t="str">
            <v>Quadro NVS 450</v>
          </cell>
          <cell r="B1197">
            <v>65</v>
          </cell>
          <cell r="C1197">
            <v>1849</v>
          </cell>
          <cell r="D1197" t="str">
            <v>0.41</v>
          </cell>
          <cell r="E1197" t="str">
            <v>$159.00*</v>
          </cell>
        </row>
        <row r="1198">
          <cell r="A1198" t="str">
            <v>Quadro NVS 510M</v>
          </cell>
          <cell r="B1198">
            <v>253</v>
          </cell>
          <cell r="C1198">
            <v>1476</v>
          </cell>
          <cell r="D1198" t="str">
            <v>NA</v>
          </cell>
          <cell r="E1198" t="str">
            <v>NA</v>
          </cell>
        </row>
        <row r="1199">
          <cell r="A1199" t="str">
            <v>Quadro P400</v>
          </cell>
          <cell r="B1199">
            <v>1637</v>
          </cell>
          <cell r="C1199">
            <v>579</v>
          </cell>
          <cell r="D1199" t="str">
            <v>7.65</v>
          </cell>
          <cell r="E1199" t="str">
            <v>$214.17*</v>
          </cell>
        </row>
        <row r="1200">
          <cell r="A1200" t="str">
            <v>Quadro P500</v>
          </cell>
          <cell r="B1200">
            <v>1596</v>
          </cell>
          <cell r="C1200">
            <v>588</v>
          </cell>
          <cell r="D1200" t="str">
            <v>NA</v>
          </cell>
          <cell r="E1200" t="str">
            <v>NA</v>
          </cell>
        </row>
        <row r="1201">
          <cell r="A1201" t="str">
            <v>Quadro P520</v>
          </cell>
          <cell r="B1201">
            <v>2148</v>
          </cell>
          <cell r="C1201">
            <v>467</v>
          </cell>
          <cell r="D1201" t="str">
            <v>1.43</v>
          </cell>
          <cell r="E1201" t="str">
            <v>$1,499.00*</v>
          </cell>
        </row>
        <row r="1202">
          <cell r="A1202" t="str">
            <v>Quadro P600</v>
          </cell>
          <cell r="B1202">
            <v>3357</v>
          </cell>
          <cell r="C1202">
            <v>328</v>
          </cell>
          <cell r="D1202">
            <v>44490</v>
          </cell>
          <cell r="E1202" t="str">
            <v>$329.00*</v>
          </cell>
        </row>
        <row r="1203">
          <cell r="A1203" t="str">
            <v>Quadro P620</v>
          </cell>
          <cell r="B1203">
            <v>3665</v>
          </cell>
          <cell r="C1203">
            <v>302</v>
          </cell>
          <cell r="D1203">
            <v>44455</v>
          </cell>
          <cell r="E1203" t="str">
            <v>$227.87*</v>
          </cell>
        </row>
        <row r="1204">
          <cell r="A1204" t="str">
            <v>Quadro P1000</v>
          </cell>
          <cell r="B1204">
            <v>4456</v>
          </cell>
          <cell r="C1204">
            <v>255</v>
          </cell>
          <cell r="D1204" t="str">
            <v>13.15</v>
          </cell>
          <cell r="E1204" t="str">
            <v>$338.99</v>
          </cell>
        </row>
        <row r="1205">
          <cell r="A1205" t="str">
            <v>Quadro P2000</v>
          </cell>
          <cell r="B1205">
            <v>7016</v>
          </cell>
          <cell r="C1205">
            <v>178</v>
          </cell>
          <cell r="D1205" t="str">
            <v>12.76</v>
          </cell>
          <cell r="E1205" t="str">
            <v>$549.69*</v>
          </cell>
        </row>
        <row r="1206">
          <cell r="A1206" t="str">
            <v>Quadro P2000 with Max-Q Design</v>
          </cell>
          <cell r="B1206">
            <v>4948</v>
          </cell>
          <cell r="C1206">
            <v>235</v>
          </cell>
          <cell r="D1206" t="str">
            <v>NA</v>
          </cell>
          <cell r="E1206" t="str">
            <v>NA</v>
          </cell>
        </row>
        <row r="1207">
          <cell r="A1207" t="str">
            <v>Quadro P2200</v>
          </cell>
          <cell r="B1207">
            <v>9656</v>
          </cell>
          <cell r="C1207">
            <v>117</v>
          </cell>
          <cell r="D1207" t="str">
            <v>23.91</v>
          </cell>
          <cell r="E1207" t="str">
            <v>$403.82*</v>
          </cell>
        </row>
        <row r="1208">
          <cell r="A1208" t="str">
            <v>Quadro P3000</v>
          </cell>
          <cell r="B1208">
            <v>6176</v>
          </cell>
          <cell r="C1208">
            <v>197</v>
          </cell>
          <cell r="D1208" t="str">
            <v>NA</v>
          </cell>
          <cell r="E1208" t="str">
            <v>NA</v>
          </cell>
        </row>
        <row r="1209">
          <cell r="A1209" t="str">
            <v>Quadro P3200</v>
          </cell>
          <cell r="B1209">
            <v>8387</v>
          </cell>
          <cell r="C1209">
            <v>145</v>
          </cell>
          <cell r="D1209" t="str">
            <v>NA</v>
          </cell>
          <cell r="E1209" t="str">
            <v>NA</v>
          </cell>
        </row>
        <row r="1210">
          <cell r="A1210" t="str">
            <v>Quadro P3200 with Max-Q Design</v>
          </cell>
          <cell r="B1210">
            <v>9237</v>
          </cell>
          <cell r="C1210">
            <v>123</v>
          </cell>
          <cell r="D1210" t="str">
            <v>NA</v>
          </cell>
          <cell r="E1210" t="str">
            <v>NA</v>
          </cell>
        </row>
        <row r="1211">
          <cell r="A1211" t="str">
            <v>Quadro P4000</v>
          </cell>
          <cell r="B1211">
            <v>11488</v>
          </cell>
          <cell r="C1211">
            <v>88</v>
          </cell>
          <cell r="D1211">
            <v>44495</v>
          </cell>
          <cell r="E1211" t="str">
            <v>$1,120.00*</v>
          </cell>
        </row>
        <row r="1212">
          <cell r="A1212" t="str">
            <v>Quadro P4000 with Max-Q Design</v>
          </cell>
          <cell r="B1212">
            <v>9082</v>
          </cell>
          <cell r="C1212">
            <v>130</v>
          </cell>
          <cell r="D1212" t="str">
            <v>NA</v>
          </cell>
          <cell r="E1212" t="str">
            <v>NA</v>
          </cell>
        </row>
        <row r="1213">
          <cell r="A1213" t="str">
            <v>Quadro P4200</v>
          </cell>
          <cell r="B1213">
            <v>10124</v>
          </cell>
          <cell r="C1213">
            <v>107</v>
          </cell>
          <cell r="D1213" t="str">
            <v>NA</v>
          </cell>
          <cell r="E1213" t="str">
            <v>NA</v>
          </cell>
        </row>
        <row r="1214">
          <cell r="A1214" t="str">
            <v>Quadro P4200 with Max-Q Design</v>
          </cell>
          <cell r="B1214">
            <v>11869</v>
          </cell>
          <cell r="C1214">
            <v>81</v>
          </cell>
          <cell r="D1214" t="str">
            <v>NA</v>
          </cell>
          <cell r="E1214" t="str">
            <v>NA</v>
          </cell>
        </row>
        <row r="1215">
          <cell r="A1215" t="str">
            <v>Quadro P5000</v>
          </cell>
          <cell r="B1215">
            <v>11866</v>
          </cell>
          <cell r="C1215">
            <v>82</v>
          </cell>
          <cell r="D1215" t="str">
            <v>5.99</v>
          </cell>
          <cell r="E1215" t="str">
            <v>$1,980.00*</v>
          </cell>
        </row>
        <row r="1216">
          <cell r="A1216" t="str">
            <v>Quadro P5200</v>
          </cell>
          <cell r="B1216">
            <v>11808</v>
          </cell>
          <cell r="C1216">
            <v>84</v>
          </cell>
          <cell r="D1216" t="str">
            <v>NA</v>
          </cell>
          <cell r="E1216" t="str">
            <v>NA</v>
          </cell>
        </row>
        <row r="1217">
          <cell r="A1217" t="str">
            <v>Quadro P5200 with Max-Q Design</v>
          </cell>
          <cell r="B1217">
            <v>10905</v>
          </cell>
          <cell r="C1217">
            <v>97</v>
          </cell>
          <cell r="D1217" t="str">
            <v>NA</v>
          </cell>
          <cell r="E1217" t="str">
            <v>NA</v>
          </cell>
        </row>
        <row r="1218">
          <cell r="A1218" t="str">
            <v>Quadro P6000</v>
          </cell>
          <cell r="B1218">
            <v>16465</v>
          </cell>
          <cell r="C1218">
            <v>34</v>
          </cell>
          <cell r="D1218">
            <v>44323</v>
          </cell>
          <cell r="E1218" t="str">
            <v>$3,250.00*</v>
          </cell>
        </row>
        <row r="1219">
          <cell r="A1219" t="str">
            <v>Quadro RTX 3000</v>
          </cell>
          <cell r="B1219">
            <v>11311</v>
          </cell>
          <cell r="C1219">
            <v>93</v>
          </cell>
          <cell r="D1219" t="str">
            <v>NA</v>
          </cell>
          <cell r="E1219" t="str">
            <v>NA</v>
          </cell>
        </row>
        <row r="1220">
          <cell r="A1220" t="str">
            <v>Quadro RTX 3000 with Max-Q Design</v>
          </cell>
          <cell r="B1220">
            <v>8639</v>
          </cell>
          <cell r="C1220">
            <v>138</v>
          </cell>
          <cell r="D1220" t="str">
            <v>NA</v>
          </cell>
          <cell r="E1220" t="str">
            <v>NA</v>
          </cell>
        </row>
        <row r="1221">
          <cell r="A1221" t="str">
            <v>Quadro RTX 4000</v>
          </cell>
          <cell r="B1221">
            <v>15567</v>
          </cell>
          <cell r="C1221">
            <v>41</v>
          </cell>
          <cell r="D1221" t="str">
            <v>17.32</v>
          </cell>
          <cell r="E1221" t="str">
            <v>$899.00*</v>
          </cell>
        </row>
        <row r="1222">
          <cell r="A1222" t="str">
            <v>Quadro RTX 4000 (Mobile)</v>
          </cell>
          <cell r="B1222">
            <v>12885</v>
          </cell>
          <cell r="C1222">
            <v>70</v>
          </cell>
          <cell r="D1222" t="str">
            <v>NA</v>
          </cell>
          <cell r="E1222" t="str">
            <v>NA</v>
          </cell>
        </row>
        <row r="1223">
          <cell r="A1223" t="str">
            <v>Quadro RTX 4000 with Max-Q Design</v>
          </cell>
          <cell r="B1223">
            <v>13267</v>
          </cell>
          <cell r="C1223">
            <v>68</v>
          </cell>
          <cell r="D1223" t="str">
            <v>NA</v>
          </cell>
          <cell r="E1223" t="str">
            <v>NA</v>
          </cell>
        </row>
        <row r="1224">
          <cell r="A1224" t="str">
            <v>Quadro RTX 5000</v>
          </cell>
          <cell r="B1224">
            <v>16348</v>
          </cell>
          <cell r="C1224">
            <v>37</v>
          </cell>
          <cell r="D1224" t="str">
            <v>NA</v>
          </cell>
          <cell r="E1224" t="str">
            <v>NA</v>
          </cell>
        </row>
        <row r="1225">
          <cell r="A1225" t="str">
            <v>Videocard Name</v>
          </cell>
          <cell r="B1225" t="str">
            <v>Passmark G3D Mark</v>
          </cell>
          <cell r="C1225" t="str">
            <v>Rank</v>
          </cell>
          <cell r="D1225" t="str">
            <v>Videocard Value</v>
          </cell>
          <cell r="E1225" t="str">
            <v>Price</v>
          </cell>
        </row>
        <row r="1226">
          <cell r="A1226"/>
          <cell r="B1226" t="str">
            <v>(higher is better)</v>
          </cell>
          <cell r="C1226" t="str">
            <v>(lower is better)</v>
          </cell>
          <cell r="D1226" t="str">
            <v>(higher is better)</v>
          </cell>
          <cell r="E1226" t="str">
            <v>(USD)</v>
          </cell>
        </row>
        <row r="1227">
          <cell r="A1227" t="str">
            <v>Quadro RTX 5000 (Mobile)</v>
          </cell>
          <cell r="B1227">
            <v>14832</v>
          </cell>
          <cell r="C1227">
            <v>48</v>
          </cell>
          <cell r="D1227" t="str">
            <v>NA</v>
          </cell>
          <cell r="E1227" t="str">
            <v>NA</v>
          </cell>
        </row>
        <row r="1228">
          <cell r="A1228" t="str">
            <v>Quadro RTX 5000 with Max-Q Design</v>
          </cell>
          <cell r="B1228">
            <v>13986</v>
          </cell>
          <cell r="C1228">
            <v>58</v>
          </cell>
          <cell r="D1228" t="str">
            <v>NA</v>
          </cell>
          <cell r="E1228" t="str">
            <v>NA</v>
          </cell>
        </row>
        <row r="1229">
          <cell r="A1229" t="str">
            <v>Quadro RTX 6000</v>
          </cell>
          <cell r="B1229">
            <v>19951</v>
          </cell>
          <cell r="C1229">
            <v>12</v>
          </cell>
          <cell r="D1229">
            <v>44272</v>
          </cell>
          <cell r="E1229" t="str">
            <v>$6,300.00*</v>
          </cell>
        </row>
        <row r="1230">
          <cell r="A1230" t="str">
            <v>Quadro RTX 8000</v>
          </cell>
          <cell r="B1230">
            <v>19608</v>
          </cell>
          <cell r="C1230">
            <v>15</v>
          </cell>
          <cell r="D1230">
            <v>44300</v>
          </cell>
          <cell r="E1230" t="str">
            <v>$4,741.49*</v>
          </cell>
        </row>
        <row r="1231">
          <cell r="A1231" t="str">
            <v>Quadro T1000</v>
          </cell>
          <cell r="B1231">
            <v>6467</v>
          </cell>
          <cell r="C1231">
            <v>190</v>
          </cell>
          <cell r="D1231">
            <v>44301</v>
          </cell>
          <cell r="E1231" t="str">
            <v>$429.99*</v>
          </cell>
        </row>
        <row r="1232">
          <cell r="A1232" t="str">
            <v>Quadro T1000 with Max-Q Design</v>
          </cell>
          <cell r="B1232">
            <v>6473</v>
          </cell>
          <cell r="C1232">
            <v>189</v>
          </cell>
          <cell r="D1232" t="str">
            <v>NA</v>
          </cell>
          <cell r="E1232" t="str">
            <v>NA</v>
          </cell>
        </row>
        <row r="1233">
          <cell r="A1233" t="str">
            <v>Quadro T2000</v>
          </cell>
          <cell r="B1233">
            <v>7133</v>
          </cell>
          <cell r="C1233">
            <v>177</v>
          </cell>
          <cell r="D1233" t="str">
            <v>NA</v>
          </cell>
          <cell r="E1233" t="str">
            <v>NA</v>
          </cell>
        </row>
        <row r="1234">
          <cell r="A1234" t="str">
            <v>Quadro T2000 with Max-Q Design</v>
          </cell>
          <cell r="B1234">
            <v>6924</v>
          </cell>
          <cell r="C1234">
            <v>181</v>
          </cell>
          <cell r="D1234" t="str">
            <v>NA</v>
          </cell>
          <cell r="E1234" t="str">
            <v>NA</v>
          </cell>
        </row>
        <row r="1235">
          <cell r="A1235" t="str">
            <v>Qualcomm Adreno 540 GPU</v>
          </cell>
          <cell r="B1235">
            <v>117</v>
          </cell>
          <cell r="C1235">
            <v>1671</v>
          </cell>
          <cell r="D1235" t="str">
            <v>NA</v>
          </cell>
          <cell r="E1235" t="str">
            <v>NA</v>
          </cell>
        </row>
        <row r="1236">
          <cell r="A1236" t="str">
            <v>Qualcomm Adreno 618 GPU</v>
          </cell>
          <cell r="B1236">
            <v>119</v>
          </cell>
          <cell r="C1236">
            <v>1664</v>
          </cell>
          <cell r="D1236" t="str">
            <v>NA</v>
          </cell>
          <cell r="E1236" t="str">
            <v>NA</v>
          </cell>
        </row>
        <row r="1237">
          <cell r="A1237" t="str">
            <v>Qualcomm Adreno 630 GPU</v>
          </cell>
          <cell r="B1237">
            <v>265</v>
          </cell>
          <cell r="C1237">
            <v>1468</v>
          </cell>
          <cell r="D1237" t="str">
            <v>NA</v>
          </cell>
          <cell r="E1237" t="str">
            <v>NA</v>
          </cell>
        </row>
        <row r="1238">
          <cell r="A1238" t="str">
            <v>Qualcomm Adreno 680 GPU</v>
          </cell>
          <cell r="B1238">
            <v>338</v>
          </cell>
          <cell r="C1238">
            <v>1401</v>
          </cell>
          <cell r="D1238" t="str">
            <v>NA</v>
          </cell>
          <cell r="E1238" t="str">
            <v>NA</v>
          </cell>
        </row>
        <row r="1239">
          <cell r="A1239" t="str">
            <v>QXL KMDOD</v>
          </cell>
          <cell r="B1239">
            <v>18</v>
          </cell>
          <cell r="C1239">
            <v>2025</v>
          </cell>
          <cell r="D1239" t="str">
            <v>NA</v>
          </cell>
          <cell r="E1239" t="str">
            <v>NA</v>
          </cell>
        </row>
        <row r="1240">
          <cell r="A1240" t="str">
            <v>Radeon 520</v>
          </cell>
          <cell r="B1240">
            <v>836</v>
          </cell>
          <cell r="C1240">
            <v>895</v>
          </cell>
          <cell r="D1240">
            <v>44468</v>
          </cell>
          <cell r="E1240" t="str">
            <v>$89.99*</v>
          </cell>
        </row>
        <row r="1241">
          <cell r="A1241" t="str">
            <v>Radeon 530</v>
          </cell>
          <cell r="B1241">
            <v>942</v>
          </cell>
          <cell r="C1241">
            <v>823</v>
          </cell>
          <cell r="D1241" t="str">
            <v>NA</v>
          </cell>
          <cell r="E1241" t="str">
            <v>NA</v>
          </cell>
        </row>
        <row r="1242">
          <cell r="A1242" t="str">
            <v>Radeon 535</v>
          </cell>
          <cell r="B1242">
            <v>1070</v>
          </cell>
          <cell r="C1242">
            <v>743</v>
          </cell>
          <cell r="D1242" t="str">
            <v>NA</v>
          </cell>
          <cell r="E1242" t="str">
            <v>NA</v>
          </cell>
        </row>
        <row r="1243">
          <cell r="A1243" t="str">
            <v>Radeon 535DX</v>
          </cell>
          <cell r="B1243">
            <v>782</v>
          </cell>
          <cell r="C1243">
            <v>931</v>
          </cell>
          <cell r="D1243" t="str">
            <v>NA</v>
          </cell>
          <cell r="E1243" t="str">
            <v>NA</v>
          </cell>
        </row>
        <row r="1244">
          <cell r="A1244" t="str">
            <v>Radeon 540</v>
          </cell>
          <cell r="B1244">
            <v>1275</v>
          </cell>
          <cell r="C1244">
            <v>670</v>
          </cell>
          <cell r="D1244" t="str">
            <v>NA</v>
          </cell>
          <cell r="E1244" t="str">
            <v>NA</v>
          </cell>
        </row>
        <row r="1245">
          <cell r="A1245" t="str">
            <v>Radeon 540X</v>
          </cell>
          <cell r="B1245">
            <v>1397</v>
          </cell>
          <cell r="C1245">
            <v>637</v>
          </cell>
          <cell r="D1245" t="str">
            <v>NA</v>
          </cell>
          <cell r="E1245" t="str">
            <v>NA</v>
          </cell>
        </row>
        <row r="1246">
          <cell r="A1246" t="str">
            <v>Radeon 550X</v>
          </cell>
          <cell r="B1246">
            <v>1412</v>
          </cell>
          <cell r="C1246">
            <v>634</v>
          </cell>
          <cell r="D1246" t="str">
            <v>NA</v>
          </cell>
          <cell r="E1246" t="str">
            <v>NA</v>
          </cell>
        </row>
        <row r="1247">
          <cell r="A1247" t="str">
            <v>Radeon 620</v>
          </cell>
          <cell r="B1247">
            <v>902</v>
          </cell>
          <cell r="C1247">
            <v>848</v>
          </cell>
          <cell r="D1247" t="str">
            <v>NA</v>
          </cell>
          <cell r="E1247" t="str">
            <v>NA</v>
          </cell>
        </row>
        <row r="1248">
          <cell r="A1248" t="str">
            <v>Radeon 625</v>
          </cell>
          <cell r="B1248">
            <v>1201</v>
          </cell>
          <cell r="C1248">
            <v>701</v>
          </cell>
          <cell r="D1248" t="str">
            <v>NA</v>
          </cell>
          <cell r="E1248" t="str">
            <v>NA</v>
          </cell>
        </row>
        <row r="1249">
          <cell r="A1249" t="str">
            <v>Radeon 630</v>
          </cell>
          <cell r="B1249">
            <v>1281</v>
          </cell>
          <cell r="C1249">
            <v>667</v>
          </cell>
          <cell r="D1249" t="str">
            <v>NA</v>
          </cell>
          <cell r="E1249" t="str">
            <v>NA</v>
          </cell>
        </row>
        <row r="1250">
          <cell r="A1250" t="str">
            <v>Radeon 2100</v>
          </cell>
          <cell r="B1250">
            <v>59</v>
          </cell>
          <cell r="C1250">
            <v>1862</v>
          </cell>
          <cell r="D1250" t="str">
            <v>0.30</v>
          </cell>
          <cell r="E1250" t="str">
            <v>$199.99*</v>
          </cell>
        </row>
        <row r="1251">
          <cell r="A1251" t="str">
            <v>Radeon 3000</v>
          </cell>
          <cell r="B1251">
            <v>98</v>
          </cell>
          <cell r="C1251">
            <v>1729</v>
          </cell>
          <cell r="D1251" t="str">
            <v>0.31</v>
          </cell>
          <cell r="E1251" t="str">
            <v>$319.00*</v>
          </cell>
        </row>
        <row r="1252">
          <cell r="A1252" t="str">
            <v>Radeon 3100</v>
          </cell>
          <cell r="B1252">
            <v>73</v>
          </cell>
          <cell r="C1252">
            <v>1809</v>
          </cell>
          <cell r="D1252" t="str">
            <v>0.32</v>
          </cell>
          <cell r="E1252" t="str">
            <v>$229.99*</v>
          </cell>
        </row>
        <row r="1253">
          <cell r="A1253" t="str">
            <v>Radeon 6600M</v>
          </cell>
          <cell r="B1253">
            <v>566</v>
          </cell>
          <cell r="C1253">
            <v>1171</v>
          </cell>
          <cell r="D1253" t="str">
            <v>NA</v>
          </cell>
          <cell r="E1253" t="str">
            <v>NA</v>
          </cell>
        </row>
        <row r="1254">
          <cell r="A1254" t="str">
            <v>Radeon 6750M</v>
          </cell>
          <cell r="B1254">
            <v>911</v>
          </cell>
          <cell r="C1254">
            <v>845</v>
          </cell>
          <cell r="D1254" t="str">
            <v>NA</v>
          </cell>
          <cell r="E1254" t="str">
            <v>NA</v>
          </cell>
        </row>
        <row r="1255">
          <cell r="A1255" t="str">
            <v>Radeon 7000 / Radeon VE</v>
          </cell>
          <cell r="B1255">
            <v>2</v>
          </cell>
          <cell r="C1255">
            <v>2184</v>
          </cell>
          <cell r="D1255" t="str">
            <v>NA</v>
          </cell>
          <cell r="E1255" t="str">
            <v>NA</v>
          </cell>
        </row>
        <row r="1256">
          <cell r="A1256" t="str">
            <v>RADEON 7000 / RADEON VE Family</v>
          </cell>
          <cell r="B1256">
            <v>3</v>
          </cell>
          <cell r="C1256">
            <v>2148</v>
          </cell>
          <cell r="D1256" t="str">
            <v>NA</v>
          </cell>
          <cell r="E1256" t="str">
            <v>NA</v>
          </cell>
        </row>
        <row r="1257">
          <cell r="A1257" t="str">
            <v>RADEON 7200</v>
          </cell>
          <cell r="B1257">
            <v>2</v>
          </cell>
          <cell r="C1257">
            <v>2178</v>
          </cell>
          <cell r="D1257" t="str">
            <v>0.00</v>
          </cell>
          <cell r="E1257" t="str">
            <v>$599.99*</v>
          </cell>
        </row>
        <row r="1258">
          <cell r="A1258" t="str">
            <v>RADEON 7500</v>
          </cell>
          <cell r="B1258">
            <v>3</v>
          </cell>
          <cell r="C1258">
            <v>2168</v>
          </cell>
          <cell r="D1258" t="str">
            <v>0.02</v>
          </cell>
          <cell r="E1258" t="str">
            <v>$177.25*</v>
          </cell>
        </row>
        <row r="1259">
          <cell r="A1259" t="str">
            <v>RADEON 7500 Family</v>
          </cell>
          <cell r="B1259">
            <v>4</v>
          </cell>
          <cell r="C1259">
            <v>2119</v>
          </cell>
          <cell r="D1259" t="str">
            <v>NA</v>
          </cell>
          <cell r="E1259" t="str">
            <v>NA</v>
          </cell>
        </row>
        <row r="1260">
          <cell r="A1260" t="str">
            <v>RADEON 8500 Family</v>
          </cell>
          <cell r="B1260">
            <v>6</v>
          </cell>
          <cell r="C1260">
            <v>2078</v>
          </cell>
          <cell r="D1260" t="str">
            <v>NA</v>
          </cell>
          <cell r="E1260" t="str">
            <v>NA</v>
          </cell>
        </row>
        <row r="1261">
          <cell r="A1261" t="str">
            <v>RADEON 9000</v>
          </cell>
          <cell r="B1261">
            <v>4</v>
          </cell>
          <cell r="C1261">
            <v>2123</v>
          </cell>
          <cell r="D1261" t="str">
            <v>NA</v>
          </cell>
          <cell r="E1261" t="str">
            <v>NA</v>
          </cell>
        </row>
        <row r="1262">
          <cell r="A1262" t="str">
            <v>RADEON 9000 Family</v>
          </cell>
          <cell r="B1262">
            <v>3</v>
          </cell>
          <cell r="C1262">
            <v>2158</v>
          </cell>
          <cell r="D1262" t="str">
            <v>NA</v>
          </cell>
          <cell r="E1262" t="str">
            <v>NA</v>
          </cell>
        </row>
        <row r="1263">
          <cell r="A1263" t="str">
            <v>RADEON 9100 Family</v>
          </cell>
          <cell r="B1263">
            <v>6</v>
          </cell>
          <cell r="C1263">
            <v>2084</v>
          </cell>
          <cell r="D1263" t="str">
            <v>NA</v>
          </cell>
          <cell r="E1263" t="str">
            <v>NA</v>
          </cell>
        </row>
        <row r="1264">
          <cell r="A1264" t="str">
            <v>RADEON 9100 IGP</v>
          </cell>
          <cell r="B1264">
            <v>5</v>
          </cell>
          <cell r="C1264">
            <v>2102</v>
          </cell>
          <cell r="D1264" t="str">
            <v>NA</v>
          </cell>
          <cell r="E1264" t="str">
            <v>NA</v>
          </cell>
        </row>
        <row r="1265">
          <cell r="A1265" t="str">
            <v>RADEON 9200</v>
          </cell>
          <cell r="B1265">
            <v>3</v>
          </cell>
          <cell r="C1265">
            <v>2155</v>
          </cell>
          <cell r="D1265" t="str">
            <v>0.02</v>
          </cell>
          <cell r="E1265" t="str">
            <v>$153.63*</v>
          </cell>
        </row>
        <row r="1266">
          <cell r="A1266" t="str">
            <v>RADEON 9200 LE Family</v>
          </cell>
          <cell r="B1266">
            <v>2</v>
          </cell>
          <cell r="C1266">
            <v>2188</v>
          </cell>
          <cell r="D1266" t="str">
            <v>NA</v>
          </cell>
          <cell r="E1266" t="str">
            <v>NA</v>
          </cell>
        </row>
        <row r="1267">
          <cell r="A1267" t="str">
            <v>RADEON 9200 PRO Family</v>
          </cell>
          <cell r="B1267">
            <v>2</v>
          </cell>
          <cell r="C1267">
            <v>2179</v>
          </cell>
          <cell r="D1267" t="str">
            <v>NA</v>
          </cell>
          <cell r="E1267" t="str">
            <v>NA</v>
          </cell>
        </row>
        <row r="1268">
          <cell r="A1268" t="str">
            <v>RADEON 9200 SE</v>
          </cell>
          <cell r="B1268">
            <v>2</v>
          </cell>
          <cell r="C1268">
            <v>2191</v>
          </cell>
          <cell r="D1268" t="str">
            <v>NA</v>
          </cell>
          <cell r="E1268" t="str">
            <v>NA</v>
          </cell>
        </row>
        <row r="1269">
          <cell r="A1269" t="str">
            <v>RADEON 9250</v>
          </cell>
          <cell r="B1269">
            <v>2</v>
          </cell>
          <cell r="C1269">
            <v>2189</v>
          </cell>
          <cell r="D1269" t="str">
            <v>0.01</v>
          </cell>
          <cell r="E1269" t="str">
            <v>$189.00*</v>
          </cell>
        </row>
        <row r="1270">
          <cell r="A1270" t="str">
            <v>RADEON 9500</v>
          </cell>
          <cell r="B1270">
            <v>36</v>
          </cell>
          <cell r="C1270">
            <v>1948</v>
          </cell>
          <cell r="D1270" t="str">
            <v>0.90</v>
          </cell>
          <cell r="E1270" t="str">
            <v>$40.50*</v>
          </cell>
        </row>
        <row r="1271">
          <cell r="A1271" t="str">
            <v>RADEON 9500 PRO / 9700</v>
          </cell>
          <cell r="B1271">
            <v>41</v>
          </cell>
          <cell r="C1271">
            <v>1921</v>
          </cell>
          <cell r="D1271" t="str">
            <v>NA</v>
          </cell>
          <cell r="E1271" t="str">
            <v>NA</v>
          </cell>
        </row>
        <row r="1272">
          <cell r="A1272" t="str">
            <v>RADEON 9550</v>
          </cell>
          <cell r="B1272">
            <v>34</v>
          </cell>
          <cell r="C1272">
            <v>1957</v>
          </cell>
          <cell r="D1272">
            <v>44205</v>
          </cell>
          <cell r="E1272" t="str">
            <v>$31.88*</v>
          </cell>
        </row>
        <row r="1273">
          <cell r="A1273" t="str">
            <v>Radeon 9550 / X1050</v>
          </cell>
          <cell r="B1273">
            <v>29</v>
          </cell>
          <cell r="C1273">
            <v>1986</v>
          </cell>
          <cell r="D1273" t="str">
            <v>NA</v>
          </cell>
          <cell r="E1273" t="str">
            <v>NA</v>
          </cell>
        </row>
        <row r="1274">
          <cell r="A1274" t="str">
            <v>RADEON 9600 Family</v>
          </cell>
          <cell r="B1274">
            <v>25</v>
          </cell>
          <cell r="C1274">
            <v>2001</v>
          </cell>
          <cell r="D1274" t="str">
            <v>NA</v>
          </cell>
          <cell r="E1274" t="str">
            <v>NA</v>
          </cell>
        </row>
        <row r="1275">
          <cell r="A1275" t="str">
            <v>RADEON 9600 PRO</v>
          </cell>
          <cell r="B1275">
            <v>42</v>
          </cell>
          <cell r="C1275">
            <v>1918</v>
          </cell>
          <cell r="D1275" t="str">
            <v>NA</v>
          </cell>
          <cell r="E1275" t="str">
            <v>NA</v>
          </cell>
        </row>
        <row r="1276">
          <cell r="A1276" t="str">
            <v>Videocard Name</v>
          </cell>
          <cell r="B1276" t="str">
            <v>Passmark G3D Mark</v>
          </cell>
          <cell r="C1276" t="str">
            <v>Rank</v>
          </cell>
          <cell r="D1276" t="str">
            <v>Videocard Value</v>
          </cell>
          <cell r="E1276" t="str">
            <v>Price</v>
          </cell>
        </row>
        <row r="1277">
          <cell r="A1277"/>
          <cell r="B1277" t="str">
            <v>(higher is better)</v>
          </cell>
          <cell r="C1277" t="str">
            <v>(lower is better)</v>
          </cell>
          <cell r="D1277" t="str">
            <v>(higher is better)</v>
          </cell>
          <cell r="E1277" t="str">
            <v>(USD)</v>
          </cell>
        </row>
        <row r="1278">
          <cell r="A1278" t="str">
            <v>RADEON 9600 PRO Family</v>
          </cell>
          <cell r="B1278">
            <v>26</v>
          </cell>
          <cell r="C1278">
            <v>1994</v>
          </cell>
          <cell r="D1278" t="str">
            <v>NA</v>
          </cell>
          <cell r="E1278" t="str">
            <v>NA</v>
          </cell>
        </row>
        <row r="1279">
          <cell r="A1279" t="str">
            <v>RADEON 9600 TX Family</v>
          </cell>
          <cell r="B1279">
            <v>18</v>
          </cell>
          <cell r="C1279">
            <v>2027</v>
          </cell>
          <cell r="D1279" t="str">
            <v>NA</v>
          </cell>
          <cell r="E1279" t="str">
            <v>NA</v>
          </cell>
        </row>
        <row r="1280">
          <cell r="A1280" t="str">
            <v>RADEON 9600 XT</v>
          </cell>
          <cell r="B1280">
            <v>35</v>
          </cell>
          <cell r="C1280">
            <v>1955</v>
          </cell>
          <cell r="D1280" t="str">
            <v>NA</v>
          </cell>
          <cell r="E1280" t="str">
            <v>NA</v>
          </cell>
        </row>
        <row r="1281">
          <cell r="A1281" t="str">
            <v>RADEON 9600SE</v>
          </cell>
          <cell r="B1281">
            <v>27</v>
          </cell>
          <cell r="C1281">
            <v>1990</v>
          </cell>
          <cell r="D1281" t="str">
            <v>NA</v>
          </cell>
          <cell r="E1281" t="str">
            <v>NA</v>
          </cell>
        </row>
        <row r="1282">
          <cell r="A1282" t="str">
            <v>RADEON 9700 PRO</v>
          </cell>
          <cell r="B1282">
            <v>53</v>
          </cell>
          <cell r="C1282">
            <v>1879</v>
          </cell>
          <cell r="D1282" t="str">
            <v>NA</v>
          </cell>
          <cell r="E1282" t="str">
            <v>NA</v>
          </cell>
        </row>
        <row r="1283">
          <cell r="A1283" t="str">
            <v>RADEON 9800</v>
          </cell>
          <cell r="B1283">
            <v>57</v>
          </cell>
          <cell r="C1283">
            <v>1872</v>
          </cell>
          <cell r="D1283" t="str">
            <v>0.18</v>
          </cell>
          <cell r="E1283" t="str">
            <v>$325.00*</v>
          </cell>
        </row>
        <row r="1284">
          <cell r="A1284" t="str">
            <v>RADEON 9800 PRO</v>
          </cell>
          <cell r="B1284">
            <v>59</v>
          </cell>
          <cell r="C1284">
            <v>1863</v>
          </cell>
          <cell r="D1284" t="str">
            <v>NA</v>
          </cell>
          <cell r="E1284" t="str">
            <v>NA</v>
          </cell>
        </row>
        <row r="1285">
          <cell r="A1285" t="str">
            <v>RADEON 9800 SE</v>
          </cell>
          <cell r="B1285">
            <v>23</v>
          </cell>
          <cell r="C1285">
            <v>2010</v>
          </cell>
          <cell r="D1285" t="str">
            <v>NA</v>
          </cell>
          <cell r="E1285" t="str">
            <v>NA</v>
          </cell>
        </row>
        <row r="1286">
          <cell r="A1286" t="str">
            <v>RADEON 9800 XT</v>
          </cell>
          <cell r="B1286">
            <v>56</v>
          </cell>
          <cell r="C1286">
            <v>1875</v>
          </cell>
          <cell r="D1286" t="str">
            <v>NA</v>
          </cell>
          <cell r="E1286" t="str">
            <v>NA</v>
          </cell>
        </row>
        <row r="1287">
          <cell r="A1287" t="str">
            <v>RADEON A9800XT</v>
          </cell>
          <cell r="B1287">
            <v>22</v>
          </cell>
          <cell r="C1287">
            <v>2015</v>
          </cell>
          <cell r="D1287" t="str">
            <v>NA</v>
          </cell>
          <cell r="E1287" t="str">
            <v>NA</v>
          </cell>
        </row>
        <row r="1288">
          <cell r="A1288" t="str">
            <v>RADEON E2400</v>
          </cell>
          <cell r="B1288">
            <v>51</v>
          </cell>
          <cell r="C1288">
            <v>1886</v>
          </cell>
          <cell r="D1288" t="str">
            <v>NA</v>
          </cell>
          <cell r="E1288" t="str">
            <v>NA</v>
          </cell>
        </row>
        <row r="1289">
          <cell r="A1289" t="str">
            <v>RADEON E4690</v>
          </cell>
          <cell r="B1289">
            <v>405</v>
          </cell>
          <cell r="C1289">
            <v>1345</v>
          </cell>
          <cell r="D1289" t="str">
            <v>NA</v>
          </cell>
          <cell r="E1289" t="str">
            <v>NA</v>
          </cell>
        </row>
        <row r="1290">
          <cell r="A1290" t="str">
            <v>Radeon E6460</v>
          </cell>
          <cell r="B1290">
            <v>323</v>
          </cell>
          <cell r="C1290">
            <v>1415</v>
          </cell>
          <cell r="D1290" t="str">
            <v>NA</v>
          </cell>
          <cell r="E1290" t="str">
            <v>NA</v>
          </cell>
        </row>
        <row r="1291">
          <cell r="A1291" t="str">
            <v>Radeon E6465</v>
          </cell>
          <cell r="B1291">
            <v>164</v>
          </cell>
          <cell r="C1291">
            <v>1579</v>
          </cell>
          <cell r="D1291" t="str">
            <v>NA</v>
          </cell>
          <cell r="E1291" t="str">
            <v>NA</v>
          </cell>
        </row>
        <row r="1292">
          <cell r="A1292" t="str">
            <v>Radeon E6760</v>
          </cell>
          <cell r="B1292">
            <v>973</v>
          </cell>
          <cell r="C1292">
            <v>798</v>
          </cell>
          <cell r="D1292">
            <v>44292</v>
          </cell>
          <cell r="E1292" t="str">
            <v>$239.99*</v>
          </cell>
        </row>
        <row r="1293">
          <cell r="A1293" t="str">
            <v>Radeon E8860</v>
          </cell>
          <cell r="B1293">
            <v>1577</v>
          </cell>
          <cell r="C1293">
            <v>593</v>
          </cell>
          <cell r="D1293" t="str">
            <v>NA</v>
          </cell>
          <cell r="E1293" t="str">
            <v>NA</v>
          </cell>
        </row>
        <row r="1294">
          <cell r="A1294" t="str">
            <v>Radeon E8870PCIe</v>
          </cell>
          <cell r="B1294">
            <v>3368</v>
          </cell>
          <cell r="C1294">
            <v>326</v>
          </cell>
          <cell r="D1294" t="str">
            <v>NA</v>
          </cell>
          <cell r="E1294" t="str">
            <v>NA</v>
          </cell>
        </row>
        <row r="1295">
          <cell r="A1295" t="str">
            <v>Radeon HD4650</v>
          </cell>
          <cell r="B1295">
            <v>239</v>
          </cell>
          <cell r="C1295">
            <v>1490</v>
          </cell>
          <cell r="D1295">
            <v>44219</v>
          </cell>
          <cell r="E1295" t="str">
            <v>$195.84*</v>
          </cell>
        </row>
        <row r="1296">
          <cell r="A1296" t="str">
            <v>Radeon HD4670</v>
          </cell>
          <cell r="B1296">
            <v>365</v>
          </cell>
          <cell r="C1296">
            <v>1377</v>
          </cell>
          <cell r="D1296" t="str">
            <v>NA</v>
          </cell>
          <cell r="E1296" t="str">
            <v>NA</v>
          </cell>
        </row>
        <row r="1297">
          <cell r="A1297" t="str">
            <v>RADEON HD6370D</v>
          </cell>
          <cell r="B1297">
            <v>320</v>
          </cell>
          <cell r="C1297">
            <v>1418</v>
          </cell>
          <cell r="D1297" t="str">
            <v>NA</v>
          </cell>
          <cell r="E1297" t="str">
            <v>NA</v>
          </cell>
        </row>
        <row r="1298">
          <cell r="A1298" t="str">
            <v>RADEON HD6410D</v>
          </cell>
          <cell r="B1298">
            <v>422</v>
          </cell>
          <cell r="C1298">
            <v>1333</v>
          </cell>
          <cell r="D1298" t="str">
            <v>NA</v>
          </cell>
          <cell r="E1298" t="str">
            <v>NA</v>
          </cell>
        </row>
        <row r="1299">
          <cell r="A1299" t="str">
            <v>RADEON HD6530D</v>
          </cell>
          <cell r="B1299">
            <v>531</v>
          </cell>
          <cell r="C1299">
            <v>1216</v>
          </cell>
          <cell r="D1299" t="str">
            <v>NA</v>
          </cell>
          <cell r="E1299" t="str">
            <v>NA</v>
          </cell>
        </row>
        <row r="1300">
          <cell r="A1300" t="str">
            <v>RADEON HD7450</v>
          </cell>
          <cell r="B1300">
            <v>199</v>
          </cell>
          <cell r="C1300">
            <v>1535</v>
          </cell>
          <cell r="D1300" t="str">
            <v>8.95</v>
          </cell>
          <cell r="E1300" t="str">
            <v>$22.25*</v>
          </cell>
        </row>
        <row r="1301">
          <cell r="A1301" t="str">
            <v>Radeon HD8530M</v>
          </cell>
          <cell r="B1301">
            <v>490</v>
          </cell>
          <cell r="C1301">
            <v>1260</v>
          </cell>
          <cell r="D1301" t="str">
            <v>NA</v>
          </cell>
          <cell r="E1301" t="str">
            <v>NA</v>
          </cell>
        </row>
        <row r="1302">
          <cell r="A1302" t="str">
            <v>Radeon HD8970M</v>
          </cell>
          <cell r="B1302">
            <v>3368</v>
          </cell>
          <cell r="C1302">
            <v>325</v>
          </cell>
          <cell r="D1302" t="str">
            <v>NA</v>
          </cell>
          <cell r="E1302" t="str">
            <v>NA</v>
          </cell>
        </row>
        <row r="1303">
          <cell r="A1303" t="str">
            <v>Radeon HD 2350</v>
          </cell>
          <cell r="B1303">
            <v>76</v>
          </cell>
          <cell r="C1303">
            <v>1801</v>
          </cell>
          <cell r="D1303" t="str">
            <v>NA</v>
          </cell>
          <cell r="E1303" t="str">
            <v>NA</v>
          </cell>
        </row>
        <row r="1304">
          <cell r="A1304" t="str">
            <v>Radeon HD 2400</v>
          </cell>
          <cell r="B1304">
            <v>120</v>
          </cell>
          <cell r="C1304">
            <v>1662</v>
          </cell>
          <cell r="D1304" t="str">
            <v>1.62</v>
          </cell>
          <cell r="E1304" t="str">
            <v>$74.44*</v>
          </cell>
        </row>
        <row r="1305">
          <cell r="A1305" t="str">
            <v>Radeon HD 2400 PCI</v>
          </cell>
          <cell r="B1305">
            <v>14</v>
          </cell>
          <cell r="C1305">
            <v>2040</v>
          </cell>
          <cell r="D1305" t="str">
            <v>NA</v>
          </cell>
          <cell r="E1305" t="str">
            <v>NA</v>
          </cell>
        </row>
        <row r="1306">
          <cell r="A1306" t="str">
            <v>Radeon HD 2400 Pro</v>
          </cell>
          <cell r="B1306">
            <v>114</v>
          </cell>
          <cell r="C1306">
            <v>1683</v>
          </cell>
          <cell r="D1306" t="str">
            <v>NA</v>
          </cell>
          <cell r="E1306" t="str">
            <v>NA</v>
          </cell>
        </row>
        <row r="1307">
          <cell r="A1307" t="str">
            <v>Radeon HD 2400 XT</v>
          </cell>
          <cell r="B1307">
            <v>118</v>
          </cell>
          <cell r="C1307">
            <v>1667</v>
          </cell>
          <cell r="D1307" t="str">
            <v>NA</v>
          </cell>
          <cell r="E1307" t="str">
            <v>NA</v>
          </cell>
        </row>
        <row r="1308">
          <cell r="A1308" t="str">
            <v>Radeon HD 2600 PRO</v>
          </cell>
          <cell r="B1308">
            <v>211</v>
          </cell>
          <cell r="C1308">
            <v>1519</v>
          </cell>
          <cell r="D1308">
            <v>44208</v>
          </cell>
          <cell r="E1308" t="str">
            <v>$188.44*</v>
          </cell>
        </row>
        <row r="1309">
          <cell r="A1309" t="str">
            <v>Radeon HD 2600 Pro AGP</v>
          </cell>
          <cell r="B1309">
            <v>110</v>
          </cell>
          <cell r="C1309">
            <v>1698</v>
          </cell>
          <cell r="D1309" t="str">
            <v>NA</v>
          </cell>
          <cell r="E1309" t="str">
            <v>NA</v>
          </cell>
        </row>
        <row r="1310">
          <cell r="A1310" t="str">
            <v>Radeon HD 2600 XT</v>
          </cell>
          <cell r="B1310">
            <v>282</v>
          </cell>
          <cell r="C1310">
            <v>1457</v>
          </cell>
          <cell r="D1310" t="str">
            <v>1.78</v>
          </cell>
          <cell r="E1310" t="str">
            <v>$159.00*</v>
          </cell>
        </row>
        <row r="1311">
          <cell r="A1311" t="str">
            <v>Radeon HD 2900 GT</v>
          </cell>
          <cell r="B1311">
            <v>292</v>
          </cell>
          <cell r="C1311">
            <v>1446</v>
          </cell>
          <cell r="D1311" t="str">
            <v>NA</v>
          </cell>
          <cell r="E1311" t="str">
            <v>NA</v>
          </cell>
        </row>
        <row r="1312">
          <cell r="A1312" t="str">
            <v>Radeon HD 2900 PRO</v>
          </cell>
          <cell r="B1312">
            <v>627</v>
          </cell>
          <cell r="C1312">
            <v>1095</v>
          </cell>
          <cell r="D1312" t="str">
            <v>NA</v>
          </cell>
          <cell r="E1312" t="str">
            <v>NA</v>
          </cell>
        </row>
        <row r="1313">
          <cell r="A1313" t="str">
            <v>Radeon HD 2900 XT</v>
          </cell>
          <cell r="B1313">
            <v>659</v>
          </cell>
          <cell r="C1313">
            <v>1056</v>
          </cell>
          <cell r="D1313" t="str">
            <v>NA</v>
          </cell>
          <cell r="E1313" t="str">
            <v>NA</v>
          </cell>
        </row>
        <row r="1314">
          <cell r="A1314" t="str">
            <v>Radeon HD 3000</v>
          </cell>
          <cell r="B1314">
            <v>95</v>
          </cell>
          <cell r="C1314">
            <v>1740</v>
          </cell>
          <cell r="D1314" t="str">
            <v>NA</v>
          </cell>
          <cell r="E1314" t="str">
            <v>NA</v>
          </cell>
        </row>
        <row r="1315">
          <cell r="A1315" t="str">
            <v>Radeon HD 3200</v>
          </cell>
          <cell r="B1315">
            <v>82</v>
          </cell>
          <cell r="C1315">
            <v>1782</v>
          </cell>
          <cell r="D1315" t="str">
            <v>NA</v>
          </cell>
          <cell r="E1315" t="str">
            <v>NA</v>
          </cell>
        </row>
        <row r="1316">
          <cell r="A1316" t="str">
            <v>Radeon HD 3300</v>
          </cell>
          <cell r="B1316">
            <v>126</v>
          </cell>
          <cell r="C1316">
            <v>1644</v>
          </cell>
          <cell r="D1316" t="str">
            <v>NA</v>
          </cell>
          <cell r="E1316" t="str">
            <v>NA</v>
          </cell>
        </row>
        <row r="1317">
          <cell r="A1317" t="str">
            <v>Radeon HD 3450</v>
          </cell>
          <cell r="B1317">
            <v>96</v>
          </cell>
          <cell r="C1317">
            <v>1738</v>
          </cell>
          <cell r="D1317">
            <v>44204</v>
          </cell>
          <cell r="E1317" t="str">
            <v>$89.00*</v>
          </cell>
        </row>
        <row r="1318">
          <cell r="A1318" t="str">
            <v>Radeon HD 3470</v>
          </cell>
          <cell r="B1318">
            <v>89</v>
          </cell>
          <cell r="C1318">
            <v>1763</v>
          </cell>
          <cell r="D1318" t="str">
            <v>1.49</v>
          </cell>
          <cell r="E1318" t="str">
            <v>$60.38*</v>
          </cell>
        </row>
        <row r="1319">
          <cell r="A1319" t="str">
            <v>Radeon HD 3650 AGP</v>
          </cell>
          <cell r="B1319">
            <v>150</v>
          </cell>
          <cell r="C1319">
            <v>1595</v>
          </cell>
          <cell r="D1319" t="str">
            <v>0.81</v>
          </cell>
          <cell r="E1319" t="str">
            <v>$185.00*</v>
          </cell>
        </row>
        <row r="1320">
          <cell r="A1320" t="str">
            <v>Radeon HD 3670</v>
          </cell>
          <cell r="B1320">
            <v>150</v>
          </cell>
          <cell r="C1320">
            <v>1592</v>
          </cell>
          <cell r="D1320" t="str">
            <v>NA</v>
          </cell>
          <cell r="E1320" t="str">
            <v>NA</v>
          </cell>
        </row>
        <row r="1321">
          <cell r="A1321" t="str">
            <v>Radeon HD 3850</v>
          </cell>
          <cell r="B1321">
            <v>442</v>
          </cell>
          <cell r="C1321">
            <v>1314</v>
          </cell>
          <cell r="D1321" t="str">
            <v>NA</v>
          </cell>
          <cell r="E1321" t="str">
            <v>NA</v>
          </cell>
        </row>
        <row r="1322">
          <cell r="A1322" t="str">
            <v>Radeon HD 3850 AGP</v>
          </cell>
          <cell r="B1322">
            <v>432</v>
          </cell>
          <cell r="C1322">
            <v>1326</v>
          </cell>
          <cell r="D1322" t="str">
            <v>NA</v>
          </cell>
          <cell r="E1322" t="str">
            <v>NA</v>
          </cell>
        </row>
        <row r="1323">
          <cell r="A1323" t="str">
            <v>Radeon HD 3850 X2</v>
          </cell>
          <cell r="B1323">
            <v>822</v>
          </cell>
          <cell r="C1323">
            <v>905</v>
          </cell>
          <cell r="D1323" t="str">
            <v>NA</v>
          </cell>
          <cell r="E1323" t="str">
            <v>NA</v>
          </cell>
        </row>
        <row r="1324">
          <cell r="A1324" t="str">
            <v>Radeon HD 3870</v>
          </cell>
          <cell r="B1324">
            <v>575</v>
          </cell>
          <cell r="C1324">
            <v>1162</v>
          </cell>
          <cell r="D1324">
            <v>44397</v>
          </cell>
          <cell r="E1324" t="str">
            <v>$79.99*</v>
          </cell>
        </row>
        <row r="1325">
          <cell r="A1325" t="str">
            <v>Radeon HD 3870 X2</v>
          </cell>
          <cell r="B1325">
            <v>708</v>
          </cell>
          <cell r="C1325">
            <v>1013</v>
          </cell>
          <cell r="D1325" t="str">
            <v>NA</v>
          </cell>
          <cell r="E1325" t="str">
            <v>NA</v>
          </cell>
        </row>
        <row r="1326">
          <cell r="A1326" t="str">
            <v>Radeon HD 4200</v>
          </cell>
          <cell r="B1326">
            <v>111</v>
          </cell>
          <cell r="C1326">
            <v>1692</v>
          </cell>
          <cell r="D1326" t="str">
            <v>NA</v>
          </cell>
          <cell r="E1326" t="str">
            <v>NA</v>
          </cell>
        </row>
        <row r="1327">
          <cell r="A1327" t="str">
            <v>Videocard Name</v>
          </cell>
          <cell r="B1327" t="str">
            <v>Passmark G3D Mark</v>
          </cell>
          <cell r="C1327" t="str">
            <v>Rank</v>
          </cell>
          <cell r="D1327" t="str">
            <v>Videocard Value</v>
          </cell>
          <cell r="E1327" t="str">
            <v>Price</v>
          </cell>
        </row>
        <row r="1328">
          <cell r="A1328"/>
          <cell r="B1328" t="str">
            <v>(higher is better)</v>
          </cell>
          <cell r="C1328" t="str">
            <v>(lower is better)</v>
          </cell>
          <cell r="D1328" t="str">
            <v>(higher is better)</v>
          </cell>
          <cell r="E1328" t="str">
            <v>(USD)</v>
          </cell>
        </row>
        <row r="1329">
          <cell r="A1329" t="str">
            <v>Radeon HD 4250</v>
          </cell>
          <cell r="B1329">
            <v>122</v>
          </cell>
          <cell r="C1329">
            <v>1656</v>
          </cell>
          <cell r="D1329" t="str">
            <v>NA</v>
          </cell>
          <cell r="E1329" t="str">
            <v>NA</v>
          </cell>
        </row>
        <row r="1330">
          <cell r="A1330" t="str">
            <v>Radeon HD 4270</v>
          </cell>
          <cell r="B1330">
            <v>109</v>
          </cell>
          <cell r="C1330">
            <v>1699</v>
          </cell>
          <cell r="D1330" t="str">
            <v>NA</v>
          </cell>
          <cell r="E1330" t="str">
            <v>NA</v>
          </cell>
        </row>
        <row r="1331">
          <cell r="A1331" t="str">
            <v>Radeon HD 4290</v>
          </cell>
          <cell r="B1331">
            <v>140</v>
          </cell>
          <cell r="C1331">
            <v>1610</v>
          </cell>
          <cell r="D1331" t="str">
            <v>NA</v>
          </cell>
          <cell r="E1331" t="str">
            <v>NA</v>
          </cell>
        </row>
        <row r="1332">
          <cell r="A1332" t="str">
            <v>Radeon HD 4300/4500 Serisi</v>
          </cell>
          <cell r="B1332">
            <v>155</v>
          </cell>
          <cell r="C1332">
            <v>1587</v>
          </cell>
          <cell r="D1332" t="str">
            <v>NA</v>
          </cell>
          <cell r="E1332" t="str">
            <v>NA</v>
          </cell>
        </row>
        <row r="1333">
          <cell r="A1333" t="str">
            <v>Radeon HD 4330</v>
          </cell>
          <cell r="B1333">
            <v>109</v>
          </cell>
          <cell r="C1333">
            <v>1702</v>
          </cell>
          <cell r="D1333" t="str">
            <v>NA</v>
          </cell>
          <cell r="E1333" t="str">
            <v>NA</v>
          </cell>
        </row>
        <row r="1334">
          <cell r="A1334" t="str">
            <v>Radeon HD 4350</v>
          </cell>
          <cell r="B1334">
            <v>102</v>
          </cell>
          <cell r="C1334">
            <v>1722</v>
          </cell>
          <cell r="D1334" t="str">
            <v>1.00</v>
          </cell>
          <cell r="E1334" t="str">
            <v>$102.24*</v>
          </cell>
        </row>
        <row r="1335">
          <cell r="A1335" t="str">
            <v>Radeon HD 4550</v>
          </cell>
          <cell r="B1335">
            <v>235</v>
          </cell>
          <cell r="C1335">
            <v>1495</v>
          </cell>
          <cell r="D1335" t="str">
            <v>1.86</v>
          </cell>
          <cell r="E1335" t="str">
            <v>$126.99*</v>
          </cell>
        </row>
        <row r="1336">
          <cell r="A1336" t="str">
            <v>Radeon HD 4650</v>
          </cell>
          <cell r="B1336">
            <v>218</v>
          </cell>
          <cell r="C1336">
            <v>1509</v>
          </cell>
          <cell r="D1336" t="str">
            <v>1.69</v>
          </cell>
          <cell r="E1336" t="str">
            <v>$129.00*</v>
          </cell>
        </row>
        <row r="1337">
          <cell r="A1337" t="str">
            <v>Radeon HD 4650 AGP</v>
          </cell>
          <cell r="B1337">
            <v>207</v>
          </cell>
          <cell r="C1337">
            <v>1523</v>
          </cell>
          <cell r="D1337" t="str">
            <v>NA</v>
          </cell>
          <cell r="E1337" t="str">
            <v>NA</v>
          </cell>
        </row>
        <row r="1338">
          <cell r="A1338" t="str">
            <v>Radeon HD 4670</v>
          </cell>
          <cell r="B1338">
            <v>379</v>
          </cell>
          <cell r="C1338">
            <v>1364</v>
          </cell>
          <cell r="D1338" t="str">
            <v>1.91</v>
          </cell>
          <cell r="E1338" t="str">
            <v>$199.00*</v>
          </cell>
        </row>
        <row r="1339">
          <cell r="A1339" t="str">
            <v>Radeon HD 4770</v>
          </cell>
          <cell r="B1339">
            <v>905</v>
          </cell>
          <cell r="C1339">
            <v>847</v>
          </cell>
          <cell r="D1339" t="str">
            <v>NA</v>
          </cell>
          <cell r="E1339" t="str">
            <v>NA</v>
          </cell>
        </row>
        <row r="1340">
          <cell r="A1340" t="str">
            <v>Radeon HD 4810</v>
          </cell>
          <cell r="B1340">
            <v>769</v>
          </cell>
          <cell r="C1340">
            <v>951</v>
          </cell>
          <cell r="D1340" t="str">
            <v>NA</v>
          </cell>
          <cell r="E1340" t="str">
            <v>NA</v>
          </cell>
        </row>
        <row r="1341">
          <cell r="A1341" t="str">
            <v>Radeon HD 4830</v>
          </cell>
          <cell r="B1341">
            <v>873</v>
          </cell>
          <cell r="C1341">
            <v>870</v>
          </cell>
          <cell r="D1341" t="str">
            <v>14.56</v>
          </cell>
          <cell r="E1341" t="str">
            <v>$59.99*</v>
          </cell>
        </row>
        <row r="1342">
          <cell r="A1342" t="str">
            <v>Radeon HD 4850</v>
          </cell>
          <cell r="B1342">
            <v>948</v>
          </cell>
          <cell r="C1342">
            <v>816</v>
          </cell>
          <cell r="D1342" t="str">
            <v>2.51</v>
          </cell>
          <cell r="E1342" t="str">
            <v>$378.00*</v>
          </cell>
        </row>
        <row r="1343">
          <cell r="A1343" t="str">
            <v>Radeon HD 4850 X2</v>
          </cell>
          <cell r="B1343">
            <v>1132</v>
          </cell>
          <cell r="C1343">
            <v>719</v>
          </cell>
          <cell r="D1343" t="str">
            <v>NA</v>
          </cell>
          <cell r="E1343" t="str">
            <v>NA</v>
          </cell>
        </row>
        <row r="1344">
          <cell r="A1344" t="str">
            <v>Radeon HD 4870</v>
          </cell>
          <cell r="B1344">
            <v>1365</v>
          </cell>
          <cell r="C1344">
            <v>644</v>
          </cell>
          <cell r="D1344" t="str">
            <v>15.17</v>
          </cell>
          <cell r="E1344" t="str">
            <v>$89.99*</v>
          </cell>
        </row>
        <row r="1345">
          <cell r="A1345" t="str">
            <v>Radeon HD 4870 X2</v>
          </cell>
          <cell r="B1345">
            <v>1309</v>
          </cell>
          <cell r="C1345">
            <v>660</v>
          </cell>
          <cell r="D1345" t="str">
            <v>NA</v>
          </cell>
          <cell r="E1345" t="str">
            <v>NA</v>
          </cell>
        </row>
        <row r="1346">
          <cell r="A1346" t="str">
            <v>Radeon HD 4890</v>
          </cell>
          <cell r="B1346">
            <v>1530</v>
          </cell>
          <cell r="C1346">
            <v>609</v>
          </cell>
          <cell r="D1346">
            <v>44213</v>
          </cell>
          <cell r="E1346" t="str">
            <v>$89.99*</v>
          </cell>
        </row>
        <row r="1347">
          <cell r="A1347" t="str">
            <v>Radeon HD 5450</v>
          </cell>
          <cell r="B1347">
            <v>137</v>
          </cell>
          <cell r="C1347">
            <v>1618</v>
          </cell>
          <cell r="D1347">
            <v>44238</v>
          </cell>
          <cell r="E1347" t="str">
            <v>$65.39*</v>
          </cell>
        </row>
        <row r="1348">
          <cell r="A1348" t="str">
            <v>Radeon HD 5470</v>
          </cell>
          <cell r="B1348">
            <v>268</v>
          </cell>
          <cell r="C1348">
            <v>1465</v>
          </cell>
          <cell r="D1348" t="str">
            <v>NA</v>
          </cell>
          <cell r="E1348" t="str">
            <v>NA</v>
          </cell>
        </row>
        <row r="1349">
          <cell r="A1349" t="str">
            <v>Radeon HD 5550</v>
          </cell>
          <cell r="B1349">
            <v>383</v>
          </cell>
          <cell r="C1349">
            <v>1362</v>
          </cell>
          <cell r="D1349" t="str">
            <v>6.98</v>
          </cell>
          <cell r="E1349" t="str">
            <v>$54.99*</v>
          </cell>
        </row>
        <row r="1350">
          <cell r="A1350" t="str">
            <v>Radeon HD 5570</v>
          </cell>
          <cell r="B1350">
            <v>475</v>
          </cell>
          <cell r="C1350">
            <v>1272</v>
          </cell>
          <cell r="D1350" t="str">
            <v>2.50</v>
          </cell>
          <cell r="E1350" t="str">
            <v>$189.99</v>
          </cell>
        </row>
        <row r="1351">
          <cell r="A1351" t="str">
            <v>Radeon HD 5600/5700</v>
          </cell>
          <cell r="B1351">
            <v>660</v>
          </cell>
          <cell r="C1351">
            <v>1054</v>
          </cell>
          <cell r="D1351" t="str">
            <v>NA</v>
          </cell>
          <cell r="E1351" t="str">
            <v>NA</v>
          </cell>
        </row>
        <row r="1352">
          <cell r="A1352" t="str">
            <v>Radeon HD 5670</v>
          </cell>
          <cell r="B1352">
            <v>784</v>
          </cell>
          <cell r="C1352">
            <v>928</v>
          </cell>
          <cell r="D1352">
            <v>44421</v>
          </cell>
          <cell r="E1352" t="str">
            <v>$59.99*</v>
          </cell>
        </row>
        <row r="1353">
          <cell r="A1353" t="str">
            <v>Radeon HD 5750</v>
          </cell>
          <cell r="B1353">
            <v>1159</v>
          </cell>
          <cell r="C1353">
            <v>711</v>
          </cell>
          <cell r="D1353" t="str">
            <v>15.46</v>
          </cell>
          <cell r="E1353" t="str">
            <v>$74.99*</v>
          </cell>
        </row>
        <row r="1354">
          <cell r="A1354" t="str">
            <v>Radeon HD 5770</v>
          </cell>
          <cell r="B1354">
            <v>1348</v>
          </cell>
          <cell r="C1354">
            <v>649</v>
          </cell>
          <cell r="D1354">
            <v>44556</v>
          </cell>
          <cell r="E1354" t="str">
            <v>$109.99*</v>
          </cell>
        </row>
        <row r="1355">
          <cell r="A1355" t="str">
            <v>Radeon HD 5830</v>
          </cell>
          <cell r="B1355">
            <v>1758</v>
          </cell>
          <cell r="C1355">
            <v>556</v>
          </cell>
          <cell r="D1355" t="str">
            <v>19.55</v>
          </cell>
          <cell r="E1355" t="str">
            <v>$89.99*</v>
          </cell>
        </row>
        <row r="1356">
          <cell r="A1356" t="str">
            <v>Radeon HD 5850</v>
          </cell>
          <cell r="B1356">
            <v>1978</v>
          </cell>
          <cell r="C1356">
            <v>498</v>
          </cell>
          <cell r="D1356" t="str">
            <v>17.99</v>
          </cell>
          <cell r="E1356" t="str">
            <v>$109.99*</v>
          </cell>
        </row>
        <row r="1357">
          <cell r="A1357" t="str">
            <v>Radeon HD 5870</v>
          </cell>
          <cell r="B1357">
            <v>2260</v>
          </cell>
          <cell r="C1357">
            <v>452</v>
          </cell>
          <cell r="D1357" t="str">
            <v>20.55</v>
          </cell>
          <cell r="E1357" t="str">
            <v>$109.99*</v>
          </cell>
        </row>
        <row r="1358">
          <cell r="A1358" t="str">
            <v>Radeon HD 5970</v>
          </cell>
          <cell r="B1358">
            <v>2219</v>
          </cell>
          <cell r="C1358">
            <v>455</v>
          </cell>
          <cell r="D1358">
            <v>44510</v>
          </cell>
          <cell r="E1358" t="str">
            <v>$199.99*</v>
          </cell>
        </row>
        <row r="1359">
          <cell r="A1359" t="str">
            <v>Radeon HD 6230</v>
          </cell>
          <cell r="B1359">
            <v>179</v>
          </cell>
          <cell r="C1359">
            <v>1563</v>
          </cell>
          <cell r="D1359" t="str">
            <v>NA</v>
          </cell>
          <cell r="E1359" t="str">
            <v>NA</v>
          </cell>
        </row>
        <row r="1360">
          <cell r="A1360" t="str">
            <v>Radeon HD 6250</v>
          </cell>
          <cell r="B1360">
            <v>94</v>
          </cell>
          <cell r="C1360">
            <v>1743</v>
          </cell>
          <cell r="D1360" t="str">
            <v>NA</v>
          </cell>
          <cell r="E1360" t="str">
            <v>NA</v>
          </cell>
        </row>
        <row r="1361">
          <cell r="A1361" t="str">
            <v>Radeon HD 6290</v>
          </cell>
          <cell r="B1361">
            <v>110</v>
          </cell>
          <cell r="C1361">
            <v>1697</v>
          </cell>
          <cell r="D1361" t="str">
            <v>NA</v>
          </cell>
          <cell r="E1361" t="str">
            <v>NA</v>
          </cell>
        </row>
        <row r="1362">
          <cell r="A1362" t="str">
            <v>Radeon HD 6290M</v>
          </cell>
          <cell r="B1362">
            <v>140</v>
          </cell>
          <cell r="C1362">
            <v>1612</v>
          </cell>
          <cell r="D1362" t="str">
            <v>NA</v>
          </cell>
          <cell r="E1362" t="str">
            <v>NA</v>
          </cell>
        </row>
        <row r="1363">
          <cell r="A1363" t="str">
            <v>Radeon HD 6300M</v>
          </cell>
          <cell r="B1363">
            <v>146</v>
          </cell>
          <cell r="C1363">
            <v>1601</v>
          </cell>
          <cell r="D1363" t="str">
            <v>NA</v>
          </cell>
          <cell r="E1363" t="str">
            <v>NA</v>
          </cell>
        </row>
        <row r="1364">
          <cell r="A1364" t="str">
            <v>Radeon HD 6310</v>
          </cell>
          <cell r="B1364">
            <v>123</v>
          </cell>
          <cell r="C1364">
            <v>1654</v>
          </cell>
          <cell r="D1364" t="str">
            <v>NA</v>
          </cell>
          <cell r="E1364" t="str">
            <v>NA</v>
          </cell>
        </row>
        <row r="1365">
          <cell r="A1365" t="str">
            <v>Radeon HD 6320</v>
          </cell>
          <cell r="B1365">
            <v>148</v>
          </cell>
          <cell r="C1365">
            <v>1597</v>
          </cell>
          <cell r="D1365" t="str">
            <v>0.27</v>
          </cell>
          <cell r="E1365" t="str">
            <v>$554.99*</v>
          </cell>
        </row>
        <row r="1366">
          <cell r="A1366" t="str">
            <v>Radeon HD 6320 Graphic</v>
          </cell>
          <cell r="B1366">
            <v>216</v>
          </cell>
          <cell r="C1366">
            <v>1512</v>
          </cell>
          <cell r="D1366" t="str">
            <v>NA</v>
          </cell>
          <cell r="E1366" t="str">
            <v>NA</v>
          </cell>
        </row>
        <row r="1367">
          <cell r="A1367" t="str">
            <v>Radeon HD 6320M</v>
          </cell>
          <cell r="B1367">
            <v>198</v>
          </cell>
          <cell r="C1367">
            <v>1537</v>
          </cell>
          <cell r="D1367" t="str">
            <v>NA</v>
          </cell>
          <cell r="E1367" t="str">
            <v>NA</v>
          </cell>
        </row>
        <row r="1368">
          <cell r="A1368" t="str">
            <v>RADEON HD 6350</v>
          </cell>
          <cell r="B1368">
            <v>140</v>
          </cell>
          <cell r="C1368">
            <v>1609</v>
          </cell>
          <cell r="D1368">
            <v>44228</v>
          </cell>
          <cell r="E1368" t="str">
            <v>$69.93*</v>
          </cell>
        </row>
        <row r="1369">
          <cell r="A1369" t="str">
            <v>Radeon HD 6370D</v>
          </cell>
          <cell r="B1369">
            <v>269</v>
          </cell>
          <cell r="C1369">
            <v>1464</v>
          </cell>
          <cell r="D1369" t="str">
            <v>NA</v>
          </cell>
          <cell r="E1369" t="str">
            <v>NA</v>
          </cell>
        </row>
        <row r="1370">
          <cell r="A1370" t="str">
            <v>Radeon HD 6370M</v>
          </cell>
          <cell r="B1370">
            <v>275</v>
          </cell>
          <cell r="C1370">
            <v>1459</v>
          </cell>
          <cell r="D1370" t="str">
            <v>NA</v>
          </cell>
          <cell r="E1370" t="str">
            <v>NA</v>
          </cell>
        </row>
        <row r="1371">
          <cell r="A1371" t="str">
            <v>Radeon HD 6380G</v>
          </cell>
          <cell r="B1371">
            <v>194</v>
          </cell>
          <cell r="C1371">
            <v>1542</v>
          </cell>
          <cell r="D1371" t="str">
            <v>0.49</v>
          </cell>
          <cell r="E1371" t="str">
            <v>$399.99*</v>
          </cell>
        </row>
        <row r="1372">
          <cell r="A1372" t="str">
            <v>Radeon HD 6410D</v>
          </cell>
          <cell r="B1372">
            <v>226</v>
          </cell>
          <cell r="C1372">
            <v>1500</v>
          </cell>
          <cell r="D1372" t="str">
            <v>NA</v>
          </cell>
          <cell r="E1372" t="str">
            <v>NA</v>
          </cell>
        </row>
        <row r="1373">
          <cell r="A1373" t="str">
            <v>Radeon HD 6430M</v>
          </cell>
          <cell r="B1373">
            <v>192</v>
          </cell>
          <cell r="C1373">
            <v>1546</v>
          </cell>
          <cell r="D1373" t="str">
            <v>NA</v>
          </cell>
          <cell r="E1373" t="str">
            <v>NA</v>
          </cell>
        </row>
        <row r="1374">
          <cell r="A1374" t="str">
            <v>Radeon HD 6450</v>
          </cell>
          <cell r="B1374">
            <v>198</v>
          </cell>
          <cell r="C1374">
            <v>1536</v>
          </cell>
          <cell r="D1374">
            <v>44250</v>
          </cell>
          <cell r="E1374" t="str">
            <v>$89.00*</v>
          </cell>
        </row>
        <row r="1375">
          <cell r="A1375" t="str">
            <v>Radeon HD 6450 + 8470D Dual</v>
          </cell>
          <cell r="B1375">
            <v>762</v>
          </cell>
          <cell r="C1375">
            <v>960</v>
          </cell>
          <cell r="D1375" t="str">
            <v>NA</v>
          </cell>
          <cell r="E1375" t="str">
            <v>NA</v>
          </cell>
        </row>
        <row r="1376">
          <cell r="A1376" t="str">
            <v>Radeon HD 6450A</v>
          </cell>
          <cell r="B1376">
            <v>260</v>
          </cell>
          <cell r="C1376">
            <v>1470</v>
          </cell>
          <cell r="D1376" t="str">
            <v>NA</v>
          </cell>
          <cell r="E1376" t="str">
            <v>NA</v>
          </cell>
        </row>
        <row r="1377">
          <cell r="A1377" t="str">
            <v>Radeon HD 6470M</v>
          </cell>
          <cell r="B1377">
            <v>223</v>
          </cell>
          <cell r="C1377">
            <v>1503</v>
          </cell>
          <cell r="D1377" t="str">
            <v>0.39</v>
          </cell>
          <cell r="E1377" t="str">
            <v>$569.99*</v>
          </cell>
        </row>
        <row r="1378">
          <cell r="A1378" t="str">
            <v>Videocard Name</v>
          </cell>
          <cell r="B1378" t="str">
            <v>Passmark G3D Mark</v>
          </cell>
          <cell r="C1378" t="str">
            <v>Rank</v>
          </cell>
          <cell r="D1378" t="str">
            <v>Videocard Value</v>
          </cell>
          <cell r="E1378" t="str">
            <v>Price</v>
          </cell>
        </row>
        <row r="1379">
          <cell r="A1379"/>
          <cell r="B1379" t="str">
            <v>(higher is better)</v>
          </cell>
          <cell r="C1379" t="str">
            <v>(lower is better)</v>
          </cell>
          <cell r="D1379" t="str">
            <v>(higher is better)</v>
          </cell>
          <cell r="E1379" t="str">
            <v>(USD)</v>
          </cell>
        </row>
        <row r="1380">
          <cell r="A1380" t="str">
            <v>Radeon HD 6480G</v>
          </cell>
          <cell r="B1380">
            <v>250</v>
          </cell>
          <cell r="C1380">
            <v>1480</v>
          </cell>
          <cell r="D1380" t="str">
            <v>NA</v>
          </cell>
          <cell r="E1380" t="str">
            <v>NA</v>
          </cell>
        </row>
        <row r="1381">
          <cell r="A1381" t="str">
            <v>Radeon HD 6480M</v>
          </cell>
          <cell r="B1381">
            <v>353</v>
          </cell>
          <cell r="C1381">
            <v>1386</v>
          </cell>
          <cell r="D1381" t="str">
            <v>NA</v>
          </cell>
          <cell r="E1381" t="str">
            <v>NA</v>
          </cell>
        </row>
        <row r="1382">
          <cell r="A1382" t="str">
            <v>Radeon HD 6490M</v>
          </cell>
          <cell r="B1382">
            <v>377</v>
          </cell>
          <cell r="C1382">
            <v>1366</v>
          </cell>
          <cell r="D1382" t="str">
            <v>0.32</v>
          </cell>
          <cell r="E1382" t="str">
            <v>$1,193.03*</v>
          </cell>
        </row>
        <row r="1383">
          <cell r="A1383" t="str">
            <v>Radeon HD 6520G</v>
          </cell>
          <cell r="B1383">
            <v>309</v>
          </cell>
          <cell r="C1383">
            <v>1428</v>
          </cell>
          <cell r="D1383" t="str">
            <v>NA</v>
          </cell>
          <cell r="E1383" t="str">
            <v>NA</v>
          </cell>
        </row>
        <row r="1384">
          <cell r="A1384" t="str">
            <v>Radeon HD 6530D</v>
          </cell>
          <cell r="B1384">
            <v>317</v>
          </cell>
          <cell r="C1384">
            <v>1423</v>
          </cell>
          <cell r="D1384" t="str">
            <v>NA</v>
          </cell>
          <cell r="E1384" t="str">
            <v>NA</v>
          </cell>
        </row>
        <row r="1385">
          <cell r="A1385" t="str">
            <v>Radeon HD 6550A</v>
          </cell>
          <cell r="B1385">
            <v>707</v>
          </cell>
          <cell r="C1385">
            <v>1014</v>
          </cell>
          <cell r="D1385" t="str">
            <v>NA</v>
          </cell>
          <cell r="E1385" t="str">
            <v>NA</v>
          </cell>
        </row>
        <row r="1386">
          <cell r="A1386" t="str">
            <v>Radeon HD 6550D</v>
          </cell>
          <cell r="B1386">
            <v>414</v>
          </cell>
          <cell r="C1386">
            <v>1339</v>
          </cell>
          <cell r="D1386" t="str">
            <v>NA</v>
          </cell>
          <cell r="E1386" t="str">
            <v>NA</v>
          </cell>
        </row>
        <row r="1387">
          <cell r="A1387" t="str">
            <v>Radeon HD 6570</v>
          </cell>
          <cell r="B1387">
            <v>498</v>
          </cell>
          <cell r="C1387">
            <v>1248</v>
          </cell>
          <cell r="D1387">
            <v>44389</v>
          </cell>
          <cell r="E1387" t="str">
            <v>$69.99*</v>
          </cell>
        </row>
        <row r="1388">
          <cell r="A1388" t="str">
            <v>Radeon HD 6610M</v>
          </cell>
          <cell r="B1388">
            <v>565</v>
          </cell>
          <cell r="C1388">
            <v>1172</v>
          </cell>
          <cell r="D1388" t="str">
            <v>NA</v>
          </cell>
          <cell r="E1388" t="str">
            <v>NA</v>
          </cell>
        </row>
        <row r="1389">
          <cell r="A1389" t="str">
            <v>Radeon HD 6620G</v>
          </cell>
          <cell r="B1389">
            <v>358</v>
          </cell>
          <cell r="C1389">
            <v>1382</v>
          </cell>
          <cell r="D1389" t="str">
            <v>NA</v>
          </cell>
          <cell r="E1389" t="str">
            <v>NA</v>
          </cell>
        </row>
        <row r="1390">
          <cell r="A1390" t="str">
            <v>Radeon HD 6630M</v>
          </cell>
          <cell r="B1390">
            <v>684</v>
          </cell>
          <cell r="C1390">
            <v>1035</v>
          </cell>
          <cell r="D1390" t="str">
            <v>NA</v>
          </cell>
          <cell r="E1390" t="str">
            <v>NA</v>
          </cell>
        </row>
        <row r="1391">
          <cell r="A1391" t="str">
            <v>Radeon HD 6650A</v>
          </cell>
          <cell r="B1391">
            <v>835</v>
          </cell>
          <cell r="C1391">
            <v>896</v>
          </cell>
          <cell r="D1391" t="str">
            <v>NA</v>
          </cell>
          <cell r="E1391" t="str">
            <v>NA</v>
          </cell>
        </row>
        <row r="1392">
          <cell r="A1392" t="str">
            <v>Radeon HD 6650M</v>
          </cell>
          <cell r="B1392">
            <v>748</v>
          </cell>
          <cell r="C1392">
            <v>973</v>
          </cell>
          <cell r="D1392" t="str">
            <v>NA</v>
          </cell>
          <cell r="E1392" t="str">
            <v>NA</v>
          </cell>
        </row>
        <row r="1393">
          <cell r="A1393" t="str">
            <v>Radeon HD 6670</v>
          </cell>
          <cell r="B1393">
            <v>740</v>
          </cell>
          <cell r="C1393">
            <v>985</v>
          </cell>
          <cell r="D1393" t="str">
            <v>9.87</v>
          </cell>
          <cell r="E1393" t="str">
            <v>$74.99*</v>
          </cell>
        </row>
        <row r="1394">
          <cell r="A1394" t="str">
            <v>Radeon HD 6670 + 6670 Dual</v>
          </cell>
          <cell r="B1394">
            <v>646</v>
          </cell>
          <cell r="C1394">
            <v>1071</v>
          </cell>
          <cell r="D1394" t="str">
            <v>NA</v>
          </cell>
          <cell r="E1394" t="str">
            <v>NA</v>
          </cell>
        </row>
        <row r="1395">
          <cell r="A1395" t="str">
            <v>Radeon HD 6670 + 7660D Dual</v>
          </cell>
          <cell r="B1395">
            <v>1492</v>
          </cell>
          <cell r="C1395">
            <v>615</v>
          </cell>
          <cell r="D1395" t="str">
            <v>NA</v>
          </cell>
          <cell r="E1395" t="str">
            <v>NA</v>
          </cell>
        </row>
        <row r="1396">
          <cell r="A1396" t="str">
            <v>Radeon HD 6670/7670</v>
          </cell>
          <cell r="B1396">
            <v>945</v>
          </cell>
          <cell r="C1396">
            <v>820</v>
          </cell>
          <cell r="D1396" t="str">
            <v>NA</v>
          </cell>
          <cell r="E1396" t="str">
            <v>NA</v>
          </cell>
        </row>
        <row r="1397">
          <cell r="A1397" t="str">
            <v>Radeon HD 6700M</v>
          </cell>
          <cell r="B1397">
            <v>1016</v>
          </cell>
          <cell r="C1397">
            <v>773</v>
          </cell>
          <cell r="D1397" t="str">
            <v>NA</v>
          </cell>
          <cell r="E1397" t="str">
            <v>NA</v>
          </cell>
        </row>
        <row r="1398">
          <cell r="A1398" t="str">
            <v>Radeon HD 6750</v>
          </cell>
          <cell r="B1398">
            <v>1002</v>
          </cell>
          <cell r="C1398">
            <v>781</v>
          </cell>
          <cell r="D1398">
            <v>44313</v>
          </cell>
          <cell r="E1398" t="str">
            <v>$235.00*</v>
          </cell>
        </row>
        <row r="1399">
          <cell r="A1399" t="str">
            <v>Radeon HD 6750M</v>
          </cell>
          <cell r="B1399">
            <v>937</v>
          </cell>
          <cell r="C1399">
            <v>826</v>
          </cell>
          <cell r="D1399" t="str">
            <v>NA</v>
          </cell>
          <cell r="E1399" t="str">
            <v>NA</v>
          </cell>
        </row>
        <row r="1400">
          <cell r="A1400" t="str">
            <v>Radeon HD 6770</v>
          </cell>
          <cell r="B1400">
            <v>1230</v>
          </cell>
          <cell r="C1400">
            <v>689</v>
          </cell>
          <cell r="D1400" t="str">
            <v>5.47</v>
          </cell>
          <cell r="E1400" t="str">
            <v>$225.00*</v>
          </cell>
        </row>
        <row r="1401">
          <cell r="A1401" t="str">
            <v>Radeon HD 6770M</v>
          </cell>
          <cell r="B1401">
            <v>964</v>
          </cell>
          <cell r="C1401">
            <v>805</v>
          </cell>
          <cell r="D1401" t="str">
            <v>NA</v>
          </cell>
          <cell r="E1401" t="str">
            <v>NA</v>
          </cell>
        </row>
        <row r="1402">
          <cell r="A1402" t="str">
            <v>Radeon HD 6790</v>
          </cell>
          <cell r="B1402">
            <v>1580</v>
          </cell>
          <cell r="C1402">
            <v>592</v>
          </cell>
          <cell r="D1402" t="str">
            <v>5.47</v>
          </cell>
          <cell r="E1402" t="str">
            <v>$289.00*</v>
          </cell>
        </row>
        <row r="1403">
          <cell r="A1403" t="str">
            <v>Radeon HD 6800M</v>
          </cell>
          <cell r="B1403">
            <v>727</v>
          </cell>
          <cell r="C1403">
            <v>997</v>
          </cell>
          <cell r="D1403" t="str">
            <v>NA</v>
          </cell>
          <cell r="E1403" t="str">
            <v>NA</v>
          </cell>
        </row>
        <row r="1404">
          <cell r="A1404" t="str">
            <v>Radeon HD 6850</v>
          </cell>
          <cell r="B1404">
            <v>1988</v>
          </cell>
          <cell r="C1404">
            <v>496</v>
          </cell>
          <cell r="D1404" t="str">
            <v>16.86</v>
          </cell>
          <cell r="E1404" t="str">
            <v>$117.90*</v>
          </cell>
        </row>
        <row r="1405">
          <cell r="A1405" t="str">
            <v>Radeon HD 6850 X2</v>
          </cell>
          <cell r="B1405">
            <v>2534</v>
          </cell>
          <cell r="C1405">
            <v>410</v>
          </cell>
          <cell r="D1405" t="str">
            <v>NA</v>
          </cell>
          <cell r="E1405" t="str">
            <v>NA</v>
          </cell>
        </row>
        <row r="1406">
          <cell r="A1406" t="str">
            <v>Radeon HD 6870</v>
          </cell>
          <cell r="B1406">
            <v>2210</v>
          </cell>
          <cell r="C1406">
            <v>456</v>
          </cell>
          <cell r="D1406" t="str">
            <v>7.39</v>
          </cell>
          <cell r="E1406" t="str">
            <v>$299.00*</v>
          </cell>
        </row>
        <row r="1407">
          <cell r="A1407" t="str">
            <v>Radeon HD 6900M</v>
          </cell>
          <cell r="B1407">
            <v>1728</v>
          </cell>
          <cell r="C1407">
            <v>563</v>
          </cell>
          <cell r="D1407" t="str">
            <v>NA</v>
          </cell>
          <cell r="E1407" t="str">
            <v>NA</v>
          </cell>
        </row>
        <row r="1408">
          <cell r="A1408" t="str">
            <v>Radeon HD 6950</v>
          </cell>
          <cell r="B1408">
            <v>2680</v>
          </cell>
          <cell r="C1408">
            <v>384</v>
          </cell>
          <cell r="D1408" t="str">
            <v>17.87</v>
          </cell>
          <cell r="E1408" t="str">
            <v>$149.99*</v>
          </cell>
        </row>
        <row r="1409">
          <cell r="A1409" t="str">
            <v>Radeon HD 6970</v>
          </cell>
          <cell r="B1409">
            <v>2865</v>
          </cell>
          <cell r="C1409">
            <v>366</v>
          </cell>
          <cell r="D1409" t="str">
            <v>17.91</v>
          </cell>
          <cell r="E1409" t="str">
            <v>$159.99*</v>
          </cell>
        </row>
        <row r="1410">
          <cell r="A1410" t="str">
            <v>Radeon HD 6970M</v>
          </cell>
          <cell r="B1410">
            <v>2270</v>
          </cell>
          <cell r="C1410">
            <v>448</v>
          </cell>
          <cell r="D1410" t="str">
            <v>10.51</v>
          </cell>
          <cell r="E1410" t="str">
            <v>$215.99*</v>
          </cell>
        </row>
        <row r="1411">
          <cell r="A1411" t="str">
            <v>Radeon HD 6990</v>
          </cell>
          <cell r="B1411">
            <v>2932</v>
          </cell>
          <cell r="C1411">
            <v>359</v>
          </cell>
          <cell r="D1411" t="str">
            <v>5.88</v>
          </cell>
          <cell r="E1411" t="str">
            <v>$498.49*</v>
          </cell>
        </row>
        <row r="1412">
          <cell r="A1412" t="str">
            <v>Radeon HD 7290</v>
          </cell>
          <cell r="B1412">
            <v>115</v>
          </cell>
          <cell r="C1412">
            <v>1680</v>
          </cell>
          <cell r="D1412" t="str">
            <v>NA</v>
          </cell>
          <cell r="E1412" t="str">
            <v>NA</v>
          </cell>
        </row>
        <row r="1413">
          <cell r="A1413" t="str">
            <v>Radeon HD 7290M</v>
          </cell>
          <cell r="B1413">
            <v>123</v>
          </cell>
          <cell r="C1413">
            <v>1653</v>
          </cell>
          <cell r="D1413" t="str">
            <v>NA</v>
          </cell>
          <cell r="E1413" t="str">
            <v>NA</v>
          </cell>
        </row>
        <row r="1414">
          <cell r="A1414" t="str">
            <v>Radeon HD 7310</v>
          </cell>
          <cell r="B1414">
            <v>128</v>
          </cell>
          <cell r="C1414">
            <v>1637</v>
          </cell>
          <cell r="D1414" t="str">
            <v>NA</v>
          </cell>
          <cell r="E1414" t="str">
            <v>NA</v>
          </cell>
        </row>
        <row r="1415">
          <cell r="A1415" t="str">
            <v>Radeon HD 7310 - Carte graphique</v>
          </cell>
          <cell r="B1415">
            <v>174</v>
          </cell>
          <cell r="C1415">
            <v>1569</v>
          </cell>
          <cell r="D1415" t="str">
            <v>NA</v>
          </cell>
          <cell r="E1415" t="str">
            <v>NA</v>
          </cell>
        </row>
        <row r="1416">
          <cell r="A1416" t="str">
            <v>Radeon HD 7310G</v>
          </cell>
          <cell r="B1416">
            <v>180</v>
          </cell>
          <cell r="C1416">
            <v>1559</v>
          </cell>
          <cell r="D1416" t="str">
            <v>NA</v>
          </cell>
          <cell r="E1416" t="str">
            <v>NA</v>
          </cell>
        </row>
        <row r="1417">
          <cell r="A1417" t="str">
            <v>Radeon HD 7310M</v>
          </cell>
          <cell r="B1417">
            <v>166</v>
          </cell>
          <cell r="C1417">
            <v>1577</v>
          </cell>
          <cell r="D1417" t="str">
            <v>NA</v>
          </cell>
          <cell r="E1417" t="str">
            <v>NA</v>
          </cell>
        </row>
        <row r="1418">
          <cell r="A1418" t="str">
            <v>Radeon HD 7340</v>
          </cell>
          <cell r="B1418">
            <v>159</v>
          </cell>
          <cell r="C1418">
            <v>1583</v>
          </cell>
          <cell r="D1418" t="str">
            <v>0.29</v>
          </cell>
          <cell r="E1418" t="str">
            <v>$552.69*</v>
          </cell>
        </row>
        <row r="1419">
          <cell r="A1419" t="str">
            <v>Radeon HD 7340G</v>
          </cell>
          <cell r="B1419">
            <v>196</v>
          </cell>
          <cell r="C1419">
            <v>1540</v>
          </cell>
          <cell r="D1419" t="str">
            <v>NA</v>
          </cell>
          <cell r="E1419" t="str">
            <v>NA</v>
          </cell>
        </row>
        <row r="1420">
          <cell r="A1420" t="str">
            <v>Radeon HD 7340M</v>
          </cell>
          <cell r="B1420">
            <v>221</v>
          </cell>
          <cell r="C1420">
            <v>1505</v>
          </cell>
          <cell r="D1420" t="str">
            <v>NA</v>
          </cell>
          <cell r="E1420" t="str">
            <v>NA</v>
          </cell>
        </row>
        <row r="1421">
          <cell r="A1421" t="str">
            <v>Radeon HD 7350</v>
          </cell>
          <cell r="B1421">
            <v>193</v>
          </cell>
          <cell r="C1421">
            <v>1545</v>
          </cell>
          <cell r="D1421" t="str">
            <v>NA</v>
          </cell>
          <cell r="E1421" t="str">
            <v>NA</v>
          </cell>
        </row>
        <row r="1422">
          <cell r="A1422" t="str">
            <v>Radeon HD 7400G</v>
          </cell>
          <cell r="B1422">
            <v>300</v>
          </cell>
          <cell r="C1422">
            <v>1437</v>
          </cell>
          <cell r="D1422" t="str">
            <v>NA</v>
          </cell>
          <cell r="E1422" t="str">
            <v>NA</v>
          </cell>
        </row>
        <row r="1423">
          <cell r="A1423" t="str">
            <v>Radeon HD 7420G</v>
          </cell>
          <cell r="B1423">
            <v>291</v>
          </cell>
          <cell r="C1423">
            <v>1447</v>
          </cell>
          <cell r="D1423" t="str">
            <v>NA</v>
          </cell>
          <cell r="E1423" t="str">
            <v>NA</v>
          </cell>
        </row>
        <row r="1424">
          <cell r="A1424" t="str">
            <v>Radeon HD 7450</v>
          </cell>
          <cell r="B1424">
            <v>228</v>
          </cell>
          <cell r="C1424">
            <v>1498</v>
          </cell>
          <cell r="D1424" t="str">
            <v>4.58</v>
          </cell>
          <cell r="E1424" t="str">
            <v>$49.99*</v>
          </cell>
        </row>
        <row r="1425">
          <cell r="A1425" t="str">
            <v>Radeon HD 7450A</v>
          </cell>
          <cell r="B1425">
            <v>288</v>
          </cell>
          <cell r="C1425">
            <v>1451</v>
          </cell>
          <cell r="D1425" t="str">
            <v>NA</v>
          </cell>
          <cell r="E1425" t="str">
            <v>NA</v>
          </cell>
        </row>
        <row r="1426">
          <cell r="A1426" t="str">
            <v>Radeon HD 7450M</v>
          </cell>
          <cell r="B1426">
            <v>329</v>
          </cell>
          <cell r="C1426">
            <v>1409</v>
          </cell>
          <cell r="D1426" t="str">
            <v>NA</v>
          </cell>
          <cell r="E1426" t="str">
            <v>NA</v>
          </cell>
        </row>
        <row r="1427">
          <cell r="A1427" t="str">
            <v>Radeon HD 7470</v>
          </cell>
          <cell r="B1427">
            <v>316</v>
          </cell>
          <cell r="C1427">
            <v>1424</v>
          </cell>
          <cell r="D1427" t="str">
            <v>3.89</v>
          </cell>
          <cell r="E1427" t="str">
            <v>$81.37*</v>
          </cell>
        </row>
        <row r="1428">
          <cell r="A1428" t="str">
            <v>Radeon HD 7470M</v>
          </cell>
          <cell r="B1428">
            <v>407</v>
          </cell>
          <cell r="C1428">
            <v>1341</v>
          </cell>
          <cell r="D1428" t="str">
            <v>NA</v>
          </cell>
          <cell r="E1428" t="str">
            <v>NA</v>
          </cell>
        </row>
        <row r="1429">
          <cell r="A1429" t="str">
            <v>Videocard Name</v>
          </cell>
          <cell r="B1429" t="str">
            <v>Passmark G3D Mark</v>
          </cell>
          <cell r="C1429" t="str">
            <v>Rank</v>
          </cell>
          <cell r="D1429" t="str">
            <v>Videocard Value</v>
          </cell>
          <cell r="E1429" t="str">
            <v>Price</v>
          </cell>
        </row>
        <row r="1430">
          <cell r="A1430"/>
          <cell r="B1430" t="str">
            <v>(higher is better)</v>
          </cell>
          <cell r="C1430" t="str">
            <v>(lower is better)</v>
          </cell>
          <cell r="D1430" t="str">
            <v>(higher is better)</v>
          </cell>
          <cell r="E1430" t="str">
            <v>(USD)</v>
          </cell>
        </row>
        <row r="1431">
          <cell r="A1431" t="str">
            <v>Radeon HD 7480D</v>
          </cell>
          <cell r="B1431">
            <v>286</v>
          </cell>
          <cell r="C1431">
            <v>1454</v>
          </cell>
          <cell r="D1431" t="str">
            <v>NA</v>
          </cell>
          <cell r="E1431" t="str">
            <v>NA</v>
          </cell>
        </row>
        <row r="1432">
          <cell r="A1432" t="str">
            <v>Radeon HD 7500G</v>
          </cell>
          <cell r="B1432">
            <v>330</v>
          </cell>
          <cell r="C1432">
            <v>1407</v>
          </cell>
          <cell r="D1432" t="str">
            <v>NA</v>
          </cell>
          <cell r="E1432" t="str">
            <v>NA</v>
          </cell>
        </row>
        <row r="1433">
          <cell r="A1433" t="str">
            <v>Radeon HD 7500G + 7500M/7600M Dual</v>
          </cell>
          <cell r="B1433">
            <v>616</v>
          </cell>
          <cell r="C1433">
            <v>1113</v>
          </cell>
          <cell r="D1433" t="str">
            <v>NA</v>
          </cell>
          <cell r="E1433" t="str">
            <v>NA</v>
          </cell>
        </row>
        <row r="1434">
          <cell r="A1434" t="str">
            <v>Radeon HD 7500G + 7550M Dual</v>
          </cell>
          <cell r="B1434">
            <v>497</v>
          </cell>
          <cell r="C1434">
            <v>1254</v>
          </cell>
          <cell r="D1434" t="str">
            <v>NA</v>
          </cell>
          <cell r="E1434" t="str">
            <v>NA</v>
          </cell>
        </row>
        <row r="1435">
          <cell r="A1435" t="str">
            <v>Radeon HD 7500G + HD 7500M/7600M Dual</v>
          </cell>
          <cell r="B1435">
            <v>355</v>
          </cell>
          <cell r="C1435">
            <v>1384</v>
          </cell>
          <cell r="D1435" t="str">
            <v>NA</v>
          </cell>
          <cell r="E1435" t="str">
            <v>NA</v>
          </cell>
        </row>
        <row r="1436">
          <cell r="A1436" t="str">
            <v>Radeon HD 7520G</v>
          </cell>
          <cell r="B1436">
            <v>319</v>
          </cell>
          <cell r="C1436">
            <v>1420</v>
          </cell>
          <cell r="D1436" t="str">
            <v>NA</v>
          </cell>
          <cell r="E1436" t="str">
            <v>NA</v>
          </cell>
        </row>
        <row r="1437">
          <cell r="A1437" t="str">
            <v>Radeon HD 7520G + 7400M Dual</v>
          </cell>
          <cell r="B1437">
            <v>486</v>
          </cell>
          <cell r="C1437">
            <v>1265</v>
          </cell>
          <cell r="D1437" t="str">
            <v>NA</v>
          </cell>
          <cell r="E1437" t="str">
            <v>NA</v>
          </cell>
        </row>
        <row r="1438">
          <cell r="A1438" t="str">
            <v>Radeon HD 7520G + 7470M Dual</v>
          </cell>
          <cell r="B1438">
            <v>542</v>
          </cell>
          <cell r="C1438">
            <v>1203</v>
          </cell>
          <cell r="D1438" t="str">
            <v>NA</v>
          </cell>
          <cell r="E1438" t="str">
            <v>NA</v>
          </cell>
        </row>
        <row r="1439">
          <cell r="A1439" t="str">
            <v>Radeon HD 7520G + 7500/7600 Dual</v>
          </cell>
          <cell r="B1439">
            <v>582</v>
          </cell>
          <cell r="C1439">
            <v>1152</v>
          </cell>
          <cell r="D1439" t="str">
            <v>NA</v>
          </cell>
          <cell r="E1439" t="str">
            <v>NA</v>
          </cell>
        </row>
        <row r="1440">
          <cell r="A1440" t="str">
            <v>Radeon HD 7520G + 7600M Dual</v>
          </cell>
          <cell r="B1440">
            <v>591</v>
          </cell>
          <cell r="C1440">
            <v>1139</v>
          </cell>
          <cell r="D1440" t="str">
            <v>NA</v>
          </cell>
          <cell r="E1440" t="str">
            <v>NA</v>
          </cell>
        </row>
        <row r="1441">
          <cell r="A1441" t="str">
            <v>Radeon HD 7520G + 7610M Dual</v>
          </cell>
          <cell r="B1441">
            <v>588</v>
          </cell>
          <cell r="C1441">
            <v>1143</v>
          </cell>
          <cell r="D1441" t="str">
            <v>NA</v>
          </cell>
          <cell r="E1441" t="str">
            <v>NA</v>
          </cell>
        </row>
        <row r="1442">
          <cell r="A1442" t="str">
            <v>Radeon HD 7520G + 7650M Dual</v>
          </cell>
          <cell r="B1442">
            <v>453</v>
          </cell>
          <cell r="C1442">
            <v>1299</v>
          </cell>
          <cell r="D1442" t="str">
            <v>NA</v>
          </cell>
          <cell r="E1442" t="str">
            <v>NA</v>
          </cell>
        </row>
        <row r="1443">
          <cell r="A1443" t="str">
            <v>Radeon HD 7520G + 7670M Dual</v>
          </cell>
          <cell r="B1443">
            <v>523</v>
          </cell>
          <cell r="C1443">
            <v>1226</v>
          </cell>
          <cell r="D1443" t="str">
            <v>NA</v>
          </cell>
          <cell r="E1443" t="str">
            <v>NA</v>
          </cell>
        </row>
        <row r="1444">
          <cell r="A1444" t="str">
            <v>Radeon HD 7520G + 7700M Dual</v>
          </cell>
          <cell r="B1444">
            <v>1060</v>
          </cell>
          <cell r="C1444">
            <v>749</v>
          </cell>
          <cell r="D1444" t="str">
            <v>NA</v>
          </cell>
          <cell r="E1444" t="str">
            <v>NA</v>
          </cell>
        </row>
        <row r="1445">
          <cell r="A1445" t="str">
            <v>Radeon HD 7520G + 8600/8700M Dual</v>
          </cell>
          <cell r="B1445">
            <v>311</v>
          </cell>
          <cell r="C1445">
            <v>1427</v>
          </cell>
          <cell r="D1445" t="str">
            <v>NA</v>
          </cell>
          <cell r="E1445" t="str">
            <v>NA</v>
          </cell>
        </row>
        <row r="1446">
          <cell r="A1446" t="str">
            <v>Radeon HD 7520G + 8750M Dual</v>
          </cell>
          <cell r="B1446">
            <v>376</v>
          </cell>
          <cell r="C1446">
            <v>1367</v>
          </cell>
          <cell r="D1446" t="str">
            <v>NA</v>
          </cell>
          <cell r="E1446" t="str">
            <v>NA</v>
          </cell>
        </row>
        <row r="1447">
          <cell r="A1447" t="str">
            <v>Radeon HD 7520G + HD 7400M Dual</v>
          </cell>
          <cell r="B1447">
            <v>544</v>
          </cell>
          <cell r="C1447">
            <v>1200</v>
          </cell>
          <cell r="D1447" t="str">
            <v>NA</v>
          </cell>
          <cell r="E1447" t="str">
            <v>NA</v>
          </cell>
        </row>
        <row r="1448">
          <cell r="A1448" t="str">
            <v>Radeon HD 7520G + HD 7500/7600 Dual</v>
          </cell>
          <cell r="B1448">
            <v>832</v>
          </cell>
          <cell r="C1448">
            <v>898</v>
          </cell>
          <cell r="D1448" t="str">
            <v>NA</v>
          </cell>
          <cell r="E1448" t="str">
            <v>NA</v>
          </cell>
        </row>
        <row r="1449">
          <cell r="A1449" t="str">
            <v>Radeon HD 7520G + HD 7600M Dual</v>
          </cell>
          <cell r="B1449">
            <v>447</v>
          </cell>
          <cell r="C1449">
            <v>1308</v>
          </cell>
          <cell r="D1449" t="str">
            <v>NA</v>
          </cell>
          <cell r="E1449" t="str">
            <v>NA</v>
          </cell>
        </row>
        <row r="1450">
          <cell r="A1450" t="str">
            <v>Radeon HD 7520G + HD 7670M Dual</v>
          </cell>
          <cell r="B1450">
            <v>495</v>
          </cell>
          <cell r="C1450">
            <v>1256</v>
          </cell>
          <cell r="D1450" t="str">
            <v>NA</v>
          </cell>
          <cell r="E1450" t="str">
            <v>NA</v>
          </cell>
        </row>
        <row r="1451">
          <cell r="A1451" t="str">
            <v>Radeon HD 7520G + HD 7700M Dual</v>
          </cell>
          <cell r="B1451">
            <v>574</v>
          </cell>
          <cell r="C1451">
            <v>1163</v>
          </cell>
          <cell r="D1451" t="str">
            <v>NA</v>
          </cell>
          <cell r="E1451" t="str">
            <v>NA</v>
          </cell>
        </row>
        <row r="1452">
          <cell r="A1452" t="str">
            <v>Radeon HD 7520G + HD 8600/8700M Dual</v>
          </cell>
          <cell r="B1452">
            <v>623</v>
          </cell>
          <cell r="C1452">
            <v>1102</v>
          </cell>
          <cell r="D1452" t="str">
            <v>NA</v>
          </cell>
          <cell r="E1452" t="str">
            <v>NA</v>
          </cell>
        </row>
        <row r="1453">
          <cell r="A1453" t="str">
            <v>Radeon HD 7520G + HD 8750M Dual</v>
          </cell>
          <cell r="B1453">
            <v>651</v>
          </cell>
          <cell r="C1453">
            <v>1066</v>
          </cell>
          <cell r="D1453" t="str">
            <v>NA</v>
          </cell>
          <cell r="E1453" t="str">
            <v>NA</v>
          </cell>
        </row>
        <row r="1454">
          <cell r="A1454" t="str">
            <v>Radeon HD 7520G N HD 7520G + HD 7500/7600 7500/760</v>
          </cell>
          <cell r="B1454">
            <v>574</v>
          </cell>
          <cell r="C1454">
            <v>1165</v>
          </cell>
          <cell r="D1454" t="str">
            <v>NA</v>
          </cell>
          <cell r="E1454" t="str">
            <v>NA</v>
          </cell>
        </row>
        <row r="1455">
          <cell r="A1455" t="str">
            <v>Radeon HD 7520G N HD 7520G + HD 7600M N HD 7600M D</v>
          </cell>
          <cell r="B1455">
            <v>364</v>
          </cell>
          <cell r="C1455">
            <v>1379</v>
          </cell>
          <cell r="D1455" t="str">
            <v>NA</v>
          </cell>
          <cell r="E1455" t="str">
            <v>NA</v>
          </cell>
        </row>
        <row r="1456">
          <cell r="A1456" t="str">
            <v>Radeon HD 7540D</v>
          </cell>
          <cell r="B1456">
            <v>333</v>
          </cell>
          <cell r="C1456">
            <v>1403</v>
          </cell>
          <cell r="D1456" t="str">
            <v>NA</v>
          </cell>
          <cell r="E1456" t="str">
            <v>NA</v>
          </cell>
        </row>
        <row r="1457">
          <cell r="A1457" t="str">
            <v>Radeon HD 7540D + 6570 Dual</v>
          </cell>
          <cell r="B1457">
            <v>719</v>
          </cell>
          <cell r="C1457">
            <v>1006</v>
          </cell>
          <cell r="D1457" t="str">
            <v>NA</v>
          </cell>
          <cell r="E1457" t="str">
            <v>NA</v>
          </cell>
        </row>
        <row r="1458">
          <cell r="A1458" t="str">
            <v>Radeon HD 7540D + 7500 Dual</v>
          </cell>
          <cell r="B1458">
            <v>821</v>
          </cell>
          <cell r="C1458">
            <v>907</v>
          </cell>
          <cell r="D1458" t="str">
            <v>NA</v>
          </cell>
          <cell r="E1458" t="str">
            <v>NA</v>
          </cell>
        </row>
        <row r="1459">
          <cell r="A1459" t="str">
            <v>Radeon HD 7540D + HD 6450 Dual</v>
          </cell>
          <cell r="B1459">
            <v>643</v>
          </cell>
          <cell r="C1459">
            <v>1075</v>
          </cell>
          <cell r="D1459" t="str">
            <v>NA</v>
          </cell>
          <cell r="E1459" t="str">
            <v>NA</v>
          </cell>
        </row>
        <row r="1460">
          <cell r="A1460" t="str">
            <v>Radeon HD 7550M</v>
          </cell>
          <cell r="B1460">
            <v>464</v>
          </cell>
          <cell r="C1460">
            <v>1286</v>
          </cell>
          <cell r="D1460" t="str">
            <v>NA</v>
          </cell>
          <cell r="E1460" t="str">
            <v>NA</v>
          </cell>
        </row>
        <row r="1461">
          <cell r="A1461" t="str">
            <v>Radeon HD 7550M/7650M</v>
          </cell>
          <cell r="B1461">
            <v>728</v>
          </cell>
          <cell r="C1461">
            <v>994</v>
          </cell>
          <cell r="D1461" t="str">
            <v>NA</v>
          </cell>
          <cell r="E1461" t="str">
            <v>NA</v>
          </cell>
        </row>
        <row r="1462">
          <cell r="A1462" t="str">
            <v>Radeon HD 7560D</v>
          </cell>
          <cell r="B1462">
            <v>473</v>
          </cell>
          <cell r="C1462">
            <v>1276</v>
          </cell>
          <cell r="D1462" t="str">
            <v>NA</v>
          </cell>
          <cell r="E1462" t="str">
            <v>NA</v>
          </cell>
        </row>
        <row r="1463">
          <cell r="A1463" t="str">
            <v>Radeon HD 7560D + 6450 Dual</v>
          </cell>
          <cell r="B1463">
            <v>568</v>
          </cell>
          <cell r="C1463">
            <v>1169</v>
          </cell>
          <cell r="D1463" t="str">
            <v>NA</v>
          </cell>
          <cell r="E1463" t="str">
            <v>NA</v>
          </cell>
        </row>
        <row r="1464">
          <cell r="A1464" t="str">
            <v>Radeon HD 7560D + 6570 Dual</v>
          </cell>
          <cell r="B1464">
            <v>833</v>
          </cell>
          <cell r="C1464">
            <v>897</v>
          </cell>
          <cell r="D1464" t="str">
            <v>NA</v>
          </cell>
          <cell r="E1464" t="str">
            <v>NA</v>
          </cell>
        </row>
        <row r="1465">
          <cell r="A1465" t="str">
            <v>Radeon HD 7560D + 6670 Dual</v>
          </cell>
          <cell r="B1465">
            <v>1130</v>
          </cell>
          <cell r="C1465">
            <v>720</v>
          </cell>
          <cell r="D1465" t="str">
            <v>NA</v>
          </cell>
          <cell r="E1465" t="str">
            <v>NA</v>
          </cell>
        </row>
        <row r="1466">
          <cell r="A1466" t="str">
            <v>Radeon HD 7560D + 7560D Dual</v>
          </cell>
          <cell r="B1466">
            <v>982</v>
          </cell>
          <cell r="C1466">
            <v>794</v>
          </cell>
          <cell r="D1466" t="str">
            <v>NA</v>
          </cell>
          <cell r="E1466" t="str">
            <v>NA</v>
          </cell>
        </row>
        <row r="1467">
          <cell r="A1467" t="str">
            <v>Radeon HD 7560D + 7570 Dual</v>
          </cell>
          <cell r="B1467">
            <v>985</v>
          </cell>
          <cell r="C1467">
            <v>791</v>
          </cell>
          <cell r="D1467" t="str">
            <v>NA</v>
          </cell>
          <cell r="E1467" t="str">
            <v>NA</v>
          </cell>
        </row>
        <row r="1468">
          <cell r="A1468" t="str">
            <v>Radeon HD 7560D + 7670 Dual</v>
          </cell>
          <cell r="B1468">
            <v>1426</v>
          </cell>
          <cell r="C1468">
            <v>628</v>
          </cell>
          <cell r="D1468" t="str">
            <v>NA</v>
          </cell>
          <cell r="E1468" t="str">
            <v>NA</v>
          </cell>
        </row>
        <row r="1469">
          <cell r="A1469" t="str">
            <v>Radeon HD 7560D + 7700 Dual</v>
          </cell>
          <cell r="B1469">
            <v>1919</v>
          </cell>
          <cell r="C1469">
            <v>513</v>
          </cell>
          <cell r="D1469" t="str">
            <v>NA</v>
          </cell>
          <cell r="E1469" t="str">
            <v>NA</v>
          </cell>
        </row>
        <row r="1470">
          <cell r="A1470" t="str">
            <v>Radeon HD 7560D + HD 6570 Dual</v>
          </cell>
          <cell r="B1470">
            <v>1237</v>
          </cell>
          <cell r="C1470">
            <v>684</v>
          </cell>
          <cell r="D1470" t="str">
            <v>NA</v>
          </cell>
          <cell r="E1470" t="str">
            <v>NA</v>
          </cell>
        </row>
        <row r="1471">
          <cell r="A1471" t="str">
            <v>Radeon HD 7560D + HD 6670 Dual</v>
          </cell>
          <cell r="B1471">
            <v>1554</v>
          </cell>
          <cell r="C1471">
            <v>601</v>
          </cell>
          <cell r="D1471" t="str">
            <v>NA</v>
          </cell>
          <cell r="E1471" t="str">
            <v>NA</v>
          </cell>
        </row>
        <row r="1472">
          <cell r="A1472" t="str">
            <v>Radeon HD 7560D + HD 7000 Dual</v>
          </cell>
          <cell r="B1472">
            <v>534</v>
          </cell>
          <cell r="C1472">
            <v>1210</v>
          </cell>
          <cell r="D1472" t="str">
            <v>NA</v>
          </cell>
          <cell r="E1472" t="str">
            <v>NA</v>
          </cell>
        </row>
        <row r="1473">
          <cell r="A1473" t="str">
            <v>Radeon HD 7560D + HD 7600 Dual</v>
          </cell>
          <cell r="B1473">
            <v>1258</v>
          </cell>
          <cell r="C1473">
            <v>675</v>
          </cell>
          <cell r="D1473" t="str">
            <v>NA</v>
          </cell>
          <cell r="E1473" t="str">
            <v>NA</v>
          </cell>
        </row>
        <row r="1474">
          <cell r="A1474" t="str">
            <v>Radeon HD 7560D + HD 7670 Dual</v>
          </cell>
          <cell r="B1474">
            <v>1380</v>
          </cell>
          <cell r="C1474">
            <v>638</v>
          </cell>
          <cell r="D1474" t="str">
            <v>NA</v>
          </cell>
          <cell r="E1474" t="str">
            <v>NA</v>
          </cell>
        </row>
        <row r="1475">
          <cell r="A1475" t="str">
            <v>Radeon HD 7560D + HD 7700 Dual</v>
          </cell>
          <cell r="B1475">
            <v>1346</v>
          </cell>
          <cell r="C1475">
            <v>650</v>
          </cell>
          <cell r="D1475" t="str">
            <v>NA</v>
          </cell>
          <cell r="E1475" t="str">
            <v>NA</v>
          </cell>
        </row>
        <row r="1476">
          <cell r="A1476" t="str">
            <v>Radeon HD 7560D + HD 8570 Dual</v>
          </cell>
          <cell r="B1476">
            <v>935</v>
          </cell>
          <cell r="C1476">
            <v>828</v>
          </cell>
          <cell r="D1476" t="str">
            <v>NA</v>
          </cell>
          <cell r="E1476" t="str">
            <v>NA</v>
          </cell>
        </row>
        <row r="1477">
          <cell r="A1477" t="str">
            <v>Radeon HD 7560D + R5 235 Dual</v>
          </cell>
          <cell r="B1477">
            <v>563</v>
          </cell>
          <cell r="C1477">
            <v>1174</v>
          </cell>
          <cell r="D1477" t="str">
            <v>NA</v>
          </cell>
          <cell r="E1477" t="str">
            <v>NA</v>
          </cell>
        </row>
        <row r="1478">
          <cell r="A1478" t="str">
            <v>Radeon HD 7570</v>
          </cell>
          <cell r="B1478">
            <v>622</v>
          </cell>
          <cell r="C1478">
            <v>1106</v>
          </cell>
          <cell r="D1478">
            <v>44354</v>
          </cell>
          <cell r="E1478" t="str">
            <v>$102.49*</v>
          </cell>
        </row>
        <row r="1479">
          <cell r="A1479" t="str">
            <v>Radeon HD 7570M</v>
          </cell>
          <cell r="B1479">
            <v>448</v>
          </cell>
          <cell r="C1479">
            <v>1305</v>
          </cell>
          <cell r="D1479" t="str">
            <v>NA</v>
          </cell>
          <cell r="E1479" t="str">
            <v>NA</v>
          </cell>
        </row>
        <row r="1480">
          <cell r="A1480" t="str">
            <v>Videocard Name</v>
          </cell>
          <cell r="B1480" t="str">
            <v>Passmark G3D Mark</v>
          </cell>
          <cell r="C1480" t="str">
            <v>Rank</v>
          </cell>
          <cell r="D1480" t="str">
            <v>Videocard Value</v>
          </cell>
          <cell r="E1480" t="str">
            <v>Price</v>
          </cell>
        </row>
        <row r="1481">
          <cell r="A1481"/>
          <cell r="B1481" t="str">
            <v>(higher is better)</v>
          </cell>
          <cell r="C1481" t="str">
            <v>(lower is better)</v>
          </cell>
          <cell r="D1481" t="str">
            <v>(higher is better)</v>
          </cell>
          <cell r="E1481" t="str">
            <v>(USD)</v>
          </cell>
        </row>
        <row r="1482">
          <cell r="A1482" t="str">
            <v>Radeon HD 7570M/HD 7670M</v>
          </cell>
          <cell r="B1482">
            <v>699</v>
          </cell>
          <cell r="C1482">
            <v>1023</v>
          </cell>
          <cell r="D1482" t="str">
            <v>NA</v>
          </cell>
          <cell r="E1482" t="str">
            <v>NA</v>
          </cell>
        </row>
        <row r="1483">
          <cell r="A1483" t="str">
            <v>Radeon HD 7580D</v>
          </cell>
          <cell r="B1483">
            <v>350</v>
          </cell>
          <cell r="C1483">
            <v>1392</v>
          </cell>
          <cell r="D1483" t="str">
            <v>NA</v>
          </cell>
          <cell r="E1483" t="str">
            <v>NA</v>
          </cell>
        </row>
        <row r="1484">
          <cell r="A1484" t="str">
            <v>Radeon HD 7600G</v>
          </cell>
          <cell r="B1484">
            <v>323</v>
          </cell>
          <cell r="C1484">
            <v>1416</v>
          </cell>
          <cell r="D1484" t="str">
            <v>NA</v>
          </cell>
          <cell r="E1484" t="str">
            <v>NA</v>
          </cell>
        </row>
        <row r="1485">
          <cell r="A1485" t="str">
            <v>Radeon HD 7600G + 6400M Dual</v>
          </cell>
          <cell r="B1485">
            <v>376</v>
          </cell>
          <cell r="C1485">
            <v>1368</v>
          </cell>
          <cell r="D1485" t="str">
            <v>NA</v>
          </cell>
          <cell r="E1485" t="str">
            <v>NA</v>
          </cell>
        </row>
        <row r="1486">
          <cell r="A1486" t="str">
            <v>Radeon HD 7600G + 7450M Dual</v>
          </cell>
          <cell r="B1486">
            <v>389</v>
          </cell>
          <cell r="C1486">
            <v>1356</v>
          </cell>
          <cell r="D1486" t="str">
            <v>NA</v>
          </cell>
          <cell r="E1486" t="str">
            <v>NA</v>
          </cell>
        </row>
        <row r="1487">
          <cell r="A1487" t="str">
            <v>Radeon HD 7600G + 7500M/7600M Dual</v>
          </cell>
          <cell r="B1487">
            <v>405</v>
          </cell>
          <cell r="C1487">
            <v>1344</v>
          </cell>
          <cell r="D1487" t="str">
            <v>NA</v>
          </cell>
          <cell r="E1487" t="str">
            <v>NA</v>
          </cell>
        </row>
        <row r="1488">
          <cell r="A1488" t="str">
            <v>Radeon HD 7600G + 7550M Dual</v>
          </cell>
          <cell r="B1488">
            <v>423</v>
          </cell>
          <cell r="C1488">
            <v>1332</v>
          </cell>
          <cell r="D1488" t="str">
            <v>NA</v>
          </cell>
          <cell r="E1488" t="str">
            <v>NA</v>
          </cell>
        </row>
        <row r="1489">
          <cell r="A1489" t="str">
            <v>Radeon HD 7600G + 8500M/8700M Dual</v>
          </cell>
          <cell r="B1489">
            <v>469</v>
          </cell>
          <cell r="C1489">
            <v>1279</v>
          </cell>
          <cell r="D1489" t="str">
            <v>NA</v>
          </cell>
          <cell r="E1489" t="str">
            <v>NA</v>
          </cell>
        </row>
        <row r="1490">
          <cell r="A1490" t="str">
            <v>Radeon HD 7600G + HD 7400M Dual</v>
          </cell>
          <cell r="B1490">
            <v>328</v>
          </cell>
          <cell r="C1490">
            <v>1411</v>
          </cell>
          <cell r="D1490" t="str">
            <v>NA</v>
          </cell>
          <cell r="E1490" t="str">
            <v>NA</v>
          </cell>
        </row>
        <row r="1491">
          <cell r="A1491" t="str">
            <v>Radeon HD 7600G + HD 7500M/7600M Dual</v>
          </cell>
          <cell r="B1491">
            <v>555</v>
          </cell>
          <cell r="C1491">
            <v>1185</v>
          </cell>
          <cell r="D1491" t="str">
            <v>NA</v>
          </cell>
          <cell r="E1491" t="str">
            <v>NA</v>
          </cell>
        </row>
        <row r="1492">
          <cell r="A1492" t="str">
            <v>Radeon HD 7600G + HD 7550M Dual</v>
          </cell>
          <cell r="B1492">
            <v>509</v>
          </cell>
          <cell r="C1492">
            <v>1239</v>
          </cell>
          <cell r="D1492" t="str">
            <v>NA</v>
          </cell>
          <cell r="E1492" t="str">
            <v>NA</v>
          </cell>
        </row>
        <row r="1493">
          <cell r="A1493" t="str">
            <v>Radeon HD 7600G + HD 8670M Dual</v>
          </cell>
          <cell r="B1493">
            <v>543</v>
          </cell>
          <cell r="C1493">
            <v>1201</v>
          </cell>
          <cell r="D1493" t="str">
            <v>NA</v>
          </cell>
          <cell r="E1493" t="str">
            <v>NA</v>
          </cell>
        </row>
        <row r="1494">
          <cell r="A1494" t="str">
            <v>Radeon HD 7600G + HD Dual</v>
          </cell>
          <cell r="B1494">
            <v>435</v>
          </cell>
          <cell r="C1494">
            <v>1322</v>
          </cell>
          <cell r="D1494" t="str">
            <v>NA</v>
          </cell>
          <cell r="E1494" t="str">
            <v>NA</v>
          </cell>
        </row>
        <row r="1495">
          <cell r="A1495" t="str">
            <v>Radeon HD 7600G N HD 7600G + HD ON HD Dual</v>
          </cell>
          <cell r="B1495">
            <v>526</v>
          </cell>
          <cell r="C1495">
            <v>1220</v>
          </cell>
          <cell r="D1495" t="str">
            <v>NA</v>
          </cell>
          <cell r="E1495" t="str">
            <v>NA</v>
          </cell>
        </row>
        <row r="1496">
          <cell r="A1496" t="str">
            <v>Radeon HD 7600M + 7600M Dual</v>
          </cell>
          <cell r="B1496">
            <v>773</v>
          </cell>
          <cell r="C1496">
            <v>943</v>
          </cell>
          <cell r="D1496" t="str">
            <v>NA</v>
          </cell>
          <cell r="E1496" t="str">
            <v>NA</v>
          </cell>
        </row>
        <row r="1497">
          <cell r="A1497" t="str">
            <v>Radeon HD 7610M</v>
          </cell>
          <cell r="B1497">
            <v>632</v>
          </cell>
          <cell r="C1497">
            <v>1089</v>
          </cell>
          <cell r="D1497" t="str">
            <v>NA</v>
          </cell>
          <cell r="E1497" t="str">
            <v>NA</v>
          </cell>
        </row>
        <row r="1498">
          <cell r="A1498" t="str">
            <v>Radeon HD 7620G</v>
          </cell>
          <cell r="B1498">
            <v>355</v>
          </cell>
          <cell r="C1498">
            <v>1385</v>
          </cell>
          <cell r="D1498" t="str">
            <v>NA</v>
          </cell>
          <cell r="E1498" t="str">
            <v>NA</v>
          </cell>
        </row>
        <row r="1499">
          <cell r="A1499" t="str">
            <v>Radeon HD 7620G + 8600M Dual</v>
          </cell>
          <cell r="B1499">
            <v>508</v>
          </cell>
          <cell r="C1499">
            <v>1241</v>
          </cell>
          <cell r="D1499" t="str">
            <v>NA</v>
          </cell>
          <cell r="E1499" t="str">
            <v>NA</v>
          </cell>
        </row>
        <row r="1500">
          <cell r="A1500" t="str">
            <v>Radeon HD 7620G + 8670M Dual</v>
          </cell>
          <cell r="B1500">
            <v>577</v>
          </cell>
          <cell r="C1500">
            <v>1159</v>
          </cell>
          <cell r="D1500" t="str">
            <v>NA</v>
          </cell>
          <cell r="E1500" t="str">
            <v>NA</v>
          </cell>
        </row>
        <row r="1501">
          <cell r="A1501" t="str">
            <v>Radeon HD 7620G + HD 8600M Dual</v>
          </cell>
          <cell r="B1501">
            <v>442</v>
          </cell>
          <cell r="C1501">
            <v>1315</v>
          </cell>
          <cell r="D1501" t="str">
            <v>NA</v>
          </cell>
          <cell r="E1501" t="str">
            <v>NA</v>
          </cell>
        </row>
        <row r="1502">
          <cell r="A1502" t="str">
            <v>Radeon HD 7620G + HD 8670M Dual</v>
          </cell>
          <cell r="B1502">
            <v>507</v>
          </cell>
          <cell r="C1502">
            <v>1243</v>
          </cell>
          <cell r="D1502" t="str">
            <v>NA</v>
          </cell>
          <cell r="E1502" t="str">
            <v>NA</v>
          </cell>
        </row>
        <row r="1503">
          <cell r="A1503" t="str">
            <v>Radeon HD 7620G N HD 7620G + HD 8600M N HD 8600M D</v>
          </cell>
          <cell r="B1503">
            <v>451</v>
          </cell>
          <cell r="C1503">
            <v>1304</v>
          </cell>
          <cell r="D1503" t="str">
            <v>NA</v>
          </cell>
          <cell r="E1503" t="str">
            <v>NA</v>
          </cell>
        </row>
        <row r="1504">
          <cell r="A1504" t="str">
            <v>Radeon HD 7640G</v>
          </cell>
          <cell r="B1504">
            <v>441</v>
          </cell>
          <cell r="C1504">
            <v>1317</v>
          </cell>
          <cell r="D1504" t="str">
            <v>NA</v>
          </cell>
          <cell r="E1504" t="str">
            <v>NA</v>
          </cell>
        </row>
        <row r="1505">
          <cell r="A1505" t="str">
            <v>Radeon HD 7640G + 6400M Dual</v>
          </cell>
          <cell r="B1505">
            <v>526</v>
          </cell>
          <cell r="C1505">
            <v>1219</v>
          </cell>
          <cell r="D1505" t="str">
            <v>NA</v>
          </cell>
          <cell r="E1505" t="str">
            <v>NA</v>
          </cell>
        </row>
        <row r="1506">
          <cell r="A1506" t="str">
            <v>Radeon HD 7640G + 7400M Dual</v>
          </cell>
          <cell r="B1506">
            <v>637</v>
          </cell>
          <cell r="C1506">
            <v>1081</v>
          </cell>
          <cell r="D1506" t="str">
            <v>NA</v>
          </cell>
          <cell r="E1506" t="str">
            <v>NA</v>
          </cell>
        </row>
        <row r="1507">
          <cell r="A1507" t="str">
            <v>Radeon HD 7640G + 7450M Dual</v>
          </cell>
          <cell r="B1507">
            <v>754</v>
          </cell>
          <cell r="C1507">
            <v>968</v>
          </cell>
          <cell r="D1507" t="str">
            <v>NA</v>
          </cell>
          <cell r="E1507" t="str">
            <v>NA</v>
          </cell>
        </row>
        <row r="1508">
          <cell r="A1508" t="str">
            <v>Radeon HD 7640G + 7470M Dual</v>
          </cell>
          <cell r="B1508">
            <v>595</v>
          </cell>
          <cell r="C1508">
            <v>1136</v>
          </cell>
          <cell r="D1508" t="str">
            <v>NA</v>
          </cell>
          <cell r="E1508" t="str">
            <v>NA</v>
          </cell>
        </row>
        <row r="1509">
          <cell r="A1509" t="str">
            <v>Radeon HD 7640G + 7500/7600 Dual</v>
          </cell>
          <cell r="B1509">
            <v>627</v>
          </cell>
          <cell r="C1509">
            <v>1098</v>
          </cell>
          <cell r="D1509" t="str">
            <v>NA</v>
          </cell>
          <cell r="E1509" t="str">
            <v>NA</v>
          </cell>
        </row>
        <row r="1510">
          <cell r="A1510" t="str">
            <v>Radeon HD 7640G + 7500M/7600M Dual</v>
          </cell>
          <cell r="B1510">
            <v>775</v>
          </cell>
          <cell r="C1510">
            <v>940</v>
          </cell>
          <cell r="D1510" t="str">
            <v>NA</v>
          </cell>
          <cell r="E1510" t="str">
            <v>NA</v>
          </cell>
        </row>
        <row r="1511">
          <cell r="A1511" t="str">
            <v>Radeon HD 7640G + 7600M Dual</v>
          </cell>
          <cell r="B1511">
            <v>705</v>
          </cell>
          <cell r="C1511">
            <v>1017</v>
          </cell>
          <cell r="D1511" t="str">
            <v>NA</v>
          </cell>
          <cell r="E1511" t="str">
            <v>NA</v>
          </cell>
        </row>
        <row r="1512">
          <cell r="A1512" t="str">
            <v>Radeon HD 7640G + 7610M Dual</v>
          </cell>
          <cell r="B1512">
            <v>510</v>
          </cell>
          <cell r="C1512">
            <v>1238</v>
          </cell>
          <cell r="D1512" t="str">
            <v>NA</v>
          </cell>
          <cell r="E1512" t="str">
            <v>NA</v>
          </cell>
        </row>
        <row r="1513">
          <cell r="A1513" t="str">
            <v>Radeon HD 7640G + 7650M Dual</v>
          </cell>
          <cell r="B1513">
            <v>747</v>
          </cell>
          <cell r="C1513">
            <v>974</v>
          </cell>
          <cell r="D1513" t="str">
            <v>NA</v>
          </cell>
          <cell r="E1513" t="str">
            <v>NA</v>
          </cell>
        </row>
        <row r="1514">
          <cell r="A1514" t="str">
            <v>Radeon HD 7640G + 7670M Dual</v>
          </cell>
          <cell r="B1514">
            <v>644</v>
          </cell>
          <cell r="C1514">
            <v>1074</v>
          </cell>
          <cell r="D1514" t="str">
            <v>NA</v>
          </cell>
          <cell r="E1514" t="str">
            <v>NA</v>
          </cell>
        </row>
        <row r="1515">
          <cell r="A1515" t="str">
            <v>Radeon HD 7640G + 7690M Dual</v>
          </cell>
          <cell r="B1515">
            <v>945</v>
          </cell>
          <cell r="C1515">
            <v>821</v>
          </cell>
          <cell r="D1515" t="str">
            <v>NA</v>
          </cell>
          <cell r="E1515" t="str">
            <v>NA</v>
          </cell>
        </row>
        <row r="1516">
          <cell r="A1516" t="str">
            <v>Radeon HD 7640G + 7700M Dual</v>
          </cell>
          <cell r="B1516">
            <v>690</v>
          </cell>
          <cell r="C1516">
            <v>1028</v>
          </cell>
          <cell r="D1516" t="str">
            <v>NA</v>
          </cell>
          <cell r="E1516" t="str">
            <v>NA</v>
          </cell>
        </row>
        <row r="1517">
          <cell r="A1517" t="str">
            <v>Radeon HD 7640G + 8500M Dual</v>
          </cell>
          <cell r="B1517">
            <v>585</v>
          </cell>
          <cell r="C1517">
            <v>1148</v>
          </cell>
          <cell r="D1517" t="str">
            <v>NA</v>
          </cell>
          <cell r="E1517" t="str">
            <v>NA</v>
          </cell>
        </row>
        <row r="1518">
          <cell r="A1518" t="str">
            <v>Radeon HD 7640G + 8570M Dual</v>
          </cell>
          <cell r="B1518">
            <v>558</v>
          </cell>
          <cell r="C1518">
            <v>1183</v>
          </cell>
          <cell r="D1518" t="str">
            <v>NA</v>
          </cell>
          <cell r="E1518" t="str">
            <v>NA</v>
          </cell>
        </row>
        <row r="1519">
          <cell r="A1519" t="str">
            <v>Radeon HD 7640G + 8600/8700M Dual</v>
          </cell>
          <cell r="B1519">
            <v>688</v>
          </cell>
          <cell r="C1519">
            <v>1032</v>
          </cell>
          <cell r="D1519" t="str">
            <v>NA</v>
          </cell>
          <cell r="E1519" t="str">
            <v>NA</v>
          </cell>
        </row>
        <row r="1520">
          <cell r="A1520" t="str">
            <v>Radeon HD 7640G + 8600M Dual</v>
          </cell>
          <cell r="B1520">
            <v>249</v>
          </cell>
          <cell r="C1520">
            <v>1481</v>
          </cell>
          <cell r="D1520" t="str">
            <v>NA</v>
          </cell>
          <cell r="E1520" t="str">
            <v>NA</v>
          </cell>
        </row>
        <row r="1521">
          <cell r="A1521" t="str">
            <v>Radeon HD 7640G + 8670M Dual</v>
          </cell>
          <cell r="B1521">
            <v>558</v>
          </cell>
          <cell r="C1521">
            <v>1182</v>
          </cell>
          <cell r="D1521" t="str">
            <v>NA</v>
          </cell>
          <cell r="E1521" t="str">
            <v>NA</v>
          </cell>
        </row>
        <row r="1522">
          <cell r="A1522" t="str">
            <v>Radeon HD 7640G + 8750M Dual</v>
          </cell>
          <cell r="B1522">
            <v>654</v>
          </cell>
          <cell r="C1522">
            <v>1061</v>
          </cell>
          <cell r="D1522" t="str">
            <v>NA</v>
          </cell>
          <cell r="E1522" t="str">
            <v>NA</v>
          </cell>
        </row>
        <row r="1523">
          <cell r="A1523" t="str">
            <v>Radeon HD 7640G + HD 7400M Dual</v>
          </cell>
          <cell r="B1523">
            <v>621</v>
          </cell>
          <cell r="C1523">
            <v>1107</v>
          </cell>
          <cell r="D1523" t="str">
            <v>NA</v>
          </cell>
          <cell r="E1523" t="str">
            <v>NA</v>
          </cell>
        </row>
        <row r="1524">
          <cell r="A1524" t="str">
            <v>Radeon HD 7640G + HD 7500/7600 Dual</v>
          </cell>
          <cell r="B1524">
            <v>423</v>
          </cell>
          <cell r="C1524">
            <v>1331</v>
          </cell>
          <cell r="D1524" t="str">
            <v>NA</v>
          </cell>
          <cell r="E1524" t="str">
            <v>NA</v>
          </cell>
        </row>
        <row r="1525">
          <cell r="A1525" t="str">
            <v>Radeon HD 7640G + HD 7600M Dual</v>
          </cell>
          <cell r="B1525">
            <v>704</v>
          </cell>
          <cell r="C1525">
            <v>1020</v>
          </cell>
          <cell r="D1525" t="str">
            <v>NA</v>
          </cell>
          <cell r="E1525" t="str">
            <v>NA</v>
          </cell>
        </row>
        <row r="1526">
          <cell r="A1526" t="str">
            <v>Radeon HD 7640G + HD 7600M N HD 7600M Dual</v>
          </cell>
          <cell r="B1526">
            <v>406</v>
          </cell>
          <cell r="C1526">
            <v>1342</v>
          </cell>
          <cell r="D1526" t="str">
            <v>NA</v>
          </cell>
          <cell r="E1526" t="str">
            <v>NA</v>
          </cell>
        </row>
        <row r="1527">
          <cell r="A1527" t="str">
            <v>Radeon HD 7640G + HD 7670M Dual</v>
          </cell>
          <cell r="B1527">
            <v>518</v>
          </cell>
          <cell r="C1527">
            <v>1229</v>
          </cell>
          <cell r="D1527" t="str">
            <v>NA</v>
          </cell>
          <cell r="E1527" t="str">
            <v>NA</v>
          </cell>
        </row>
        <row r="1528">
          <cell r="A1528" t="str">
            <v>Radeon HD 7640G + HD 7700M Dual</v>
          </cell>
          <cell r="B1528">
            <v>589</v>
          </cell>
          <cell r="C1528">
            <v>1140</v>
          </cell>
          <cell r="D1528" t="str">
            <v>NA</v>
          </cell>
          <cell r="E1528" t="str">
            <v>NA</v>
          </cell>
        </row>
        <row r="1529">
          <cell r="A1529" t="str">
            <v>Radeon HD 7640G + HD 7700M N HD 7700M Dual</v>
          </cell>
          <cell r="B1529">
            <v>630</v>
          </cell>
          <cell r="C1529">
            <v>1090</v>
          </cell>
          <cell r="D1529" t="str">
            <v>NA</v>
          </cell>
          <cell r="E1529" t="str">
            <v>NA</v>
          </cell>
        </row>
        <row r="1530">
          <cell r="A1530" t="str">
            <v>Radeon HD 7640G + HD 8500M Dual</v>
          </cell>
          <cell r="B1530">
            <v>607</v>
          </cell>
          <cell r="C1530">
            <v>1123</v>
          </cell>
          <cell r="D1530" t="str">
            <v>NA</v>
          </cell>
          <cell r="E1530" t="str">
            <v>NA</v>
          </cell>
        </row>
        <row r="1531">
          <cell r="A1531" t="str">
            <v>Videocard Name</v>
          </cell>
          <cell r="B1531" t="str">
            <v>Passmark G3D Mark</v>
          </cell>
          <cell r="C1531" t="str">
            <v>Rank</v>
          </cell>
          <cell r="D1531" t="str">
            <v>Videocard Value</v>
          </cell>
          <cell r="E1531" t="str">
            <v>Price</v>
          </cell>
        </row>
        <row r="1532">
          <cell r="A1532"/>
          <cell r="B1532" t="str">
            <v>(higher is better)</v>
          </cell>
          <cell r="C1532" t="str">
            <v>(lower is better)</v>
          </cell>
          <cell r="D1532" t="str">
            <v>(higher is better)</v>
          </cell>
          <cell r="E1532" t="str">
            <v>(USD)</v>
          </cell>
        </row>
        <row r="1533">
          <cell r="A1533" t="str">
            <v>Radeon HD 7640G + HD 8500M N HD 8500M Dual</v>
          </cell>
          <cell r="B1533">
            <v>665</v>
          </cell>
          <cell r="C1533">
            <v>1050</v>
          </cell>
          <cell r="D1533" t="str">
            <v>NA</v>
          </cell>
          <cell r="E1533" t="str">
            <v>NA</v>
          </cell>
        </row>
        <row r="1534">
          <cell r="A1534" t="str">
            <v>Radeon HD 7640G + HD 8570M Dual</v>
          </cell>
          <cell r="B1534">
            <v>474</v>
          </cell>
          <cell r="C1534">
            <v>1275</v>
          </cell>
          <cell r="D1534" t="str">
            <v>NA</v>
          </cell>
          <cell r="E1534" t="str">
            <v>NA</v>
          </cell>
        </row>
        <row r="1535">
          <cell r="A1535" t="str">
            <v>Radeon HD 7640G + HD 8600/8700M Dual</v>
          </cell>
          <cell r="B1535">
            <v>586</v>
          </cell>
          <cell r="C1535">
            <v>1146</v>
          </cell>
          <cell r="D1535" t="str">
            <v>NA</v>
          </cell>
          <cell r="E1535" t="str">
            <v>NA</v>
          </cell>
        </row>
        <row r="1536">
          <cell r="A1536" t="str">
            <v>Radeon HD 7640G + HD 8670M Dual</v>
          </cell>
          <cell r="B1536">
            <v>677</v>
          </cell>
          <cell r="C1536">
            <v>1041</v>
          </cell>
          <cell r="D1536" t="str">
            <v>NA</v>
          </cell>
          <cell r="E1536" t="str">
            <v>NA</v>
          </cell>
        </row>
        <row r="1537">
          <cell r="A1537" t="str">
            <v>Radeon HD 7640G + HD 8750M Dual</v>
          </cell>
          <cell r="B1537">
            <v>996</v>
          </cell>
          <cell r="C1537">
            <v>787</v>
          </cell>
          <cell r="D1537" t="str">
            <v>NA</v>
          </cell>
          <cell r="E1537" t="str">
            <v>NA</v>
          </cell>
        </row>
        <row r="1538">
          <cell r="A1538" t="str">
            <v>Radeon HD 7640G + R5 M200 Dual</v>
          </cell>
          <cell r="B1538">
            <v>559</v>
          </cell>
          <cell r="C1538">
            <v>1180</v>
          </cell>
          <cell r="D1538" t="str">
            <v>NA</v>
          </cell>
          <cell r="E1538" t="str">
            <v>NA</v>
          </cell>
        </row>
        <row r="1539">
          <cell r="A1539" t="str">
            <v>Radeon HD 7640G + R5 M230 Dual</v>
          </cell>
          <cell r="B1539">
            <v>238</v>
          </cell>
          <cell r="C1539">
            <v>-1</v>
          </cell>
          <cell r="D1539" t="str">
            <v>NA</v>
          </cell>
          <cell r="E1539" t="str">
            <v>NA</v>
          </cell>
        </row>
        <row r="1540">
          <cell r="A1540" t="str">
            <v>Radeon HD 7640G N HD 7640G + HD 7600M N HD 7600M D</v>
          </cell>
          <cell r="B1540">
            <v>824</v>
          </cell>
          <cell r="C1540">
            <v>904</v>
          </cell>
          <cell r="D1540" t="str">
            <v>NA</v>
          </cell>
          <cell r="E1540" t="str">
            <v>NA</v>
          </cell>
        </row>
        <row r="1541">
          <cell r="A1541" t="str">
            <v>Radeon HD 7640G N HD 7640G + HD 7670M Dual</v>
          </cell>
          <cell r="B1541">
            <v>679</v>
          </cell>
          <cell r="C1541">
            <v>1039</v>
          </cell>
          <cell r="D1541" t="str">
            <v>NA</v>
          </cell>
          <cell r="E1541" t="str">
            <v>NA</v>
          </cell>
        </row>
        <row r="1542">
          <cell r="A1542" t="str">
            <v>Radeon HD 7640G N HD 7640G + HD 8570M Dual</v>
          </cell>
          <cell r="B1542">
            <v>422</v>
          </cell>
          <cell r="C1542">
            <v>1334</v>
          </cell>
          <cell r="D1542" t="str">
            <v>NA</v>
          </cell>
          <cell r="E1542" t="str">
            <v>NA</v>
          </cell>
        </row>
        <row r="1543">
          <cell r="A1543" t="str">
            <v>Radeon HD 7650A</v>
          </cell>
          <cell r="B1543">
            <v>563</v>
          </cell>
          <cell r="C1543">
            <v>1173</v>
          </cell>
          <cell r="D1543">
            <v>44242</v>
          </cell>
          <cell r="E1543" t="str">
            <v>$262.00*</v>
          </cell>
        </row>
        <row r="1544">
          <cell r="A1544" t="str">
            <v>Radeon HD 7650M</v>
          </cell>
          <cell r="B1544">
            <v>453</v>
          </cell>
          <cell r="C1544">
            <v>1298</v>
          </cell>
          <cell r="D1544" t="str">
            <v>NA</v>
          </cell>
          <cell r="E1544" t="str">
            <v>NA</v>
          </cell>
        </row>
        <row r="1545">
          <cell r="A1545" t="str">
            <v>Radeon HD 7660D</v>
          </cell>
          <cell r="B1545">
            <v>528</v>
          </cell>
          <cell r="C1545">
            <v>1218</v>
          </cell>
          <cell r="D1545" t="str">
            <v>NA</v>
          </cell>
          <cell r="E1545" t="str">
            <v>NA</v>
          </cell>
        </row>
        <row r="1546">
          <cell r="A1546" t="str">
            <v>Radeon HD 7660D + 6570 Dual</v>
          </cell>
          <cell r="B1546">
            <v>1100</v>
          </cell>
          <cell r="C1546">
            <v>733</v>
          </cell>
          <cell r="D1546" t="str">
            <v>NA</v>
          </cell>
          <cell r="E1546" t="str">
            <v>NA</v>
          </cell>
        </row>
        <row r="1547">
          <cell r="A1547" t="str">
            <v>Radeon HD 7660D + 6670 Dual</v>
          </cell>
          <cell r="B1547">
            <v>1238</v>
          </cell>
          <cell r="C1547">
            <v>682</v>
          </cell>
          <cell r="D1547" t="str">
            <v>NA</v>
          </cell>
          <cell r="E1547" t="str">
            <v>NA</v>
          </cell>
        </row>
        <row r="1548">
          <cell r="A1548" t="str">
            <v>Radeon HD 7660D + 7470 Dual</v>
          </cell>
          <cell r="B1548">
            <v>465</v>
          </cell>
          <cell r="C1548">
            <v>1284</v>
          </cell>
          <cell r="D1548" t="str">
            <v>NA</v>
          </cell>
          <cell r="E1548" t="str">
            <v>NA</v>
          </cell>
        </row>
        <row r="1549">
          <cell r="A1549" t="str">
            <v>Radeon HD 7660D + 7500 Dual</v>
          </cell>
          <cell r="B1549">
            <v>1121</v>
          </cell>
          <cell r="C1549">
            <v>724</v>
          </cell>
          <cell r="D1549" t="str">
            <v>NA</v>
          </cell>
          <cell r="E1549" t="str">
            <v>NA</v>
          </cell>
        </row>
        <row r="1550">
          <cell r="A1550" t="str">
            <v>Radeon HD 7660D + 7540D Dual</v>
          </cell>
          <cell r="B1550">
            <v>1204</v>
          </cell>
          <cell r="C1550">
            <v>697</v>
          </cell>
          <cell r="D1550" t="str">
            <v>NA</v>
          </cell>
          <cell r="E1550" t="str">
            <v>NA</v>
          </cell>
        </row>
        <row r="1551">
          <cell r="A1551" t="str">
            <v>Radeon HD 7660D + 7670 Dual</v>
          </cell>
          <cell r="B1551">
            <v>1061</v>
          </cell>
          <cell r="C1551">
            <v>748</v>
          </cell>
          <cell r="D1551" t="str">
            <v>NA</v>
          </cell>
          <cell r="E1551" t="str">
            <v>NA</v>
          </cell>
        </row>
        <row r="1552">
          <cell r="A1552" t="str">
            <v>Radeon HD 7660D + HD 6670 Dual</v>
          </cell>
          <cell r="B1552">
            <v>1484</v>
          </cell>
          <cell r="C1552">
            <v>617</v>
          </cell>
          <cell r="D1552" t="str">
            <v>NA</v>
          </cell>
          <cell r="E1552" t="str">
            <v>NA</v>
          </cell>
        </row>
        <row r="1553">
          <cell r="A1553" t="str">
            <v>Radeon HD 7660D + HD 7000 Dual</v>
          </cell>
          <cell r="B1553">
            <v>633</v>
          </cell>
          <cell r="C1553">
            <v>1088</v>
          </cell>
          <cell r="D1553" t="str">
            <v>NA</v>
          </cell>
          <cell r="E1553" t="str">
            <v>NA</v>
          </cell>
        </row>
        <row r="1554">
          <cell r="A1554" t="str">
            <v>Radeon HD 7660D + HD 7400 Dual</v>
          </cell>
          <cell r="B1554">
            <v>339</v>
          </cell>
          <cell r="C1554">
            <v>1398</v>
          </cell>
          <cell r="D1554" t="str">
            <v>NA</v>
          </cell>
          <cell r="E1554" t="str">
            <v>NA</v>
          </cell>
        </row>
        <row r="1555">
          <cell r="A1555" t="str">
            <v>Radeon HD 7660D + HD 7700 Dual</v>
          </cell>
          <cell r="B1555">
            <v>1958</v>
          </cell>
          <cell r="C1555">
            <v>503</v>
          </cell>
          <cell r="D1555" t="str">
            <v>NA</v>
          </cell>
          <cell r="E1555" t="str">
            <v>NA</v>
          </cell>
        </row>
        <row r="1556">
          <cell r="A1556" t="str">
            <v>Radeon HD 7660D + R5 235 Dual</v>
          </cell>
          <cell r="B1556">
            <v>523</v>
          </cell>
          <cell r="C1556">
            <v>1223</v>
          </cell>
          <cell r="D1556" t="str">
            <v>NA</v>
          </cell>
          <cell r="E1556" t="str">
            <v>NA</v>
          </cell>
        </row>
        <row r="1557">
          <cell r="A1557" t="str">
            <v>Radeon HD 7660D + R7 240 Dual</v>
          </cell>
          <cell r="B1557">
            <v>941</v>
          </cell>
          <cell r="C1557">
            <v>824</v>
          </cell>
          <cell r="D1557" t="str">
            <v>NA</v>
          </cell>
          <cell r="E1557" t="str">
            <v>NA</v>
          </cell>
        </row>
        <row r="1558">
          <cell r="A1558" t="str">
            <v>Radeon HD 7660G</v>
          </cell>
          <cell r="B1558">
            <v>475</v>
          </cell>
          <cell r="C1558">
            <v>1273</v>
          </cell>
          <cell r="D1558" t="str">
            <v>NA</v>
          </cell>
          <cell r="E1558" t="str">
            <v>NA</v>
          </cell>
        </row>
        <row r="1559">
          <cell r="A1559" t="str">
            <v>Radeon HD 7660G + 7400M Dual</v>
          </cell>
          <cell r="B1559">
            <v>588</v>
          </cell>
          <cell r="C1559">
            <v>1144</v>
          </cell>
          <cell r="D1559" t="str">
            <v>NA</v>
          </cell>
          <cell r="E1559" t="str">
            <v>NA</v>
          </cell>
        </row>
        <row r="1560">
          <cell r="A1560" t="str">
            <v>Radeon HD 7660G + 7470M Dual</v>
          </cell>
          <cell r="B1560">
            <v>630</v>
          </cell>
          <cell r="C1560">
            <v>1091</v>
          </cell>
          <cell r="D1560" t="str">
            <v>NA</v>
          </cell>
          <cell r="E1560" t="str">
            <v>NA</v>
          </cell>
        </row>
        <row r="1561">
          <cell r="A1561" t="str">
            <v>Radeon HD 7660G + 7600M Dual</v>
          </cell>
          <cell r="B1561">
            <v>831</v>
          </cell>
          <cell r="C1561">
            <v>900</v>
          </cell>
          <cell r="D1561" t="str">
            <v>NA</v>
          </cell>
          <cell r="E1561" t="str">
            <v>NA</v>
          </cell>
        </row>
        <row r="1562">
          <cell r="A1562" t="str">
            <v>Radeon HD 7660G + 7610M Dual</v>
          </cell>
          <cell r="B1562">
            <v>745</v>
          </cell>
          <cell r="C1562">
            <v>978</v>
          </cell>
          <cell r="D1562" t="str">
            <v>NA</v>
          </cell>
          <cell r="E1562" t="str">
            <v>NA</v>
          </cell>
        </row>
        <row r="1563">
          <cell r="A1563" t="str">
            <v>Radeon HD 7660G + 7670M Dual</v>
          </cell>
          <cell r="B1563">
            <v>743</v>
          </cell>
          <cell r="C1563">
            <v>980</v>
          </cell>
          <cell r="D1563" t="str">
            <v>NA</v>
          </cell>
          <cell r="E1563" t="str">
            <v>NA</v>
          </cell>
        </row>
        <row r="1564">
          <cell r="A1564" t="str">
            <v>Radeon HD 7660G + 7700M Dual</v>
          </cell>
          <cell r="B1564">
            <v>757</v>
          </cell>
          <cell r="C1564">
            <v>965</v>
          </cell>
          <cell r="D1564" t="str">
            <v>NA</v>
          </cell>
          <cell r="E1564" t="str">
            <v>NA</v>
          </cell>
        </row>
        <row r="1565">
          <cell r="A1565" t="str">
            <v>Radeon HD 7660G + 7730M Dual</v>
          </cell>
          <cell r="B1565">
            <v>931</v>
          </cell>
          <cell r="C1565">
            <v>829</v>
          </cell>
          <cell r="D1565" t="str">
            <v>NA</v>
          </cell>
          <cell r="E1565" t="str">
            <v>NA</v>
          </cell>
        </row>
        <row r="1566">
          <cell r="A1566" t="str">
            <v>Radeon HD 7660G + 8600M Dual</v>
          </cell>
          <cell r="B1566">
            <v>445</v>
          </cell>
          <cell r="C1566">
            <v>1309</v>
          </cell>
          <cell r="D1566" t="str">
            <v>NA</v>
          </cell>
          <cell r="E1566" t="str">
            <v>NA</v>
          </cell>
        </row>
        <row r="1567">
          <cell r="A1567" t="str">
            <v>Radeon HD 7660G + 8670M Dual</v>
          </cell>
          <cell r="B1567">
            <v>587</v>
          </cell>
          <cell r="C1567">
            <v>1145</v>
          </cell>
          <cell r="D1567" t="str">
            <v>NA</v>
          </cell>
          <cell r="E1567" t="str">
            <v>NA</v>
          </cell>
        </row>
        <row r="1568">
          <cell r="A1568" t="str">
            <v>Radeon HD 7660G + HD 7500/7600 7500/7600 Dual</v>
          </cell>
          <cell r="B1568">
            <v>1002</v>
          </cell>
          <cell r="C1568">
            <v>782</v>
          </cell>
          <cell r="D1568" t="str">
            <v>NA</v>
          </cell>
          <cell r="E1568" t="str">
            <v>NA</v>
          </cell>
        </row>
        <row r="1569">
          <cell r="A1569" t="str">
            <v>Radeon HD 7660G + HD 7500/7600 Dual</v>
          </cell>
          <cell r="B1569">
            <v>760</v>
          </cell>
          <cell r="C1569">
            <v>961</v>
          </cell>
          <cell r="D1569" t="str">
            <v>NA</v>
          </cell>
          <cell r="E1569" t="str">
            <v>NA</v>
          </cell>
        </row>
        <row r="1570">
          <cell r="A1570" t="str">
            <v>Radeon HD 7660G + HD 7500M/7600M Dual</v>
          </cell>
          <cell r="B1570">
            <v>999</v>
          </cell>
          <cell r="C1570">
            <v>786</v>
          </cell>
          <cell r="D1570" t="str">
            <v>NA</v>
          </cell>
          <cell r="E1570" t="str">
            <v>NA</v>
          </cell>
        </row>
        <row r="1571">
          <cell r="A1571" t="str">
            <v>Radeon HD 7660G + HD 7600M Dual</v>
          </cell>
          <cell r="B1571">
            <v>659</v>
          </cell>
          <cell r="C1571">
            <v>1057</v>
          </cell>
          <cell r="D1571" t="str">
            <v>NA</v>
          </cell>
          <cell r="E1571" t="str">
            <v>NA</v>
          </cell>
        </row>
        <row r="1572">
          <cell r="A1572" t="str">
            <v>Radeon HD 7660G + HD 7600M N HD 7600M Dual</v>
          </cell>
          <cell r="B1572">
            <v>460</v>
          </cell>
          <cell r="C1572">
            <v>1294</v>
          </cell>
          <cell r="D1572" t="str">
            <v>NA</v>
          </cell>
          <cell r="E1572" t="str">
            <v>NA</v>
          </cell>
        </row>
        <row r="1573">
          <cell r="A1573" t="str">
            <v>Radeon HD 7660G + HD 7670M Dual</v>
          </cell>
          <cell r="B1573">
            <v>706</v>
          </cell>
          <cell r="C1573">
            <v>1016</v>
          </cell>
          <cell r="D1573" t="str">
            <v>NA</v>
          </cell>
          <cell r="E1573" t="str">
            <v>NA</v>
          </cell>
        </row>
        <row r="1574">
          <cell r="A1574" t="str">
            <v>Radeon HD 7660G + HD 7700M Dual</v>
          </cell>
          <cell r="B1574">
            <v>777</v>
          </cell>
          <cell r="C1574">
            <v>938</v>
          </cell>
          <cell r="D1574" t="str">
            <v>NA</v>
          </cell>
          <cell r="E1574" t="str">
            <v>NA</v>
          </cell>
        </row>
        <row r="1575">
          <cell r="A1575" t="str">
            <v>Radeon HD 7660G + HD 7730M Dual</v>
          </cell>
          <cell r="B1575">
            <v>881</v>
          </cell>
          <cell r="C1575">
            <v>862</v>
          </cell>
          <cell r="D1575" t="str">
            <v>NA</v>
          </cell>
          <cell r="E1575" t="str">
            <v>NA</v>
          </cell>
        </row>
        <row r="1576">
          <cell r="A1576" t="str">
            <v>Radeon HD 7660G + HD 8500M Dual</v>
          </cell>
          <cell r="B1576">
            <v>758</v>
          </cell>
          <cell r="C1576">
            <v>962</v>
          </cell>
          <cell r="D1576" t="str">
            <v>NA</v>
          </cell>
          <cell r="E1576" t="str">
            <v>NA</v>
          </cell>
        </row>
        <row r="1577">
          <cell r="A1577" t="str">
            <v>Radeon HD 7660G + HD 8600/8700M Dual</v>
          </cell>
          <cell r="B1577">
            <v>747</v>
          </cell>
          <cell r="C1577">
            <v>975</v>
          </cell>
          <cell r="D1577" t="str">
            <v>NA</v>
          </cell>
          <cell r="E1577" t="str">
            <v>NA</v>
          </cell>
        </row>
        <row r="1578">
          <cell r="A1578" t="str">
            <v>Radeon HD 7660G + HD 8600M Dual</v>
          </cell>
          <cell r="B1578">
            <v>363</v>
          </cell>
          <cell r="C1578">
            <v>1381</v>
          </cell>
          <cell r="D1578" t="str">
            <v>NA</v>
          </cell>
          <cell r="E1578" t="str">
            <v>NA</v>
          </cell>
        </row>
        <row r="1579">
          <cell r="A1579" t="str">
            <v>Radeon HD 7660G + HD 8670M Dual</v>
          </cell>
          <cell r="B1579">
            <v>711</v>
          </cell>
          <cell r="C1579">
            <v>1011</v>
          </cell>
          <cell r="D1579" t="str">
            <v>NA</v>
          </cell>
          <cell r="E1579" t="str">
            <v>NA</v>
          </cell>
        </row>
        <row r="1580">
          <cell r="A1580" t="str">
            <v>Radeon HD 7660G N HD 7660G + HD 7600M N HD 7600M D</v>
          </cell>
          <cell r="B1580">
            <v>722</v>
          </cell>
          <cell r="C1580">
            <v>1002</v>
          </cell>
          <cell r="D1580" t="str">
            <v>NA</v>
          </cell>
          <cell r="E1580" t="str">
            <v>NA</v>
          </cell>
        </row>
        <row r="1581">
          <cell r="A1581" t="str">
            <v>Radeon HD 7660G N HD 7660G + HD 7670M Dual</v>
          </cell>
          <cell r="B1581">
            <v>704</v>
          </cell>
          <cell r="C1581">
            <v>1018</v>
          </cell>
          <cell r="D1581" t="str">
            <v>NA</v>
          </cell>
          <cell r="E1581" t="str">
            <v>NA</v>
          </cell>
        </row>
        <row r="1582">
          <cell r="A1582" t="str">
            <v>Videocard Name</v>
          </cell>
          <cell r="B1582" t="str">
            <v>Passmark G3D Mark</v>
          </cell>
          <cell r="C1582" t="str">
            <v>Rank</v>
          </cell>
          <cell r="D1582" t="str">
            <v>Videocard Value</v>
          </cell>
          <cell r="E1582" t="str">
            <v>Price</v>
          </cell>
        </row>
        <row r="1583">
          <cell r="A1583"/>
          <cell r="B1583" t="str">
            <v>(higher is better)</v>
          </cell>
          <cell r="C1583" t="str">
            <v>(lower is better)</v>
          </cell>
          <cell r="D1583" t="str">
            <v>(higher is better)</v>
          </cell>
          <cell r="E1583" t="str">
            <v>(USD)</v>
          </cell>
        </row>
        <row r="1584">
          <cell r="A1584" t="str">
            <v>Radeon HD 7660G N HD 7660G + HD 7700M N HD 7700M D</v>
          </cell>
          <cell r="B1584">
            <v>966</v>
          </cell>
          <cell r="C1584">
            <v>803</v>
          </cell>
          <cell r="D1584" t="str">
            <v>NA</v>
          </cell>
          <cell r="E1584" t="str">
            <v>NA</v>
          </cell>
        </row>
        <row r="1585">
          <cell r="A1585" t="str">
            <v>Radeon HD 7670</v>
          </cell>
          <cell r="B1585">
            <v>797</v>
          </cell>
          <cell r="C1585">
            <v>920</v>
          </cell>
          <cell r="D1585" t="str">
            <v>NA</v>
          </cell>
          <cell r="E1585" t="str">
            <v>NA</v>
          </cell>
        </row>
        <row r="1586">
          <cell r="A1586" t="str">
            <v>Radeon HD 7670A</v>
          </cell>
          <cell r="B1586">
            <v>1050</v>
          </cell>
          <cell r="C1586">
            <v>753</v>
          </cell>
          <cell r="D1586" t="str">
            <v>NA</v>
          </cell>
          <cell r="E1586" t="str">
            <v>NA</v>
          </cell>
        </row>
        <row r="1587">
          <cell r="A1587" t="str">
            <v>Radeon HD 7670M</v>
          </cell>
          <cell r="B1587">
            <v>507</v>
          </cell>
          <cell r="C1587">
            <v>1245</v>
          </cell>
          <cell r="D1587" t="str">
            <v>0.81</v>
          </cell>
          <cell r="E1587" t="str">
            <v>$629.99*</v>
          </cell>
        </row>
        <row r="1588">
          <cell r="A1588" t="str">
            <v>Radeon HD 7670M + 7670M Dual</v>
          </cell>
          <cell r="B1588">
            <v>738</v>
          </cell>
          <cell r="C1588">
            <v>987</v>
          </cell>
          <cell r="D1588" t="str">
            <v>NA</v>
          </cell>
          <cell r="E1588" t="str">
            <v>NA</v>
          </cell>
        </row>
        <row r="1589">
          <cell r="A1589" t="str">
            <v>Radeon HD 7690M</v>
          </cell>
          <cell r="B1589">
            <v>1003</v>
          </cell>
          <cell r="C1589">
            <v>780</v>
          </cell>
          <cell r="D1589" t="str">
            <v>NA</v>
          </cell>
          <cell r="E1589" t="str">
            <v>NA</v>
          </cell>
        </row>
        <row r="1590">
          <cell r="A1590" t="str">
            <v>Radeon HD 7690M XT</v>
          </cell>
          <cell r="B1590">
            <v>1009</v>
          </cell>
          <cell r="C1590">
            <v>778</v>
          </cell>
          <cell r="D1590" t="str">
            <v>NA</v>
          </cell>
          <cell r="E1590" t="str">
            <v>NA</v>
          </cell>
        </row>
        <row r="1591">
          <cell r="A1591" t="str">
            <v>Radeon HD 7700-serie</v>
          </cell>
          <cell r="B1591">
            <v>1899</v>
          </cell>
          <cell r="C1591">
            <v>520</v>
          </cell>
          <cell r="D1591" t="str">
            <v>NA</v>
          </cell>
          <cell r="E1591" t="str">
            <v>NA</v>
          </cell>
        </row>
        <row r="1592">
          <cell r="A1592" t="str">
            <v>Radeon HD 7730</v>
          </cell>
          <cell r="B1592">
            <v>1207</v>
          </cell>
          <cell r="C1592">
            <v>693</v>
          </cell>
          <cell r="D1592">
            <v>44335</v>
          </cell>
          <cell r="E1592" t="str">
            <v>$232.70*</v>
          </cell>
        </row>
        <row r="1593">
          <cell r="A1593" t="str">
            <v>Radeon HD 7730M</v>
          </cell>
          <cell r="B1593">
            <v>657</v>
          </cell>
          <cell r="C1593">
            <v>1060</v>
          </cell>
          <cell r="D1593" t="str">
            <v>NA</v>
          </cell>
          <cell r="E1593" t="str">
            <v>NA</v>
          </cell>
        </row>
        <row r="1594">
          <cell r="A1594" t="str">
            <v>Radeon HD 7750</v>
          </cell>
          <cell r="B1594">
            <v>1681</v>
          </cell>
          <cell r="C1594">
            <v>572</v>
          </cell>
          <cell r="D1594">
            <v>44210</v>
          </cell>
          <cell r="E1594" t="str">
            <v>$119.99*</v>
          </cell>
        </row>
        <row r="1595">
          <cell r="A1595" t="str">
            <v>Radeon HD 7750M</v>
          </cell>
          <cell r="B1595">
            <v>1191</v>
          </cell>
          <cell r="C1595">
            <v>704</v>
          </cell>
          <cell r="D1595" t="str">
            <v>NA</v>
          </cell>
          <cell r="E1595" t="str">
            <v>NA</v>
          </cell>
        </row>
        <row r="1596">
          <cell r="A1596" t="str">
            <v>Radeon HD 7770</v>
          </cell>
          <cell r="B1596">
            <v>2185</v>
          </cell>
          <cell r="C1596">
            <v>461</v>
          </cell>
          <cell r="D1596" t="str">
            <v>19.87</v>
          </cell>
          <cell r="E1596" t="str">
            <v>$109.99*</v>
          </cell>
        </row>
        <row r="1597">
          <cell r="A1597" t="str">
            <v>Radeon HD 7790</v>
          </cell>
          <cell r="B1597">
            <v>3090</v>
          </cell>
          <cell r="C1597">
            <v>348</v>
          </cell>
          <cell r="D1597">
            <v>44399</v>
          </cell>
          <cell r="E1597" t="str">
            <v>$139.99*</v>
          </cell>
        </row>
        <row r="1598">
          <cell r="A1598" t="str">
            <v>Radeon HD 7800-serie</v>
          </cell>
          <cell r="B1598">
            <v>4029</v>
          </cell>
          <cell r="C1598">
            <v>281</v>
          </cell>
          <cell r="D1598" t="str">
            <v>NA</v>
          </cell>
          <cell r="E1598" t="str">
            <v>NA</v>
          </cell>
        </row>
        <row r="1599">
          <cell r="A1599" t="str">
            <v>Radeon HD 7850</v>
          </cell>
          <cell r="B1599">
            <v>3767</v>
          </cell>
          <cell r="C1599">
            <v>297</v>
          </cell>
          <cell r="D1599" t="str">
            <v>23.55</v>
          </cell>
          <cell r="E1599" t="str">
            <v>$159.99*</v>
          </cell>
        </row>
        <row r="1600">
          <cell r="A1600" t="str">
            <v>Radeon HD 7850M</v>
          </cell>
          <cell r="B1600">
            <v>1372</v>
          </cell>
          <cell r="C1600">
            <v>640</v>
          </cell>
          <cell r="D1600" t="str">
            <v>NA</v>
          </cell>
          <cell r="E1600" t="str">
            <v>NA</v>
          </cell>
        </row>
        <row r="1601">
          <cell r="A1601" t="str">
            <v>Radeon HD 7870</v>
          </cell>
          <cell r="B1601">
            <v>4656</v>
          </cell>
          <cell r="C1601">
            <v>248</v>
          </cell>
          <cell r="D1601" t="str">
            <v>23.29</v>
          </cell>
          <cell r="E1601" t="str">
            <v>$199.99*</v>
          </cell>
        </row>
        <row r="1602">
          <cell r="A1602" t="str">
            <v>Radeon HD 7870 XT</v>
          </cell>
          <cell r="B1602">
            <v>4469</v>
          </cell>
          <cell r="C1602">
            <v>252</v>
          </cell>
          <cell r="D1602" t="str">
            <v>NA</v>
          </cell>
          <cell r="E1602" t="str">
            <v>NA</v>
          </cell>
        </row>
        <row r="1603">
          <cell r="A1603" t="str">
            <v>Radeon HD 7870M</v>
          </cell>
          <cell r="B1603">
            <v>1507</v>
          </cell>
          <cell r="C1603">
            <v>613</v>
          </cell>
          <cell r="D1603" t="str">
            <v>NA</v>
          </cell>
          <cell r="E1603" t="str">
            <v>NA</v>
          </cell>
        </row>
        <row r="1604">
          <cell r="A1604" t="str">
            <v>Radeon HD 7950 / R9 280</v>
          </cell>
          <cell r="B1604">
            <v>4764</v>
          </cell>
          <cell r="C1604">
            <v>243</v>
          </cell>
          <cell r="D1604">
            <v>44366</v>
          </cell>
          <cell r="E1604" t="str">
            <v>$249.99*</v>
          </cell>
        </row>
        <row r="1605">
          <cell r="A1605" t="str">
            <v>Radeon HD 7970 / R9 280X</v>
          </cell>
          <cell r="B1605">
            <v>5247</v>
          </cell>
          <cell r="C1605">
            <v>224</v>
          </cell>
          <cell r="D1605" t="str">
            <v>20.49</v>
          </cell>
          <cell r="E1605" t="str">
            <v>$256.13*</v>
          </cell>
        </row>
        <row r="1606">
          <cell r="A1606" t="str">
            <v>Radeon HD 7970M</v>
          </cell>
          <cell r="B1606">
            <v>3619</v>
          </cell>
          <cell r="C1606">
            <v>303</v>
          </cell>
          <cell r="D1606" t="str">
            <v>NA</v>
          </cell>
          <cell r="E1606" t="str">
            <v>NA</v>
          </cell>
        </row>
        <row r="1607">
          <cell r="A1607" t="str">
            <v>Radeon HD 7990</v>
          </cell>
          <cell r="B1607">
            <v>5565</v>
          </cell>
          <cell r="C1607">
            <v>216</v>
          </cell>
          <cell r="D1607" t="str">
            <v>13.91</v>
          </cell>
          <cell r="E1607" t="str">
            <v>$399.99*</v>
          </cell>
        </row>
        <row r="1608">
          <cell r="A1608" t="str">
            <v>Radeon HD 8180</v>
          </cell>
          <cell r="B1608">
            <v>152</v>
          </cell>
          <cell r="C1608">
            <v>1590</v>
          </cell>
          <cell r="D1608" t="str">
            <v>NA</v>
          </cell>
          <cell r="E1608" t="str">
            <v>NA</v>
          </cell>
        </row>
        <row r="1609">
          <cell r="A1609" t="str">
            <v>Radeon HD 8210</v>
          </cell>
          <cell r="B1609">
            <v>192</v>
          </cell>
          <cell r="C1609">
            <v>1547</v>
          </cell>
          <cell r="D1609" t="str">
            <v>NA</v>
          </cell>
          <cell r="E1609" t="str">
            <v>NA</v>
          </cell>
        </row>
        <row r="1610">
          <cell r="A1610" t="str">
            <v>Radeon HD 8210E</v>
          </cell>
          <cell r="B1610">
            <v>193</v>
          </cell>
          <cell r="C1610">
            <v>1544</v>
          </cell>
          <cell r="D1610" t="str">
            <v>NA</v>
          </cell>
          <cell r="E1610" t="str">
            <v>NA</v>
          </cell>
        </row>
        <row r="1611">
          <cell r="A1611" t="str">
            <v>Radeon HD 8240</v>
          </cell>
          <cell r="B1611">
            <v>241</v>
          </cell>
          <cell r="C1611">
            <v>1487</v>
          </cell>
          <cell r="D1611" t="str">
            <v>NA</v>
          </cell>
          <cell r="E1611" t="str">
            <v>NA</v>
          </cell>
        </row>
        <row r="1612">
          <cell r="A1612" t="str">
            <v>Radeon HD 8250</v>
          </cell>
          <cell r="B1612">
            <v>203</v>
          </cell>
          <cell r="C1612">
            <v>1529</v>
          </cell>
          <cell r="D1612" t="str">
            <v>NA</v>
          </cell>
          <cell r="E1612" t="str">
            <v>NA</v>
          </cell>
        </row>
        <row r="1613">
          <cell r="A1613" t="str">
            <v>Radeon HD 8280</v>
          </cell>
          <cell r="B1613">
            <v>319</v>
          </cell>
          <cell r="C1613">
            <v>1421</v>
          </cell>
          <cell r="D1613" t="str">
            <v>NA</v>
          </cell>
          <cell r="E1613" t="str">
            <v>NA</v>
          </cell>
        </row>
        <row r="1614">
          <cell r="A1614" t="str">
            <v>Radeon HD 8280E</v>
          </cell>
          <cell r="B1614">
            <v>260</v>
          </cell>
          <cell r="C1614">
            <v>1471</v>
          </cell>
          <cell r="D1614" t="str">
            <v>NA</v>
          </cell>
          <cell r="E1614" t="str">
            <v>NA</v>
          </cell>
        </row>
        <row r="1615">
          <cell r="A1615" t="str">
            <v>Radeon HD 8280G</v>
          </cell>
          <cell r="B1615">
            <v>269</v>
          </cell>
          <cell r="C1615">
            <v>1463</v>
          </cell>
          <cell r="D1615" t="str">
            <v>NA</v>
          </cell>
          <cell r="E1615" t="str">
            <v>NA</v>
          </cell>
        </row>
        <row r="1616">
          <cell r="A1616" t="str">
            <v>Radeon HD 8310E</v>
          </cell>
          <cell r="B1616">
            <v>340</v>
          </cell>
          <cell r="C1616">
            <v>1397</v>
          </cell>
          <cell r="D1616" t="str">
            <v>NA</v>
          </cell>
          <cell r="E1616" t="str">
            <v>NA</v>
          </cell>
        </row>
        <row r="1617">
          <cell r="A1617" t="str">
            <v>Radeon HD 8330</v>
          </cell>
          <cell r="B1617">
            <v>251</v>
          </cell>
          <cell r="C1617">
            <v>1479</v>
          </cell>
          <cell r="D1617" t="str">
            <v>NA</v>
          </cell>
          <cell r="E1617" t="str">
            <v>NA</v>
          </cell>
        </row>
        <row r="1618">
          <cell r="A1618" t="str">
            <v>Radeon HD 8330E</v>
          </cell>
          <cell r="B1618">
            <v>240</v>
          </cell>
          <cell r="C1618">
            <v>1489</v>
          </cell>
          <cell r="D1618" t="str">
            <v>NA</v>
          </cell>
          <cell r="E1618" t="str">
            <v>NA</v>
          </cell>
        </row>
        <row r="1619">
          <cell r="A1619" t="str">
            <v>Radeon HD 8350</v>
          </cell>
          <cell r="B1619">
            <v>166</v>
          </cell>
          <cell r="C1619">
            <v>1576</v>
          </cell>
          <cell r="D1619" t="str">
            <v>2.52</v>
          </cell>
          <cell r="E1619" t="str">
            <v>$65.99*</v>
          </cell>
        </row>
        <row r="1620">
          <cell r="A1620" t="str">
            <v>Radeon HD 8350G</v>
          </cell>
          <cell r="B1620">
            <v>443</v>
          </cell>
          <cell r="C1620">
            <v>1313</v>
          </cell>
          <cell r="D1620" t="str">
            <v>NA</v>
          </cell>
          <cell r="E1620" t="str">
            <v>NA</v>
          </cell>
        </row>
        <row r="1621">
          <cell r="A1621" t="str">
            <v>Radeon HD 8370D</v>
          </cell>
          <cell r="B1621">
            <v>302</v>
          </cell>
          <cell r="C1621">
            <v>1433</v>
          </cell>
          <cell r="D1621" t="str">
            <v>NA</v>
          </cell>
          <cell r="E1621" t="str">
            <v>NA</v>
          </cell>
        </row>
        <row r="1622">
          <cell r="A1622" t="str">
            <v>Radeon HD 8400</v>
          </cell>
          <cell r="B1622">
            <v>253</v>
          </cell>
          <cell r="C1622">
            <v>1475</v>
          </cell>
          <cell r="D1622" t="str">
            <v>NA</v>
          </cell>
          <cell r="E1622" t="str">
            <v>NA</v>
          </cell>
        </row>
        <row r="1623">
          <cell r="A1623" t="str">
            <v>Radeon HD 8400E</v>
          </cell>
          <cell r="B1623">
            <v>339</v>
          </cell>
          <cell r="C1623">
            <v>1399</v>
          </cell>
          <cell r="D1623" t="str">
            <v>NA</v>
          </cell>
          <cell r="E1623" t="str">
            <v>NA</v>
          </cell>
        </row>
        <row r="1624">
          <cell r="A1624" t="str">
            <v>Radeon HD 8410G</v>
          </cell>
          <cell r="B1624">
            <v>435</v>
          </cell>
          <cell r="C1624">
            <v>1323</v>
          </cell>
          <cell r="D1624" t="str">
            <v>NA</v>
          </cell>
          <cell r="E1624" t="str">
            <v>NA</v>
          </cell>
        </row>
        <row r="1625">
          <cell r="A1625" t="str">
            <v>Radeon HD 8450G</v>
          </cell>
          <cell r="B1625">
            <v>351</v>
          </cell>
          <cell r="C1625">
            <v>1391</v>
          </cell>
          <cell r="D1625" t="str">
            <v>NA</v>
          </cell>
          <cell r="E1625" t="str">
            <v>NA</v>
          </cell>
        </row>
        <row r="1626">
          <cell r="A1626" t="str">
            <v>Radeon HD 8450G + 8600/8700M Dual</v>
          </cell>
          <cell r="B1626">
            <v>1070</v>
          </cell>
          <cell r="C1626">
            <v>744</v>
          </cell>
          <cell r="D1626" t="str">
            <v>NA</v>
          </cell>
          <cell r="E1626" t="str">
            <v>NA</v>
          </cell>
        </row>
        <row r="1627">
          <cell r="A1627" t="str">
            <v>Radeon HD 8450G + 8600M Dual</v>
          </cell>
          <cell r="B1627">
            <v>545</v>
          </cell>
          <cell r="C1627">
            <v>1198</v>
          </cell>
          <cell r="D1627" t="str">
            <v>NA</v>
          </cell>
          <cell r="E1627" t="str">
            <v>NA</v>
          </cell>
        </row>
        <row r="1628">
          <cell r="A1628" t="str">
            <v>Radeon HD 8450G + 8670M Dual</v>
          </cell>
          <cell r="B1628">
            <v>474</v>
          </cell>
          <cell r="C1628">
            <v>1274</v>
          </cell>
          <cell r="D1628" t="str">
            <v>NA</v>
          </cell>
          <cell r="E1628" t="str">
            <v>NA</v>
          </cell>
        </row>
        <row r="1629">
          <cell r="A1629" t="str">
            <v>Radeon HD 8450G + 8750M Dual</v>
          </cell>
          <cell r="B1629">
            <v>637</v>
          </cell>
          <cell r="C1629">
            <v>1082</v>
          </cell>
          <cell r="D1629" t="str">
            <v>NA</v>
          </cell>
          <cell r="E1629" t="str">
            <v>NA</v>
          </cell>
        </row>
        <row r="1630">
          <cell r="A1630" t="str">
            <v>Radeon HD 8450G + HD 8600M Dual</v>
          </cell>
          <cell r="B1630">
            <v>452</v>
          </cell>
          <cell r="C1630">
            <v>1302</v>
          </cell>
          <cell r="D1630" t="str">
            <v>NA</v>
          </cell>
          <cell r="E1630" t="str">
            <v>NA</v>
          </cell>
        </row>
        <row r="1631">
          <cell r="A1631" t="str">
            <v>Radeon HD 8450G + HD 8670M Dual</v>
          </cell>
          <cell r="B1631">
            <v>574</v>
          </cell>
          <cell r="C1631">
            <v>1166</v>
          </cell>
          <cell r="D1631" t="str">
            <v>NA</v>
          </cell>
          <cell r="E1631" t="str">
            <v>NA</v>
          </cell>
        </row>
        <row r="1632">
          <cell r="A1632" t="str">
            <v>Radeon HD 8450G + HD 8750M Dual</v>
          </cell>
          <cell r="B1632">
            <v>503</v>
          </cell>
          <cell r="C1632">
            <v>1247</v>
          </cell>
          <cell r="D1632" t="str">
            <v>NA</v>
          </cell>
          <cell r="E1632" t="str">
            <v>NA</v>
          </cell>
        </row>
        <row r="1633">
          <cell r="A1633" t="str">
            <v>Videocard Name</v>
          </cell>
          <cell r="B1633" t="str">
            <v>Passmark G3D Mark</v>
          </cell>
          <cell r="C1633" t="str">
            <v>Rank</v>
          </cell>
          <cell r="D1633" t="str">
            <v>Videocard Value</v>
          </cell>
          <cell r="E1633" t="str">
            <v>Price</v>
          </cell>
        </row>
        <row r="1634">
          <cell r="A1634"/>
          <cell r="B1634" t="str">
            <v>(higher is better)</v>
          </cell>
          <cell r="C1634" t="str">
            <v>(lower is better)</v>
          </cell>
          <cell r="D1634" t="str">
            <v>(higher is better)</v>
          </cell>
          <cell r="E1634" t="str">
            <v>(USD)</v>
          </cell>
        </row>
        <row r="1635">
          <cell r="A1635" t="str">
            <v>Radeon HD 8450G + R5 M230 Dual</v>
          </cell>
          <cell r="B1635">
            <v>578</v>
          </cell>
          <cell r="C1635">
            <v>1157</v>
          </cell>
          <cell r="D1635" t="str">
            <v>NA</v>
          </cell>
          <cell r="E1635" t="str">
            <v>NA</v>
          </cell>
        </row>
        <row r="1636">
          <cell r="A1636" t="str">
            <v>Radeon HD 8470</v>
          </cell>
          <cell r="B1636">
            <v>258</v>
          </cell>
          <cell r="C1636">
            <v>1472</v>
          </cell>
          <cell r="D1636" t="str">
            <v>NA</v>
          </cell>
          <cell r="E1636" t="str">
            <v>NA</v>
          </cell>
        </row>
        <row r="1637">
          <cell r="A1637" t="str">
            <v>Radeon HD 8470D</v>
          </cell>
          <cell r="B1637">
            <v>363</v>
          </cell>
          <cell r="C1637">
            <v>1380</v>
          </cell>
          <cell r="D1637" t="str">
            <v>NA</v>
          </cell>
          <cell r="E1637" t="str">
            <v>NA</v>
          </cell>
        </row>
        <row r="1638">
          <cell r="A1638" t="str">
            <v>Radeon HD 8470D + 6450 Dual</v>
          </cell>
          <cell r="B1638">
            <v>717</v>
          </cell>
          <cell r="C1638">
            <v>1008</v>
          </cell>
          <cell r="D1638" t="str">
            <v>NA</v>
          </cell>
          <cell r="E1638" t="str">
            <v>NA</v>
          </cell>
        </row>
        <row r="1639">
          <cell r="A1639" t="str">
            <v>Radeon HD 8470D + 6570 Dual</v>
          </cell>
          <cell r="B1639">
            <v>837</v>
          </cell>
          <cell r="C1639">
            <v>893</v>
          </cell>
          <cell r="D1639" t="str">
            <v>NA</v>
          </cell>
          <cell r="E1639" t="str">
            <v>NA</v>
          </cell>
        </row>
        <row r="1640">
          <cell r="A1640" t="str">
            <v>Radeon HD 8470D + HD 6450 Dual</v>
          </cell>
          <cell r="B1640">
            <v>862</v>
          </cell>
          <cell r="C1640">
            <v>879</v>
          </cell>
          <cell r="D1640" t="str">
            <v>NA</v>
          </cell>
          <cell r="E1640" t="str">
            <v>NA</v>
          </cell>
        </row>
        <row r="1641">
          <cell r="A1641" t="str">
            <v>Radeon HD 8470D + HD 6670 Dual</v>
          </cell>
          <cell r="B1641">
            <v>1435</v>
          </cell>
          <cell r="C1641">
            <v>624</v>
          </cell>
          <cell r="D1641" t="str">
            <v>NA</v>
          </cell>
          <cell r="E1641" t="str">
            <v>NA</v>
          </cell>
        </row>
        <row r="1642">
          <cell r="A1642" t="str">
            <v>Radeon HD 8470D + HD 7500 Dual</v>
          </cell>
          <cell r="B1642">
            <v>1545</v>
          </cell>
          <cell r="C1642">
            <v>604</v>
          </cell>
          <cell r="D1642" t="str">
            <v>NA</v>
          </cell>
          <cell r="E1642" t="str">
            <v>NA</v>
          </cell>
        </row>
        <row r="1643">
          <cell r="A1643" t="str">
            <v>Radeon HD 8490</v>
          </cell>
          <cell r="B1643">
            <v>273</v>
          </cell>
          <cell r="C1643">
            <v>1460</v>
          </cell>
          <cell r="D1643">
            <v>44259</v>
          </cell>
          <cell r="E1643" t="str">
            <v>$89.99*</v>
          </cell>
        </row>
        <row r="1644">
          <cell r="A1644" t="str">
            <v>Radeon HD 8500M</v>
          </cell>
          <cell r="B1644">
            <v>394</v>
          </cell>
          <cell r="C1644">
            <v>1353</v>
          </cell>
          <cell r="D1644" t="str">
            <v>NA</v>
          </cell>
          <cell r="E1644" t="str">
            <v>NA</v>
          </cell>
        </row>
        <row r="1645">
          <cell r="A1645" t="str">
            <v>Radeon HD 8500M/8700M</v>
          </cell>
          <cell r="B1645">
            <v>852</v>
          </cell>
          <cell r="C1645">
            <v>886</v>
          </cell>
          <cell r="D1645" t="str">
            <v>NA</v>
          </cell>
          <cell r="E1645" t="str">
            <v>NA</v>
          </cell>
        </row>
        <row r="1646">
          <cell r="A1646" t="str">
            <v>Radeon HD 8510G</v>
          </cell>
          <cell r="B1646">
            <v>371</v>
          </cell>
          <cell r="C1646">
            <v>1374</v>
          </cell>
          <cell r="D1646" t="str">
            <v>NA</v>
          </cell>
          <cell r="E1646" t="str">
            <v>NA</v>
          </cell>
        </row>
        <row r="1647">
          <cell r="A1647" t="str">
            <v>Radeon HD 8510G + 8500M Dual</v>
          </cell>
          <cell r="B1647">
            <v>596</v>
          </cell>
          <cell r="C1647">
            <v>1134</v>
          </cell>
          <cell r="D1647" t="str">
            <v>NA</v>
          </cell>
          <cell r="E1647" t="str">
            <v>NA</v>
          </cell>
        </row>
        <row r="1648">
          <cell r="A1648" t="str">
            <v>Radeon HD 8510G + HD 8500M Dual</v>
          </cell>
          <cell r="B1648">
            <v>629</v>
          </cell>
          <cell r="C1648">
            <v>1093</v>
          </cell>
          <cell r="D1648" t="str">
            <v>NA</v>
          </cell>
          <cell r="E1648" t="str">
            <v>NA</v>
          </cell>
        </row>
        <row r="1649">
          <cell r="A1649" t="str">
            <v>Radeon HD 8550D</v>
          </cell>
          <cell r="B1649">
            <v>685</v>
          </cell>
          <cell r="C1649">
            <v>1034</v>
          </cell>
          <cell r="D1649" t="str">
            <v>NA</v>
          </cell>
          <cell r="E1649" t="str">
            <v>NA</v>
          </cell>
        </row>
        <row r="1650">
          <cell r="A1650" t="str">
            <v>Radeon HD 8550G</v>
          </cell>
          <cell r="B1650">
            <v>403</v>
          </cell>
          <cell r="C1650">
            <v>1347</v>
          </cell>
          <cell r="D1650" t="str">
            <v>NA</v>
          </cell>
          <cell r="E1650" t="str">
            <v>NA</v>
          </cell>
        </row>
        <row r="1651">
          <cell r="A1651" t="str">
            <v>Radeon HD 8550G + 7600M Dual</v>
          </cell>
          <cell r="B1651">
            <v>901</v>
          </cell>
          <cell r="C1651">
            <v>849</v>
          </cell>
          <cell r="D1651" t="str">
            <v>NA</v>
          </cell>
          <cell r="E1651" t="str">
            <v>NA</v>
          </cell>
        </row>
        <row r="1652">
          <cell r="A1652" t="str">
            <v>Radeon HD 8550G + 8500M Dual</v>
          </cell>
          <cell r="B1652">
            <v>602</v>
          </cell>
          <cell r="C1652">
            <v>1129</v>
          </cell>
          <cell r="D1652" t="str">
            <v>NA</v>
          </cell>
          <cell r="E1652" t="str">
            <v>NA</v>
          </cell>
        </row>
        <row r="1653">
          <cell r="A1653" t="str">
            <v>Radeon HD 8550G + 8570M Dual</v>
          </cell>
          <cell r="B1653">
            <v>532</v>
          </cell>
          <cell r="C1653">
            <v>1213</v>
          </cell>
          <cell r="D1653" t="str">
            <v>NA</v>
          </cell>
          <cell r="E1653" t="str">
            <v>NA</v>
          </cell>
        </row>
        <row r="1654">
          <cell r="A1654" t="str">
            <v>Radeon HD 8550G + 8600/8700M Dual</v>
          </cell>
          <cell r="B1654">
            <v>802</v>
          </cell>
          <cell r="C1654">
            <v>916</v>
          </cell>
          <cell r="D1654" t="str">
            <v>NA</v>
          </cell>
          <cell r="E1654" t="str">
            <v>NA</v>
          </cell>
        </row>
        <row r="1655">
          <cell r="A1655" t="str">
            <v>Radeon HD 8550G + 8600M Dual</v>
          </cell>
          <cell r="B1655">
            <v>617</v>
          </cell>
          <cell r="C1655">
            <v>1112</v>
          </cell>
          <cell r="D1655" t="str">
            <v>NA</v>
          </cell>
          <cell r="E1655" t="str">
            <v>NA</v>
          </cell>
        </row>
        <row r="1656">
          <cell r="A1656" t="str">
            <v>Radeon HD 8550G + 8670M Dual</v>
          </cell>
          <cell r="B1656">
            <v>579</v>
          </cell>
          <cell r="C1656">
            <v>1155</v>
          </cell>
          <cell r="D1656" t="str">
            <v>NA</v>
          </cell>
          <cell r="E1656" t="str">
            <v>NA</v>
          </cell>
        </row>
        <row r="1657">
          <cell r="A1657" t="str">
            <v>Radeon HD 8550G + 8690M Dual</v>
          </cell>
          <cell r="B1657">
            <v>664</v>
          </cell>
          <cell r="C1657">
            <v>1052</v>
          </cell>
          <cell r="D1657" t="str">
            <v>NA</v>
          </cell>
          <cell r="E1657" t="str">
            <v>NA</v>
          </cell>
        </row>
        <row r="1658">
          <cell r="A1658" t="str">
            <v>Radeon HD 8550G + 8750M Dual</v>
          </cell>
          <cell r="B1658">
            <v>795</v>
          </cell>
          <cell r="C1658">
            <v>924</v>
          </cell>
          <cell r="D1658" t="str">
            <v>NA</v>
          </cell>
          <cell r="E1658" t="str">
            <v>NA</v>
          </cell>
        </row>
        <row r="1659">
          <cell r="A1659" t="str">
            <v>Radeon HD 8550G + HD 7600M Dual</v>
          </cell>
          <cell r="B1659">
            <v>854</v>
          </cell>
          <cell r="C1659">
            <v>882</v>
          </cell>
          <cell r="D1659" t="str">
            <v>NA</v>
          </cell>
          <cell r="E1659" t="str">
            <v>NA</v>
          </cell>
        </row>
        <row r="1660">
          <cell r="A1660" t="str">
            <v>Radeon HD 8550G + HD 8500M Dual</v>
          </cell>
          <cell r="B1660">
            <v>558</v>
          </cell>
          <cell r="C1660">
            <v>1181</v>
          </cell>
          <cell r="D1660" t="str">
            <v>NA</v>
          </cell>
          <cell r="E1660" t="str">
            <v>NA</v>
          </cell>
        </row>
        <row r="1661">
          <cell r="A1661" t="str">
            <v>Radeon HD 8550G + HD 8570M Dual</v>
          </cell>
          <cell r="B1661">
            <v>529</v>
          </cell>
          <cell r="C1661">
            <v>1217</v>
          </cell>
          <cell r="D1661" t="str">
            <v>NA</v>
          </cell>
          <cell r="E1661" t="str">
            <v>NA</v>
          </cell>
        </row>
        <row r="1662">
          <cell r="A1662" t="str">
            <v>Radeon HD 8550G + HD 8600/8700M Dual</v>
          </cell>
          <cell r="B1662">
            <v>654</v>
          </cell>
          <cell r="C1662">
            <v>1062</v>
          </cell>
          <cell r="D1662" t="str">
            <v>NA</v>
          </cell>
          <cell r="E1662" t="str">
            <v>NA</v>
          </cell>
        </row>
        <row r="1663">
          <cell r="A1663" t="str">
            <v>Radeon HD 8550G + HD 8600M Dual</v>
          </cell>
          <cell r="B1663">
            <v>593</v>
          </cell>
          <cell r="C1663">
            <v>1137</v>
          </cell>
          <cell r="D1663" t="str">
            <v>NA</v>
          </cell>
          <cell r="E1663" t="str">
            <v>NA</v>
          </cell>
        </row>
        <row r="1664">
          <cell r="A1664" t="str">
            <v>Radeon HD 8550G + HD 8670M Dual</v>
          </cell>
          <cell r="B1664">
            <v>546</v>
          </cell>
          <cell r="C1664">
            <v>1195</v>
          </cell>
          <cell r="D1664" t="str">
            <v>NA</v>
          </cell>
          <cell r="E1664" t="str">
            <v>NA</v>
          </cell>
        </row>
        <row r="1665">
          <cell r="A1665" t="str">
            <v>Radeon HD 8550G + HD 8750M Dual</v>
          </cell>
          <cell r="B1665">
            <v>819</v>
          </cell>
          <cell r="C1665">
            <v>909</v>
          </cell>
          <cell r="D1665" t="str">
            <v>NA</v>
          </cell>
          <cell r="E1665" t="str">
            <v>NA</v>
          </cell>
        </row>
        <row r="1666">
          <cell r="A1666" t="str">
            <v>Radeon HD 8550G + R5 M200 Dual</v>
          </cell>
          <cell r="B1666">
            <v>619</v>
          </cell>
          <cell r="C1666">
            <v>1110</v>
          </cell>
          <cell r="D1666" t="str">
            <v>NA</v>
          </cell>
          <cell r="E1666" t="str">
            <v>NA</v>
          </cell>
        </row>
        <row r="1667">
          <cell r="A1667" t="str">
            <v>Radeon HD 8550G + R5 M230 Dual</v>
          </cell>
          <cell r="B1667">
            <v>487</v>
          </cell>
          <cell r="C1667">
            <v>1262</v>
          </cell>
          <cell r="D1667" t="str">
            <v>NA</v>
          </cell>
          <cell r="E1667" t="str">
            <v>NA</v>
          </cell>
        </row>
        <row r="1668">
          <cell r="A1668" t="str">
            <v>Radeon HD 8550G N HD 8550G + HD 8600M N HD 8600M D</v>
          </cell>
          <cell r="B1668">
            <v>611</v>
          </cell>
          <cell r="C1668">
            <v>1119</v>
          </cell>
          <cell r="D1668" t="str">
            <v>NA</v>
          </cell>
          <cell r="E1668" t="str">
            <v>NA</v>
          </cell>
        </row>
        <row r="1669">
          <cell r="A1669" t="str">
            <v>Radeon HD 8570</v>
          </cell>
          <cell r="B1669">
            <v>964</v>
          </cell>
          <cell r="C1669">
            <v>804</v>
          </cell>
          <cell r="D1669" t="str">
            <v>9.78</v>
          </cell>
          <cell r="E1669" t="str">
            <v>$98.68*</v>
          </cell>
        </row>
        <row r="1670">
          <cell r="A1670" t="str">
            <v>Radeon HD 8570 + 8670D Dual</v>
          </cell>
          <cell r="B1670">
            <v>620</v>
          </cell>
          <cell r="C1670">
            <v>1109</v>
          </cell>
          <cell r="D1670" t="str">
            <v>NA</v>
          </cell>
          <cell r="E1670" t="str">
            <v>NA</v>
          </cell>
        </row>
        <row r="1671">
          <cell r="A1671" t="str">
            <v>Radeon HD 8570 + HD 7660D Dual</v>
          </cell>
          <cell r="B1671">
            <v>949</v>
          </cell>
          <cell r="C1671">
            <v>814</v>
          </cell>
          <cell r="D1671" t="str">
            <v>NA</v>
          </cell>
          <cell r="E1671" t="str">
            <v>NA</v>
          </cell>
        </row>
        <row r="1672">
          <cell r="A1672" t="str">
            <v>Radeon HD 8570D</v>
          </cell>
          <cell r="B1672">
            <v>447</v>
          </cell>
          <cell r="C1672">
            <v>1307</v>
          </cell>
          <cell r="D1672" t="str">
            <v>NA</v>
          </cell>
          <cell r="E1672" t="str">
            <v>NA</v>
          </cell>
        </row>
        <row r="1673">
          <cell r="A1673" t="str">
            <v>Radeon HD 8570D + 6570 Dual</v>
          </cell>
          <cell r="B1673">
            <v>1239</v>
          </cell>
          <cell r="C1673">
            <v>681</v>
          </cell>
          <cell r="D1673" t="str">
            <v>NA</v>
          </cell>
          <cell r="E1673" t="str">
            <v>NA</v>
          </cell>
        </row>
        <row r="1674">
          <cell r="A1674" t="str">
            <v>Radeon HD 8570D + 6670 Dual</v>
          </cell>
          <cell r="B1674">
            <v>1039</v>
          </cell>
          <cell r="C1674">
            <v>761</v>
          </cell>
          <cell r="D1674" t="str">
            <v>NA</v>
          </cell>
          <cell r="E1674" t="str">
            <v>NA</v>
          </cell>
        </row>
        <row r="1675">
          <cell r="A1675" t="str">
            <v>Radeon HD 8570D + HD8490 Dual</v>
          </cell>
          <cell r="B1675">
            <v>374</v>
          </cell>
          <cell r="C1675">
            <v>1372</v>
          </cell>
          <cell r="D1675" t="str">
            <v>NA</v>
          </cell>
          <cell r="E1675" t="str">
            <v>NA</v>
          </cell>
        </row>
        <row r="1676">
          <cell r="A1676" t="str">
            <v>Radeon HD 8570D + HD 6570 Dual</v>
          </cell>
          <cell r="B1676">
            <v>868</v>
          </cell>
          <cell r="C1676">
            <v>875</v>
          </cell>
          <cell r="D1676" t="str">
            <v>NA</v>
          </cell>
          <cell r="E1676" t="str">
            <v>NA</v>
          </cell>
        </row>
        <row r="1677">
          <cell r="A1677" t="str">
            <v>Radeon HD 8570D + HD 6670 Dual</v>
          </cell>
          <cell r="B1677">
            <v>1260</v>
          </cell>
          <cell r="C1677">
            <v>674</v>
          </cell>
          <cell r="D1677" t="str">
            <v>NA</v>
          </cell>
          <cell r="E1677" t="str">
            <v>NA</v>
          </cell>
        </row>
        <row r="1678">
          <cell r="A1678" t="str">
            <v>Radeon HD 8570D + HD 7000 Dual</v>
          </cell>
          <cell r="B1678">
            <v>753</v>
          </cell>
          <cell r="C1678">
            <v>970</v>
          </cell>
          <cell r="D1678" t="str">
            <v>NA</v>
          </cell>
          <cell r="E1678" t="str">
            <v>NA</v>
          </cell>
        </row>
        <row r="1679">
          <cell r="A1679" t="str">
            <v>Radeon HD 8570D + HD 7700 Dual</v>
          </cell>
          <cell r="B1679">
            <v>1834</v>
          </cell>
          <cell r="C1679">
            <v>533</v>
          </cell>
          <cell r="D1679" t="str">
            <v>NA</v>
          </cell>
          <cell r="E1679" t="str">
            <v>NA</v>
          </cell>
        </row>
        <row r="1680">
          <cell r="A1680" t="str">
            <v>Radeon HD 8570D + HD 8470 Dual</v>
          </cell>
          <cell r="B1680">
            <v>338</v>
          </cell>
          <cell r="C1680">
            <v>1400</v>
          </cell>
          <cell r="D1680" t="str">
            <v>NA</v>
          </cell>
          <cell r="E1680" t="str">
            <v>NA</v>
          </cell>
        </row>
        <row r="1681">
          <cell r="A1681" t="str">
            <v>Radeon HD 8570D + HD 8570 Dual</v>
          </cell>
          <cell r="B1681">
            <v>1032</v>
          </cell>
          <cell r="C1681">
            <v>763</v>
          </cell>
          <cell r="D1681" t="str">
            <v>NA</v>
          </cell>
          <cell r="E1681" t="str">
            <v>NA</v>
          </cell>
        </row>
        <row r="1682">
          <cell r="A1682" t="str">
            <v>Radeon HD 8570D + R5 235 Dual</v>
          </cell>
          <cell r="B1682">
            <v>470</v>
          </cell>
          <cell r="C1682">
            <v>1278</v>
          </cell>
          <cell r="D1682" t="str">
            <v>NA</v>
          </cell>
          <cell r="E1682" t="str">
            <v>NA</v>
          </cell>
        </row>
        <row r="1683">
          <cell r="A1683" t="str">
            <v>Radeon HD 8570D + R7 200 Dual</v>
          </cell>
          <cell r="B1683">
            <v>999</v>
          </cell>
          <cell r="C1683">
            <v>785</v>
          </cell>
          <cell r="D1683" t="str">
            <v>NA</v>
          </cell>
          <cell r="E1683" t="str">
            <v>NA</v>
          </cell>
        </row>
        <row r="1684">
          <cell r="A1684" t="str">
            <v>Videocard Name</v>
          </cell>
          <cell r="B1684" t="str">
            <v>Passmark G3D Mark</v>
          </cell>
          <cell r="C1684" t="str">
            <v>Rank</v>
          </cell>
          <cell r="D1684" t="str">
            <v>Videocard Value</v>
          </cell>
          <cell r="E1684" t="str">
            <v>Price</v>
          </cell>
        </row>
        <row r="1685">
          <cell r="A1685"/>
          <cell r="B1685" t="str">
            <v>(higher is better)</v>
          </cell>
          <cell r="C1685" t="str">
            <v>(lower is better)</v>
          </cell>
          <cell r="D1685" t="str">
            <v>(higher is better)</v>
          </cell>
          <cell r="E1685" t="str">
            <v>(USD)</v>
          </cell>
        </row>
        <row r="1686">
          <cell r="A1686" t="str">
            <v>Radeon HD 8570D + R7 240 Dual</v>
          </cell>
          <cell r="B1686">
            <v>963</v>
          </cell>
          <cell r="C1686">
            <v>806</v>
          </cell>
          <cell r="D1686" t="str">
            <v>NA</v>
          </cell>
          <cell r="E1686" t="str">
            <v>NA</v>
          </cell>
        </row>
        <row r="1687">
          <cell r="A1687" t="str">
            <v>Radeon HD 8570M</v>
          </cell>
          <cell r="B1687">
            <v>432</v>
          </cell>
          <cell r="C1687">
            <v>1327</v>
          </cell>
          <cell r="D1687" t="str">
            <v>NA</v>
          </cell>
          <cell r="E1687" t="str">
            <v>NA</v>
          </cell>
        </row>
        <row r="1688">
          <cell r="A1688" t="str">
            <v>Radeon HD 8600/8700M</v>
          </cell>
          <cell r="B1688">
            <v>1029</v>
          </cell>
          <cell r="C1688">
            <v>766</v>
          </cell>
          <cell r="D1688" t="str">
            <v>NA</v>
          </cell>
          <cell r="E1688" t="str">
            <v>NA</v>
          </cell>
        </row>
        <row r="1689">
          <cell r="A1689" t="str">
            <v>Radeon HD 8610G</v>
          </cell>
          <cell r="B1689">
            <v>406</v>
          </cell>
          <cell r="C1689">
            <v>1343</v>
          </cell>
          <cell r="D1689" t="str">
            <v>NA</v>
          </cell>
          <cell r="E1689" t="str">
            <v>NA</v>
          </cell>
        </row>
        <row r="1690">
          <cell r="A1690" t="str">
            <v>Radeon HD 8610G + 8500M Dual</v>
          </cell>
          <cell r="B1690">
            <v>610</v>
          </cell>
          <cell r="C1690">
            <v>1122</v>
          </cell>
          <cell r="D1690" t="str">
            <v>NA</v>
          </cell>
          <cell r="E1690" t="str">
            <v>NA</v>
          </cell>
        </row>
        <row r="1691">
          <cell r="A1691" t="str">
            <v>Radeon HD 8610G + 8600M Dual</v>
          </cell>
          <cell r="B1691">
            <v>588</v>
          </cell>
          <cell r="C1691">
            <v>1141</v>
          </cell>
          <cell r="D1691" t="str">
            <v>NA</v>
          </cell>
          <cell r="E1691" t="str">
            <v>NA</v>
          </cell>
        </row>
        <row r="1692">
          <cell r="A1692" t="str">
            <v>Radeon HD 8610G + 8670M Dual</v>
          </cell>
          <cell r="B1692">
            <v>599</v>
          </cell>
          <cell r="C1692">
            <v>1131</v>
          </cell>
          <cell r="D1692" t="str">
            <v>NA</v>
          </cell>
          <cell r="E1692" t="str">
            <v>NA</v>
          </cell>
        </row>
        <row r="1693">
          <cell r="A1693" t="str">
            <v>Radeon HD 8610G + HD 8500M Dual</v>
          </cell>
          <cell r="B1693">
            <v>645</v>
          </cell>
          <cell r="C1693">
            <v>1072</v>
          </cell>
          <cell r="D1693" t="str">
            <v>NA</v>
          </cell>
          <cell r="E1693" t="str">
            <v>NA</v>
          </cell>
        </row>
        <row r="1694">
          <cell r="A1694" t="str">
            <v>Radeon HD 8610G + HD 8600M Dual</v>
          </cell>
          <cell r="B1694">
            <v>480</v>
          </cell>
          <cell r="C1694">
            <v>1268</v>
          </cell>
          <cell r="D1694" t="str">
            <v>NA</v>
          </cell>
          <cell r="E1694" t="str">
            <v>NA</v>
          </cell>
        </row>
        <row r="1695">
          <cell r="A1695" t="str">
            <v>Radeon HD 8610G + HD 8670M Dual</v>
          </cell>
          <cell r="B1695">
            <v>577</v>
          </cell>
          <cell r="C1695">
            <v>1158</v>
          </cell>
          <cell r="D1695" t="str">
            <v>NA</v>
          </cell>
          <cell r="E1695" t="str">
            <v>NA</v>
          </cell>
        </row>
        <row r="1696">
          <cell r="A1696" t="str">
            <v>Radeon HD 8610G + R5 M200 Dual</v>
          </cell>
          <cell r="B1696">
            <v>676</v>
          </cell>
          <cell r="C1696">
            <v>1044</v>
          </cell>
          <cell r="D1696" t="str">
            <v>NA</v>
          </cell>
          <cell r="E1696" t="str">
            <v>NA</v>
          </cell>
        </row>
        <row r="1697">
          <cell r="A1697" t="str">
            <v>Radeon HD 8650D</v>
          </cell>
          <cell r="B1697">
            <v>525</v>
          </cell>
          <cell r="C1697">
            <v>1221</v>
          </cell>
          <cell r="D1697" t="str">
            <v>NA</v>
          </cell>
          <cell r="E1697" t="str">
            <v>NA</v>
          </cell>
        </row>
        <row r="1698">
          <cell r="A1698" t="str">
            <v>Radeon HD 8650G</v>
          </cell>
          <cell r="B1698">
            <v>497</v>
          </cell>
          <cell r="C1698">
            <v>1253</v>
          </cell>
          <cell r="D1698" t="str">
            <v>NA</v>
          </cell>
          <cell r="E1698" t="str">
            <v>NA</v>
          </cell>
        </row>
        <row r="1699">
          <cell r="A1699" t="str">
            <v>Radeon HD 8650G + 7600M Dual</v>
          </cell>
          <cell r="B1699">
            <v>741</v>
          </cell>
          <cell r="C1699">
            <v>982</v>
          </cell>
          <cell r="D1699" t="str">
            <v>NA</v>
          </cell>
          <cell r="E1699" t="str">
            <v>NA</v>
          </cell>
        </row>
        <row r="1700">
          <cell r="A1700" t="str">
            <v>Radeon HD 8650G + 7670M Dual</v>
          </cell>
          <cell r="B1700">
            <v>883</v>
          </cell>
          <cell r="C1700">
            <v>859</v>
          </cell>
          <cell r="D1700" t="str">
            <v>NA</v>
          </cell>
          <cell r="E1700" t="str">
            <v>NA</v>
          </cell>
        </row>
        <row r="1701">
          <cell r="A1701" t="str">
            <v>Radeon HD 8650G + 7700M Dual</v>
          </cell>
          <cell r="B1701">
            <v>1126</v>
          </cell>
          <cell r="C1701">
            <v>723</v>
          </cell>
          <cell r="D1701" t="str">
            <v>NA</v>
          </cell>
          <cell r="E1701" t="str">
            <v>NA</v>
          </cell>
        </row>
        <row r="1702">
          <cell r="A1702" t="str">
            <v>Radeon HD 8650G + 8500M Dual</v>
          </cell>
          <cell r="B1702">
            <v>626</v>
          </cell>
          <cell r="C1702">
            <v>1099</v>
          </cell>
          <cell r="D1702" t="str">
            <v>NA</v>
          </cell>
          <cell r="E1702" t="str">
            <v>NA</v>
          </cell>
        </row>
        <row r="1703">
          <cell r="A1703" t="str">
            <v>Radeon HD 8650G + 8570M Dual</v>
          </cell>
          <cell r="B1703">
            <v>654</v>
          </cell>
          <cell r="C1703">
            <v>1063</v>
          </cell>
          <cell r="D1703" t="str">
            <v>NA</v>
          </cell>
          <cell r="E1703" t="str">
            <v>NA</v>
          </cell>
        </row>
        <row r="1704">
          <cell r="A1704" t="str">
            <v>Radeon HD 8650G + 8600/8700M Dual</v>
          </cell>
          <cell r="B1704">
            <v>831</v>
          </cell>
          <cell r="C1704">
            <v>899</v>
          </cell>
          <cell r="D1704" t="str">
            <v>NA</v>
          </cell>
          <cell r="E1704" t="str">
            <v>NA</v>
          </cell>
        </row>
        <row r="1705">
          <cell r="A1705" t="str">
            <v>Radeon HD 8650G + 8600M Dual</v>
          </cell>
          <cell r="B1705">
            <v>613</v>
          </cell>
          <cell r="C1705">
            <v>1117</v>
          </cell>
          <cell r="D1705" t="str">
            <v>NA</v>
          </cell>
          <cell r="E1705" t="str">
            <v>NA</v>
          </cell>
        </row>
        <row r="1706">
          <cell r="A1706" t="str">
            <v>Radeon HD 8650G + 8670M Dual</v>
          </cell>
          <cell r="B1706">
            <v>635</v>
          </cell>
          <cell r="C1706">
            <v>1084</v>
          </cell>
          <cell r="D1706" t="str">
            <v>NA</v>
          </cell>
          <cell r="E1706" t="str">
            <v>NA</v>
          </cell>
        </row>
        <row r="1707">
          <cell r="A1707" t="str">
            <v>Radeon HD 8650G + 8750M Dual</v>
          </cell>
          <cell r="B1707">
            <v>786</v>
          </cell>
          <cell r="C1707">
            <v>927</v>
          </cell>
          <cell r="D1707" t="str">
            <v>NA</v>
          </cell>
          <cell r="E1707" t="str">
            <v>NA</v>
          </cell>
        </row>
        <row r="1708">
          <cell r="A1708" t="str">
            <v>Radeon HD 8650G + HD 7600M Dual</v>
          </cell>
          <cell r="B1708">
            <v>819</v>
          </cell>
          <cell r="C1708">
            <v>908</v>
          </cell>
          <cell r="D1708" t="str">
            <v>NA</v>
          </cell>
          <cell r="E1708" t="str">
            <v>NA</v>
          </cell>
        </row>
        <row r="1709">
          <cell r="A1709" t="str">
            <v>Radeon HD 8650G + HD 7670M Dual</v>
          </cell>
          <cell r="B1709">
            <v>634</v>
          </cell>
          <cell r="C1709">
            <v>1087</v>
          </cell>
          <cell r="D1709" t="str">
            <v>NA</v>
          </cell>
          <cell r="E1709" t="str">
            <v>NA</v>
          </cell>
        </row>
        <row r="1710">
          <cell r="A1710" t="str">
            <v>Radeon HD 8650G + HD 8570M Dual</v>
          </cell>
          <cell r="B1710">
            <v>716</v>
          </cell>
          <cell r="C1710">
            <v>1009</v>
          </cell>
          <cell r="D1710" t="str">
            <v>NA</v>
          </cell>
          <cell r="E1710" t="str">
            <v>NA</v>
          </cell>
        </row>
        <row r="1711">
          <cell r="A1711" t="str">
            <v>Radeon HD 8650G + HD 8600/8700M Dual</v>
          </cell>
          <cell r="B1711">
            <v>763</v>
          </cell>
          <cell r="C1711">
            <v>958</v>
          </cell>
          <cell r="D1711" t="str">
            <v>NA</v>
          </cell>
          <cell r="E1711" t="str">
            <v>NA</v>
          </cell>
        </row>
        <row r="1712">
          <cell r="A1712" t="str">
            <v>Radeon HD 8650G + HD 8600M Dual</v>
          </cell>
          <cell r="B1712">
            <v>606</v>
          </cell>
          <cell r="C1712">
            <v>1126</v>
          </cell>
          <cell r="D1712" t="str">
            <v>NA</v>
          </cell>
          <cell r="E1712" t="str">
            <v>NA</v>
          </cell>
        </row>
        <row r="1713">
          <cell r="A1713" t="str">
            <v>Radeon HD 8650G + HD 8600M N HD 8600M Dual</v>
          </cell>
          <cell r="B1713">
            <v>757</v>
          </cell>
          <cell r="C1713">
            <v>964</v>
          </cell>
          <cell r="D1713" t="str">
            <v>NA</v>
          </cell>
          <cell r="E1713" t="str">
            <v>NA</v>
          </cell>
        </row>
        <row r="1714">
          <cell r="A1714" t="str">
            <v>Radeon HD 8650G + HD 8670M Dual</v>
          </cell>
          <cell r="B1714">
            <v>585</v>
          </cell>
          <cell r="C1714">
            <v>1150</v>
          </cell>
          <cell r="D1714" t="str">
            <v>NA</v>
          </cell>
          <cell r="E1714" t="str">
            <v>NA</v>
          </cell>
        </row>
        <row r="1715">
          <cell r="A1715" t="str">
            <v>Radeon HD 8650G + HD 8750M Dual</v>
          </cell>
          <cell r="B1715">
            <v>778</v>
          </cell>
          <cell r="C1715">
            <v>936</v>
          </cell>
          <cell r="D1715" t="str">
            <v>NA</v>
          </cell>
          <cell r="E1715" t="str">
            <v>NA</v>
          </cell>
        </row>
        <row r="1716">
          <cell r="A1716" t="str">
            <v>Radeon HD 8650G + HD 8790M Dual</v>
          </cell>
          <cell r="B1716">
            <v>799</v>
          </cell>
          <cell r="C1716">
            <v>918</v>
          </cell>
          <cell r="D1716" t="str">
            <v>NA</v>
          </cell>
          <cell r="E1716" t="str">
            <v>NA</v>
          </cell>
        </row>
        <row r="1717">
          <cell r="A1717" t="str">
            <v>Radeon HD 8650G + R5 M200 Dual</v>
          </cell>
          <cell r="B1717">
            <v>722</v>
          </cell>
          <cell r="C1717">
            <v>1003</v>
          </cell>
          <cell r="D1717" t="str">
            <v>NA</v>
          </cell>
          <cell r="E1717" t="str">
            <v>NA</v>
          </cell>
        </row>
        <row r="1718">
          <cell r="A1718" t="str">
            <v>Radeon HD 8650G + R5 M230 Dual</v>
          </cell>
          <cell r="B1718">
            <v>686</v>
          </cell>
          <cell r="C1718">
            <v>1033</v>
          </cell>
          <cell r="D1718" t="str">
            <v>NA</v>
          </cell>
          <cell r="E1718" t="str">
            <v>NA</v>
          </cell>
        </row>
        <row r="1719">
          <cell r="A1719" t="str">
            <v>Radeon HD 8650G N HD 8650G + HD 8570M Dual</v>
          </cell>
          <cell r="B1719">
            <v>773</v>
          </cell>
          <cell r="C1719">
            <v>944</v>
          </cell>
          <cell r="D1719" t="str">
            <v>NA</v>
          </cell>
          <cell r="E1719" t="str">
            <v>NA</v>
          </cell>
        </row>
        <row r="1720">
          <cell r="A1720" t="str">
            <v>Radeon HD 8650G N HD 8650G + HD 8600/8700M Dual</v>
          </cell>
          <cell r="B1720">
            <v>796</v>
          </cell>
          <cell r="C1720">
            <v>923</v>
          </cell>
          <cell r="D1720" t="str">
            <v>NA</v>
          </cell>
          <cell r="E1720" t="str">
            <v>NA</v>
          </cell>
        </row>
        <row r="1721">
          <cell r="A1721" t="str">
            <v>Radeon HD 8650G N HD 8650G + HD 8600M N HD 8600M D</v>
          </cell>
          <cell r="B1721">
            <v>679</v>
          </cell>
          <cell r="C1721">
            <v>1038</v>
          </cell>
          <cell r="D1721" t="str">
            <v>NA</v>
          </cell>
          <cell r="E1721" t="str">
            <v>NA</v>
          </cell>
        </row>
        <row r="1722">
          <cell r="A1722" t="str">
            <v>Radeon HD 8670D</v>
          </cell>
          <cell r="B1722">
            <v>537</v>
          </cell>
          <cell r="C1722">
            <v>1209</v>
          </cell>
          <cell r="D1722" t="str">
            <v>NA</v>
          </cell>
          <cell r="E1722" t="str">
            <v>NA</v>
          </cell>
        </row>
        <row r="1723">
          <cell r="A1723" t="str">
            <v>Radeon HD 8670D + 6670 Dual</v>
          </cell>
          <cell r="B1723">
            <v>1361</v>
          </cell>
          <cell r="C1723">
            <v>646</v>
          </cell>
          <cell r="D1723" t="str">
            <v>NA</v>
          </cell>
          <cell r="E1723" t="str">
            <v>NA</v>
          </cell>
        </row>
        <row r="1724">
          <cell r="A1724" t="str">
            <v>Radeon HD 8670D + 7000 Dual</v>
          </cell>
          <cell r="B1724">
            <v>811</v>
          </cell>
          <cell r="C1724">
            <v>912</v>
          </cell>
          <cell r="D1724" t="str">
            <v>NA</v>
          </cell>
          <cell r="E1724" t="str">
            <v>NA</v>
          </cell>
        </row>
        <row r="1725">
          <cell r="A1725" t="str">
            <v>Radeon HD 8670D + 7700 Dual</v>
          </cell>
          <cell r="B1725">
            <v>1788</v>
          </cell>
          <cell r="C1725">
            <v>551</v>
          </cell>
          <cell r="D1725" t="str">
            <v>NA</v>
          </cell>
          <cell r="E1725" t="str">
            <v>NA</v>
          </cell>
        </row>
        <row r="1726">
          <cell r="A1726" t="str">
            <v>Radeon HD 8670D + 8570 Dual</v>
          </cell>
          <cell r="B1726">
            <v>974</v>
          </cell>
          <cell r="C1726">
            <v>797</v>
          </cell>
          <cell r="D1726" t="str">
            <v>NA</v>
          </cell>
          <cell r="E1726" t="str">
            <v>NA</v>
          </cell>
        </row>
        <row r="1727">
          <cell r="A1727" t="str">
            <v>Radeon HD 8670D + HD 6670 Dual</v>
          </cell>
          <cell r="B1727">
            <v>1221</v>
          </cell>
          <cell r="C1727">
            <v>691</v>
          </cell>
          <cell r="D1727" t="str">
            <v>NA</v>
          </cell>
          <cell r="E1727" t="str">
            <v>NA</v>
          </cell>
        </row>
        <row r="1728">
          <cell r="A1728" t="str">
            <v>Radeon HD 8670D + HD 7000 Dual</v>
          </cell>
          <cell r="B1728">
            <v>718</v>
          </cell>
          <cell r="C1728">
            <v>1007</v>
          </cell>
          <cell r="D1728" t="str">
            <v>NA</v>
          </cell>
          <cell r="E1728" t="str">
            <v>NA</v>
          </cell>
        </row>
        <row r="1729">
          <cell r="A1729" t="str">
            <v>Radeon HD 8670D + HD 7600 Dual</v>
          </cell>
          <cell r="B1729">
            <v>1317</v>
          </cell>
          <cell r="C1729">
            <v>656</v>
          </cell>
          <cell r="D1729" t="str">
            <v>NA</v>
          </cell>
          <cell r="E1729" t="str">
            <v>NA</v>
          </cell>
        </row>
        <row r="1730">
          <cell r="A1730" t="str">
            <v>Radeon HD 8670D + HD 7700 Dual</v>
          </cell>
          <cell r="B1730">
            <v>1892</v>
          </cell>
          <cell r="C1730">
            <v>521</v>
          </cell>
          <cell r="D1730" t="str">
            <v>NA</v>
          </cell>
          <cell r="E1730" t="str">
            <v>NA</v>
          </cell>
        </row>
        <row r="1731">
          <cell r="A1731" t="str">
            <v>Radeon HD 8670D + R5 235 Dual</v>
          </cell>
          <cell r="B1731">
            <v>836</v>
          </cell>
          <cell r="C1731">
            <v>894</v>
          </cell>
          <cell r="D1731" t="str">
            <v>NA</v>
          </cell>
          <cell r="E1731" t="str">
            <v>NA</v>
          </cell>
        </row>
        <row r="1732">
          <cell r="A1732" t="str">
            <v>Radeon HD 8670D + R5 330 Dual</v>
          </cell>
          <cell r="B1732">
            <v>746</v>
          </cell>
          <cell r="C1732">
            <v>976</v>
          </cell>
          <cell r="D1732" t="str">
            <v>NA</v>
          </cell>
          <cell r="E1732" t="str">
            <v>NA</v>
          </cell>
        </row>
        <row r="1733">
          <cell r="A1733" t="str">
            <v>Radeon HD 8670D + R7 200 Dual</v>
          </cell>
          <cell r="B1733">
            <v>949</v>
          </cell>
          <cell r="C1733">
            <v>813</v>
          </cell>
          <cell r="D1733" t="str">
            <v>NA</v>
          </cell>
          <cell r="E1733" t="str">
            <v>NA</v>
          </cell>
        </row>
        <row r="1734">
          <cell r="A1734" t="str">
            <v>Radeon HD 8670D + R7 240 Dual</v>
          </cell>
          <cell r="B1734">
            <v>1020</v>
          </cell>
          <cell r="C1734">
            <v>771</v>
          </cell>
          <cell r="D1734" t="str">
            <v>NA</v>
          </cell>
          <cell r="E1734" t="str">
            <v>NA</v>
          </cell>
        </row>
        <row r="1735">
          <cell r="A1735" t="str">
            <v>Videocard Name</v>
          </cell>
          <cell r="B1735" t="str">
            <v>Passmark G3D Mark</v>
          </cell>
          <cell r="C1735" t="str">
            <v>Rank</v>
          </cell>
          <cell r="D1735" t="str">
            <v>Videocard Value</v>
          </cell>
          <cell r="E1735" t="str">
            <v>Price</v>
          </cell>
        </row>
        <row r="1736">
          <cell r="A1736"/>
          <cell r="B1736" t="str">
            <v>(higher is better)</v>
          </cell>
          <cell r="C1736" t="str">
            <v>(lower is better)</v>
          </cell>
          <cell r="D1736" t="str">
            <v>(higher is better)</v>
          </cell>
          <cell r="E1736" t="str">
            <v>(USD)</v>
          </cell>
        </row>
        <row r="1737">
          <cell r="A1737" t="str">
            <v>Radeon HD 8670D N HD 8670D + HD 8670D Dual</v>
          </cell>
          <cell r="B1737">
            <v>488</v>
          </cell>
          <cell r="C1737">
            <v>1261</v>
          </cell>
          <cell r="D1737" t="str">
            <v>NA</v>
          </cell>
          <cell r="E1737" t="str">
            <v>NA</v>
          </cell>
        </row>
        <row r="1738">
          <cell r="A1738" t="str">
            <v>Radeon HD 8670M</v>
          </cell>
          <cell r="B1738">
            <v>520</v>
          </cell>
          <cell r="C1738">
            <v>1228</v>
          </cell>
          <cell r="D1738" t="str">
            <v>NA</v>
          </cell>
          <cell r="E1738" t="str">
            <v>NA</v>
          </cell>
        </row>
        <row r="1739">
          <cell r="A1739" t="str">
            <v>Radeon HD 8690A</v>
          </cell>
          <cell r="B1739">
            <v>468</v>
          </cell>
          <cell r="C1739">
            <v>1280</v>
          </cell>
          <cell r="D1739" t="str">
            <v>NA</v>
          </cell>
          <cell r="E1739" t="str">
            <v>NA</v>
          </cell>
        </row>
        <row r="1740">
          <cell r="A1740" t="str">
            <v>Radeon HD 8690M</v>
          </cell>
          <cell r="B1740">
            <v>984</v>
          </cell>
          <cell r="C1740">
            <v>792</v>
          </cell>
          <cell r="D1740" t="str">
            <v>NA</v>
          </cell>
          <cell r="E1740" t="str">
            <v>NA</v>
          </cell>
        </row>
        <row r="1741">
          <cell r="A1741" t="str">
            <v>Radeon HD 8730M</v>
          </cell>
          <cell r="B1741">
            <v>652</v>
          </cell>
          <cell r="C1741">
            <v>1065</v>
          </cell>
          <cell r="D1741" t="str">
            <v>NA</v>
          </cell>
          <cell r="E1741" t="str">
            <v>NA</v>
          </cell>
        </row>
        <row r="1742">
          <cell r="A1742" t="str">
            <v>Radeon HD 8750M</v>
          </cell>
          <cell r="B1742">
            <v>873</v>
          </cell>
          <cell r="C1742">
            <v>871</v>
          </cell>
          <cell r="D1742" t="str">
            <v>NA</v>
          </cell>
          <cell r="E1742" t="str">
            <v>NA</v>
          </cell>
        </row>
        <row r="1743">
          <cell r="A1743" t="str">
            <v>Radeon HD 8790M</v>
          </cell>
          <cell r="B1743">
            <v>1305</v>
          </cell>
          <cell r="C1743">
            <v>663</v>
          </cell>
          <cell r="D1743" t="str">
            <v>NA</v>
          </cell>
          <cell r="E1743" t="str">
            <v>NA</v>
          </cell>
        </row>
        <row r="1744">
          <cell r="A1744" t="str">
            <v>Radeon HD 8790M / R9 M290X</v>
          </cell>
          <cell r="B1744">
            <v>1210</v>
          </cell>
          <cell r="C1744">
            <v>692</v>
          </cell>
          <cell r="D1744" t="str">
            <v>NA</v>
          </cell>
          <cell r="E1744" t="str">
            <v>NA</v>
          </cell>
        </row>
        <row r="1745">
          <cell r="A1745" t="str">
            <v>Radeon HD 8850M</v>
          </cell>
          <cell r="B1745">
            <v>973</v>
          </cell>
          <cell r="C1745">
            <v>799</v>
          </cell>
          <cell r="D1745" t="str">
            <v>NA</v>
          </cell>
          <cell r="E1745" t="str">
            <v>NA</v>
          </cell>
        </row>
        <row r="1746">
          <cell r="A1746" t="str">
            <v>Radeon HD 8850M / R9 M265X</v>
          </cell>
          <cell r="B1746">
            <v>1139</v>
          </cell>
          <cell r="C1746">
            <v>718</v>
          </cell>
          <cell r="D1746" t="str">
            <v>NA</v>
          </cell>
          <cell r="E1746" t="str">
            <v>NA</v>
          </cell>
        </row>
        <row r="1747">
          <cell r="A1747" t="str">
            <v>Radeon HD 8870M</v>
          </cell>
          <cell r="B1747">
            <v>1638</v>
          </cell>
          <cell r="C1747">
            <v>578</v>
          </cell>
          <cell r="D1747" t="str">
            <v>NA</v>
          </cell>
          <cell r="E1747" t="str">
            <v>NA</v>
          </cell>
        </row>
        <row r="1748">
          <cell r="A1748" t="str">
            <v>Radeon HD 8870M / R9 M270X / M370X</v>
          </cell>
          <cell r="B1748">
            <v>1799</v>
          </cell>
          <cell r="C1748">
            <v>546</v>
          </cell>
          <cell r="D1748" t="str">
            <v>NA</v>
          </cell>
          <cell r="E1748" t="str">
            <v>NA</v>
          </cell>
        </row>
        <row r="1749">
          <cell r="A1749" t="str">
            <v>Radeon HD 8950</v>
          </cell>
          <cell r="B1749">
            <v>2267</v>
          </cell>
          <cell r="C1749">
            <v>450</v>
          </cell>
          <cell r="D1749" t="str">
            <v>NA</v>
          </cell>
          <cell r="E1749" t="str">
            <v>NA</v>
          </cell>
        </row>
        <row r="1750">
          <cell r="A1750" t="str">
            <v>Radeon HD 8970M</v>
          </cell>
          <cell r="B1750">
            <v>3876</v>
          </cell>
          <cell r="C1750">
            <v>291</v>
          </cell>
          <cell r="D1750" t="str">
            <v>27.69</v>
          </cell>
          <cell r="E1750" t="str">
            <v>$139.99*</v>
          </cell>
        </row>
        <row r="1751">
          <cell r="A1751" t="str">
            <v>Radeon HD 8990</v>
          </cell>
          <cell r="B1751">
            <v>5214</v>
          </cell>
          <cell r="C1751">
            <v>226</v>
          </cell>
          <cell r="D1751" t="str">
            <v>NA</v>
          </cell>
          <cell r="E1751" t="str">
            <v>NA</v>
          </cell>
        </row>
        <row r="1752">
          <cell r="A1752" t="str">
            <v>Radeon HD HD7850M</v>
          </cell>
          <cell r="B1752">
            <v>1651</v>
          </cell>
          <cell r="C1752">
            <v>577</v>
          </cell>
          <cell r="D1752" t="str">
            <v>NA</v>
          </cell>
          <cell r="E1752" t="str">
            <v>NA</v>
          </cell>
        </row>
        <row r="1753">
          <cell r="A1753" t="str">
            <v>Radeon HDG 4670</v>
          </cell>
          <cell r="B1753">
            <v>170</v>
          </cell>
          <cell r="C1753">
            <v>1571</v>
          </cell>
          <cell r="D1753" t="str">
            <v>NA</v>
          </cell>
          <cell r="E1753" t="str">
            <v>NA</v>
          </cell>
        </row>
        <row r="1754">
          <cell r="A1754" t="str">
            <v>RADEON IGP 34xM</v>
          </cell>
          <cell r="B1754">
            <v>1</v>
          </cell>
          <cell r="C1754">
            <v>2206</v>
          </cell>
          <cell r="D1754" t="str">
            <v>NA</v>
          </cell>
          <cell r="E1754" t="str">
            <v>NA</v>
          </cell>
        </row>
        <row r="1755">
          <cell r="A1755" t="str">
            <v>RADEON IGP 320</v>
          </cell>
          <cell r="B1755">
            <v>3</v>
          </cell>
          <cell r="C1755">
            <v>2150</v>
          </cell>
          <cell r="D1755" t="str">
            <v>NA</v>
          </cell>
          <cell r="E1755" t="str">
            <v>NA</v>
          </cell>
        </row>
        <row r="1756">
          <cell r="A1756" t="str">
            <v>Radeon IGP 320M</v>
          </cell>
          <cell r="B1756">
            <v>3</v>
          </cell>
          <cell r="C1756">
            <v>2157</v>
          </cell>
          <cell r="D1756" t="str">
            <v>NA</v>
          </cell>
          <cell r="E1756" t="str">
            <v>NA</v>
          </cell>
        </row>
        <row r="1757">
          <cell r="A1757" t="str">
            <v>Radeon IGP 340M</v>
          </cell>
          <cell r="B1757">
            <v>2</v>
          </cell>
          <cell r="C1757">
            <v>2194</v>
          </cell>
          <cell r="D1757" t="str">
            <v>NA</v>
          </cell>
          <cell r="E1757" t="str">
            <v>NA</v>
          </cell>
        </row>
        <row r="1758">
          <cell r="A1758" t="str">
            <v>RADEON IGP 345M</v>
          </cell>
          <cell r="B1758">
            <v>2</v>
          </cell>
          <cell r="C1758">
            <v>2183</v>
          </cell>
          <cell r="D1758" t="str">
            <v>NA</v>
          </cell>
          <cell r="E1758" t="str">
            <v>NA</v>
          </cell>
        </row>
        <row r="1759">
          <cell r="A1759" t="str">
            <v>RADEON IGP 350M</v>
          </cell>
          <cell r="B1759">
            <v>6</v>
          </cell>
          <cell r="C1759">
            <v>2086</v>
          </cell>
          <cell r="D1759" t="str">
            <v>NA</v>
          </cell>
          <cell r="E1759" t="str">
            <v>NA</v>
          </cell>
        </row>
        <row r="1760">
          <cell r="A1760" t="str">
            <v>Radeon Infoshock 3000</v>
          </cell>
          <cell r="B1760">
            <v>106</v>
          </cell>
          <cell r="C1760">
            <v>1706</v>
          </cell>
          <cell r="D1760" t="str">
            <v>NA</v>
          </cell>
          <cell r="E1760" t="str">
            <v>NA</v>
          </cell>
        </row>
        <row r="1761">
          <cell r="A1761" t="str">
            <v>Radeon Instinct MI25 MxGPU</v>
          </cell>
          <cell r="B1761">
            <v>10466</v>
          </cell>
          <cell r="C1761">
            <v>101</v>
          </cell>
          <cell r="D1761" t="str">
            <v>NA</v>
          </cell>
          <cell r="E1761" t="str">
            <v>NA</v>
          </cell>
        </row>
        <row r="1762">
          <cell r="A1762" t="str">
            <v>Radeon M535DX</v>
          </cell>
          <cell r="B1762">
            <v>749</v>
          </cell>
          <cell r="C1762">
            <v>972</v>
          </cell>
          <cell r="D1762" t="str">
            <v>NA</v>
          </cell>
          <cell r="E1762" t="str">
            <v>NA</v>
          </cell>
        </row>
        <row r="1763">
          <cell r="A1763" t="str">
            <v>Radeon Pro</v>
          </cell>
          <cell r="B1763">
            <v>1718</v>
          </cell>
          <cell r="C1763">
            <v>564</v>
          </cell>
          <cell r="D1763">
            <v>44242</v>
          </cell>
          <cell r="E1763" t="str">
            <v>$799.00*</v>
          </cell>
        </row>
        <row r="1764">
          <cell r="A1764" t="str">
            <v>Radeon Pro 450</v>
          </cell>
          <cell r="B1764">
            <v>2722</v>
          </cell>
          <cell r="C1764">
            <v>377</v>
          </cell>
          <cell r="D1764" t="str">
            <v>NA</v>
          </cell>
          <cell r="E1764" t="str">
            <v>NA</v>
          </cell>
        </row>
        <row r="1765">
          <cell r="A1765" t="str">
            <v>Radeon Pro 455</v>
          </cell>
          <cell r="B1765">
            <v>3112</v>
          </cell>
          <cell r="C1765">
            <v>345</v>
          </cell>
          <cell r="D1765" t="str">
            <v>6.93</v>
          </cell>
          <cell r="E1765" t="str">
            <v>$449.00*</v>
          </cell>
        </row>
        <row r="1766">
          <cell r="A1766" t="str">
            <v>Radeon Pro 460</v>
          </cell>
          <cell r="B1766">
            <v>3452</v>
          </cell>
          <cell r="C1766">
            <v>316</v>
          </cell>
          <cell r="D1766" t="str">
            <v>NA</v>
          </cell>
          <cell r="E1766" t="str">
            <v>NA</v>
          </cell>
        </row>
        <row r="1767">
          <cell r="A1767" t="str">
            <v>Radeon Pro 465</v>
          </cell>
          <cell r="B1767">
            <v>4537</v>
          </cell>
          <cell r="C1767">
            <v>250</v>
          </cell>
          <cell r="D1767" t="str">
            <v>NA</v>
          </cell>
          <cell r="E1767" t="str">
            <v>NA</v>
          </cell>
        </row>
        <row r="1768">
          <cell r="A1768" t="str">
            <v>Radeon Pro 555</v>
          </cell>
          <cell r="B1768">
            <v>3140</v>
          </cell>
          <cell r="C1768">
            <v>342</v>
          </cell>
          <cell r="D1768" t="str">
            <v>2.99</v>
          </cell>
          <cell r="E1768" t="str">
            <v>$1,049.00*</v>
          </cell>
        </row>
        <row r="1769">
          <cell r="A1769" t="str">
            <v>Radeon Pro 560</v>
          </cell>
          <cell r="B1769">
            <v>3475</v>
          </cell>
          <cell r="C1769">
            <v>313</v>
          </cell>
          <cell r="D1769" t="str">
            <v>NA</v>
          </cell>
          <cell r="E1769" t="str">
            <v>NA</v>
          </cell>
        </row>
        <row r="1770">
          <cell r="A1770" t="str">
            <v>Radeon Pro 560X</v>
          </cell>
          <cell r="B1770">
            <v>3677</v>
          </cell>
          <cell r="C1770">
            <v>300</v>
          </cell>
          <cell r="D1770" t="str">
            <v>NA</v>
          </cell>
          <cell r="E1770" t="str">
            <v>NA</v>
          </cell>
        </row>
        <row r="1771">
          <cell r="A1771" t="str">
            <v>Radeon Pro 570</v>
          </cell>
          <cell r="B1771">
            <v>6336</v>
          </cell>
          <cell r="C1771">
            <v>191</v>
          </cell>
          <cell r="D1771" t="str">
            <v>NA</v>
          </cell>
          <cell r="E1771" t="str">
            <v>NA</v>
          </cell>
        </row>
        <row r="1772">
          <cell r="A1772" t="str">
            <v>Radeon Pro 580</v>
          </cell>
          <cell r="B1772">
            <v>7753</v>
          </cell>
          <cell r="C1772">
            <v>161</v>
          </cell>
          <cell r="D1772" t="str">
            <v>NA</v>
          </cell>
          <cell r="E1772" t="str">
            <v>NA</v>
          </cell>
        </row>
        <row r="1773">
          <cell r="A1773" t="str">
            <v>Radeon Pro 580X</v>
          </cell>
          <cell r="B1773">
            <v>7540</v>
          </cell>
          <cell r="C1773">
            <v>166</v>
          </cell>
          <cell r="D1773" t="str">
            <v>NA</v>
          </cell>
          <cell r="E1773" t="str">
            <v>NA</v>
          </cell>
        </row>
        <row r="1774">
          <cell r="A1774" t="str">
            <v>Radeon Pro 5300</v>
          </cell>
          <cell r="B1774">
            <v>7520</v>
          </cell>
          <cell r="C1774">
            <v>167</v>
          </cell>
          <cell r="D1774" t="str">
            <v>NA</v>
          </cell>
          <cell r="E1774" t="str">
            <v>NA</v>
          </cell>
        </row>
        <row r="1775">
          <cell r="A1775" t="str">
            <v>Radeon Pro 5300M</v>
          </cell>
          <cell r="B1775">
            <v>5713</v>
          </cell>
          <cell r="C1775">
            <v>211</v>
          </cell>
          <cell r="D1775" t="str">
            <v>NA</v>
          </cell>
          <cell r="E1775" t="str">
            <v>NA</v>
          </cell>
        </row>
        <row r="1776">
          <cell r="A1776" t="str">
            <v>Radeon Pro 5500 XT</v>
          </cell>
          <cell r="B1776">
            <v>8289</v>
          </cell>
          <cell r="C1776">
            <v>146</v>
          </cell>
          <cell r="D1776" t="str">
            <v>NA</v>
          </cell>
          <cell r="E1776" t="str">
            <v>NA</v>
          </cell>
        </row>
        <row r="1777">
          <cell r="A1777" t="str">
            <v>Radeon Pro 5500M</v>
          </cell>
          <cell r="B1777">
            <v>6648</v>
          </cell>
          <cell r="C1777">
            <v>186</v>
          </cell>
          <cell r="D1777" t="str">
            <v>NA</v>
          </cell>
          <cell r="E1777" t="str">
            <v>NA</v>
          </cell>
        </row>
        <row r="1778">
          <cell r="A1778" t="str">
            <v>Radeon Pro 5600M</v>
          </cell>
          <cell r="B1778">
            <v>10484</v>
          </cell>
          <cell r="C1778">
            <v>100</v>
          </cell>
          <cell r="D1778" t="str">
            <v>NA</v>
          </cell>
          <cell r="E1778" t="str">
            <v>NA</v>
          </cell>
        </row>
        <row r="1779">
          <cell r="A1779" t="str">
            <v>Radeon Pro 5700</v>
          </cell>
          <cell r="B1779">
            <v>11844</v>
          </cell>
          <cell r="C1779">
            <v>83</v>
          </cell>
          <cell r="D1779" t="str">
            <v>NA</v>
          </cell>
          <cell r="E1779" t="str">
            <v>NA</v>
          </cell>
        </row>
        <row r="1780">
          <cell r="A1780" t="str">
            <v>Radeon Pro 5700 XT</v>
          </cell>
          <cell r="B1780">
            <v>12075</v>
          </cell>
          <cell r="C1780">
            <v>80</v>
          </cell>
          <cell r="D1780" t="str">
            <v>NA</v>
          </cell>
          <cell r="E1780" t="str">
            <v>NA</v>
          </cell>
        </row>
        <row r="1781">
          <cell r="A1781" t="str">
            <v>Radeon Pro Duo</v>
          </cell>
          <cell r="B1781">
            <v>9161</v>
          </cell>
          <cell r="C1781">
            <v>126</v>
          </cell>
          <cell r="D1781" t="str">
            <v>7.67</v>
          </cell>
          <cell r="E1781" t="str">
            <v>$1,194.95*</v>
          </cell>
        </row>
        <row r="1782">
          <cell r="A1782" t="str">
            <v>Radeon Pro SSG</v>
          </cell>
          <cell r="B1782">
            <v>10497</v>
          </cell>
          <cell r="C1782">
            <v>99</v>
          </cell>
          <cell r="D1782" t="str">
            <v>NA</v>
          </cell>
          <cell r="E1782" t="str">
            <v>NA</v>
          </cell>
        </row>
        <row r="1783">
          <cell r="A1783" t="str">
            <v>Radeon Pro V340 MxGPU</v>
          </cell>
          <cell r="B1783">
            <v>2853</v>
          </cell>
          <cell r="C1783">
            <v>367</v>
          </cell>
          <cell r="D1783" t="str">
            <v>NA</v>
          </cell>
          <cell r="E1783" t="str">
            <v>NA</v>
          </cell>
        </row>
        <row r="1784">
          <cell r="A1784" t="str">
            <v>Radeon Pro V520 MxGPU</v>
          </cell>
          <cell r="B1784">
            <v>12852</v>
          </cell>
          <cell r="C1784">
            <v>71</v>
          </cell>
          <cell r="D1784" t="str">
            <v>NA</v>
          </cell>
          <cell r="E1784" t="str">
            <v>NA</v>
          </cell>
        </row>
        <row r="1785">
          <cell r="A1785" t="str">
            <v>Radeon Pro Vega 16</v>
          </cell>
          <cell r="B1785">
            <v>4682</v>
          </cell>
          <cell r="C1785">
            <v>247</v>
          </cell>
          <cell r="D1785" t="str">
            <v>NA</v>
          </cell>
          <cell r="E1785" t="str">
            <v>NA</v>
          </cell>
        </row>
        <row r="1786">
          <cell r="A1786" t="str">
            <v>Videocard Name</v>
          </cell>
          <cell r="B1786" t="str">
            <v>Passmark G3D Mark</v>
          </cell>
          <cell r="C1786" t="str">
            <v>Rank</v>
          </cell>
          <cell r="D1786" t="str">
            <v>Videocard Value</v>
          </cell>
          <cell r="E1786" t="str">
            <v>Price</v>
          </cell>
        </row>
        <row r="1787">
          <cell r="A1787"/>
          <cell r="B1787" t="str">
            <v>(higher is better)</v>
          </cell>
          <cell r="C1787" t="str">
            <v>(lower is better)</v>
          </cell>
          <cell r="D1787" t="str">
            <v>(higher is better)</v>
          </cell>
          <cell r="E1787" t="str">
            <v>(USD)</v>
          </cell>
        </row>
        <row r="1788">
          <cell r="A1788" t="str">
            <v>Radeon Pro Vega 20</v>
          </cell>
          <cell r="B1788">
            <v>5942</v>
          </cell>
          <cell r="C1788">
            <v>204</v>
          </cell>
          <cell r="D1788" t="str">
            <v>NA</v>
          </cell>
          <cell r="E1788" t="str">
            <v>NA</v>
          </cell>
        </row>
        <row r="1789">
          <cell r="A1789" t="str">
            <v>Radeon Pro Vega 48</v>
          </cell>
          <cell r="B1789">
            <v>11383</v>
          </cell>
          <cell r="C1789">
            <v>91</v>
          </cell>
          <cell r="D1789" t="str">
            <v>NA</v>
          </cell>
          <cell r="E1789" t="str">
            <v>NA</v>
          </cell>
        </row>
        <row r="1790">
          <cell r="A1790" t="str">
            <v>Radeon Pro Vega 56</v>
          </cell>
          <cell r="B1790">
            <v>12209</v>
          </cell>
          <cell r="C1790">
            <v>78</v>
          </cell>
          <cell r="D1790" t="str">
            <v>NA</v>
          </cell>
          <cell r="E1790" t="str">
            <v>NA</v>
          </cell>
        </row>
        <row r="1791">
          <cell r="A1791" t="str">
            <v>Radeon Pro Vega 64</v>
          </cell>
          <cell r="B1791">
            <v>11455</v>
          </cell>
          <cell r="C1791">
            <v>89</v>
          </cell>
          <cell r="D1791" t="str">
            <v>NA</v>
          </cell>
          <cell r="E1791" t="str">
            <v>NA</v>
          </cell>
        </row>
        <row r="1792">
          <cell r="A1792" t="str">
            <v>Radeon Pro Vega 64X</v>
          </cell>
          <cell r="B1792">
            <v>14630</v>
          </cell>
          <cell r="C1792">
            <v>-1</v>
          </cell>
          <cell r="D1792" t="str">
            <v>NA</v>
          </cell>
          <cell r="E1792" t="str">
            <v>NA</v>
          </cell>
        </row>
        <row r="1793">
          <cell r="A1793" t="str">
            <v>Radeon Pro Vega II</v>
          </cell>
          <cell r="B1793">
            <v>14737</v>
          </cell>
          <cell r="C1793">
            <v>49</v>
          </cell>
          <cell r="D1793" t="str">
            <v>NA</v>
          </cell>
          <cell r="E1793" t="str">
            <v>NA</v>
          </cell>
        </row>
        <row r="1794">
          <cell r="A1794" t="str">
            <v>Radeon Pro VII</v>
          </cell>
          <cell r="B1794">
            <v>17404</v>
          </cell>
          <cell r="C1794">
            <v>27</v>
          </cell>
          <cell r="D1794" t="str">
            <v>NA</v>
          </cell>
          <cell r="E1794" t="str">
            <v>NA</v>
          </cell>
        </row>
        <row r="1795">
          <cell r="A1795" t="str">
            <v>Radeon Pro W5500</v>
          </cell>
          <cell r="B1795">
            <v>9284</v>
          </cell>
          <cell r="C1795">
            <v>122</v>
          </cell>
          <cell r="D1795" t="str">
            <v>19.42</v>
          </cell>
          <cell r="E1795" t="str">
            <v>$477.99*</v>
          </cell>
        </row>
        <row r="1796">
          <cell r="A1796" t="str">
            <v>Radeon Pro W5500M</v>
          </cell>
          <cell r="B1796">
            <v>2821</v>
          </cell>
          <cell r="C1796">
            <v>369</v>
          </cell>
          <cell r="D1796" t="str">
            <v>NA</v>
          </cell>
          <cell r="E1796" t="str">
            <v>NA</v>
          </cell>
        </row>
        <row r="1797">
          <cell r="A1797" t="str">
            <v>Radeon Pro W5700</v>
          </cell>
          <cell r="B1797">
            <v>15169</v>
          </cell>
          <cell r="C1797">
            <v>44</v>
          </cell>
          <cell r="D1797" t="str">
            <v>13.67</v>
          </cell>
          <cell r="E1797" t="str">
            <v>$1,109.99*</v>
          </cell>
        </row>
        <row r="1798">
          <cell r="A1798" t="str">
            <v>Radeon PRO W6600</v>
          </cell>
          <cell r="B1798">
            <v>14832</v>
          </cell>
          <cell r="C1798">
            <v>47</v>
          </cell>
          <cell r="D1798" t="str">
            <v>NA</v>
          </cell>
          <cell r="E1798" t="str">
            <v>NA</v>
          </cell>
        </row>
        <row r="1799">
          <cell r="A1799" t="str">
            <v>Radeon PRO W6800</v>
          </cell>
          <cell r="B1799">
            <v>17107</v>
          </cell>
          <cell r="C1799">
            <v>28</v>
          </cell>
          <cell r="D1799" t="str">
            <v>7.78</v>
          </cell>
          <cell r="E1799" t="str">
            <v>$2,198.99*</v>
          </cell>
        </row>
        <row r="1800">
          <cell r="A1800" t="str">
            <v>Radeon Pro WX 2100</v>
          </cell>
          <cell r="B1800">
            <v>1743</v>
          </cell>
          <cell r="C1800">
            <v>560</v>
          </cell>
          <cell r="D1800" t="str">
            <v>NA</v>
          </cell>
          <cell r="E1800" t="str">
            <v>NA</v>
          </cell>
        </row>
        <row r="1801">
          <cell r="A1801" t="str">
            <v>Radeon Pro WX 3100</v>
          </cell>
          <cell r="B1801">
            <v>2577</v>
          </cell>
          <cell r="C1801">
            <v>405</v>
          </cell>
          <cell r="D1801" t="str">
            <v>NA</v>
          </cell>
          <cell r="E1801" t="str">
            <v>NA</v>
          </cell>
        </row>
        <row r="1802">
          <cell r="A1802" t="str">
            <v>Radeon Pro WX 3200</v>
          </cell>
          <cell r="B1802">
            <v>2533</v>
          </cell>
          <cell r="C1802">
            <v>411</v>
          </cell>
          <cell r="D1802" t="str">
            <v>7.94</v>
          </cell>
          <cell r="E1802" t="str">
            <v>$319.11*</v>
          </cell>
        </row>
        <row r="1803">
          <cell r="A1803" t="str">
            <v>Radeon Pro WX 4100</v>
          </cell>
          <cell r="B1803">
            <v>3796</v>
          </cell>
          <cell r="C1803">
            <v>296</v>
          </cell>
          <cell r="D1803">
            <v>44465</v>
          </cell>
          <cell r="E1803" t="str">
            <v>$409.99*</v>
          </cell>
        </row>
        <row r="1804">
          <cell r="A1804" t="str">
            <v>Radeon Pro WX 4130</v>
          </cell>
          <cell r="B1804">
            <v>1692</v>
          </cell>
          <cell r="C1804">
            <v>569</v>
          </cell>
          <cell r="D1804" t="str">
            <v>NA</v>
          </cell>
          <cell r="E1804" t="str">
            <v>NA</v>
          </cell>
        </row>
        <row r="1805">
          <cell r="A1805" t="str">
            <v>Radeon Pro WX 4150</v>
          </cell>
          <cell r="B1805">
            <v>1784</v>
          </cell>
          <cell r="C1805">
            <v>552</v>
          </cell>
          <cell r="D1805" t="str">
            <v>NA</v>
          </cell>
          <cell r="E1805" t="str">
            <v>NA</v>
          </cell>
        </row>
        <row r="1806">
          <cell r="A1806" t="str">
            <v>Radeon Pro WX 4170</v>
          </cell>
          <cell r="B1806">
            <v>1409</v>
          </cell>
          <cell r="C1806">
            <v>636</v>
          </cell>
          <cell r="D1806" t="str">
            <v>NA</v>
          </cell>
          <cell r="E1806" t="str">
            <v>NA</v>
          </cell>
        </row>
        <row r="1807">
          <cell r="A1807" t="str">
            <v>Radeon Pro WX 5100</v>
          </cell>
          <cell r="B1807">
            <v>5577</v>
          </cell>
          <cell r="C1807">
            <v>215</v>
          </cell>
          <cell r="D1807" t="str">
            <v>5.69</v>
          </cell>
          <cell r="E1807" t="str">
            <v>$980.00*</v>
          </cell>
        </row>
        <row r="1808">
          <cell r="A1808" t="str">
            <v>Radeon Pro WX 7100</v>
          </cell>
          <cell r="B1808">
            <v>7775</v>
          </cell>
          <cell r="C1808">
            <v>159</v>
          </cell>
          <cell r="D1808">
            <v>44369</v>
          </cell>
          <cell r="E1808" t="str">
            <v>$1,250.00*</v>
          </cell>
        </row>
        <row r="1809">
          <cell r="A1809" t="str">
            <v>Radeon Pro WX 7130</v>
          </cell>
          <cell r="B1809">
            <v>5721</v>
          </cell>
          <cell r="C1809">
            <v>210</v>
          </cell>
          <cell r="D1809" t="str">
            <v>NA</v>
          </cell>
          <cell r="E1809" t="str">
            <v>NA</v>
          </cell>
        </row>
        <row r="1810">
          <cell r="A1810" t="str">
            <v>Radeon Pro WX 8200</v>
          </cell>
          <cell r="B1810">
            <v>14039</v>
          </cell>
          <cell r="C1810">
            <v>56</v>
          </cell>
          <cell r="D1810" t="str">
            <v>8.79</v>
          </cell>
          <cell r="E1810" t="str">
            <v>$1,597.71*</v>
          </cell>
        </row>
        <row r="1811">
          <cell r="A1811" t="str">
            <v>Radeon Pro WX 9100</v>
          </cell>
          <cell r="B1811">
            <v>13437</v>
          </cell>
          <cell r="C1811">
            <v>66</v>
          </cell>
          <cell r="D1811" t="str">
            <v>NA</v>
          </cell>
          <cell r="E1811" t="str">
            <v>NA</v>
          </cell>
        </row>
        <row r="1812">
          <cell r="A1812" t="str">
            <v>Radeon Pro WX Vega M GL</v>
          </cell>
          <cell r="B1812">
            <v>6049</v>
          </cell>
          <cell r="C1812">
            <v>200</v>
          </cell>
          <cell r="D1812" t="str">
            <v>NA</v>
          </cell>
          <cell r="E1812" t="str">
            <v>NA</v>
          </cell>
        </row>
        <row r="1813">
          <cell r="A1813" t="str">
            <v>Radeon R1E</v>
          </cell>
          <cell r="B1813">
            <v>301</v>
          </cell>
          <cell r="C1813">
            <v>1435</v>
          </cell>
          <cell r="D1813" t="str">
            <v>NA</v>
          </cell>
          <cell r="E1813" t="str">
            <v>NA</v>
          </cell>
        </row>
        <row r="1814">
          <cell r="A1814" t="str">
            <v>Radeon R2</v>
          </cell>
          <cell r="B1814">
            <v>239</v>
          </cell>
          <cell r="C1814">
            <v>1491</v>
          </cell>
          <cell r="D1814" t="str">
            <v>NA</v>
          </cell>
          <cell r="E1814" t="str">
            <v>NA</v>
          </cell>
        </row>
        <row r="1815">
          <cell r="A1815" t="str">
            <v>Radeon R2E</v>
          </cell>
          <cell r="B1815">
            <v>229</v>
          </cell>
          <cell r="C1815">
            <v>1497</v>
          </cell>
          <cell r="D1815" t="str">
            <v>NA</v>
          </cell>
          <cell r="E1815" t="str">
            <v>NA</v>
          </cell>
        </row>
        <row r="1816">
          <cell r="A1816" t="str">
            <v>Radeon R3</v>
          </cell>
          <cell r="B1816">
            <v>305</v>
          </cell>
          <cell r="C1816">
            <v>1431</v>
          </cell>
          <cell r="D1816" t="str">
            <v>NA</v>
          </cell>
          <cell r="E1816" t="str">
            <v>NA</v>
          </cell>
        </row>
        <row r="1817">
          <cell r="A1817" t="str">
            <v>Radeon R3E</v>
          </cell>
          <cell r="B1817">
            <v>205</v>
          </cell>
          <cell r="C1817">
            <v>1524</v>
          </cell>
          <cell r="D1817" t="str">
            <v>NA</v>
          </cell>
          <cell r="E1817" t="str">
            <v>NA</v>
          </cell>
        </row>
        <row r="1818">
          <cell r="A1818" t="str">
            <v>Radeon R4</v>
          </cell>
          <cell r="B1818">
            <v>330</v>
          </cell>
          <cell r="C1818">
            <v>1406</v>
          </cell>
          <cell r="D1818" t="str">
            <v>0.83</v>
          </cell>
          <cell r="E1818" t="str">
            <v>$396.99*</v>
          </cell>
        </row>
        <row r="1819">
          <cell r="A1819" t="str">
            <v>Radeon R4E</v>
          </cell>
          <cell r="B1819">
            <v>487</v>
          </cell>
          <cell r="C1819">
            <v>1263</v>
          </cell>
          <cell r="D1819" t="str">
            <v>NA</v>
          </cell>
          <cell r="E1819" t="str">
            <v>NA</v>
          </cell>
        </row>
        <row r="1820">
          <cell r="A1820" t="str">
            <v>Radeon R5 220</v>
          </cell>
          <cell r="B1820">
            <v>134</v>
          </cell>
          <cell r="C1820">
            <v>1625</v>
          </cell>
          <cell r="D1820" t="str">
            <v>1.58</v>
          </cell>
          <cell r="E1820" t="str">
            <v>$85.26*</v>
          </cell>
        </row>
        <row r="1821">
          <cell r="A1821" t="str">
            <v>Radeon R5 230</v>
          </cell>
          <cell r="B1821">
            <v>221</v>
          </cell>
          <cell r="C1821">
            <v>1504</v>
          </cell>
          <cell r="D1821" t="str">
            <v>2.74</v>
          </cell>
          <cell r="E1821" t="str">
            <v>$81.10*</v>
          </cell>
        </row>
        <row r="1822">
          <cell r="A1822" t="str">
            <v>Radeon R5 235</v>
          </cell>
          <cell r="B1822">
            <v>302</v>
          </cell>
          <cell r="C1822">
            <v>1434</v>
          </cell>
          <cell r="D1822">
            <v>44318</v>
          </cell>
          <cell r="E1822" t="str">
            <v>$60.13*</v>
          </cell>
        </row>
        <row r="1823">
          <cell r="A1823" t="str">
            <v>Radeon R5 235 + HD 7560D Dual</v>
          </cell>
          <cell r="B1823">
            <v>743</v>
          </cell>
          <cell r="C1823">
            <v>979</v>
          </cell>
          <cell r="D1823" t="str">
            <v>NA</v>
          </cell>
          <cell r="E1823" t="str">
            <v>NA</v>
          </cell>
        </row>
        <row r="1824">
          <cell r="A1824" t="str">
            <v>Radeon R5 235 + HD 8570D Dual</v>
          </cell>
          <cell r="B1824">
            <v>737</v>
          </cell>
          <cell r="C1824">
            <v>988</v>
          </cell>
          <cell r="D1824" t="str">
            <v>NA</v>
          </cell>
          <cell r="E1824" t="str">
            <v>NA</v>
          </cell>
        </row>
        <row r="1825">
          <cell r="A1825" t="str">
            <v>Radeon R5 235X</v>
          </cell>
          <cell r="B1825">
            <v>295</v>
          </cell>
          <cell r="C1825">
            <v>1439</v>
          </cell>
          <cell r="D1825" t="str">
            <v>NA</v>
          </cell>
          <cell r="E1825" t="str">
            <v>NA</v>
          </cell>
        </row>
        <row r="1826">
          <cell r="A1826" t="str">
            <v>Radeon R5 240</v>
          </cell>
          <cell r="B1826">
            <v>516</v>
          </cell>
          <cell r="C1826">
            <v>1232</v>
          </cell>
          <cell r="D1826">
            <v>44355</v>
          </cell>
          <cell r="E1826" t="str">
            <v>$85.00*</v>
          </cell>
        </row>
        <row r="1827">
          <cell r="A1827" t="str">
            <v>Radeon R5 310</v>
          </cell>
          <cell r="B1827">
            <v>331</v>
          </cell>
          <cell r="C1827">
            <v>1405</v>
          </cell>
          <cell r="D1827" t="str">
            <v>0.66</v>
          </cell>
          <cell r="E1827" t="str">
            <v>$499.00*</v>
          </cell>
        </row>
        <row r="1828">
          <cell r="A1828" t="str">
            <v>Radeon R5 330</v>
          </cell>
          <cell r="B1828">
            <v>572</v>
          </cell>
          <cell r="C1828">
            <v>1167</v>
          </cell>
          <cell r="D1828" t="str">
            <v>1.68</v>
          </cell>
          <cell r="E1828" t="str">
            <v>$339.99*</v>
          </cell>
        </row>
        <row r="1829">
          <cell r="A1829" t="str">
            <v>Radeon R5 340</v>
          </cell>
          <cell r="B1829">
            <v>1001</v>
          </cell>
          <cell r="C1829">
            <v>783</v>
          </cell>
          <cell r="D1829" t="str">
            <v>NA</v>
          </cell>
          <cell r="E1829" t="str">
            <v>NA</v>
          </cell>
        </row>
        <row r="1830">
          <cell r="A1830" t="str">
            <v>Radeon R5 420</v>
          </cell>
          <cell r="B1830">
            <v>574</v>
          </cell>
          <cell r="C1830">
            <v>1164</v>
          </cell>
          <cell r="D1830" t="str">
            <v>14.39</v>
          </cell>
          <cell r="E1830" t="str">
            <v>$39.95*</v>
          </cell>
        </row>
        <row r="1831">
          <cell r="A1831" t="str">
            <v>Radeon R5 430</v>
          </cell>
          <cell r="B1831">
            <v>926</v>
          </cell>
          <cell r="C1831">
            <v>833</v>
          </cell>
          <cell r="D1831" t="str">
            <v>15.71</v>
          </cell>
          <cell r="E1831" t="str">
            <v>$59.00*</v>
          </cell>
        </row>
        <row r="1832">
          <cell r="A1832" t="str">
            <v>Radeon R5 435</v>
          </cell>
          <cell r="B1832">
            <v>840</v>
          </cell>
          <cell r="C1832">
            <v>890</v>
          </cell>
          <cell r="D1832" t="str">
            <v>NA</v>
          </cell>
          <cell r="E1832" t="str">
            <v>NA</v>
          </cell>
        </row>
        <row r="1833">
          <cell r="A1833" t="str">
            <v>Radeon R5 A6-7480</v>
          </cell>
          <cell r="B1833">
            <v>806</v>
          </cell>
          <cell r="C1833">
            <v>915</v>
          </cell>
          <cell r="D1833" t="str">
            <v>NA</v>
          </cell>
          <cell r="E1833" t="str">
            <v>NA</v>
          </cell>
        </row>
        <row r="1834">
          <cell r="A1834" t="str">
            <v>Radeon R5 A6-8500P</v>
          </cell>
          <cell r="B1834">
            <v>625</v>
          </cell>
          <cell r="C1834">
            <v>1101</v>
          </cell>
          <cell r="D1834" t="str">
            <v>NA</v>
          </cell>
          <cell r="E1834" t="str">
            <v>NA</v>
          </cell>
        </row>
        <row r="1835">
          <cell r="A1835" t="str">
            <v>Radeon R5 A6-9400 RADEON R5, 6 COMPUTE CORES 2C+4G</v>
          </cell>
          <cell r="B1835">
            <v>605</v>
          </cell>
          <cell r="C1835">
            <v>1127</v>
          </cell>
          <cell r="D1835" t="str">
            <v>NA</v>
          </cell>
          <cell r="E1835" t="str">
            <v>NA</v>
          </cell>
        </row>
        <row r="1836">
          <cell r="A1836" t="str">
            <v>Radeon R5 A6-9500 2C+6G</v>
          </cell>
          <cell r="B1836">
            <v>853</v>
          </cell>
          <cell r="C1836">
            <v>884</v>
          </cell>
          <cell r="D1836" t="str">
            <v>NA</v>
          </cell>
          <cell r="E1836" t="str">
            <v>NA</v>
          </cell>
        </row>
        <row r="1837">
          <cell r="A1837" t="str">
            <v>Videocard Name</v>
          </cell>
          <cell r="B1837" t="str">
            <v>Passmark G3D Mark</v>
          </cell>
          <cell r="C1837" t="str">
            <v>Rank</v>
          </cell>
          <cell r="D1837" t="str">
            <v>Videocard Value</v>
          </cell>
          <cell r="E1837" t="str">
            <v>Price</v>
          </cell>
        </row>
        <row r="1838">
          <cell r="A1838"/>
          <cell r="B1838" t="str">
            <v>(higher is better)</v>
          </cell>
          <cell r="C1838" t="str">
            <v>(lower is better)</v>
          </cell>
          <cell r="D1838" t="str">
            <v>(higher is better)</v>
          </cell>
          <cell r="E1838" t="str">
            <v>(USD)</v>
          </cell>
        </row>
        <row r="1839">
          <cell r="A1839" t="str">
            <v>Radeon R5 A6-9500 RADEON R5, 8 COMPUTE CORES 2C+6G</v>
          </cell>
          <cell r="B1839">
            <v>877</v>
          </cell>
          <cell r="C1839">
            <v>867</v>
          </cell>
          <cell r="D1839" t="str">
            <v>NA</v>
          </cell>
          <cell r="E1839" t="str">
            <v>NA</v>
          </cell>
        </row>
        <row r="1840">
          <cell r="A1840" t="str">
            <v>Radeon R5 A6-9500E 2C+4G</v>
          </cell>
          <cell r="B1840">
            <v>1014</v>
          </cell>
          <cell r="C1840">
            <v>775</v>
          </cell>
          <cell r="D1840" t="str">
            <v>NA</v>
          </cell>
          <cell r="E1840" t="str">
            <v>NA</v>
          </cell>
        </row>
        <row r="1841">
          <cell r="A1841" t="str">
            <v>Radeon R5 A10-9600P 4C+6G</v>
          </cell>
          <cell r="B1841">
            <v>619</v>
          </cell>
          <cell r="C1841">
            <v>1111</v>
          </cell>
          <cell r="D1841" t="str">
            <v>NA</v>
          </cell>
          <cell r="E1841" t="str">
            <v>NA</v>
          </cell>
        </row>
        <row r="1842">
          <cell r="A1842" t="str">
            <v>Radeon R5 A10-9600P RADEON R5, 10 COMPUTE CORES 4C</v>
          </cell>
          <cell r="B1842">
            <v>704</v>
          </cell>
          <cell r="C1842">
            <v>1019</v>
          </cell>
          <cell r="D1842" t="str">
            <v>NA</v>
          </cell>
          <cell r="E1842" t="str">
            <v>NA</v>
          </cell>
        </row>
        <row r="1843">
          <cell r="A1843" t="str">
            <v>Radeon R5 A10-9620P 4C+6G</v>
          </cell>
          <cell r="B1843">
            <v>731</v>
          </cell>
          <cell r="C1843">
            <v>992</v>
          </cell>
          <cell r="D1843" t="str">
            <v>NA</v>
          </cell>
          <cell r="E1843" t="str">
            <v>NA</v>
          </cell>
        </row>
        <row r="1844">
          <cell r="A1844" t="str">
            <v>Radeon R5 A10-9620P RADEON R5, 10 COMPUTE CORES 4C</v>
          </cell>
          <cell r="B1844">
            <v>709</v>
          </cell>
          <cell r="C1844">
            <v>1012</v>
          </cell>
          <cell r="D1844" t="str">
            <v>NA</v>
          </cell>
          <cell r="E1844" t="str">
            <v>NA</v>
          </cell>
        </row>
        <row r="1845">
          <cell r="A1845" t="str">
            <v>Radeon R5 A10-9630P 4C+6G</v>
          </cell>
          <cell r="B1845">
            <v>977</v>
          </cell>
          <cell r="C1845">
            <v>796</v>
          </cell>
          <cell r="D1845" t="str">
            <v>NA</v>
          </cell>
          <cell r="E1845" t="str">
            <v>NA</v>
          </cell>
        </row>
        <row r="1846">
          <cell r="A1846" t="str">
            <v>Radeon R5 A240</v>
          </cell>
          <cell r="B1846">
            <v>576</v>
          </cell>
          <cell r="C1846">
            <v>1161</v>
          </cell>
          <cell r="D1846" t="str">
            <v>NA</v>
          </cell>
          <cell r="E1846" t="str">
            <v>NA</v>
          </cell>
        </row>
        <row r="1847">
          <cell r="A1847" t="str">
            <v>Radeon R5 M230</v>
          </cell>
          <cell r="B1847">
            <v>389</v>
          </cell>
          <cell r="C1847">
            <v>1358</v>
          </cell>
          <cell r="D1847" t="str">
            <v>NA</v>
          </cell>
          <cell r="E1847" t="str">
            <v>NA</v>
          </cell>
        </row>
        <row r="1848">
          <cell r="A1848" t="str">
            <v>Radeon R5 M240</v>
          </cell>
          <cell r="B1848">
            <v>432</v>
          </cell>
          <cell r="C1848">
            <v>1325</v>
          </cell>
          <cell r="D1848" t="str">
            <v>NA</v>
          </cell>
          <cell r="E1848" t="str">
            <v>NA</v>
          </cell>
        </row>
        <row r="1849">
          <cell r="A1849" t="str">
            <v>Radeon R5 M255</v>
          </cell>
          <cell r="B1849">
            <v>508</v>
          </cell>
          <cell r="C1849">
            <v>1240</v>
          </cell>
          <cell r="D1849" t="str">
            <v>NA</v>
          </cell>
          <cell r="E1849" t="str">
            <v>NA</v>
          </cell>
        </row>
        <row r="1850">
          <cell r="A1850" t="str">
            <v>Radeon R5 M315</v>
          </cell>
          <cell r="B1850">
            <v>461</v>
          </cell>
          <cell r="C1850">
            <v>1291</v>
          </cell>
          <cell r="D1850" t="str">
            <v>NA</v>
          </cell>
          <cell r="E1850" t="str">
            <v>NA</v>
          </cell>
        </row>
        <row r="1851">
          <cell r="A1851" t="str">
            <v>Radeon R5 M320</v>
          </cell>
          <cell r="B1851">
            <v>420</v>
          </cell>
          <cell r="C1851">
            <v>1335</v>
          </cell>
          <cell r="D1851" t="str">
            <v>NA</v>
          </cell>
          <cell r="E1851" t="str">
            <v>NA</v>
          </cell>
        </row>
        <row r="1852">
          <cell r="A1852" t="str">
            <v>Radeon R5 M330</v>
          </cell>
          <cell r="B1852">
            <v>595</v>
          </cell>
          <cell r="C1852">
            <v>1135</v>
          </cell>
          <cell r="D1852" t="str">
            <v>NA</v>
          </cell>
          <cell r="E1852" t="str">
            <v>NA</v>
          </cell>
        </row>
        <row r="1853">
          <cell r="A1853" t="str">
            <v>Radeon R5 M335</v>
          </cell>
          <cell r="B1853">
            <v>548</v>
          </cell>
          <cell r="C1853">
            <v>1190</v>
          </cell>
          <cell r="D1853" t="str">
            <v>NA</v>
          </cell>
          <cell r="E1853" t="str">
            <v>NA</v>
          </cell>
        </row>
        <row r="1854">
          <cell r="A1854" t="str">
            <v>Radeon R5 M420</v>
          </cell>
          <cell r="B1854">
            <v>482</v>
          </cell>
          <cell r="C1854">
            <v>1267</v>
          </cell>
          <cell r="D1854" t="str">
            <v>NA</v>
          </cell>
          <cell r="E1854" t="str">
            <v>NA</v>
          </cell>
        </row>
        <row r="1855">
          <cell r="A1855" t="str">
            <v>Radeon R5 M430</v>
          </cell>
          <cell r="B1855">
            <v>648</v>
          </cell>
          <cell r="C1855">
            <v>1069</v>
          </cell>
          <cell r="D1855" t="str">
            <v>NA</v>
          </cell>
          <cell r="E1855" t="str">
            <v>NA</v>
          </cell>
        </row>
        <row r="1856">
          <cell r="A1856" t="str">
            <v>Radeon R5 M435</v>
          </cell>
          <cell r="B1856">
            <v>797</v>
          </cell>
          <cell r="C1856">
            <v>922</v>
          </cell>
          <cell r="D1856" t="str">
            <v>NA</v>
          </cell>
          <cell r="E1856" t="str">
            <v>NA</v>
          </cell>
        </row>
        <row r="1857">
          <cell r="A1857" t="str">
            <v>Radeon R5 Opteron X3216</v>
          </cell>
          <cell r="B1857">
            <v>436</v>
          </cell>
          <cell r="C1857">
            <v>1320</v>
          </cell>
          <cell r="D1857" t="str">
            <v>NA</v>
          </cell>
          <cell r="E1857" t="str">
            <v>NA</v>
          </cell>
        </row>
        <row r="1858">
          <cell r="A1858" t="str">
            <v>Radeon R5 PRO A6-8500B 2C+4G</v>
          </cell>
          <cell r="B1858">
            <v>508</v>
          </cell>
          <cell r="C1858">
            <v>1242</v>
          </cell>
          <cell r="D1858" t="str">
            <v>NA</v>
          </cell>
          <cell r="E1858" t="str">
            <v>NA</v>
          </cell>
        </row>
        <row r="1859">
          <cell r="A1859" t="str">
            <v>Radeon R5 PRO A6-8530B 2C+4G</v>
          </cell>
          <cell r="B1859">
            <v>689</v>
          </cell>
          <cell r="C1859">
            <v>1030</v>
          </cell>
          <cell r="D1859" t="str">
            <v>NA</v>
          </cell>
          <cell r="E1859" t="str">
            <v>NA</v>
          </cell>
        </row>
        <row r="1860">
          <cell r="A1860" t="str">
            <v>Radeon R5 PRO A6-8570 2C+6G</v>
          </cell>
          <cell r="B1860">
            <v>847</v>
          </cell>
          <cell r="C1860">
            <v>889</v>
          </cell>
          <cell r="D1860" t="str">
            <v>NA</v>
          </cell>
          <cell r="E1860" t="str">
            <v>NA</v>
          </cell>
        </row>
        <row r="1861">
          <cell r="A1861" t="str">
            <v>Radeon R5 PRO A6-8570 R5, 8 COMPUTE CORES 2C+6G</v>
          </cell>
          <cell r="B1861">
            <v>1237</v>
          </cell>
          <cell r="C1861">
            <v>683</v>
          </cell>
          <cell r="D1861" t="str">
            <v>NA</v>
          </cell>
          <cell r="E1861" t="str">
            <v>NA</v>
          </cell>
        </row>
        <row r="1862">
          <cell r="A1862" t="str">
            <v>Radeon R5 PRO A6-8570E 2C+4G</v>
          </cell>
          <cell r="B1862">
            <v>637</v>
          </cell>
          <cell r="C1862">
            <v>1080</v>
          </cell>
          <cell r="D1862" t="str">
            <v>NA</v>
          </cell>
          <cell r="E1862" t="str">
            <v>NA</v>
          </cell>
        </row>
        <row r="1863">
          <cell r="A1863" t="str">
            <v>Radeon R5 PRO A6-8570E R5, 6 COMPUTE CORES 2C+4G</v>
          </cell>
          <cell r="B1863">
            <v>866</v>
          </cell>
          <cell r="C1863">
            <v>878</v>
          </cell>
          <cell r="D1863" t="str">
            <v>NA</v>
          </cell>
          <cell r="E1863" t="str">
            <v>NA</v>
          </cell>
        </row>
        <row r="1864">
          <cell r="A1864" t="str">
            <v>Radeon R5 PRO A6-9500 2C+6G</v>
          </cell>
          <cell r="B1864">
            <v>1096</v>
          </cell>
          <cell r="C1864">
            <v>735</v>
          </cell>
          <cell r="D1864" t="str">
            <v>NA</v>
          </cell>
          <cell r="E1864" t="str">
            <v>NA</v>
          </cell>
        </row>
        <row r="1865">
          <cell r="A1865" t="str">
            <v>Radeon R5 PRO A6-9500 R5, 8 COMPUTE CORES 2C+6G</v>
          </cell>
          <cell r="B1865">
            <v>1000</v>
          </cell>
          <cell r="C1865">
            <v>-1</v>
          </cell>
          <cell r="D1865" t="str">
            <v>NA</v>
          </cell>
          <cell r="E1865" t="str">
            <v>NA</v>
          </cell>
        </row>
        <row r="1866">
          <cell r="A1866" t="str">
            <v>Radeon R5 PRO A6-9500B 2C+4G</v>
          </cell>
          <cell r="B1866">
            <v>693</v>
          </cell>
          <cell r="C1866">
            <v>1026</v>
          </cell>
          <cell r="D1866" t="str">
            <v>NA</v>
          </cell>
          <cell r="E1866" t="str">
            <v>NA</v>
          </cell>
        </row>
        <row r="1867">
          <cell r="A1867" t="str">
            <v>Radeon R5 PRO A6-9500B R5, 6 COMPUTE CORES 2C+4G</v>
          </cell>
          <cell r="B1867">
            <v>506</v>
          </cell>
          <cell r="C1867">
            <v>-1</v>
          </cell>
          <cell r="D1867" t="str">
            <v>NA</v>
          </cell>
          <cell r="E1867" t="str">
            <v>NA</v>
          </cell>
        </row>
        <row r="1868">
          <cell r="A1868" t="str">
            <v>Radeon R5 PRO A6-9500E 2C+4G</v>
          </cell>
          <cell r="B1868">
            <v>770</v>
          </cell>
          <cell r="C1868">
            <v>950</v>
          </cell>
          <cell r="D1868" t="str">
            <v>NA</v>
          </cell>
          <cell r="E1868" t="str">
            <v>NA</v>
          </cell>
        </row>
        <row r="1869">
          <cell r="A1869" t="str">
            <v>Radeon R5 PRO A8-9600B 4C+6G</v>
          </cell>
          <cell r="B1869">
            <v>658</v>
          </cell>
          <cell r="C1869">
            <v>1058</v>
          </cell>
          <cell r="D1869" t="str">
            <v>NA</v>
          </cell>
          <cell r="E1869" t="str">
            <v>NA</v>
          </cell>
        </row>
        <row r="1870">
          <cell r="A1870" t="str">
            <v>Radeon R5 PRO A8-9600B R5, 10 COMPUTE CORES 4C+6G</v>
          </cell>
          <cell r="B1870">
            <v>787</v>
          </cell>
          <cell r="C1870">
            <v>926</v>
          </cell>
          <cell r="D1870" t="str">
            <v>NA</v>
          </cell>
          <cell r="E1870" t="str">
            <v>NA</v>
          </cell>
        </row>
        <row r="1871">
          <cell r="A1871" t="str">
            <v>Radeon R5 PRO A10-8730B 4C+6G</v>
          </cell>
          <cell r="B1871">
            <v>695</v>
          </cell>
          <cell r="C1871">
            <v>1025</v>
          </cell>
          <cell r="D1871" t="str">
            <v>NA</v>
          </cell>
          <cell r="E1871" t="str">
            <v>NA</v>
          </cell>
        </row>
        <row r="1872">
          <cell r="A1872" t="str">
            <v>Radeon R5 PRO A10-8730B R5, 10 COMPUTE CORES 4C+6G</v>
          </cell>
          <cell r="B1872">
            <v>588</v>
          </cell>
          <cell r="C1872">
            <v>1142</v>
          </cell>
          <cell r="D1872" t="str">
            <v>NA</v>
          </cell>
          <cell r="E1872" t="str">
            <v>NA</v>
          </cell>
        </row>
        <row r="1873">
          <cell r="A1873" t="str">
            <v>Radeon R5E</v>
          </cell>
          <cell r="B1873">
            <v>304</v>
          </cell>
          <cell r="C1873">
            <v>1432</v>
          </cell>
          <cell r="D1873" t="str">
            <v>NA</v>
          </cell>
          <cell r="E1873" t="str">
            <v>NA</v>
          </cell>
        </row>
        <row r="1874">
          <cell r="A1874" t="str">
            <v>Radeon R6</v>
          </cell>
          <cell r="B1874">
            <v>640</v>
          </cell>
          <cell r="C1874">
            <v>1076</v>
          </cell>
          <cell r="D1874" t="str">
            <v>NA</v>
          </cell>
          <cell r="E1874" t="str">
            <v>NA</v>
          </cell>
        </row>
        <row r="1875">
          <cell r="A1875" t="str">
            <v>Radeon R6 + R7 M265DX Dual</v>
          </cell>
          <cell r="B1875">
            <v>570</v>
          </cell>
          <cell r="C1875">
            <v>1168</v>
          </cell>
          <cell r="D1875" t="str">
            <v>NA</v>
          </cell>
          <cell r="E1875" t="str">
            <v>NA</v>
          </cell>
        </row>
        <row r="1876">
          <cell r="A1876" t="str">
            <v>Radeon R6 A8-8600P</v>
          </cell>
          <cell r="B1876">
            <v>560</v>
          </cell>
          <cell r="C1876">
            <v>1178</v>
          </cell>
          <cell r="D1876" t="str">
            <v>NA</v>
          </cell>
          <cell r="E1876" t="str">
            <v>NA</v>
          </cell>
        </row>
        <row r="1877">
          <cell r="A1877" t="str">
            <v>Radeon R6 A10-8700P</v>
          </cell>
          <cell r="B1877">
            <v>491</v>
          </cell>
          <cell r="C1877">
            <v>1257</v>
          </cell>
          <cell r="D1877" t="str">
            <v>NA</v>
          </cell>
          <cell r="E1877" t="str">
            <v>NA</v>
          </cell>
        </row>
        <row r="1878">
          <cell r="A1878" t="str">
            <v>Radeon R6 A10-9600P 4C+6G</v>
          </cell>
          <cell r="B1878">
            <v>970</v>
          </cell>
          <cell r="C1878">
            <v>801</v>
          </cell>
          <cell r="D1878" t="str">
            <v>NA</v>
          </cell>
          <cell r="E1878" t="str">
            <v>NA</v>
          </cell>
        </row>
        <row r="1879">
          <cell r="A1879" t="str">
            <v>Radeon R6 M255DX</v>
          </cell>
          <cell r="B1879">
            <v>532</v>
          </cell>
          <cell r="C1879">
            <v>1214</v>
          </cell>
          <cell r="D1879" t="str">
            <v>NA</v>
          </cell>
          <cell r="E1879" t="str">
            <v>NA</v>
          </cell>
        </row>
        <row r="1880">
          <cell r="A1880" t="str">
            <v>Radeon R6 Opteron X3418</v>
          </cell>
          <cell r="B1880">
            <v>955</v>
          </cell>
          <cell r="C1880">
            <v>810</v>
          </cell>
          <cell r="D1880" t="str">
            <v>NA</v>
          </cell>
          <cell r="E1880" t="str">
            <v>NA</v>
          </cell>
        </row>
        <row r="1881">
          <cell r="A1881" t="str">
            <v>Radeon R6 PRO A8-8600B 4C+6G</v>
          </cell>
          <cell r="B1881">
            <v>531</v>
          </cell>
          <cell r="C1881">
            <v>1215</v>
          </cell>
          <cell r="D1881" t="str">
            <v>NA</v>
          </cell>
          <cell r="E1881" t="str">
            <v>NA</v>
          </cell>
        </row>
        <row r="1882">
          <cell r="A1882" t="str">
            <v>Radeon R6 PRO A8-8600B R6, 10 Compute Cores 4C+6G</v>
          </cell>
          <cell r="B1882">
            <v>524</v>
          </cell>
          <cell r="C1882">
            <v>1222</v>
          </cell>
          <cell r="D1882" t="str">
            <v>NA</v>
          </cell>
          <cell r="E1882" t="str">
            <v>NA</v>
          </cell>
        </row>
        <row r="1883">
          <cell r="A1883" t="str">
            <v>Radeon R6 PRO A10-8700B 4C+6G</v>
          </cell>
          <cell r="B1883">
            <v>538</v>
          </cell>
          <cell r="C1883">
            <v>1208</v>
          </cell>
          <cell r="D1883" t="str">
            <v>NA</v>
          </cell>
          <cell r="E1883" t="str">
            <v>NA</v>
          </cell>
        </row>
        <row r="1884">
          <cell r="A1884" t="str">
            <v>Radeon R6 PRO A10-8700B R6, 10 Compute Cores 4C+6G</v>
          </cell>
          <cell r="B1884">
            <v>539</v>
          </cell>
          <cell r="C1884">
            <v>1206</v>
          </cell>
          <cell r="D1884" t="str">
            <v>NA</v>
          </cell>
          <cell r="E1884" t="str">
            <v>NA</v>
          </cell>
        </row>
        <row r="1885">
          <cell r="A1885" t="str">
            <v>Radeon R7 240</v>
          </cell>
          <cell r="B1885">
            <v>850</v>
          </cell>
          <cell r="C1885">
            <v>888</v>
          </cell>
          <cell r="D1885">
            <v>44313</v>
          </cell>
          <cell r="E1885" t="str">
            <v>$199.00*</v>
          </cell>
        </row>
        <row r="1886">
          <cell r="A1886" t="str">
            <v>Radeon R7 240 + HD 8570D Dual</v>
          </cell>
          <cell r="B1886">
            <v>917</v>
          </cell>
          <cell r="C1886">
            <v>838</v>
          </cell>
          <cell r="D1886" t="str">
            <v>NA</v>
          </cell>
          <cell r="E1886" t="str">
            <v>NA</v>
          </cell>
        </row>
        <row r="1887">
          <cell r="A1887" t="str">
            <v>Radeon R7 240 + HD 8670D Dual</v>
          </cell>
          <cell r="B1887">
            <v>930</v>
          </cell>
          <cell r="C1887">
            <v>831</v>
          </cell>
          <cell r="D1887" t="str">
            <v>NA</v>
          </cell>
          <cell r="E1887" t="str">
            <v>NA</v>
          </cell>
        </row>
        <row r="1888">
          <cell r="A1888" t="str">
            <v>Videocard Name</v>
          </cell>
          <cell r="B1888" t="str">
            <v>Passmark G3D Mark</v>
          </cell>
          <cell r="C1888" t="str">
            <v>Rank</v>
          </cell>
          <cell r="D1888" t="str">
            <v>Videocard Value</v>
          </cell>
          <cell r="E1888" t="str">
            <v>Price</v>
          </cell>
        </row>
        <row r="1889">
          <cell r="A1889"/>
          <cell r="B1889" t="str">
            <v>(higher is better)</v>
          </cell>
          <cell r="C1889" t="str">
            <v>(lower is better)</v>
          </cell>
          <cell r="D1889" t="str">
            <v>(higher is better)</v>
          </cell>
          <cell r="E1889" t="str">
            <v>(USD)</v>
          </cell>
        </row>
        <row r="1890">
          <cell r="A1890" t="str">
            <v>Radeon R7 250</v>
          </cell>
          <cell r="B1890">
            <v>1206</v>
          </cell>
          <cell r="C1890">
            <v>694</v>
          </cell>
          <cell r="D1890">
            <v>44475</v>
          </cell>
          <cell r="E1890" t="str">
            <v>$119.99*</v>
          </cell>
        </row>
        <row r="1891">
          <cell r="A1891" t="str">
            <v>Radeon R7 250X</v>
          </cell>
          <cell r="B1891">
            <v>2268</v>
          </cell>
          <cell r="C1891">
            <v>449</v>
          </cell>
          <cell r="D1891" t="str">
            <v>12.00</v>
          </cell>
          <cell r="E1891" t="str">
            <v>$189.00*</v>
          </cell>
        </row>
        <row r="1892">
          <cell r="A1892" t="str">
            <v>Radeon R7 260</v>
          </cell>
          <cell r="B1892">
            <v>2891</v>
          </cell>
          <cell r="C1892">
            <v>362</v>
          </cell>
          <cell r="D1892" t="str">
            <v>32.13</v>
          </cell>
          <cell r="E1892" t="str">
            <v>$89.99*</v>
          </cell>
        </row>
        <row r="1893">
          <cell r="A1893" t="str">
            <v>Radeon R7 260X</v>
          </cell>
          <cell r="B1893">
            <v>3134</v>
          </cell>
          <cell r="C1893">
            <v>343</v>
          </cell>
          <cell r="D1893" t="str">
            <v>22.39</v>
          </cell>
          <cell r="E1893" t="str">
            <v>$139.99*</v>
          </cell>
        </row>
        <row r="1894">
          <cell r="A1894" t="str">
            <v>Radeon R7 340</v>
          </cell>
          <cell r="B1894">
            <v>930</v>
          </cell>
          <cell r="C1894">
            <v>830</v>
          </cell>
          <cell r="D1894" t="str">
            <v>NA</v>
          </cell>
          <cell r="E1894" t="str">
            <v>NA</v>
          </cell>
        </row>
        <row r="1895">
          <cell r="A1895" t="str">
            <v>Radeon R7 360</v>
          </cell>
          <cell r="B1895">
            <v>3075</v>
          </cell>
          <cell r="C1895">
            <v>349</v>
          </cell>
          <cell r="D1895" t="str">
            <v>24.60</v>
          </cell>
          <cell r="E1895" t="str">
            <v>$125.00*</v>
          </cell>
        </row>
        <row r="1896">
          <cell r="A1896" t="str">
            <v>Radeon R7 370</v>
          </cell>
          <cell r="B1896">
            <v>4458</v>
          </cell>
          <cell r="C1896">
            <v>254</v>
          </cell>
          <cell r="D1896" t="str">
            <v>NA</v>
          </cell>
          <cell r="E1896" t="str">
            <v>NA</v>
          </cell>
        </row>
        <row r="1897">
          <cell r="A1897" t="str">
            <v>Radeon R7 430</v>
          </cell>
          <cell r="B1897">
            <v>1167</v>
          </cell>
          <cell r="C1897">
            <v>708</v>
          </cell>
          <cell r="D1897" t="str">
            <v>5.84</v>
          </cell>
          <cell r="E1897" t="str">
            <v>$199.99*</v>
          </cell>
        </row>
        <row r="1898">
          <cell r="A1898" t="str">
            <v>Radeon R7 450</v>
          </cell>
          <cell r="B1898">
            <v>1971</v>
          </cell>
          <cell r="C1898">
            <v>499</v>
          </cell>
          <cell r="D1898" t="str">
            <v>24.65</v>
          </cell>
          <cell r="E1898" t="str">
            <v>$79.99*</v>
          </cell>
        </row>
        <row r="1899">
          <cell r="A1899" t="str">
            <v>Radeon R7 7850A10-7850K</v>
          </cell>
          <cell r="B1899">
            <v>551</v>
          </cell>
          <cell r="C1899">
            <v>1188</v>
          </cell>
          <cell r="D1899" t="str">
            <v>NA</v>
          </cell>
          <cell r="E1899" t="str">
            <v>NA</v>
          </cell>
        </row>
        <row r="1900">
          <cell r="A1900" t="str">
            <v>Radeon R7 +8G</v>
          </cell>
          <cell r="B1900">
            <v>1190</v>
          </cell>
          <cell r="C1900">
            <v>705</v>
          </cell>
          <cell r="D1900" t="str">
            <v>NA</v>
          </cell>
          <cell r="E1900" t="str">
            <v>NA</v>
          </cell>
        </row>
        <row r="1901">
          <cell r="A1901" t="str">
            <v>Radeon R7 + HD 7700 Dual</v>
          </cell>
          <cell r="B1901">
            <v>1962</v>
          </cell>
          <cell r="C1901">
            <v>502</v>
          </cell>
          <cell r="D1901" t="str">
            <v>NA</v>
          </cell>
          <cell r="E1901" t="str">
            <v>NA</v>
          </cell>
        </row>
        <row r="1902">
          <cell r="A1902" t="str">
            <v>Radeon R7 + R5 330 Dual</v>
          </cell>
          <cell r="B1902">
            <v>1028</v>
          </cell>
          <cell r="C1902">
            <v>768</v>
          </cell>
          <cell r="D1902" t="str">
            <v>NA</v>
          </cell>
          <cell r="E1902" t="str">
            <v>NA</v>
          </cell>
        </row>
        <row r="1903">
          <cell r="A1903" t="str">
            <v>Radeon R7 + R5 340 Dual</v>
          </cell>
          <cell r="B1903">
            <v>1234</v>
          </cell>
          <cell r="C1903">
            <v>685</v>
          </cell>
          <cell r="D1903" t="str">
            <v>NA</v>
          </cell>
          <cell r="E1903" t="str">
            <v>NA</v>
          </cell>
        </row>
        <row r="1904">
          <cell r="A1904" t="str">
            <v>Radeon R7 + R5 435 Dual A10-9700 RADEON</v>
          </cell>
          <cell r="B1904">
            <v>885</v>
          </cell>
          <cell r="C1904">
            <v>858</v>
          </cell>
          <cell r="D1904" t="str">
            <v>NA</v>
          </cell>
          <cell r="E1904" t="str">
            <v>NA</v>
          </cell>
        </row>
        <row r="1905">
          <cell r="A1905" t="str">
            <v>Radeon R7 + R5 Dual</v>
          </cell>
          <cell r="B1905">
            <v>897</v>
          </cell>
          <cell r="C1905">
            <v>853</v>
          </cell>
          <cell r="D1905" t="str">
            <v>NA</v>
          </cell>
          <cell r="E1905" t="str">
            <v>NA</v>
          </cell>
        </row>
        <row r="1906">
          <cell r="A1906" t="str">
            <v>Radeon R7 + R7 200 Dual</v>
          </cell>
          <cell r="B1906">
            <v>1128</v>
          </cell>
          <cell r="C1906">
            <v>721</v>
          </cell>
          <cell r="D1906" t="str">
            <v>NA</v>
          </cell>
          <cell r="E1906" t="str">
            <v>NA</v>
          </cell>
        </row>
        <row r="1907">
          <cell r="A1907" t="str">
            <v>Radeon R7 + R7 240 Dual</v>
          </cell>
          <cell r="B1907">
            <v>1045</v>
          </cell>
          <cell r="C1907">
            <v>758</v>
          </cell>
          <cell r="D1907" t="str">
            <v>NA</v>
          </cell>
          <cell r="E1907" t="str">
            <v>NA</v>
          </cell>
        </row>
        <row r="1908">
          <cell r="A1908" t="str">
            <v>Radeon R7 + R7 250 Dual</v>
          </cell>
          <cell r="B1908">
            <v>1232</v>
          </cell>
          <cell r="C1908">
            <v>686</v>
          </cell>
          <cell r="D1908" t="str">
            <v>NA</v>
          </cell>
          <cell r="E1908" t="str">
            <v>NA</v>
          </cell>
        </row>
        <row r="1909">
          <cell r="A1909" t="str">
            <v>Radeon R7 + R7 350 Dual</v>
          </cell>
          <cell r="B1909">
            <v>1982</v>
          </cell>
          <cell r="C1909">
            <v>497</v>
          </cell>
          <cell r="D1909" t="str">
            <v>NA</v>
          </cell>
          <cell r="E1909" t="str">
            <v>NA</v>
          </cell>
        </row>
        <row r="1910">
          <cell r="A1910" t="str">
            <v>Radeon R7 A8 PRO-7600B</v>
          </cell>
          <cell r="B1910">
            <v>622</v>
          </cell>
          <cell r="C1910">
            <v>1104</v>
          </cell>
          <cell r="D1910" t="str">
            <v>NA</v>
          </cell>
          <cell r="E1910" t="str">
            <v>NA</v>
          </cell>
        </row>
        <row r="1911">
          <cell r="A1911" t="str">
            <v>Radeon R7 A8-7500</v>
          </cell>
          <cell r="B1911">
            <v>947</v>
          </cell>
          <cell r="C1911">
            <v>817</v>
          </cell>
          <cell r="D1911" t="str">
            <v>NA</v>
          </cell>
          <cell r="E1911" t="str">
            <v>NA</v>
          </cell>
        </row>
        <row r="1912">
          <cell r="A1912" t="str">
            <v>Radeon R7 A8-7500 4C+6G</v>
          </cell>
          <cell r="B1912">
            <v>853</v>
          </cell>
          <cell r="C1912">
            <v>885</v>
          </cell>
          <cell r="D1912" t="str">
            <v>NA</v>
          </cell>
          <cell r="E1912" t="str">
            <v>NA</v>
          </cell>
        </row>
        <row r="1913">
          <cell r="A1913" t="str">
            <v>Radeon R7 A8-7600</v>
          </cell>
          <cell r="B1913">
            <v>754</v>
          </cell>
          <cell r="C1913">
            <v>967</v>
          </cell>
          <cell r="D1913" t="str">
            <v>NA</v>
          </cell>
          <cell r="E1913" t="str">
            <v>NA</v>
          </cell>
        </row>
        <row r="1914">
          <cell r="A1914" t="str">
            <v>Radeon R7 A8-7650K</v>
          </cell>
          <cell r="B1914">
            <v>613</v>
          </cell>
          <cell r="C1914">
            <v>1115</v>
          </cell>
          <cell r="D1914" t="str">
            <v>NA</v>
          </cell>
          <cell r="E1914" t="str">
            <v>NA</v>
          </cell>
        </row>
        <row r="1915">
          <cell r="A1915" t="str">
            <v>Radeon R7 A8-7670K</v>
          </cell>
          <cell r="B1915">
            <v>881</v>
          </cell>
          <cell r="C1915">
            <v>863</v>
          </cell>
          <cell r="D1915" t="str">
            <v>NA</v>
          </cell>
          <cell r="E1915" t="str">
            <v>NA</v>
          </cell>
        </row>
        <row r="1916">
          <cell r="A1916" t="str">
            <v>Radeon R7 A8-7680</v>
          </cell>
          <cell r="B1916">
            <v>740</v>
          </cell>
          <cell r="C1916">
            <v>984</v>
          </cell>
          <cell r="D1916" t="str">
            <v>NA</v>
          </cell>
          <cell r="E1916" t="str">
            <v>NA</v>
          </cell>
        </row>
        <row r="1917">
          <cell r="A1917" t="str">
            <v>Radeon R7 A8-8650</v>
          </cell>
          <cell r="B1917">
            <v>912</v>
          </cell>
          <cell r="C1917">
            <v>841</v>
          </cell>
          <cell r="D1917" t="str">
            <v>NA</v>
          </cell>
          <cell r="E1917" t="str">
            <v>NA</v>
          </cell>
        </row>
        <row r="1918">
          <cell r="A1918" t="str">
            <v>Radeon R7 A8-9600 RADEON</v>
          </cell>
          <cell r="B1918">
            <v>811</v>
          </cell>
          <cell r="C1918">
            <v>913</v>
          </cell>
          <cell r="D1918" t="str">
            <v>NA</v>
          </cell>
          <cell r="E1918" t="str">
            <v>NA</v>
          </cell>
        </row>
        <row r="1919">
          <cell r="A1919" t="str">
            <v>Radeon R7 A10 Extreme Edition</v>
          </cell>
          <cell r="B1919">
            <v>816</v>
          </cell>
          <cell r="C1919">
            <v>910</v>
          </cell>
          <cell r="D1919" t="str">
            <v>NA</v>
          </cell>
          <cell r="E1919" t="str">
            <v>NA</v>
          </cell>
        </row>
        <row r="1920">
          <cell r="A1920" t="str">
            <v>Radeon R7 A10 PRO-7800B</v>
          </cell>
          <cell r="B1920">
            <v>561</v>
          </cell>
          <cell r="C1920">
            <v>1176</v>
          </cell>
          <cell r="D1920" t="str">
            <v>NA</v>
          </cell>
          <cell r="E1920" t="str">
            <v>NA</v>
          </cell>
        </row>
        <row r="1921">
          <cell r="A1921" t="str">
            <v>Radeon R7 A10 PRO-7850B</v>
          </cell>
          <cell r="B1921">
            <v>958</v>
          </cell>
          <cell r="C1921">
            <v>808</v>
          </cell>
          <cell r="D1921" t="str">
            <v>NA</v>
          </cell>
          <cell r="E1921" t="str">
            <v>NA</v>
          </cell>
        </row>
        <row r="1922">
          <cell r="A1922" t="str">
            <v>Radeon R7 A10-7700K</v>
          </cell>
          <cell r="B1922">
            <v>736</v>
          </cell>
          <cell r="C1922">
            <v>989</v>
          </cell>
          <cell r="D1922" t="str">
            <v>NA</v>
          </cell>
          <cell r="E1922" t="str">
            <v>NA</v>
          </cell>
        </row>
        <row r="1923">
          <cell r="A1923" t="str">
            <v>Radeon R7 A10-7800</v>
          </cell>
          <cell r="B1923">
            <v>733</v>
          </cell>
          <cell r="C1923">
            <v>990</v>
          </cell>
          <cell r="D1923" t="str">
            <v>NA</v>
          </cell>
          <cell r="E1923" t="str">
            <v>NA</v>
          </cell>
        </row>
        <row r="1924">
          <cell r="A1924" t="str">
            <v>Radeon R7 A10-7850K</v>
          </cell>
          <cell r="B1924">
            <v>966</v>
          </cell>
          <cell r="C1924">
            <v>802</v>
          </cell>
          <cell r="D1924" t="str">
            <v>NA</v>
          </cell>
          <cell r="E1924" t="str">
            <v>NA</v>
          </cell>
        </row>
        <row r="1925">
          <cell r="A1925" t="str">
            <v>Radeon R7 A10-7860K</v>
          </cell>
          <cell r="B1925">
            <v>906</v>
          </cell>
          <cell r="C1925">
            <v>846</v>
          </cell>
          <cell r="D1925" t="str">
            <v>NA</v>
          </cell>
          <cell r="E1925" t="str">
            <v>NA</v>
          </cell>
        </row>
        <row r="1926">
          <cell r="A1926" t="str">
            <v>Radeon R7 A10-7870K</v>
          </cell>
          <cell r="B1926">
            <v>1422</v>
          </cell>
          <cell r="C1926">
            <v>630</v>
          </cell>
          <cell r="D1926" t="str">
            <v>NA</v>
          </cell>
          <cell r="E1926" t="str">
            <v>NA</v>
          </cell>
        </row>
        <row r="1927">
          <cell r="A1927" t="str">
            <v>Radeon R7 A10-7890K</v>
          </cell>
          <cell r="B1927">
            <v>767</v>
          </cell>
          <cell r="C1927">
            <v>955</v>
          </cell>
          <cell r="D1927" t="str">
            <v>NA</v>
          </cell>
          <cell r="E1927" t="str">
            <v>NA</v>
          </cell>
        </row>
        <row r="1928">
          <cell r="A1928" t="str">
            <v>Radeon R7 A10-8750</v>
          </cell>
          <cell r="B1928">
            <v>883</v>
          </cell>
          <cell r="C1928">
            <v>860</v>
          </cell>
          <cell r="D1928" t="str">
            <v>NA</v>
          </cell>
          <cell r="E1928" t="str">
            <v>NA</v>
          </cell>
        </row>
        <row r="1929">
          <cell r="A1929" t="str">
            <v>Radeon R7 A10-8850</v>
          </cell>
          <cell r="B1929">
            <v>1114</v>
          </cell>
          <cell r="C1929">
            <v>727</v>
          </cell>
          <cell r="D1929" t="str">
            <v>NA</v>
          </cell>
          <cell r="E1929" t="str">
            <v>NA</v>
          </cell>
        </row>
        <row r="1930">
          <cell r="A1930" t="str">
            <v>Radeon R7 A10-9700 RADEON</v>
          </cell>
          <cell r="B1930">
            <v>1000</v>
          </cell>
          <cell r="C1930">
            <v>784</v>
          </cell>
          <cell r="D1930" t="str">
            <v>NA</v>
          </cell>
          <cell r="E1930" t="str">
            <v>NA</v>
          </cell>
        </row>
        <row r="1931">
          <cell r="A1931" t="str">
            <v>Radeon R7 A10-9700E RADEON</v>
          </cell>
          <cell r="B1931">
            <v>1100</v>
          </cell>
          <cell r="C1931">
            <v>732</v>
          </cell>
          <cell r="D1931" t="str">
            <v>NA</v>
          </cell>
          <cell r="E1931" t="str">
            <v>NA</v>
          </cell>
        </row>
        <row r="1932">
          <cell r="A1932" t="str">
            <v>Radeon R7 A12-9700P RADEON</v>
          </cell>
          <cell r="B1932">
            <v>672</v>
          </cell>
          <cell r="C1932">
            <v>1047</v>
          </cell>
          <cell r="D1932" t="str">
            <v>1.54</v>
          </cell>
          <cell r="E1932" t="str">
            <v>$435.92*</v>
          </cell>
        </row>
        <row r="1933">
          <cell r="A1933" t="str">
            <v>Radeon R7 A12-9720P RADEON</v>
          </cell>
          <cell r="B1933">
            <v>764</v>
          </cell>
          <cell r="C1933">
            <v>957</v>
          </cell>
          <cell r="D1933">
            <v>44236</v>
          </cell>
          <cell r="E1933" t="str">
            <v>$365.48*</v>
          </cell>
        </row>
        <row r="1934">
          <cell r="A1934" t="str">
            <v>Radeon R7 A12-9730P RADEON</v>
          </cell>
          <cell r="B1934">
            <v>1047</v>
          </cell>
          <cell r="C1934">
            <v>757</v>
          </cell>
          <cell r="D1934" t="str">
            <v>NA</v>
          </cell>
          <cell r="E1934" t="str">
            <v>NA</v>
          </cell>
        </row>
        <row r="1935">
          <cell r="A1935" t="str">
            <v>Radeon R7 A12-9800 RADEON</v>
          </cell>
          <cell r="B1935">
            <v>993</v>
          </cell>
          <cell r="C1935">
            <v>788</v>
          </cell>
          <cell r="D1935" t="str">
            <v>NA</v>
          </cell>
          <cell r="E1935" t="str">
            <v>NA</v>
          </cell>
        </row>
        <row r="1936">
          <cell r="A1936" t="str">
            <v>Radeon R7 A12-9800E RADEON</v>
          </cell>
          <cell r="B1936">
            <v>1037</v>
          </cell>
          <cell r="C1936">
            <v>762</v>
          </cell>
          <cell r="D1936" t="str">
            <v>7.45</v>
          </cell>
          <cell r="E1936" t="str">
            <v>$139.19*</v>
          </cell>
        </row>
        <row r="1937">
          <cell r="A1937" t="str">
            <v>Radeon R7 A265</v>
          </cell>
          <cell r="B1937">
            <v>954</v>
          </cell>
          <cell r="C1937">
            <v>812</v>
          </cell>
          <cell r="D1937" t="str">
            <v>NA</v>
          </cell>
          <cell r="E1937" t="str">
            <v>NA</v>
          </cell>
        </row>
        <row r="1938">
          <cell r="A1938" t="str">
            <v>Radeon R7 A360</v>
          </cell>
          <cell r="B1938">
            <v>676</v>
          </cell>
          <cell r="C1938">
            <v>1043</v>
          </cell>
          <cell r="D1938" t="str">
            <v>NA</v>
          </cell>
          <cell r="E1938" t="str">
            <v>NA</v>
          </cell>
        </row>
        <row r="1939">
          <cell r="A1939" t="str">
            <v>Videocard Name</v>
          </cell>
          <cell r="B1939" t="str">
            <v>Passmark G3D Mark</v>
          </cell>
          <cell r="C1939" t="str">
            <v>Rank</v>
          </cell>
          <cell r="D1939" t="str">
            <v>Videocard Value</v>
          </cell>
          <cell r="E1939" t="str">
            <v>Price</v>
          </cell>
        </row>
        <row r="1940">
          <cell r="A1940"/>
          <cell r="B1940" t="str">
            <v>(higher is better)</v>
          </cell>
          <cell r="C1940" t="str">
            <v>(lower is better)</v>
          </cell>
          <cell r="D1940" t="str">
            <v>(higher is better)</v>
          </cell>
          <cell r="E1940" t="str">
            <v>(USD)</v>
          </cell>
        </row>
        <row r="1941">
          <cell r="A1941" t="str">
            <v>Radeon R7 A365</v>
          </cell>
          <cell r="B1941">
            <v>781</v>
          </cell>
          <cell r="C1941">
            <v>933</v>
          </cell>
          <cell r="D1941" t="str">
            <v>NA</v>
          </cell>
          <cell r="E1941" t="str">
            <v>NA</v>
          </cell>
        </row>
        <row r="1942">
          <cell r="A1942" t="str">
            <v>Radeon R7 A370</v>
          </cell>
          <cell r="B1942">
            <v>1281</v>
          </cell>
          <cell r="C1942">
            <v>668</v>
          </cell>
          <cell r="D1942" t="str">
            <v>NA</v>
          </cell>
          <cell r="E1942" t="str">
            <v>NA</v>
          </cell>
        </row>
        <row r="1943">
          <cell r="A1943" t="str">
            <v>Radeon R7 FX-8800P</v>
          </cell>
          <cell r="B1943">
            <v>812</v>
          </cell>
          <cell r="C1943">
            <v>911</v>
          </cell>
          <cell r="D1943" t="str">
            <v>NA</v>
          </cell>
          <cell r="E1943" t="str">
            <v>NA</v>
          </cell>
        </row>
        <row r="1944">
          <cell r="A1944" t="str">
            <v>Radeon R7 FX-9800P RADEON</v>
          </cell>
          <cell r="B1944">
            <v>726</v>
          </cell>
          <cell r="C1944">
            <v>998</v>
          </cell>
          <cell r="D1944" t="str">
            <v>1.37</v>
          </cell>
          <cell r="E1944" t="str">
            <v>$530.00*</v>
          </cell>
        </row>
        <row r="1945">
          <cell r="A1945" t="str">
            <v>Radeon R7 FX-9830P RADEON</v>
          </cell>
          <cell r="B1945">
            <v>1062</v>
          </cell>
          <cell r="C1945">
            <v>746</v>
          </cell>
          <cell r="D1945" t="str">
            <v>NA</v>
          </cell>
          <cell r="E1945" t="str">
            <v>NA</v>
          </cell>
        </row>
        <row r="1946">
          <cell r="A1946" t="str">
            <v>Radeon R7 G</v>
          </cell>
          <cell r="B1946">
            <v>869</v>
          </cell>
          <cell r="C1946">
            <v>873</v>
          </cell>
          <cell r="D1946" t="str">
            <v>NA</v>
          </cell>
          <cell r="E1946" t="str">
            <v>NA</v>
          </cell>
        </row>
        <row r="1947">
          <cell r="A1947" t="str">
            <v>Radeon R7 M260</v>
          </cell>
          <cell r="B1947">
            <v>448</v>
          </cell>
          <cell r="C1947">
            <v>1306</v>
          </cell>
          <cell r="D1947" t="str">
            <v>0.56</v>
          </cell>
          <cell r="E1947" t="str">
            <v>$799.00*</v>
          </cell>
        </row>
        <row r="1948">
          <cell r="A1948" t="str">
            <v>Radeon R7 M260DX</v>
          </cell>
          <cell r="B1948">
            <v>822</v>
          </cell>
          <cell r="C1948">
            <v>906</v>
          </cell>
          <cell r="D1948" t="str">
            <v>NA</v>
          </cell>
          <cell r="E1948" t="str">
            <v>NA</v>
          </cell>
        </row>
        <row r="1949">
          <cell r="A1949" t="str">
            <v>Radeon R7 M260X</v>
          </cell>
          <cell r="B1949">
            <v>949</v>
          </cell>
          <cell r="C1949">
            <v>815</v>
          </cell>
          <cell r="D1949" t="str">
            <v>NA</v>
          </cell>
          <cell r="E1949" t="str">
            <v>NA</v>
          </cell>
        </row>
        <row r="1950">
          <cell r="A1950" t="str">
            <v>Radeon R7 M265</v>
          </cell>
          <cell r="B1950">
            <v>606</v>
          </cell>
          <cell r="C1950">
            <v>1125</v>
          </cell>
          <cell r="D1950" t="str">
            <v>NA</v>
          </cell>
          <cell r="E1950" t="str">
            <v>NA</v>
          </cell>
        </row>
        <row r="1951">
          <cell r="A1951" t="str">
            <v>Radeon R7 M265DX</v>
          </cell>
          <cell r="B1951">
            <v>539</v>
          </cell>
          <cell r="C1951">
            <v>1205</v>
          </cell>
          <cell r="D1951" t="str">
            <v>NA</v>
          </cell>
          <cell r="E1951" t="str">
            <v>NA</v>
          </cell>
        </row>
        <row r="1952">
          <cell r="A1952" t="str">
            <v>Radeon R7 M270</v>
          </cell>
          <cell r="B1952">
            <v>745</v>
          </cell>
          <cell r="C1952">
            <v>977</v>
          </cell>
          <cell r="D1952" t="str">
            <v>NA</v>
          </cell>
          <cell r="E1952" t="str">
            <v>NA</v>
          </cell>
        </row>
        <row r="1953">
          <cell r="A1953" t="str">
            <v>Radeon R7 M270DX</v>
          </cell>
          <cell r="B1953">
            <v>961</v>
          </cell>
          <cell r="C1953">
            <v>-1</v>
          </cell>
          <cell r="D1953" t="str">
            <v>NA</v>
          </cell>
          <cell r="E1953" t="str">
            <v>NA</v>
          </cell>
        </row>
        <row r="1954">
          <cell r="A1954" t="str">
            <v>Radeon R7 M340</v>
          </cell>
          <cell r="B1954">
            <v>644</v>
          </cell>
          <cell r="C1954">
            <v>1073</v>
          </cell>
          <cell r="D1954" t="str">
            <v>NA</v>
          </cell>
          <cell r="E1954" t="str">
            <v>NA</v>
          </cell>
        </row>
        <row r="1955">
          <cell r="A1955" t="str">
            <v>Radeon R7 M350</v>
          </cell>
          <cell r="B1955">
            <v>1027</v>
          </cell>
          <cell r="C1955">
            <v>769</v>
          </cell>
          <cell r="D1955" t="str">
            <v>NA</v>
          </cell>
          <cell r="E1955" t="str">
            <v>NA</v>
          </cell>
        </row>
        <row r="1956">
          <cell r="A1956" t="str">
            <v>Radeon R7 M360</v>
          </cell>
          <cell r="B1956">
            <v>559</v>
          </cell>
          <cell r="C1956">
            <v>1179</v>
          </cell>
          <cell r="D1956" t="str">
            <v>NA</v>
          </cell>
          <cell r="E1956" t="str">
            <v>NA</v>
          </cell>
        </row>
        <row r="1957">
          <cell r="A1957" t="str">
            <v>Radeon R7 M365X</v>
          </cell>
          <cell r="B1957">
            <v>897</v>
          </cell>
          <cell r="C1957">
            <v>854</v>
          </cell>
          <cell r="D1957" t="str">
            <v>NA</v>
          </cell>
          <cell r="E1957" t="str">
            <v>NA</v>
          </cell>
        </row>
        <row r="1958">
          <cell r="A1958" t="str">
            <v>Radeon R7 M370</v>
          </cell>
          <cell r="B1958">
            <v>1417</v>
          </cell>
          <cell r="C1958">
            <v>632</v>
          </cell>
          <cell r="D1958" t="str">
            <v>NA</v>
          </cell>
          <cell r="E1958" t="str">
            <v>NA</v>
          </cell>
        </row>
        <row r="1959">
          <cell r="A1959" t="str">
            <v>Radeon R7 M380</v>
          </cell>
          <cell r="B1959">
            <v>1668</v>
          </cell>
          <cell r="C1959">
            <v>574</v>
          </cell>
          <cell r="D1959" t="str">
            <v>NA</v>
          </cell>
          <cell r="E1959" t="str">
            <v>NA</v>
          </cell>
        </row>
        <row r="1960">
          <cell r="A1960" t="str">
            <v>Radeon R7 M440</v>
          </cell>
          <cell r="B1960">
            <v>871</v>
          </cell>
          <cell r="C1960">
            <v>872</v>
          </cell>
          <cell r="D1960" t="str">
            <v>NA</v>
          </cell>
          <cell r="E1960" t="str">
            <v>NA</v>
          </cell>
        </row>
        <row r="1961">
          <cell r="A1961" t="str">
            <v>Radeon R7 M445</v>
          </cell>
          <cell r="B1961">
            <v>911</v>
          </cell>
          <cell r="C1961">
            <v>844</v>
          </cell>
          <cell r="D1961">
            <v>44218</v>
          </cell>
          <cell r="E1961" t="str">
            <v>$744.00*</v>
          </cell>
        </row>
        <row r="1962">
          <cell r="A1962" t="str">
            <v>Radeon R7 M460</v>
          </cell>
          <cell r="B1962">
            <v>1047</v>
          </cell>
          <cell r="C1962">
            <v>756</v>
          </cell>
          <cell r="D1962" t="str">
            <v>NA</v>
          </cell>
          <cell r="E1962" t="str">
            <v>NA</v>
          </cell>
        </row>
        <row r="1963">
          <cell r="A1963" t="str">
            <v>Radeon R7 M465</v>
          </cell>
          <cell r="B1963">
            <v>1306</v>
          </cell>
          <cell r="C1963">
            <v>661</v>
          </cell>
          <cell r="D1963" t="str">
            <v>NA</v>
          </cell>
          <cell r="E1963" t="str">
            <v>NA</v>
          </cell>
        </row>
        <row r="1964">
          <cell r="A1964" t="str">
            <v>Radeon R7 M465X</v>
          </cell>
          <cell r="B1964">
            <v>1597</v>
          </cell>
          <cell r="C1964">
            <v>587</v>
          </cell>
          <cell r="D1964" t="str">
            <v>NA</v>
          </cell>
          <cell r="E1964" t="str">
            <v>NA</v>
          </cell>
        </row>
        <row r="1965">
          <cell r="A1965" t="str">
            <v>Radeon R7 Opteron X3421</v>
          </cell>
          <cell r="B1965">
            <v>1043</v>
          </cell>
          <cell r="C1965">
            <v>759</v>
          </cell>
          <cell r="D1965" t="str">
            <v>NA</v>
          </cell>
          <cell r="E1965" t="str">
            <v>NA</v>
          </cell>
        </row>
        <row r="1966">
          <cell r="A1966" t="str">
            <v>Radeon R7 PRO A6-9500 2C+6G</v>
          </cell>
          <cell r="B1966">
            <v>781</v>
          </cell>
          <cell r="C1966">
            <v>932</v>
          </cell>
          <cell r="D1966" t="str">
            <v>NA</v>
          </cell>
          <cell r="E1966" t="str">
            <v>NA</v>
          </cell>
        </row>
        <row r="1967">
          <cell r="A1967" t="str">
            <v>Radeon R7 PRO A8-8650B</v>
          </cell>
          <cell r="B1967">
            <v>692</v>
          </cell>
          <cell r="C1967">
            <v>1027</v>
          </cell>
          <cell r="D1967" t="str">
            <v>NA</v>
          </cell>
          <cell r="E1967" t="str">
            <v>NA</v>
          </cell>
        </row>
        <row r="1968">
          <cell r="A1968" t="str">
            <v>Radeon R7 PRO A8-8670E</v>
          </cell>
          <cell r="B1968">
            <v>1309</v>
          </cell>
          <cell r="C1968">
            <v>659</v>
          </cell>
          <cell r="D1968" t="str">
            <v>NA</v>
          </cell>
          <cell r="E1968" t="str">
            <v>NA</v>
          </cell>
        </row>
        <row r="1969">
          <cell r="A1969" t="str">
            <v>Radeon R7 PRO A8-9600</v>
          </cell>
          <cell r="B1969">
            <v>1049</v>
          </cell>
          <cell r="C1969">
            <v>755</v>
          </cell>
          <cell r="D1969" t="str">
            <v>NA</v>
          </cell>
          <cell r="E1969" t="str">
            <v>NA</v>
          </cell>
        </row>
        <row r="1970">
          <cell r="A1970" t="str">
            <v>Radeon R7 PRO A10-8750B</v>
          </cell>
          <cell r="B1970">
            <v>772</v>
          </cell>
          <cell r="C1970">
            <v>948</v>
          </cell>
          <cell r="D1970" t="str">
            <v>NA</v>
          </cell>
          <cell r="E1970" t="str">
            <v>NA</v>
          </cell>
        </row>
        <row r="1971">
          <cell r="A1971" t="str">
            <v>Radeon R7 PRO A10-8770</v>
          </cell>
          <cell r="B1971">
            <v>954</v>
          </cell>
          <cell r="C1971">
            <v>811</v>
          </cell>
          <cell r="D1971" t="str">
            <v>NA</v>
          </cell>
          <cell r="E1971" t="str">
            <v>NA</v>
          </cell>
        </row>
        <row r="1972">
          <cell r="A1972" t="str">
            <v>Radeon R7 PRO A10-8770E</v>
          </cell>
          <cell r="B1972">
            <v>917</v>
          </cell>
          <cell r="C1972">
            <v>839</v>
          </cell>
          <cell r="D1972" t="str">
            <v>NA</v>
          </cell>
          <cell r="E1972" t="str">
            <v>NA</v>
          </cell>
        </row>
        <row r="1973">
          <cell r="A1973" t="str">
            <v>Radeon R7 PRO A10-8850B</v>
          </cell>
          <cell r="B1973">
            <v>945</v>
          </cell>
          <cell r="C1973">
            <v>822</v>
          </cell>
          <cell r="D1973" t="str">
            <v>NA</v>
          </cell>
          <cell r="E1973" t="str">
            <v>NA</v>
          </cell>
        </row>
        <row r="1974">
          <cell r="A1974" t="str">
            <v>Radeon R7 PRO A10-9700</v>
          </cell>
          <cell r="B1974">
            <v>858</v>
          </cell>
          <cell r="C1974">
            <v>881</v>
          </cell>
          <cell r="D1974" t="str">
            <v>NA</v>
          </cell>
          <cell r="E1974" t="str">
            <v>NA</v>
          </cell>
        </row>
        <row r="1975">
          <cell r="A1975" t="str">
            <v>Radeon R7 PRO A10-9700B</v>
          </cell>
          <cell r="B1975">
            <v>757</v>
          </cell>
          <cell r="C1975">
            <v>963</v>
          </cell>
          <cell r="D1975" t="str">
            <v>NA</v>
          </cell>
          <cell r="E1975" t="str">
            <v>NA</v>
          </cell>
        </row>
        <row r="1976">
          <cell r="A1976" t="str">
            <v>Radeon R7 PRO A10-9700E</v>
          </cell>
          <cell r="B1976">
            <v>936</v>
          </cell>
          <cell r="C1976">
            <v>827</v>
          </cell>
          <cell r="D1976" t="str">
            <v>1.77</v>
          </cell>
          <cell r="E1976" t="str">
            <v>$529.00*</v>
          </cell>
        </row>
        <row r="1977">
          <cell r="A1977" t="str">
            <v>Radeon R7 PRO A12-8800B</v>
          </cell>
          <cell r="B1977">
            <v>797</v>
          </cell>
          <cell r="C1977">
            <v>921</v>
          </cell>
          <cell r="D1977" t="str">
            <v>NA</v>
          </cell>
          <cell r="E1977" t="str">
            <v>NA</v>
          </cell>
        </row>
        <row r="1978">
          <cell r="A1978" t="str">
            <v>Radeon R7 PRO A12-8830B</v>
          </cell>
          <cell r="B1978">
            <v>882</v>
          </cell>
          <cell r="C1978">
            <v>861</v>
          </cell>
          <cell r="D1978" t="str">
            <v>NA</v>
          </cell>
          <cell r="E1978" t="str">
            <v>NA</v>
          </cell>
        </row>
        <row r="1979">
          <cell r="A1979" t="str">
            <v>Radeon R7 PRO A12-8870</v>
          </cell>
          <cell r="B1979">
            <v>1375</v>
          </cell>
          <cell r="C1979">
            <v>639</v>
          </cell>
          <cell r="D1979" t="str">
            <v>NA</v>
          </cell>
          <cell r="E1979" t="str">
            <v>NA</v>
          </cell>
        </row>
        <row r="1980">
          <cell r="A1980" t="str">
            <v>Radeon R7 PRO A12-8870E</v>
          </cell>
          <cell r="B1980">
            <v>1127</v>
          </cell>
          <cell r="C1980">
            <v>722</v>
          </cell>
          <cell r="D1980" t="str">
            <v>NA</v>
          </cell>
          <cell r="E1980" t="str">
            <v>NA</v>
          </cell>
        </row>
        <row r="1981">
          <cell r="A1981" t="str">
            <v>Radeon R7 PRO A12-9800</v>
          </cell>
          <cell r="B1981">
            <v>1117</v>
          </cell>
          <cell r="C1981">
            <v>725</v>
          </cell>
          <cell r="D1981" t="str">
            <v>NA</v>
          </cell>
          <cell r="E1981" t="str">
            <v>NA</v>
          </cell>
        </row>
        <row r="1982">
          <cell r="A1982" t="str">
            <v>Radeon R7 PRO A12-9800B</v>
          </cell>
          <cell r="B1982">
            <v>779</v>
          </cell>
          <cell r="C1982">
            <v>935</v>
          </cell>
          <cell r="D1982" t="str">
            <v>NA</v>
          </cell>
          <cell r="E1982" t="str">
            <v>NA</v>
          </cell>
        </row>
        <row r="1983">
          <cell r="A1983" t="str">
            <v>Radeon R7 PRO A12-9800E</v>
          </cell>
          <cell r="B1983">
            <v>989</v>
          </cell>
          <cell r="C1983">
            <v>789</v>
          </cell>
          <cell r="D1983" t="str">
            <v>NA</v>
          </cell>
          <cell r="E1983" t="str">
            <v>NA</v>
          </cell>
        </row>
        <row r="1984">
          <cell r="A1984" t="str">
            <v>Radeon R7E</v>
          </cell>
          <cell r="B1984">
            <v>690</v>
          </cell>
          <cell r="C1984">
            <v>1029</v>
          </cell>
          <cell r="D1984" t="str">
            <v>NA</v>
          </cell>
          <cell r="E1984" t="str">
            <v>NA</v>
          </cell>
        </row>
        <row r="1985">
          <cell r="A1985" t="str">
            <v>Radeon R8 M365DX</v>
          </cell>
          <cell r="B1985">
            <v>740</v>
          </cell>
          <cell r="C1985">
            <v>983</v>
          </cell>
          <cell r="D1985" t="str">
            <v>NA</v>
          </cell>
          <cell r="E1985" t="str">
            <v>NA</v>
          </cell>
        </row>
        <row r="1986">
          <cell r="A1986" t="str">
            <v>Radeon R8 M445DX</v>
          </cell>
          <cell r="B1986">
            <v>783</v>
          </cell>
          <cell r="C1986">
            <v>929</v>
          </cell>
          <cell r="D1986" t="str">
            <v>NA</v>
          </cell>
          <cell r="E1986" t="str">
            <v>NA</v>
          </cell>
        </row>
        <row r="1987">
          <cell r="A1987" t="str">
            <v>Radeon R8 M535DX</v>
          </cell>
          <cell r="B1987">
            <v>698</v>
          </cell>
          <cell r="C1987">
            <v>1024</v>
          </cell>
          <cell r="D1987" t="str">
            <v>NA</v>
          </cell>
          <cell r="E1987" t="str">
            <v>NA</v>
          </cell>
        </row>
        <row r="1988">
          <cell r="A1988" t="str">
            <v>Radeon R9 255</v>
          </cell>
          <cell r="B1988">
            <v>1251</v>
          </cell>
          <cell r="C1988">
            <v>677</v>
          </cell>
          <cell r="D1988" t="str">
            <v>3.64</v>
          </cell>
          <cell r="E1988" t="str">
            <v>$344.16*</v>
          </cell>
        </row>
        <row r="1989">
          <cell r="A1989" t="str">
            <v>Radeon R9 260</v>
          </cell>
          <cell r="B1989">
            <v>3018</v>
          </cell>
          <cell r="C1989">
            <v>354</v>
          </cell>
          <cell r="D1989" t="str">
            <v>NA</v>
          </cell>
          <cell r="E1989" t="str">
            <v>NA</v>
          </cell>
        </row>
        <row r="1990">
          <cell r="A1990" t="str">
            <v>Videocard Name</v>
          </cell>
          <cell r="B1990" t="str">
            <v>Passmark G3D Mark</v>
          </cell>
          <cell r="C1990" t="str">
            <v>Rank</v>
          </cell>
          <cell r="D1990" t="str">
            <v>Videocard Value</v>
          </cell>
          <cell r="E1990" t="str">
            <v>Price</v>
          </cell>
        </row>
        <row r="1991">
          <cell r="A1991"/>
          <cell r="B1991" t="str">
            <v>(higher is better)</v>
          </cell>
          <cell r="C1991" t="str">
            <v>(lower is better)</v>
          </cell>
          <cell r="D1991" t="str">
            <v>(higher is better)</v>
          </cell>
          <cell r="E1991" t="str">
            <v>(USD)</v>
          </cell>
        </row>
        <row r="1992">
          <cell r="A1992" t="str">
            <v>Radeon R9 270</v>
          </cell>
          <cell r="B1992">
            <v>4306</v>
          </cell>
          <cell r="C1992">
            <v>267</v>
          </cell>
          <cell r="D1992" t="str">
            <v>NA</v>
          </cell>
          <cell r="E1992" t="str">
            <v>NA</v>
          </cell>
        </row>
        <row r="1993">
          <cell r="A1993" t="str">
            <v>Radeon R9 270 / R7 370</v>
          </cell>
          <cell r="B1993">
            <v>4259</v>
          </cell>
          <cell r="C1993">
            <v>271</v>
          </cell>
          <cell r="D1993">
            <v>44471</v>
          </cell>
          <cell r="E1993" t="str">
            <v>$425.00*</v>
          </cell>
        </row>
        <row r="1994">
          <cell r="A1994" t="str">
            <v>Radeon R9 270X</v>
          </cell>
          <cell r="B1994">
            <v>4897</v>
          </cell>
          <cell r="C1994">
            <v>237</v>
          </cell>
          <cell r="D1994" t="str">
            <v>14.84</v>
          </cell>
          <cell r="E1994" t="str">
            <v>$330.00*</v>
          </cell>
        </row>
        <row r="1995">
          <cell r="A1995" t="str">
            <v>Radeon R9 280</v>
          </cell>
          <cell r="B1995">
            <v>5594</v>
          </cell>
          <cell r="C1995">
            <v>214</v>
          </cell>
          <cell r="D1995" t="str">
            <v>NA</v>
          </cell>
          <cell r="E1995" t="str">
            <v>NA</v>
          </cell>
        </row>
        <row r="1996">
          <cell r="A1996" t="str">
            <v>Radeon R9 280X</v>
          </cell>
          <cell r="B1996">
            <v>6249</v>
          </cell>
          <cell r="C1996">
            <v>195</v>
          </cell>
          <cell r="D1996" t="str">
            <v>NA</v>
          </cell>
          <cell r="E1996" t="str">
            <v>NA</v>
          </cell>
        </row>
        <row r="1997">
          <cell r="A1997" t="str">
            <v>Radeon R9 285</v>
          </cell>
          <cell r="B1997">
            <v>6680</v>
          </cell>
          <cell r="C1997">
            <v>-1</v>
          </cell>
          <cell r="D1997" t="str">
            <v>NA</v>
          </cell>
          <cell r="E1997" t="str">
            <v>NA</v>
          </cell>
        </row>
        <row r="1998">
          <cell r="A1998" t="str">
            <v>Radeon R9 285 / 380</v>
          </cell>
          <cell r="B1998">
            <v>5549</v>
          </cell>
          <cell r="C1998">
            <v>217</v>
          </cell>
          <cell r="D1998" t="str">
            <v>11.59</v>
          </cell>
          <cell r="E1998" t="str">
            <v>$479.00*</v>
          </cell>
        </row>
        <row r="1999">
          <cell r="A1999" t="str">
            <v>Radeon R9 290</v>
          </cell>
          <cell r="B1999">
            <v>8437</v>
          </cell>
          <cell r="C1999">
            <v>143</v>
          </cell>
          <cell r="D1999" t="str">
            <v>NA</v>
          </cell>
          <cell r="E1999" t="str">
            <v>NA</v>
          </cell>
        </row>
        <row r="2000">
          <cell r="A2000" t="str">
            <v>Radeon R9 290 / 390</v>
          </cell>
          <cell r="B2000">
            <v>8150</v>
          </cell>
          <cell r="C2000">
            <v>150</v>
          </cell>
          <cell r="D2000" t="str">
            <v>17.91</v>
          </cell>
          <cell r="E2000" t="str">
            <v>$454.99*</v>
          </cell>
        </row>
        <row r="2001">
          <cell r="A2001" t="str">
            <v>Radeon R9 290X</v>
          </cell>
          <cell r="B2001">
            <v>8773</v>
          </cell>
          <cell r="C2001">
            <v>135</v>
          </cell>
          <cell r="D2001" t="str">
            <v>NA</v>
          </cell>
          <cell r="E2001" t="str">
            <v>NA</v>
          </cell>
        </row>
        <row r="2002">
          <cell r="A2002" t="str">
            <v>Radeon R9 290X / 390X</v>
          </cell>
          <cell r="B2002">
            <v>8389</v>
          </cell>
          <cell r="C2002">
            <v>144</v>
          </cell>
          <cell r="D2002" t="str">
            <v>14.49</v>
          </cell>
          <cell r="E2002" t="str">
            <v>$579.00*</v>
          </cell>
        </row>
        <row r="2003">
          <cell r="A2003" t="str">
            <v>Radeon R9 295X2</v>
          </cell>
          <cell r="B2003">
            <v>8167</v>
          </cell>
          <cell r="C2003">
            <v>148</v>
          </cell>
          <cell r="D2003" t="str">
            <v>16.37</v>
          </cell>
          <cell r="E2003" t="str">
            <v>$499.10*</v>
          </cell>
        </row>
        <row r="2004">
          <cell r="A2004" t="str">
            <v>Radeon R9 350</v>
          </cell>
          <cell r="B2004">
            <v>1963</v>
          </cell>
          <cell r="C2004">
            <v>501</v>
          </cell>
          <cell r="D2004" t="str">
            <v>6.57</v>
          </cell>
          <cell r="E2004" t="str">
            <v>$299.00*</v>
          </cell>
        </row>
        <row r="2005">
          <cell r="A2005" t="str">
            <v>Radeon R9 360</v>
          </cell>
          <cell r="B2005">
            <v>3031</v>
          </cell>
          <cell r="C2005">
            <v>353</v>
          </cell>
          <cell r="D2005" t="str">
            <v>22.64</v>
          </cell>
          <cell r="E2005" t="str">
            <v>$133.89*</v>
          </cell>
        </row>
        <row r="2006">
          <cell r="A2006" t="str">
            <v>Radeon R9 370</v>
          </cell>
          <cell r="B2006">
            <v>4722</v>
          </cell>
          <cell r="C2006">
            <v>246</v>
          </cell>
          <cell r="D2006" t="str">
            <v>10.71</v>
          </cell>
          <cell r="E2006" t="str">
            <v>$440.79*</v>
          </cell>
        </row>
        <row r="2007">
          <cell r="A2007" t="str">
            <v>Radeon R9 380</v>
          </cell>
          <cell r="B2007">
            <v>6243</v>
          </cell>
          <cell r="C2007">
            <v>196</v>
          </cell>
          <cell r="D2007" t="str">
            <v>69.38</v>
          </cell>
          <cell r="E2007" t="str">
            <v>$89.99*</v>
          </cell>
        </row>
        <row r="2008">
          <cell r="A2008" t="str">
            <v>Radeon R9 380X</v>
          </cell>
          <cell r="B2008">
            <v>6092</v>
          </cell>
          <cell r="C2008">
            <v>199</v>
          </cell>
          <cell r="D2008" t="str">
            <v>11.74</v>
          </cell>
          <cell r="E2008" t="str">
            <v>$519.00*</v>
          </cell>
        </row>
        <row r="2009">
          <cell r="A2009" t="str">
            <v>Radeon R9 390</v>
          </cell>
          <cell r="B2009">
            <v>8972</v>
          </cell>
          <cell r="C2009">
            <v>131</v>
          </cell>
          <cell r="D2009" t="str">
            <v>NA</v>
          </cell>
          <cell r="E2009" t="str">
            <v>NA</v>
          </cell>
        </row>
        <row r="2010">
          <cell r="A2010" t="str">
            <v>Radeon R9 390X</v>
          </cell>
          <cell r="B2010">
            <v>9529</v>
          </cell>
          <cell r="C2010">
            <v>120</v>
          </cell>
          <cell r="D2010" t="str">
            <v>NA</v>
          </cell>
          <cell r="E2010" t="str">
            <v>NA</v>
          </cell>
        </row>
        <row r="2011">
          <cell r="A2011" t="str">
            <v>Radeon R9 A375</v>
          </cell>
          <cell r="B2011">
            <v>1024</v>
          </cell>
          <cell r="C2011">
            <v>-1</v>
          </cell>
          <cell r="D2011" t="str">
            <v>NA</v>
          </cell>
          <cell r="E2011" t="str">
            <v>NA</v>
          </cell>
        </row>
        <row r="2012">
          <cell r="A2012" t="str">
            <v>Radeon R9 Fury</v>
          </cell>
          <cell r="B2012">
            <v>9684</v>
          </cell>
          <cell r="C2012">
            <v>116</v>
          </cell>
          <cell r="D2012" t="str">
            <v>21.86</v>
          </cell>
          <cell r="E2012" t="str">
            <v>$443.10*</v>
          </cell>
        </row>
        <row r="2013">
          <cell r="A2013" t="str">
            <v>Radeon R9 Fury + Fury X</v>
          </cell>
          <cell r="B2013">
            <v>9741</v>
          </cell>
          <cell r="C2013">
            <v>112</v>
          </cell>
          <cell r="D2013" t="str">
            <v>20.29</v>
          </cell>
          <cell r="E2013" t="str">
            <v>$479.99*</v>
          </cell>
        </row>
        <row r="2014">
          <cell r="A2014" t="str">
            <v>Radeon R9 Fury X</v>
          </cell>
          <cell r="B2014">
            <v>10051</v>
          </cell>
          <cell r="C2014">
            <v>108</v>
          </cell>
          <cell r="D2014" t="str">
            <v>NA</v>
          </cell>
          <cell r="E2014" t="str">
            <v>NA</v>
          </cell>
        </row>
        <row r="2015">
          <cell r="A2015" t="str">
            <v>Radeon R9 M265X</v>
          </cell>
          <cell r="B2015">
            <v>946</v>
          </cell>
          <cell r="C2015">
            <v>819</v>
          </cell>
          <cell r="D2015" t="str">
            <v>NA</v>
          </cell>
          <cell r="E2015" t="str">
            <v>NA</v>
          </cell>
        </row>
        <row r="2016">
          <cell r="A2016" t="str">
            <v>Radeon R9 M270X</v>
          </cell>
          <cell r="B2016">
            <v>1204</v>
          </cell>
          <cell r="C2016">
            <v>698</v>
          </cell>
          <cell r="D2016" t="str">
            <v>NA</v>
          </cell>
          <cell r="E2016" t="str">
            <v>NA</v>
          </cell>
        </row>
        <row r="2017">
          <cell r="A2017" t="str">
            <v>Radeon R9 M275</v>
          </cell>
          <cell r="B2017">
            <v>1114</v>
          </cell>
          <cell r="C2017">
            <v>726</v>
          </cell>
          <cell r="D2017" t="str">
            <v>1.59</v>
          </cell>
          <cell r="E2017" t="str">
            <v>$699.99*</v>
          </cell>
        </row>
        <row r="2018">
          <cell r="A2018" t="str">
            <v>Radeon R9 M275X</v>
          </cell>
          <cell r="B2018">
            <v>1801</v>
          </cell>
          <cell r="C2018">
            <v>545</v>
          </cell>
          <cell r="D2018" t="str">
            <v>NA</v>
          </cell>
          <cell r="E2018" t="str">
            <v>NA</v>
          </cell>
        </row>
        <row r="2019">
          <cell r="A2019" t="str">
            <v>Radeon R9 M275X / M375</v>
          </cell>
          <cell r="B2019">
            <v>1574</v>
          </cell>
          <cell r="C2019">
            <v>594</v>
          </cell>
          <cell r="D2019" t="str">
            <v>NA</v>
          </cell>
          <cell r="E2019" t="str">
            <v>NA</v>
          </cell>
        </row>
        <row r="2020">
          <cell r="A2020" t="str">
            <v>Radeon R9 M280X</v>
          </cell>
          <cell r="B2020">
            <v>922</v>
          </cell>
          <cell r="C2020">
            <v>835</v>
          </cell>
          <cell r="D2020" t="str">
            <v>NA</v>
          </cell>
          <cell r="E2020" t="str">
            <v>NA</v>
          </cell>
        </row>
        <row r="2021">
          <cell r="A2021" t="str">
            <v>Radeon R9 M290X</v>
          </cell>
          <cell r="B2021">
            <v>3320</v>
          </cell>
          <cell r="C2021">
            <v>333</v>
          </cell>
          <cell r="D2021" t="str">
            <v>NA</v>
          </cell>
          <cell r="E2021" t="str">
            <v>NA</v>
          </cell>
        </row>
        <row r="2022">
          <cell r="A2022" t="str">
            <v>Radeon R9 M295X</v>
          </cell>
          <cell r="B2022">
            <v>5150</v>
          </cell>
          <cell r="C2022">
            <v>229</v>
          </cell>
          <cell r="D2022" t="str">
            <v>3.55</v>
          </cell>
          <cell r="E2022" t="str">
            <v>$1,449.00*</v>
          </cell>
        </row>
        <row r="2023">
          <cell r="A2023" t="str">
            <v>Radeon R9 M360</v>
          </cell>
          <cell r="B2023">
            <v>1796</v>
          </cell>
          <cell r="C2023">
            <v>547</v>
          </cell>
          <cell r="D2023" t="str">
            <v>NA</v>
          </cell>
          <cell r="E2023" t="str">
            <v>NA</v>
          </cell>
        </row>
        <row r="2024">
          <cell r="A2024" t="str">
            <v>Radeon R9 M365X</v>
          </cell>
          <cell r="B2024">
            <v>1481</v>
          </cell>
          <cell r="C2024">
            <v>619</v>
          </cell>
          <cell r="D2024" t="str">
            <v>NA</v>
          </cell>
          <cell r="E2024" t="str">
            <v>NA</v>
          </cell>
        </row>
        <row r="2025">
          <cell r="A2025" t="str">
            <v>Radeon R9 M370X</v>
          </cell>
          <cell r="B2025">
            <v>1372</v>
          </cell>
          <cell r="C2025">
            <v>641</v>
          </cell>
          <cell r="D2025" t="str">
            <v>1.54</v>
          </cell>
          <cell r="E2025" t="str">
            <v>$889.00*</v>
          </cell>
        </row>
        <row r="2026">
          <cell r="A2026" t="str">
            <v>Radeon R9 M375</v>
          </cell>
          <cell r="B2026">
            <v>773</v>
          </cell>
          <cell r="C2026">
            <v>946</v>
          </cell>
          <cell r="D2026" t="str">
            <v>NA</v>
          </cell>
          <cell r="E2026" t="str">
            <v>NA</v>
          </cell>
        </row>
        <row r="2027">
          <cell r="A2027" t="str">
            <v>Radeon R9 M375X</v>
          </cell>
          <cell r="B2027">
            <v>1835</v>
          </cell>
          <cell r="C2027">
            <v>532</v>
          </cell>
          <cell r="D2027" t="str">
            <v>NA</v>
          </cell>
          <cell r="E2027" t="str">
            <v>NA</v>
          </cell>
        </row>
        <row r="2028">
          <cell r="A2028" t="str">
            <v>Radeon R9 M380</v>
          </cell>
          <cell r="B2028">
            <v>2947</v>
          </cell>
          <cell r="C2028">
            <v>357</v>
          </cell>
          <cell r="D2028" t="str">
            <v>NA</v>
          </cell>
          <cell r="E2028" t="str">
            <v>NA</v>
          </cell>
        </row>
        <row r="2029">
          <cell r="A2029" t="str">
            <v>Radeon R9 M385</v>
          </cell>
          <cell r="B2029">
            <v>1826</v>
          </cell>
          <cell r="C2029">
            <v>534</v>
          </cell>
          <cell r="D2029" t="str">
            <v>NA</v>
          </cell>
          <cell r="E2029" t="str">
            <v>NA</v>
          </cell>
        </row>
        <row r="2030">
          <cell r="A2030" t="str">
            <v>Radeon R9 M385X</v>
          </cell>
          <cell r="B2030">
            <v>1929</v>
          </cell>
          <cell r="C2030">
            <v>510</v>
          </cell>
          <cell r="D2030" t="str">
            <v>NA</v>
          </cell>
          <cell r="E2030" t="str">
            <v>NA</v>
          </cell>
        </row>
        <row r="2031">
          <cell r="A2031" t="str">
            <v>Radeon R9 M390X</v>
          </cell>
          <cell r="B2031">
            <v>4356</v>
          </cell>
          <cell r="C2031">
            <v>261</v>
          </cell>
          <cell r="D2031" t="str">
            <v>NA</v>
          </cell>
          <cell r="E2031" t="str">
            <v>NA</v>
          </cell>
        </row>
        <row r="2032">
          <cell r="A2032" t="str">
            <v>Radeon R9 M395</v>
          </cell>
          <cell r="B2032">
            <v>5023</v>
          </cell>
          <cell r="C2032">
            <v>232</v>
          </cell>
          <cell r="D2032" t="str">
            <v>NA</v>
          </cell>
          <cell r="E2032" t="str">
            <v>NA</v>
          </cell>
        </row>
        <row r="2033">
          <cell r="A2033" t="str">
            <v>Radeon R9 M395X</v>
          </cell>
          <cell r="B2033">
            <v>4775</v>
          </cell>
          <cell r="C2033">
            <v>242</v>
          </cell>
          <cell r="D2033" t="str">
            <v>NA</v>
          </cell>
          <cell r="E2033" t="str">
            <v>NA</v>
          </cell>
        </row>
        <row r="2034">
          <cell r="A2034" t="str">
            <v>Radeon R9 M470</v>
          </cell>
          <cell r="B2034">
            <v>2023</v>
          </cell>
          <cell r="C2034">
            <v>491</v>
          </cell>
          <cell r="D2034" t="str">
            <v>NA</v>
          </cell>
          <cell r="E2034" t="str">
            <v>NA</v>
          </cell>
        </row>
        <row r="2035">
          <cell r="A2035" t="str">
            <v>Radeon R9 M470X</v>
          </cell>
          <cell r="B2035">
            <v>3400</v>
          </cell>
          <cell r="C2035">
            <v>321</v>
          </cell>
          <cell r="D2035" t="str">
            <v>NA</v>
          </cell>
          <cell r="E2035" t="str">
            <v>NA</v>
          </cell>
        </row>
        <row r="2036">
          <cell r="A2036" t="str">
            <v>Radeon R9 M485X</v>
          </cell>
          <cell r="B2036">
            <v>4842</v>
          </cell>
          <cell r="C2036">
            <v>239</v>
          </cell>
          <cell r="D2036" t="str">
            <v>NA</v>
          </cell>
          <cell r="E2036" t="str">
            <v>NA</v>
          </cell>
        </row>
        <row r="2037">
          <cell r="A2037" t="str">
            <v>Radeon RX590 GME</v>
          </cell>
          <cell r="B2037">
            <v>8627</v>
          </cell>
          <cell r="C2037">
            <v>140</v>
          </cell>
          <cell r="D2037" t="str">
            <v>NA</v>
          </cell>
          <cell r="E2037" t="str">
            <v>NA</v>
          </cell>
        </row>
        <row r="2038">
          <cell r="A2038" t="str">
            <v>Radeon RX 460</v>
          </cell>
          <cell r="B2038">
            <v>4096</v>
          </cell>
          <cell r="C2038">
            <v>277</v>
          </cell>
          <cell r="D2038" t="str">
            <v>6.92</v>
          </cell>
          <cell r="E2038" t="str">
            <v>$592.00*</v>
          </cell>
        </row>
        <row r="2039">
          <cell r="A2039" t="str">
            <v>Radeon RX 470/570</v>
          </cell>
          <cell r="B2039">
            <v>8024</v>
          </cell>
          <cell r="C2039">
            <v>153</v>
          </cell>
          <cell r="D2039">
            <v>44367</v>
          </cell>
          <cell r="E2039" t="str">
            <v>$399.99*</v>
          </cell>
        </row>
        <row r="2040">
          <cell r="A2040" t="str">
            <v>Radeon RX 480</v>
          </cell>
          <cell r="B2040">
            <v>8642</v>
          </cell>
          <cell r="C2040">
            <v>137</v>
          </cell>
          <cell r="D2040" t="str">
            <v>18.43</v>
          </cell>
          <cell r="E2040" t="str">
            <v>$469.00*</v>
          </cell>
        </row>
        <row r="2041">
          <cell r="A2041" t="str">
            <v>Videocard Name</v>
          </cell>
          <cell r="B2041" t="str">
            <v>Passmark G3D Mark</v>
          </cell>
          <cell r="C2041" t="str">
            <v>Rank</v>
          </cell>
          <cell r="D2041" t="str">
            <v>Videocard Value</v>
          </cell>
          <cell r="E2041" t="str">
            <v>Price</v>
          </cell>
        </row>
        <row r="2042">
          <cell r="A2042"/>
          <cell r="B2042" t="str">
            <v>(higher is better)</v>
          </cell>
          <cell r="C2042" t="str">
            <v>(lower is better)</v>
          </cell>
          <cell r="D2042" t="str">
            <v>(higher is better)</v>
          </cell>
          <cell r="E2042" t="str">
            <v>(USD)</v>
          </cell>
        </row>
        <row r="2043">
          <cell r="A2043" t="str">
            <v>Radeon RX 540</v>
          </cell>
          <cell r="B2043">
            <v>1843</v>
          </cell>
          <cell r="C2043">
            <v>527</v>
          </cell>
          <cell r="D2043" t="str">
            <v>NA</v>
          </cell>
          <cell r="E2043" t="str">
            <v>NA</v>
          </cell>
        </row>
        <row r="2044">
          <cell r="A2044" t="str">
            <v>Radeon RX 550</v>
          </cell>
          <cell r="B2044">
            <v>2754</v>
          </cell>
          <cell r="C2044">
            <v>374</v>
          </cell>
          <cell r="D2044" t="str">
            <v>17.59</v>
          </cell>
          <cell r="E2044" t="str">
            <v>$156.60*</v>
          </cell>
        </row>
        <row r="2045">
          <cell r="A2045" t="str">
            <v>Radeon RX 550X</v>
          </cell>
          <cell r="B2045">
            <v>2242</v>
          </cell>
          <cell r="C2045">
            <v>453</v>
          </cell>
          <cell r="D2045" t="str">
            <v>NA</v>
          </cell>
          <cell r="E2045" t="str">
            <v>NA</v>
          </cell>
        </row>
        <row r="2046">
          <cell r="A2046" t="str">
            <v>Radeon RX 560</v>
          </cell>
          <cell r="B2046">
            <v>3616</v>
          </cell>
          <cell r="C2046">
            <v>304</v>
          </cell>
          <cell r="D2046">
            <v>44274</v>
          </cell>
          <cell r="E2046" t="str">
            <v>$189.99</v>
          </cell>
        </row>
        <row r="2047">
          <cell r="A2047" t="str">
            <v>Radeon RX 560X</v>
          </cell>
          <cell r="B2047">
            <v>4123</v>
          </cell>
          <cell r="C2047">
            <v>276</v>
          </cell>
          <cell r="D2047" t="str">
            <v>NA</v>
          </cell>
          <cell r="E2047" t="str">
            <v>NA</v>
          </cell>
        </row>
        <row r="2048">
          <cell r="A2048" t="str">
            <v>Radeon RX 570X</v>
          </cell>
          <cell r="B2048">
            <v>1923</v>
          </cell>
          <cell r="C2048">
            <v>511</v>
          </cell>
          <cell r="D2048" t="str">
            <v>4.42</v>
          </cell>
          <cell r="E2048" t="str">
            <v>$435.00*</v>
          </cell>
        </row>
        <row r="2049">
          <cell r="A2049" t="str">
            <v>Radeon RX 580</v>
          </cell>
          <cell r="B2049">
            <v>8868</v>
          </cell>
          <cell r="C2049">
            <v>132</v>
          </cell>
          <cell r="D2049" t="str">
            <v>17.32</v>
          </cell>
          <cell r="E2049" t="str">
            <v>$512.04*</v>
          </cell>
        </row>
        <row r="2050">
          <cell r="A2050" t="str">
            <v>Radeon RX 580 2048SP</v>
          </cell>
          <cell r="B2050">
            <v>7823</v>
          </cell>
          <cell r="C2050">
            <v>157</v>
          </cell>
          <cell r="D2050" t="str">
            <v>NA</v>
          </cell>
          <cell r="E2050" t="str">
            <v>NA</v>
          </cell>
        </row>
        <row r="2051">
          <cell r="A2051" t="str">
            <v>Radeon RX 580X</v>
          </cell>
          <cell r="B2051">
            <v>7798</v>
          </cell>
          <cell r="C2051">
            <v>158</v>
          </cell>
          <cell r="D2051" t="str">
            <v>NA</v>
          </cell>
          <cell r="E2051" t="str">
            <v>NA</v>
          </cell>
        </row>
        <row r="2052">
          <cell r="A2052" t="str">
            <v>Radeon RX 590</v>
          </cell>
          <cell r="B2052">
            <v>9615</v>
          </cell>
          <cell r="C2052">
            <v>119</v>
          </cell>
          <cell r="D2052">
            <v>44332</v>
          </cell>
          <cell r="E2052" t="str">
            <v>$598.98*</v>
          </cell>
        </row>
        <row r="2053">
          <cell r="A2053" t="str">
            <v>Radeon RX 640</v>
          </cell>
          <cell r="B2053">
            <v>1414</v>
          </cell>
          <cell r="C2053">
            <v>633</v>
          </cell>
          <cell r="D2053" t="str">
            <v>NA</v>
          </cell>
          <cell r="E2053" t="str">
            <v>NA</v>
          </cell>
        </row>
        <row r="2054">
          <cell r="A2054" t="str">
            <v>Radeon RX 5300</v>
          </cell>
          <cell r="B2054">
            <v>7349</v>
          </cell>
          <cell r="C2054">
            <v>172</v>
          </cell>
          <cell r="D2054" t="str">
            <v>NA</v>
          </cell>
          <cell r="E2054" t="str">
            <v>NA</v>
          </cell>
        </row>
        <row r="2055">
          <cell r="A2055" t="str">
            <v>Radeon RX 5300M</v>
          </cell>
          <cell r="B2055">
            <v>3357</v>
          </cell>
          <cell r="C2055">
            <v>329</v>
          </cell>
          <cell r="D2055" t="str">
            <v>NA</v>
          </cell>
          <cell r="E2055" t="str">
            <v>NA</v>
          </cell>
        </row>
        <row r="2056">
          <cell r="A2056" t="str">
            <v>Radeon RX 5500</v>
          </cell>
          <cell r="B2056">
            <v>8822</v>
          </cell>
          <cell r="C2056">
            <v>134</v>
          </cell>
          <cell r="D2056" t="str">
            <v>NA</v>
          </cell>
          <cell r="E2056" t="str">
            <v>NA</v>
          </cell>
        </row>
        <row r="2057">
          <cell r="A2057" t="str">
            <v>Radeon RX 5500 XT</v>
          </cell>
          <cell r="B2057">
            <v>9144</v>
          </cell>
          <cell r="C2057">
            <v>127</v>
          </cell>
          <cell r="D2057" t="str">
            <v>51.41</v>
          </cell>
          <cell r="E2057" t="str">
            <v>$177.86*</v>
          </cell>
        </row>
        <row r="2058">
          <cell r="A2058" t="str">
            <v>Radeon RX 5500M</v>
          </cell>
          <cell r="B2058">
            <v>3931</v>
          </cell>
          <cell r="C2058">
            <v>286</v>
          </cell>
          <cell r="D2058" t="str">
            <v>NA</v>
          </cell>
          <cell r="E2058" t="str">
            <v>NA</v>
          </cell>
        </row>
        <row r="2059">
          <cell r="A2059" t="str">
            <v>Radeon RX 5600</v>
          </cell>
          <cell r="B2059">
            <v>10879</v>
          </cell>
          <cell r="C2059">
            <v>98</v>
          </cell>
          <cell r="D2059" t="str">
            <v>NA</v>
          </cell>
          <cell r="E2059" t="str">
            <v>NA</v>
          </cell>
        </row>
        <row r="2060">
          <cell r="A2060" t="str">
            <v>Radeon RX 5600 XT</v>
          </cell>
          <cell r="B2060">
            <v>13786</v>
          </cell>
          <cell r="C2060">
            <v>62</v>
          </cell>
          <cell r="D2060" t="str">
            <v>13.46</v>
          </cell>
          <cell r="E2060" t="str">
            <v>$1,024.10*</v>
          </cell>
        </row>
        <row r="2061">
          <cell r="A2061" t="str">
            <v>Radeon RX 5600M</v>
          </cell>
          <cell r="B2061">
            <v>7417</v>
          </cell>
          <cell r="C2061">
            <v>171</v>
          </cell>
          <cell r="D2061" t="str">
            <v>NA</v>
          </cell>
          <cell r="E2061" t="str">
            <v>NA</v>
          </cell>
        </row>
        <row r="2062">
          <cell r="A2062" t="str">
            <v>Radeon RX 5700</v>
          </cell>
          <cell r="B2062">
            <v>14702</v>
          </cell>
          <cell r="C2062">
            <v>50</v>
          </cell>
          <cell r="D2062" t="str">
            <v>47.43</v>
          </cell>
          <cell r="E2062" t="str">
            <v>$309.99*</v>
          </cell>
        </row>
        <row r="2063">
          <cell r="A2063" t="str">
            <v>Radeon RX 5700 XT</v>
          </cell>
          <cell r="B2063">
            <v>16844</v>
          </cell>
          <cell r="C2063">
            <v>31</v>
          </cell>
          <cell r="D2063" t="str">
            <v>14.99</v>
          </cell>
          <cell r="E2063" t="str">
            <v>$1,124.00*</v>
          </cell>
        </row>
        <row r="2064">
          <cell r="A2064" t="str">
            <v>Radeon RX 5700 XT 50th Anniversary</v>
          </cell>
          <cell r="B2064">
            <v>16661</v>
          </cell>
          <cell r="C2064">
            <v>32</v>
          </cell>
          <cell r="D2064" t="str">
            <v>NA</v>
          </cell>
          <cell r="E2064" t="str">
            <v>NA</v>
          </cell>
        </row>
        <row r="2065">
          <cell r="A2065" t="str">
            <v>Radeon RX 6600 XT</v>
          </cell>
          <cell r="B2065">
            <v>15358</v>
          </cell>
          <cell r="C2065">
            <v>43</v>
          </cell>
          <cell r="D2065" t="str">
            <v>21.94</v>
          </cell>
          <cell r="E2065" t="str">
            <v>$699.99*</v>
          </cell>
        </row>
        <row r="2066">
          <cell r="A2066" t="str">
            <v>Radeon RX 6600M</v>
          </cell>
          <cell r="B2066">
            <v>10453</v>
          </cell>
          <cell r="C2066">
            <v>103</v>
          </cell>
          <cell r="D2066" t="str">
            <v>NA</v>
          </cell>
          <cell r="E2066" t="str">
            <v>NA</v>
          </cell>
        </row>
        <row r="2067">
          <cell r="A2067" t="str">
            <v>Radeon RX 6700 XT</v>
          </cell>
          <cell r="B2067">
            <v>18969</v>
          </cell>
          <cell r="C2067">
            <v>18</v>
          </cell>
          <cell r="D2067" t="str">
            <v>22.32</v>
          </cell>
          <cell r="E2067" t="str">
            <v>$849.99</v>
          </cell>
        </row>
        <row r="2068">
          <cell r="A2068" t="str">
            <v>Radeon RX 6800</v>
          </cell>
          <cell r="B2068">
            <v>20722</v>
          </cell>
          <cell r="C2068">
            <v>11</v>
          </cell>
          <cell r="D2068" t="str">
            <v>13.37</v>
          </cell>
          <cell r="E2068" t="str">
            <v>$1,549.99*</v>
          </cell>
        </row>
        <row r="2069">
          <cell r="A2069" t="str">
            <v>Radeon RX 6800 XT</v>
          </cell>
          <cell r="B2069">
            <v>23218</v>
          </cell>
          <cell r="C2069">
            <v>7</v>
          </cell>
          <cell r="D2069" t="str">
            <v>16.35</v>
          </cell>
          <cell r="E2069" t="str">
            <v>$1,419.99*</v>
          </cell>
        </row>
        <row r="2070">
          <cell r="A2070" t="str">
            <v>Radeon RX 6800M</v>
          </cell>
          <cell r="B2070">
            <v>8671</v>
          </cell>
          <cell r="C2070">
            <v>136</v>
          </cell>
          <cell r="D2070" t="str">
            <v>NA</v>
          </cell>
          <cell r="E2070" t="str">
            <v>NA</v>
          </cell>
        </row>
        <row r="2071">
          <cell r="A2071" t="str">
            <v>Radeon RX 6900 XT</v>
          </cell>
          <cell r="B2071">
            <v>27069</v>
          </cell>
          <cell r="C2071">
            <v>1</v>
          </cell>
          <cell r="D2071" t="str">
            <v>15.92</v>
          </cell>
          <cell r="E2071" t="str">
            <v>$1,699.99</v>
          </cell>
        </row>
        <row r="2072">
          <cell r="A2072" t="str">
            <v>Radeon RX Vega11</v>
          </cell>
          <cell r="B2072">
            <v>1689</v>
          </cell>
          <cell r="C2072">
            <v>571</v>
          </cell>
          <cell r="D2072" t="str">
            <v>NA</v>
          </cell>
          <cell r="E2072" t="str">
            <v>NA</v>
          </cell>
        </row>
        <row r="2073">
          <cell r="A2073" t="str">
            <v>Radeon RX Vega 8</v>
          </cell>
          <cell r="B2073">
            <v>1586</v>
          </cell>
          <cell r="C2073">
            <v>591</v>
          </cell>
          <cell r="D2073" t="str">
            <v>NA</v>
          </cell>
          <cell r="E2073" t="str">
            <v>NA</v>
          </cell>
        </row>
        <row r="2074">
          <cell r="A2074" t="str">
            <v>Radeon RX Vega 10</v>
          </cell>
          <cell r="B2074">
            <v>1731</v>
          </cell>
          <cell r="C2074">
            <v>562</v>
          </cell>
          <cell r="D2074" t="str">
            <v>NA</v>
          </cell>
          <cell r="E2074" t="str">
            <v>NA</v>
          </cell>
        </row>
        <row r="2075">
          <cell r="A2075" t="str">
            <v>Radeon RX Vega 11</v>
          </cell>
          <cell r="B2075">
            <v>2137</v>
          </cell>
          <cell r="C2075">
            <v>469</v>
          </cell>
          <cell r="D2075">
            <v>44240</v>
          </cell>
          <cell r="E2075" t="str">
            <v>$1,002.00*</v>
          </cell>
        </row>
        <row r="2076">
          <cell r="A2076" t="str">
            <v>Radeon RX Vega 11 PRD</v>
          </cell>
          <cell r="B2076">
            <v>2401</v>
          </cell>
          <cell r="C2076">
            <v>424</v>
          </cell>
          <cell r="D2076" t="str">
            <v>NA</v>
          </cell>
          <cell r="E2076" t="str">
            <v>NA</v>
          </cell>
        </row>
        <row r="2077">
          <cell r="A2077" t="str">
            <v>Radeon RX Vega 11 Processor</v>
          </cell>
          <cell r="B2077">
            <v>1842</v>
          </cell>
          <cell r="C2077">
            <v>529</v>
          </cell>
          <cell r="D2077" t="str">
            <v>NA</v>
          </cell>
          <cell r="E2077" t="str">
            <v>NA</v>
          </cell>
        </row>
        <row r="2078">
          <cell r="A2078" t="str">
            <v>Radeon RX Vega 56</v>
          </cell>
          <cell r="B2078">
            <v>13615</v>
          </cell>
          <cell r="C2078">
            <v>65</v>
          </cell>
          <cell r="D2078" t="str">
            <v>12.86</v>
          </cell>
          <cell r="E2078" t="str">
            <v>$1,059.00*</v>
          </cell>
        </row>
        <row r="2079">
          <cell r="A2079" t="str">
            <v>Radeon RX Vega 64</v>
          </cell>
          <cell r="B2079">
            <v>14636</v>
          </cell>
          <cell r="C2079">
            <v>51</v>
          </cell>
          <cell r="D2079" t="str">
            <v>11.72</v>
          </cell>
          <cell r="E2079" t="str">
            <v>$1,249.10*</v>
          </cell>
        </row>
        <row r="2080">
          <cell r="A2080" t="str">
            <v>Radeon RX Vega M GH</v>
          </cell>
          <cell r="B2080">
            <v>6772</v>
          </cell>
          <cell r="C2080">
            <v>183</v>
          </cell>
          <cell r="D2080" t="str">
            <v>NA</v>
          </cell>
          <cell r="E2080" t="str">
            <v>NA</v>
          </cell>
        </row>
        <row r="2081">
          <cell r="A2081" t="str">
            <v>Radeon RX Vega M GL</v>
          </cell>
          <cell r="B2081">
            <v>3328</v>
          </cell>
          <cell r="C2081">
            <v>332</v>
          </cell>
          <cell r="D2081" t="str">
            <v>NA</v>
          </cell>
          <cell r="E2081" t="str">
            <v>NA</v>
          </cell>
        </row>
        <row r="2082">
          <cell r="A2082" t="str">
            <v>Radeon Ryzen 3 4300G</v>
          </cell>
          <cell r="B2082">
            <v>1423</v>
          </cell>
          <cell r="C2082">
            <v>629</v>
          </cell>
          <cell r="D2082" t="str">
            <v>NA</v>
          </cell>
          <cell r="E2082" t="str">
            <v>NA</v>
          </cell>
        </row>
        <row r="2083">
          <cell r="A2083" t="str">
            <v>Radeon Ryzen 3 4300GE</v>
          </cell>
          <cell r="B2083">
            <v>2314</v>
          </cell>
          <cell r="C2083">
            <v>439</v>
          </cell>
          <cell r="D2083" t="str">
            <v>NA</v>
          </cell>
          <cell r="E2083" t="str">
            <v>NA</v>
          </cell>
        </row>
        <row r="2084">
          <cell r="A2084" t="str">
            <v>Radeon Ryzen 3 4300U</v>
          </cell>
          <cell r="B2084">
            <v>1587</v>
          </cell>
          <cell r="C2084">
            <v>590</v>
          </cell>
          <cell r="D2084" t="str">
            <v>NA</v>
          </cell>
          <cell r="E2084" t="str">
            <v>NA</v>
          </cell>
        </row>
        <row r="2085">
          <cell r="A2085" t="str">
            <v>Radeon Ryzen 3 PRO 4350G</v>
          </cell>
          <cell r="B2085">
            <v>2203</v>
          </cell>
          <cell r="C2085">
            <v>457</v>
          </cell>
          <cell r="D2085" t="str">
            <v>NA</v>
          </cell>
          <cell r="E2085" t="str">
            <v>NA</v>
          </cell>
        </row>
        <row r="2086">
          <cell r="A2086" t="str">
            <v>Radeon Ryzen 3 PRO 4350GE</v>
          </cell>
          <cell r="B2086">
            <v>1792</v>
          </cell>
          <cell r="C2086">
            <v>550</v>
          </cell>
          <cell r="D2086" t="str">
            <v>NA</v>
          </cell>
          <cell r="E2086" t="str">
            <v>NA</v>
          </cell>
        </row>
        <row r="2087">
          <cell r="A2087" t="str">
            <v>Radeon Ryzen 3 PRO 4450U</v>
          </cell>
          <cell r="B2087">
            <v>1485</v>
          </cell>
          <cell r="C2087">
            <v>616</v>
          </cell>
          <cell r="D2087" t="str">
            <v>NA</v>
          </cell>
          <cell r="E2087" t="str">
            <v>NA</v>
          </cell>
        </row>
        <row r="2088">
          <cell r="A2088" t="str">
            <v>Radeon Ryzen 5 4500U</v>
          </cell>
          <cell r="B2088">
            <v>1805</v>
          </cell>
          <cell r="C2088">
            <v>543</v>
          </cell>
          <cell r="D2088" t="str">
            <v>NA</v>
          </cell>
          <cell r="E2088" t="str">
            <v>NA</v>
          </cell>
        </row>
        <row r="2089">
          <cell r="A2089" t="str">
            <v>Radeon Ryzen 5 4600G</v>
          </cell>
          <cell r="B2089">
            <v>2349</v>
          </cell>
          <cell r="C2089">
            <v>432</v>
          </cell>
          <cell r="D2089" t="str">
            <v>NA</v>
          </cell>
          <cell r="E2089" t="str">
            <v>NA</v>
          </cell>
        </row>
        <row r="2090">
          <cell r="A2090" t="str">
            <v>Radeon Ryzen 5 4600H</v>
          </cell>
          <cell r="B2090">
            <v>3300</v>
          </cell>
          <cell r="C2090">
            <v>334</v>
          </cell>
          <cell r="D2090" t="str">
            <v>NA</v>
          </cell>
          <cell r="E2090" t="str">
            <v>NA</v>
          </cell>
        </row>
        <row r="2091">
          <cell r="A2091" t="str">
            <v>Radeon Ryzen 5 4600HS</v>
          </cell>
          <cell r="B2091">
            <v>7942</v>
          </cell>
          <cell r="C2091">
            <v>-1</v>
          </cell>
          <cell r="D2091" t="str">
            <v>NA</v>
          </cell>
          <cell r="E2091" t="str">
            <v>NA</v>
          </cell>
        </row>
        <row r="2092">
          <cell r="A2092" t="str">
            <v>Videocard Name</v>
          </cell>
          <cell r="B2092" t="str">
            <v>Passmark G3D Mark</v>
          </cell>
          <cell r="C2092" t="str">
            <v>Rank</v>
          </cell>
          <cell r="D2092" t="str">
            <v>Videocard Value</v>
          </cell>
          <cell r="E2092" t="str">
            <v>Price</v>
          </cell>
        </row>
        <row r="2093">
          <cell r="A2093"/>
          <cell r="B2093" t="str">
            <v>(higher is better)</v>
          </cell>
          <cell r="C2093" t="str">
            <v>(lower is better)</v>
          </cell>
          <cell r="D2093" t="str">
            <v>(higher is better)</v>
          </cell>
          <cell r="E2093" t="str">
            <v>(USD)</v>
          </cell>
        </row>
        <row r="2094">
          <cell r="A2094" t="str">
            <v>Radeon Ryzen 5 4600U</v>
          </cell>
          <cell r="B2094">
            <v>1824</v>
          </cell>
          <cell r="C2094">
            <v>536</v>
          </cell>
          <cell r="D2094" t="str">
            <v>NA</v>
          </cell>
          <cell r="E2094" t="str">
            <v>NA</v>
          </cell>
        </row>
        <row r="2095">
          <cell r="A2095" t="str">
            <v>Radeon Ryzen 5 Microsoft Surface Edition</v>
          </cell>
          <cell r="B2095">
            <v>2035</v>
          </cell>
          <cell r="C2095">
            <v>484</v>
          </cell>
          <cell r="D2095" t="str">
            <v>NA</v>
          </cell>
          <cell r="E2095" t="str">
            <v>NA</v>
          </cell>
        </row>
        <row r="2096">
          <cell r="A2096" t="str">
            <v>Radeon Ryzen 5 PRO 4650G</v>
          </cell>
          <cell r="B2096">
            <v>2420</v>
          </cell>
          <cell r="C2096">
            <v>419</v>
          </cell>
          <cell r="D2096" t="str">
            <v>NA</v>
          </cell>
          <cell r="E2096" t="str">
            <v>NA</v>
          </cell>
        </row>
        <row r="2097">
          <cell r="A2097" t="str">
            <v>Radeon Ryzen 5 PRO 4650GE</v>
          </cell>
          <cell r="B2097">
            <v>1794</v>
          </cell>
          <cell r="C2097">
            <v>549</v>
          </cell>
          <cell r="D2097" t="str">
            <v>NA</v>
          </cell>
          <cell r="E2097" t="str">
            <v>NA</v>
          </cell>
        </row>
        <row r="2098">
          <cell r="A2098" t="str">
            <v>Radeon Ryzen 5 PRO 4650U</v>
          </cell>
          <cell r="B2098">
            <v>1754</v>
          </cell>
          <cell r="C2098">
            <v>557</v>
          </cell>
          <cell r="D2098" t="str">
            <v>NA</v>
          </cell>
          <cell r="E2098" t="str">
            <v>NA</v>
          </cell>
        </row>
        <row r="2099">
          <cell r="A2099" t="str">
            <v>Radeon Ryzen 7 4700G</v>
          </cell>
          <cell r="B2099">
            <v>2306</v>
          </cell>
          <cell r="C2099">
            <v>441</v>
          </cell>
          <cell r="D2099" t="str">
            <v>NA</v>
          </cell>
          <cell r="E2099" t="str">
            <v>NA</v>
          </cell>
        </row>
        <row r="2100">
          <cell r="A2100" t="str">
            <v>Radeon Ryzen 7 4700GE</v>
          </cell>
          <cell r="B2100">
            <v>2661</v>
          </cell>
          <cell r="C2100">
            <v>-1</v>
          </cell>
          <cell r="D2100" t="str">
            <v>NA</v>
          </cell>
          <cell r="E2100" t="str">
            <v>NA</v>
          </cell>
        </row>
        <row r="2101">
          <cell r="A2101" t="str">
            <v>Radeon Ryzen 7 4700U</v>
          </cell>
          <cell r="B2101">
            <v>2059</v>
          </cell>
          <cell r="C2101">
            <v>480</v>
          </cell>
          <cell r="D2101" t="str">
            <v>NA</v>
          </cell>
          <cell r="E2101" t="str">
            <v>NA</v>
          </cell>
        </row>
        <row r="2102">
          <cell r="A2102" t="str">
            <v>Radeon Ryzen 7 4800H</v>
          </cell>
          <cell r="B2102">
            <v>6555</v>
          </cell>
          <cell r="C2102">
            <v>188</v>
          </cell>
          <cell r="D2102" t="str">
            <v>NA</v>
          </cell>
          <cell r="E2102" t="str">
            <v>NA</v>
          </cell>
        </row>
        <row r="2103">
          <cell r="A2103" t="str">
            <v>Radeon Ryzen 7 4800HS</v>
          </cell>
          <cell r="B2103">
            <v>8841</v>
          </cell>
          <cell r="C2103">
            <v>133</v>
          </cell>
          <cell r="D2103" t="str">
            <v>NA</v>
          </cell>
          <cell r="E2103" t="str">
            <v>NA</v>
          </cell>
        </row>
        <row r="2104">
          <cell r="A2104" t="str">
            <v>Radeon Ryzen 7 4800U</v>
          </cell>
          <cell r="B2104">
            <v>2280</v>
          </cell>
          <cell r="C2104">
            <v>446</v>
          </cell>
          <cell r="D2104" t="str">
            <v>NA</v>
          </cell>
          <cell r="E2104" t="str">
            <v>NA</v>
          </cell>
        </row>
        <row r="2105">
          <cell r="A2105" t="str">
            <v>Radeon Ryzen 7 Microsoft Surface Edition</v>
          </cell>
          <cell r="B2105">
            <v>2363</v>
          </cell>
          <cell r="C2105">
            <v>429</v>
          </cell>
          <cell r="D2105" t="str">
            <v>NA</v>
          </cell>
          <cell r="E2105" t="str">
            <v>NA</v>
          </cell>
        </row>
        <row r="2106">
          <cell r="A2106" t="str">
            <v>Radeon Ryzen 7 PRO 4750G</v>
          </cell>
          <cell r="B2106">
            <v>2638</v>
          </cell>
          <cell r="C2106">
            <v>392</v>
          </cell>
          <cell r="D2106" t="str">
            <v>NA</v>
          </cell>
          <cell r="E2106" t="str">
            <v>NA</v>
          </cell>
        </row>
        <row r="2107">
          <cell r="A2107" t="str">
            <v>Radeon Ryzen 7 PRO 4750GE</v>
          </cell>
          <cell r="B2107">
            <v>2112</v>
          </cell>
          <cell r="C2107">
            <v>471</v>
          </cell>
          <cell r="D2107" t="str">
            <v>NA</v>
          </cell>
          <cell r="E2107" t="str">
            <v>NA</v>
          </cell>
        </row>
        <row r="2108">
          <cell r="A2108" t="str">
            <v>Radeon Ryzen 7 PRO 4750U</v>
          </cell>
          <cell r="B2108">
            <v>2006</v>
          </cell>
          <cell r="C2108">
            <v>494</v>
          </cell>
          <cell r="D2108" t="str">
            <v>NA</v>
          </cell>
          <cell r="E2108" t="str">
            <v>NA</v>
          </cell>
        </row>
        <row r="2109">
          <cell r="A2109" t="str">
            <v>Radeon Ryzen 9 4900H</v>
          </cell>
          <cell r="B2109">
            <v>10404</v>
          </cell>
          <cell r="C2109">
            <v>104</v>
          </cell>
          <cell r="D2109" t="str">
            <v>NA</v>
          </cell>
          <cell r="E2109" t="str">
            <v>NA</v>
          </cell>
        </row>
        <row r="2110">
          <cell r="A2110" t="str">
            <v>Radeon Ryzen 9 4900HS</v>
          </cell>
          <cell r="B2110">
            <v>8572</v>
          </cell>
          <cell r="C2110">
            <v>141</v>
          </cell>
          <cell r="D2110" t="str">
            <v>NA</v>
          </cell>
          <cell r="E2110" t="str">
            <v>NA</v>
          </cell>
        </row>
        <row r="2111">
          <cell r="A2111" t="str">
            <v>Radeon Ryzen 9 4900HSS</v>
          </cell>
          <cell r="B2111">
            <v>9460</v>
          </cell>
          <cell r="C2111">
            <v>-1</v>
          </cell>
          <cell r="D2111" t="str">
            <v>NA</v>
          </cell>
          <cell r="E2111" t="str">
            <v>NA</v>
          </cell>
        </row>
        <row r="2112">
          <cell r="A2112" t="str">
            <v>Radeon Ryzen Embedded V2718</v>
          </cell>
          <cell r="B2112">
            <v>2183</v>
          </cell>
          <cell r="C2112">
            <v>463</v>
          </cell>
          <cell r="D2112" t="str">
            <v>NA</v>
          </cell>
          <cell r="E2112" t="str">
            <v>NA</v>
          </cell>
        </row>
        <row r="2113">
          <cell r="A2113" t="str">
            <v>Radeon Ryzen Embedded V2748</v>
          </cell>
          <cell r="B2113">
            <v>1296</v>
          </cell>
          <cell r="C2113">
            <v>-1</v>
          </cell>
          <cell r="D2113" t="str">
            <v>NA</v>
          </cell>
          <cell r="E2113" t="str">
            <v>NA</v>
          </cell>
        </row>
        <row r="2114">
          <cell r="A2114" t="str">
            <v>Radeon Sky 500</v>
          </cell>
          <cell r="B2114">
            <v>4736</v>
          </cell>
          <cell r="C2114">
            <v>244</v>
          </cell>
          <cell r="D2114" t="str">
            <v>NA</v>
          </cell>
          <cell r="E2114" t="str">
            <v>NA</v>
          </cell>
        </row>
        <row r="2115">
          <cell r="A2115" t="str">
            <v>Radeon TM R9 A360</v>
          </cell>
          <cell r="B2115">
            <v>2105</v>
          </cell>
          <cell r="C2115">
            <v>472</v>
          </cell>
          <cell r="D2115" t="str">
            <v>NA</v>
          </cell>
          <cell r="E2115" t="str">
            <v>NA</v>
          </cell>
        </row>
        <row r="2116">
          <cell r="A2116" t="str">
            <v>Radeon VE</v>
          </cell>
          <cell r="B2116">
            <v>2</v>
          </cell>
          <cell r="C2116">
            <v>2200</v>
          </cell>
          <cell r="D2116" t="str">
            <v>NA</v>
          </cell>
          <cell r="E2116" t="str">
            <v>NA</v>
          </cell>
        </row>
        <row r="2117">
          <cell r="A2117" t="str">
            <v>Radeon Vega 2</v>
          </cell>
          <cell r="B2117">
            <v>454</v>
          </cell>
          <cell r="C2117">
            <v>1297</v>
          </cell>
          <cell r="D2117" t="str">
            <v>NA</v>
          </cell>
          <cell r="E2117" t="str">
            <v>NA</v>
          </cell>
        </row>
        <row r="2118">
          <cell r="A2118" t="str">
            <v>Radeon Vega 3</v>
          </cell>
          <cell r="B2118">
            <v>898</v>
          </cell>
          <cell r="C2118">
            <v>852</v>
          </cell>
          <cell r="D2118" t="str">
            <v>0.34</v>
          </cell>
          <cell r="E2118" t="str">
            <v>$2,677.99*</v>
          </cell>
        </row>
        <row r="2119">
          <cell r="A2119" t="str">
            <v>Radeon Vega 3 Mobile</v>
          </cell>
          <cell r="B2119">
            <v>1070</v>
          </cell>
          <cell r="C2119">
            <v>742</v>
          </cell>
          <cell r="D2119" t="str">
            <v>NA</v>
          </cell>
          <cell r="E2119" t="str">
            <v>NA</v>
          </cell>
        </row>
        <row r="2120">
          <cell r="A2120" t="str">
            <v>Radeon Vega 6</v>
          </cell>
          <cell r="B2120">
            <v>1281</v>
          </cell>
          <cell r="C2120">
            <v>666</v>
          </cell>
          <cell r="D2120" t="str">
            <v>0.71</v>
          </cell>
          <cell r="E2120" t="str">
            <v>$1,799.99*</v>
          </cell>
        </row>
        <row r="2121">
          <cell r="A2121" t="str">
            <v>Radeon Vega 8</v>
          </cell>
          <cell r="B2121">
            <v>1697</v>
          </cell>
          <cell r="C2121">
            <v>568</v>
          </cell>
          <cell r="D2121" t="str">
            <v>13.38</v>
          </cell>
          <cell r="E2121" t="str">
            <v>$126.86*</v>
          </cell>
        </row>
        <row r="2122">
          <cell r="A2122" t="str">
            <v>Radeon Vega 8 Mobile</v>
          </cell>
          <cell r="B2122">
            <v>1445</v>
          </cell>
          <cell r="C2122">
            <v>622</v>
          </cell>
          <cell r="D2122" t="str">
            <v>NA</v>
          </cell>
          <cell r="E2122" t="str">
            <v>NA</v>
          </cell>
        </row>
        <row r="2123">
          <cell r="A2123" t="str">
            <v>Radeon Vega 9</v>
          </cell>
          <cell r="B2123">
            <v>1662</v>
          </cell>
          <cell r="C2123">
            <v>575</v>
          </cell>
          <cell r="D2123" t="str">
            <v>NA</v>
          </cell>
          <cell r="E2123" t="str">
            <v>NA</v>
          </cell>
        </row>
        <row r="2124">
          <cell r="A2124" t="str">
            <v>Radeon Vega 10</v>
          </cell>
          <cell r="B2124">
            <v>1548</v>
          </cell>
          <cell r="C2124">
            <v>602</v>
          </cell>
          <cell r="D2124" t="str">
            <v>NA</v>
          </cell>
          <cell r="E2124" t="str">
            <v>NA</v>
          </cell>
        </row>
        <row r="2125">
          <cell r="A2125" t="str">
            <v>Radeon Vega 10 Mobile</v>
          </cell>
          <cell r="B2125">
            <v>1470</v>
          </cell>
          <cell r="C2125">
            <v>621</v>
          </cell>
          <cell r="D2125" t="str">
            <v>NA</v>
          </cell>
          <cell r="E2125" t="str">
            <v>NA</v>
          </cell>
        </row>
        <row r="2126">
          <cell r="A2126" t="str">
            <v>Radeon Vega 11</v>
          </cell>
          <cell r="B2126">
            <v>1842</v>
          </cell>
          <cell r="C2126">
            <v>528</v>
          </cell>
          <cell r="D2126" t="str">
            <v>NA</v>
          </cell>
          <cell r="E2126" t="str">
            <v>NA</v>
          </cell>
        </row>
        <row r="2127">
          <cell r="A2127" t="str">
            <v>Radeon Vega Frontier Edition</v>
          </cell>
          <cell r="B2127">
            <v>13821</v>
          </cell>
          <cell r="C2127">
            <v>61</v>
          </cell>
          <cell r="D2127">
            <v>44431</v>
          </cell>
          <cell r="E2127" t="str">
            <v>$1,680.00*</v>
          </cell>
        </row>
        <row r="2128">
          <cell r="A2128" t="str">
            <v>Radeon VII</v>
          </cell>
          <cell r="B2128">
            <v>16932</v>
          </cell>
          <cell r="C2128">
            <v>30</v>
          </cell>
          <cell r="D2128">
            <v>44374</v>
          </cell>
          <cell r="E2128" t="str">
            <v>$2,699.99*</v>
          </cell>
        </row>
        <row r="2129">
          <cell r="A2129" t="str">
            <v>RADEON X300SE</v>
          </cell>
          <cell r="B2129">
            <v>38</v>
          </cell>
          <cell r="C2129">
            <v>1941</v>
          </cell>
          <cell r="D2129" t="str">
            <v>NA</v>
          </cell>
          <cell r="E2129" t="str">
            <v>NA</v>
          </cell>
        </row>
        <row r="2130">
          <cell r="A2130" t="str">
            <v>RADEON X550</v>
          </cell>
          <cell r="B2130">
            <v>50</v>
          </cell>
          <cell r="C2130">
            <v>1891</v>
          </cell>
          <cell r="D2130" t="str">
            <v>NA</v>
          </cell>
          <cell r="E2130" t="str">
            <v>NA</v>
          </cell>
        </row>
        <row r="2131">
          <cell r="A2131" t="str">
            <v>RADEON X550XT</v>
          </cell>
          <cell r="B2131">
            <v>56</v>
          </cell>
          <cell r="C2131">
            <v>1878</v>
          </cell>
          <cell r="D2131" t="str">
            <v>NA</v>
          </cell>
          <cell r="E2131" t="str">
            <v>NA</v>
          </cell>
        </row>
        <row r="2132">
          <cell r="A2132" t="str">
            <v>Radeon X550XTX</v>
          </cell>
          <cell r="B2132">
            <v>70</v>
          </cell>
          <cell r="C2132">
            <v>1822</v>
          </cell>
          <cell r="D2132" t="str">
            <v>NA</v>
          </cell>
          <cell r="E2132" t="str">
            <v>NA</v>
          </cell>
        </row>
        <row r="2133">
          <cell r="A2133" t="str">
            <v>RADEON X600 256MB HyperMemory</v>
          </cell>
          <cell r="B2133">
            <v>56</v>
          </cell>
          <cell r="C2133">
            <v>1877</v>
          </cell>
          <cell r="D2133" t="str">
            <v>NA</v>
          </cell>
          <cell r="E2133" t="str">
            <v>NA</v>
          </cell>
        </row>
        <row r="2134">
          <cell r="A2134" t="str">
            <v>RADEON X600XT</v>
          </cell>
          <cell r="B2134">
            <v>91</v>
          </cell>
          <cell r="C2134">
            <v>1756</v>
          </cell>
          <cell r="D2134" t="str">
            <v>NA</v>
          </cell>
          <cell r="E2134" t="str">
            <v>NA</v>
          </cell>
        </row>
        <row r="2135">
          <cell r="A2135" t="str">
            <v>RADEON X700</v>
          </cell>
          <cell r="B2135">
            <v>72</v>
          </cell>
          <cell r="C2135">
            <v>1814</v>
          </cell>
          <cell r="D2135" t="str">
            <v>NA</v>
          </cell>
          <cell r="E2135" t="str">
            <v>NA</v>
          </cell>
        </row>
        <row r="2136">
          <cell r="A2136" t="str">
            <v>RADEON X700 PRO</v>
          </cell>
          <cell r="B2136">
            <v>75</v>
          </cell>
          <cell r="C2136">
            <v>1803</v>
          </cell>
          <cell r="D2136" t="str">
            <v>NA</v>
          </cell>
          <cell r="E2136" t="str">
            <v>NA</v>
          </cell>
        </row>
        <row r="2137">
          <cell r="A2137" t="str">
            <v>RADEON X700 SE</v>
          </cell>
          <cell r="B2137">
            <v>71</v>
          </cell>
          <cell r="C2137">
            <v>1819</v>
          </cell>
          <cell r="D2137" t="str">
            <v>NA</v>
          </cell>
          <cell r="E2137" t="str">
            <v>NA</v>
          </cell>
        </row>
        <row r="2138">
          <cell r="A2138" t="str">
            <v>RADEON X800 GT</v>
          </cell>
          <cell r="B2138">
            <v>84</v>
          </cell>
          <cell r="C2138">
            <v>1778</v>
          </cell>
          <cell r="D2138" t="str">
            <v>NA</v>
          </cell>
          <cell r="E2138" t="str">
            <v>NA</v>
          </cell>
        </row>
        <row r="2139">
          <cell r="A2139" t="str">
            <v>RADEON X800 GTO</v>
          </cell>
          <cell r="B2139">
            <v>76</v>
          </cell>
          <cell r="C2139">
            <v>1800</v>
          </cell>
          <cell r="D2139" t="str">
            <v>NA</v>
          </cell>
          <cell r="E2139" t="str">
            <v>NA</v>
          </cell>
        </row>
        <row r="2140">
          <cell r="A2140" t="str">
            <v>RADEON X800 PRO</v>
          </cell>
          <cell r="B2140">
            <v>64</v>
          </cell>
          <cell r="C2140">
            <v>1850</v>
          </cell>
          <cell r="D2140" t="str">
            <v>NA</v>
          </cell>
          <cell r="E2140" t="str">
            <v>NA</v>
          </cell>
        </row>
        <row r="2141">
          <cell r="A2141" t="str">
            <v>RADEON X800 PRO/GTO</v>
          </cell>
          <cell r="B2141">
            <v>73</v>
          </cell>
          <cell r="C2141">
            <v>1811</v>
          </cell>
          <cell r="D2141" t="str">
            <v>NA</v>
          </cell>
          <cell r="E2141" t="str">
            <v>NA</v>
          </cell>
        </row>
        <row r="2142">
          <cell r="A2142" t="str">
            <v>RADEON X800 SE</v>
          </cell>
          <cell r="B2142">
            <v>129</v>
          </cell>
          <cell r="C2142">
            <v>1635</v>
          </cell>
          <cell r="D2142" t="str">
            <v>NA</v>
          </cell>
          <cell r="E2142" t="str">
            <v>NA</v>
          </cell>
        </row>
        <row r="2143">
          <cell r="A2143" t="str">
            <v>Videocard Name</v>
          </cell>
          <cell r="B2143" t="str">
            <v>Passmark G3D Mark</v>
          </cell>
          <cell r="C2143" t="str">
            <v>Rank</v>
          </cell>
          <cell r="D2143" t="str">
            <v>Videocard Value</v>
          </cell>
          <cell r="E2143" t="str">
            <v>Price</v>
          </cell>
        </row>
        <row r="2144">
          <cell r="A2144"/>
          <cell r="B2144" t="str">
            <v>(higher is better)</v>
          </cell>
          <cell r="C2144" t="str">
            <v>(lower is better)</v>
          </cell>
          <cell r="D2144" t="str">
            <v>(higher is better)</v>
          </cell>
          <cell r="E2144" t="str">
            <v>(USD)</v>
          </cell>
        </row>
        <row r="2145">
          <cell r="A2145" t="str">
            <v>RADEON X800 XL</v>
          </cell>
          <cell r="B2145">
            <v>69</v>
          </cell>
          <cell r="C2145">
            <v>1828</v>
          </cell>
          <cell r="D2145" t="str">
            <v>NA</v>
          </cell>
          <cell r="E2145" t="str">
            <v>NA</v>
          </cell>
        </row>
        <row r="2146">
          <cell r="A2146" t="str">
            <v>RADEON X800 XT</v>
          </cell>
          <cell r="B2146">
            <v>97</v>
          </cell>
          <cell r="C2146">
            <v>1734</v>
          </cell>
          <cell r="D2146" t="str">
            <v>NA</v>
          </cell>
          <cell r="E2146" t="str">
            <v>NA</v>
          </cell>
        </row>
        <row r="2147">
          <cell r="A2147" t="str">
            <v>RADEON X800 XT Platinum Edition</v>
          </cell>
          <cell r="B2147">
            <v>81</v>
          </cell>
          <cell r="C2147">
            <v>1790</v>
          </cell>
          <cell r="D2147" t="str">
            <v>NA</v>
          </cell>
          <cell r="E2147" t="str">
            <v>NA</v>
          </cell>
        </row>
        <row r="2148">
          <cell r="A2148" t="str">
            <v>RADEON X800GT</v>
          </cell>
          <cell r="B2148">
            <v>79</v>
          </cell>
          <cell r="C2148">
            <v>1796</v>
          </cell>
          <cell r="D2148" t="str">
            <v>NA</v>
          </cell>
          <cell r="E2148" t="str">
            <v>NA</v>
          </cell>
        </row>
        <row r="2149">
          <cell r="A2149" t="str">
            <v>RADEON X850 PRO</v>
          </cell>
          <cell r="B2149">
            <v>72</v>
          </cell>
          <cell r="C2149">
            <v>1813</v>
          </cell>
          <cell r="D2149" t="str">
            <v>NA</v>
          </cell>
          <cell r="E2149" t="str">
            <v>NA</v>
          </cell>
        </row>
        <row r="2150">
          <cell r="A2150" t="str">
            <v>RADEON X850 XT</v>
          </cell>
          <cell r="B2150">
            <v>81</v>
          </cell>
          <cell r="C2150">
            <v>1792</v>
          </cell>
          <cell r="D2150" t="str">
            <v>NA</v>
          </cell>
          <cell r="E2150" t="str">
            <v>NA</v>
          </cell>
        </row>
        <row r="2151">
          <cell r="A2151" t="str">
            <v>RADEON X850 XT Platinum Edition</v>
          </cell>
          <cell r="B2151">
            <v>81</v>
          </cell>
          <cell r="C2151">
            <v>1784</v>
          </cell>
          <cell r="D2151" t="str">
            <v>NA</v>
          </cell>
          <cell r="E2151" t="str">
            <v>NA</v>
          </cell>
        </row>
        <row r="2152">
          <cell r="A2152" t="str">
            <v>Radeon X1050</v>
          </cell>
          <cell r="B2152">
            <v>49</v>
          </cell>
          <cell r="C2152">
            <v>1897</v>
          </cell>
          <cell r="D2152" t="str">
            <v>NA</v>
          </cell>
          <cell r="E2152" t="str">
            <v>NA</v>
          </cell>
        </row>
        <row r="2153">
          <cell r="A2153" t="str">
            <v>Radeon X1200</v>
          </cell>
          <cell r="B2153">
            <v>32</v>
          </cell>
          <cell r="C2153">
            <v>1973</v>
          </cell>
          <cell r="D2153" t="str">
            <v>NA</v>
          </cell>
          <cell r="E2153" t="str">
            <v>NA</v>
          </cell>
        </row>
        <row r="2154">
          <cell r="A2154" t="str">
            <v>Radeon X1250</v>
          </cell>
          <cell r="B2154">
            <v>37</v>
          </cell>
          <cell r="C2154">
            <v>1944</v>
          </cell>
          <cell r="D2154" t="str">
            <v>NA</v>
          </cell>
          <cell r="E2154" t="str">
            <v>NA</v>
          </cell>
        </row>
        <row r="2155">
          <cell r="A2155" t="str">
            <v>Radeon X1270</v>
          </cell>
          <cell r="B2155">
            <v>31</v>
          </cell>
          <cell r="C2155">
            <v>1977</v>
          </cell>
          <cell r="D2155" t="str">
            <v>NA</v>
          </cell>
          <cell r="E2155" t="str">
            <v>NA</v>
          </cell>
        </row>
        <row r="2156">
          <cell r="A2156" t="str">
            <v>Radeon X1300</v>
          </cell>
          <cell r="B2156">
            <v>58</v>
          </cell>
          <cell r="C2156">
            <v>1869</v>
          </cell>
          <cell r="D2156" t="str">
            <v>0.44</v>
          </cell>
          <cell r="E2156" t="str">
            <v>$132.98*</v>
          </cell>
        </row>
        <row r="2157">
          <cell r="A2157" t="str">
            <v>Radeon X1300 PRO</v>
          </cell>
          <cell r="B2157">
            <v>84</v>
          </cell>
          <cell r="C2157">
            <v>1777</v>
          </cell>
          <cell r="D2157" t="str">
            <v>NA</v>
          </cell>
          <cell r="E2157" t="str">
            <v>NA</v>
          </cell>
        </row>
        <row r="2158">
          <cell r="A2158" t="str">
            <v>Radeon X1550</v>
          </cell>
          <cell r="B2158">
            <v>66</v>
          </cell>
          <cell r="C2158">
            <v>1844</v>
          </cell>
          <cell r="D2158" t="str">
            <v>0.43</v>
          </cell>
          <cell r="E2158" t="str">
            <v>$155.00*</v>
          </cell>
        </row>
        <row r="2159">
          <cell r="A2159" t="str">
            <v>Radeon X1550 64-bit</v>
          </cell>
          <cell r="B2159">
            <v>47</v>
          </cell>
          <cell r="C2159">
            <v>1901</v>
          </cell>
          <cell r="D2159" t="str">
            <v>NA</v>
          </cell>
          <cell r="E2159" t="str">
            <v>NA</v>
          </cell>
        </row>
        <row r="2160">
          <cell r="A2160" t="str">
            <v>Radeon X1600</v>
          </cell>
          <cell r="B2160">
            <v>49</v>
          </cell>
          <cell r="C2160">
            <v>1895</v>
          </cell>
          <cell r="D2160" t="str">
            <v>NA</v>
          </cell>
          <cell r="E2160" t="str">
            <v>NA</v>
          </cell>
        </row>
        <row r="2161">
          <cell r="A2161" t="str">
            <v>Radeon X1600 Pro</v>
          </cell>
          <cell r="B2161">
            <v>98</v>
          </cell>
          <cell r="C2161">
            <v>1727</v>
          </cell>
          <cell r="D2161" t="str">
            <v>NA</v>
          </cell>
          <cell r="E2161" t="str">
            <v>NA</v>
          </cell>
        </row>
        <row r="2162">
          <cell r="A2162" t="str">
            <v>Radeon X1600 Pro / X1300XT</v>
          </cell>
          <cell r="B2162">
            <v>69</v>
          </cell>
          <cell r="C2162">
            <v>1830</v>
          </cell>
          <cell r="D2162" t="str">
            <v>NA</v>
          </cell>
          <cell r="E2162" t="str">
            <v>NA</v>
          </cell>
        </row>
        <row r="2163">
          <cell r="A2163" t="str">
            <v>Radeon X1600 XT</v>
          </cell>
          <cell r="B2163">
            <v>115</v>
          </cell>
          <cell r="C2163">
            <v>1677</v>
          </cell>
          <cell r="D2163" t="str">
            <v>NA</v>
          </cell>
          <cell r="E2163" t="str">
            <v>NA</v>
          </cell>
        </row>
        <row r="2164">
          <cell r="A2164" t="str">
            <v>Radeon X1650 GTO</v>
          </cell>
          <cell r="B2164">
            <v>74</v>
          </cell>
          <cell r="C2164">
            <v>1806</v>
          </cell>
          <cell r="D2164" t="str">
            <v>NA</v>
          </cell>
          <cell r="E2164" t="str">
            <v>NA</v>
          </cell>
        </row>
        <row r="2165">
          <cell r="A2165" t="str">
            <v>Radeon X1650 Pro</v>
          </cell>
          <cell r="B2165">
            <v>84</v>
          </cell>
          <cell r="C2165">
            <v>1774</v>
          </cell>
          <cell r="D2165" t="str">
            <v>0.53</v>
          </cell>
          <cell r="E2165" t="str">
            <v>$160.89*</v>
          </cell>
        </row>
        <row r="2166">
          <cell r="A2166" t="str">
            <v>Radeon X1650 SE</v>
          </cell>
          <cell r="B2166">
            <v>71</v>
          </cell>
          <cell r="C2166">
            <v>1821</v>
          </cell>
          <cell r="D2166" t="str">
            <v>NA</v>
          </cell>
          <cell r="E2166" t="str">
            <v>NA</v>
          </cell>
        </row>
        <row r="2167">
          <cell r="A2167" t="str">
            <v>Radeon X1700 Targa Edition</v>
          </cell>
          <cell r="B2167">
            <v>116</v>
          </cell>
          <cell r="C2167">
            <v>1675</v>
          </cell>
          <cell r="D2167" t="str">
            <v>NA</v>
          </cell>
          <cell r="E2167" t="str">
            <v>NA</v>
          </cell>
        </row>
        <row r="2168">
          <cell r="A2168" t="str">
            <v>Radeon X1800 GTO</v>
          </cell>
          <cell r="B2168">
            <v>140</v>
          </cell>
          <cell r="C2168">
            <v>1611</v>
          </cell>
          <cell r="D2168" t="str">
            <v>NA</v>
          </cell>
          <cell r="E2168" t="str">
            <v>NA</v>
          </cell>
        </row>
        <row r="2169">
          <cell r="A2169" t="str">
            <v>Radeon X1900 CrossFire Edition</v>
          </cell>
          <cell r="B2169">
            <v>137</v>
          </cell>
          <cell r="C2169">
            <v>1621</v>
          </cell>
          <cell r="D2169" t="str">
            <v>NA</v>
          </cell>
          <cell r="E2169" t="str">
            <v>NA</v>
          </cell>
        </row>
        <row r="2170">
          <cell r="A2170" t="str">
            <v>Radeon X1900 GT</v>
          </cell>
          <cell r="B2170">
            <v>145</v>
          </cell>
          <cell r="C2170">
            <v>1603</v>
          </cell>
          <cell r="D2170" t="str">
            <v>NA</v>
          </cell>
          <cell r="E2170" t="str">
            <v>NA</v>
          </cell>
        </row>
        <row r="2171">
          <cell r="A2171" t="str">
            <v>Radeon X1950 CrossFire Edition</v>
          </cell>
          <cell r="B2171">
            <v>151</v>
          </cell>
          <cell r="C2171">
            <v>1591</v>
          </cell>
          <cell r="D2171" t="str">
            <v>NA</v>
          </cell>
          <cell r="E2171" t="str">
            <v>NA</v>
          </cell>
        </row>
        <row r="2172">
          <cell r="A2172" t="str">
            <v>Radeon X1950 GT</v>
          </cell>
          <cell r="B2172">
            <v>106</v>
          </cell>
          <cell r="C2172">
            <v>1708</v>
          </cell>
          <cell r="D2172" t="str">
            <v>NA</v>
          </cell>
          <cell r="E2172" t="str">
            <v>NA</v>
          </cell>
        </row>
        <row r="2173">
          <cell r="A2173" t="str">
            <v>Radeon X1950 Pro</v>
          </cell>
          <cell r="B2173">
            <v>112</v>
          </cell>
          <cell r="C2173">
            <v>1686</v>
          </cell>
          <cell r="D2173" t="str">
            <v>NA</v>
          </cell>
          <cell r="E2173" t="str">
            <v>NA</v>
          </cell>
        </row>
        <row r="2174">
          <cell r="A2174" t="str">
            <v>RADEON XPRESS 200</v>
          </cell>
          <cell r="B2174">
            <v>29</v>
          </cell>
          <cell r="C2174">
            <v>1985</v>
          </cell>
          <cell r="D2174" t="str">
            <v>NA</v>
          </cell>
          <cell r="E2174" t="str">
            <v>NA</v>
          </cell>
        </row>
        <row r="2175">
          <cell r="A2175" t="str">
            <v>RADEON XPRESS 200 CROSSFIRE</v>
          </cell>
          <cell r="B2175">
            <v>18</v>
          </cell>
          <cell r="C2175">
            <v>2029</v>
          </cell>
          <cell r="D2175" t="str">
            <v>NA</v>
          </cell>
          <cell r="E2175" t="str">
            <v>NA</v>
          </cell>
        </row>
        <row r="2176">
          <cell r="A2176" t="str">
            <v>RADEON XPRESS 200M</v>
          </cell>
          <cell r="B2176">
            <v>22</v>
          </cell>
          <cell r="C2176">
            <v>2016</v>
          </cell>
          <cell r="D2176" t="str">
            <v>NA</v>
          </cell>
          <cell r="E2176" t="str">
            <v>NA</v>
          </cell>
        </row>
        <row r="2177">
          <cell r="A2177" t="str">
            <v>Radeon Xpress 1100</v>
          </cell>
          <cell r="B2177">
            <v>34</v>
          </cell>
          <cell r="C2177">
            <v>1964</v>
          </cell>
          <cell r="D2177" t="str">
            <v>NA</v>
          </cell>
          <cell r="E2177" t="str">
            <v>NA</v>
          </cell>
        </row>
        <row r="2178">
          <cell r="A2178" t="str">
            <v>Radeon Xpress 1150</v>
          </cell>
          <cell r="B2178">
            <v>29</v>
          </cell>
          <cell r="C2178">
            <v>1984</v>
          </cell>
          <cell r="D2178" t="str">
            <v>NA</v>
          </cell>
          <cell r="E2178" t="str">
            <v>NA</v>
          </cell>
        </row>
        <row r="2179">
          <cell r="A2179" t="str">
            <v>Radeon Xpress 1200</v>
          </cell>
          <cell r="B2179">
            <v>35</v>
          </cell>
          <cell r="C2179">
            <v>1953</v>
          </cell>
          <cell r="D2179" t="str">
            <v>NA</v>
          </cell>
          <cell r="E2179" t="str">
            <v>NA</v>
          </cell>
        </row>
        <row r="2180">
          <cell r="A2180" t="str">
            <v>Radeon Xpress 1250</v>
          </cell>
          <cell r="B2180">
            <v>42</v>
          </cell>
          <cell r="C2180">
            <v>1919</v>
          </cell>
          <cell r="D2180" t="str">
            <v>NA</v>
          </cell>
          <cell r="E2180" t="str">
            <v>NA</v>
          </cell>
        </row>
        <row r="2181">
          <cell r="A2181" t="str">
            <v>Radeon Xpress 1270</v>
          </cell>
          <cell r="B2181">
            <v>26</v>
          </cell>
          <cell r="C2181">
            <v>1995</v>
          </cell>
          <cell r="D2181" t="str">
            <v>NA</v>
          </cell>
          <cell r="E2181" t="str">
            <v>NA</v>
          </cell>
        </row>
        <row r="2182">
          <cell r="A2182" t="str">
            <v>Radeon Xpress 1300</v>
          </cell>
          <cell r="B2182">
            <v>52</v>
          </cell>
          <cell r="C2182">
            <v>1882</v>
          </cell>
          <cell r="D2182" t="str">
            <v>NA</v>
          </cell>
          <cell r="E2182" t="str">
            <v>NA</v>
          </cell>
        </row>
        <row r="2183">
          <cell r="A2183" t="str">
            <v>Radeon Xpress 1300M</v>
          </cell>
          <cell r="B2183">
            <v>40</v>
          </cell>
          <cell r="C2183">
            <v>1927</v>
          </cell>
          <cell r="D2183" t="str">
            <v>NA</v>
          </cell>
          <cell r="E2183" t="str">
            <v>NA</v>
          </cell>
        </row>
        <row r="2184">
          <cell r="A2184" t="str">
            <v>Radeon. HD 7730M</v>
          </cell>
          <cell r="B2184">
            <v>928</v>
          </cell>
          <cell r="C2184">
            <v>832</v>
          </cell>
          <cell r="D2184" t="str">
            <v>NA</v>
          </cell>
          <cell r="E2184" t="str">
            <v>NA</v>
          </cell>
        </row>
        <row r="2185">
          <cell r="A2185" t="str">
            <v>RadeonT 540X</v>
          </cell>
          <cell r="B2185">
            <v>1802</v>
          </cell>
          <cell r="C2185">
            <v>544</v>
          </cell>
          <cell r="D2185" t="str">
            <v>NA</v>
          </cell>
          <cell r="E2185" t="str">
            <v>NA</v>
          </cell>
        </row>
        <row r="2186">
          <cell r="A2186" t="str">
            <v>RadeonT R5 430</v>
          </cell>
          <cell r="B2186">
            <v>1012</v>
          </cell>
          <cell r="C2186">
            <v>776</v>
          </cell>
          <cell r="D2186" t="str">
            <v>NA</v>
          </cell>
          <cell r="E2186" t="str">
            <v>NA</v>
          </cell>
        </row>
        <row r="2187">
          <cell r="A2187" t="str">
            <v>RadeonT R7 450</v>
          </cell>
          <cell r="B2187">
            <v>2184</v>
          </cell>
          <cell r="C2187">
            <v>462</v>
          </cell>
          <cell r="D2187" t="str">
            <v>NA</v>
          </cell>
          <cell r="E2187" t="str">
            <v>NA</v>
          </cell>
        </row>
        <row r="2188">
          <cell r="A2188" t="str">
            <v>RadeonT RX 560X</v>
          </cell>
          <cell r="B2188">
            <v>1809</v>
          </cell>
          <cell r="C2188">
            <v>541</v>
          </cell>
          <cell r="D2188" t="str">
            <v>NA</v>
          </cell>
          <cell r="E2188" t="str">
            <v>NA</v>
          </cell>
        </row>
        <row r="2189">
          <cell r="A2189" t="str">
            <v>RadeonT RX 640</v>
          </cell>
          <cell r="B2189">
            <v>1363</v>
          </cell>
          <cell r="C2189">
            <v>-1</v>
          </cell>
          <cell r="D2189" t="str">
            <v>NA</v>
          </cell>
          <cell r="E2189" t="str">
            <v>NA</v>
          </cell>
        </row>
        <row r="2190">
          <cell r="A2190" t="str">
            <v>RadeonT RX 5300</v>
          </cell>
          <cell r="B2190">
            <v>7321</v>
          </cell>
          <cell r="C2190">
            <v>173</v>
          </cell>
          <cell r="D2190" t="str">
            <v>NA</v>
          </cell>
          <cell r="E2190" t="str">
            <v>NA</v>
          </cell>
        </row>
        <row r="2191">
          <cell r="A2191" t="str">
            <v>RadeonT RX 5500M</v>
          </cell>
          <cell r="B2191">
            <v>3165</v>
          </cell>
          <cell r="C2191">
            <v>340</v>
          </cell>
          <cell r="D2191" t="str">
            <v>NA</v>
          </cell>
          <cell r="E2191" t="str">
            <v>NA</v>
          </cell>
        </row>
        <row r="2192">
          <cell r="A2192" t="str">
            <v>RadeonT Vega 3</v>
          </cell>
          <cell r="B2192">
            <v>774</v>
          </cell>
          <cell r="C2192">
            <v>-1</v>
          </cell>
          <cell r="D2192" t="str">
            <v>NA</v>
          </cell>
          <cell r="E2192" t="str">
            <v>NA</v>
          </cell>
        </row>
        <row r="2193">
          <cell r="A2193" t="str">
            <v>Rage 128 Pro</v>
          </cell>
          <cell r="B2193">
            <v>1</v>
          </cell>
          <cell r="C2193">
            <v>2209</v>
          </cell>
          <cell r="D2193" t="str">
            <v>NA</v>
          </cell>
          <cell r="E2193" t="str">
            <v>NA</v>
          </cell>
        </row>
        <row r="2194">
          <cell r="A2194" t="str">
            <v>Videocard Name</v>
          </cell>
          <cell r="B2194" t="str">
            <v>Passmark G3D Mark</v>
          </cell>
          <cell r="C2194" t="str">
            <v>Rank</v>
          </cell>
          <cell r="D2194" t="str">
            <v>Videocard Value</v>
          </cell>
          <cell r="E2194" t="str">
            <v>Price</v>
          </cell>
        </row>
        <row r="2195">
          <cell r="A2195"/>
          <cell r="B2195" t="str">
            <v>(higher is better)</v>
          </cell>
          <cell r="C2195" t="str">
            <v>(lower is better)</v>
          </cell>
          <cell r="D2195" t="str">
            <v>(higher is better)</v>
          </cell>
          <cell r="E2195" t="str">
            <v>(USD)</v>
          </cell>
        </row>
        <row r="2196">
          <cell r="A2196" t="str">
            <v>RAGE 128 PRO AGP 4X TMDS</v>
          </cell>
          <cell r="B2196">
            <v>1</v>
          </cell>
          <cell r="C2196">
            <v>2211</v>
          </cell>
          <cell r="D2196" t="str">
            <v>NA</v>
          </cell>
          <cell r="E2196" t="str">
            <v>NA</v>
          </cell>
        </row>
        <row r="2197">
          <cell r="A2197" t="str">
            <v>Rage Fury Pro/Xpert 2000 Pro</v>
          </cell>
          <cell r="B2197">
            <v>3</v>
          </cell>
          <cell r="C2197">
            <v>2171</v>
          </cell>
          <cell r="D2197" t="str">
            <v>NA</v>
          </cell>
          <cell r="E2197" t="str">
            <v>NA</v>
          </cell>
        </row>
        <row r="2198">
          <cell r="A2198" t="str">
            <v>Red Hat QXL controller</v>
          </cell>
          <cell r="B2198">
            <v>31</v>
          </cell>
          <cell r="C2198">
            <v>1975</v>
          </cell>
          <cell r="D2198" t="str">
            <v>NA</v>
          </cell>
          <cell r="E2198" t="str">
            <v>NA</v>
          </cell>
        </row>
        <row r="2199">
          <cell r="A2199" t="str">
            <v>RGH Drivers v3</v>
          </cell>
          <cell r="B2199">
            <v>11</v>
          </cell>
          <cell r="C2199">
            <v>2048</v>
          </cell>
          <cell r="D2199" t="str">
            <v>NA</v>
          </cell>
          <cell r="E2199" t="str">
            <v>NA</v>
          </cell>
        </row>
        <row r="2200">
          <cell r="A2200" t="str">
            <v>RIVA TNT2 Model 64/Model 64 Pro</v>
          </cell>
          <cell r="B2200">
            <v>3</v>
          </cell>
          <cell r="C2200">
            <v>2149</v>
          </cell>
          <cell r="D2200" t="str">
            <v>NA</v>
          </cell>
          <cell r="E2200" t="str">
            <v>NA</v>
          </cell>
        </row>
        <row r="2201">
          <cell r="A2201" t="str">
            <v>RIVA TNT2/TNT2 Pro</v>
          </cell>
          <cell r="B2201">
            <v>3</v>
          </cell>
          <cell r="C2201">
            <v>2161</v>
          </cell>
          <cell r="D2201" t="str">
            <v>NA</v>
          </cell>
          <cell r="E2201" t="str">
            <v>NA</v>
          </cell>
        </row>
        <row r="2202">
          <cell r="A2202" t="str">
            <v>RTX A2000 Laptop GPU</v>
          </cell>
          <cell r="B2202">
            <v>11559</v>
          </cell>
          <cell r="C2202">
            <v>87</v>
          </cell>
          <cell r="D2202" t="str">
            <v>NA</v>
          </cell>
          <cell r="E2202" t="str">
            <v>NA</v>
          </cell>
        </row>
        <row r="2203">
          <cell r="A2203" t="str">
            <v>RTX A3000 Laptop GPU</v>
          </cell>
          <cell r="B2203">
            <v>14622</v>
          </cell>
          <cell r="C2203">
            <v>52</v>
          </cell>
          <cell r="D2203" t="str">
            <v>NA</v>
          </cell>
          <cell r="E2203" t="str">
            <v>NA</v>
          </cell>
        </row>
        <row r="2204">
          <cell r="A2204" t="str">
            <v>RTX A4000</v>
          </cell>
          <cell r="B2204">
            <v>18891</v>
          </cell>
          <cell r="C2204">
            <v>19</v>
          </cell>
          <cell r="D2204" t="str">
            <v>15.92</v>
          </cell>
          <cell r="E2204" t="str">
            <v>$1,186.99*</v>
          </cell>
        </row>
        <row r="2205">
          <cell r="A2205" t="str">
            <v>RTX A4000 Laptop GPU</v>
          </cell>
          <cell r="B2205">
            <v>15986</v>
          </cell>
          <cell r="C2205">
            <v>40</v>
          </cell>
          <cell r="D2205" t="str">
            <v>NA</v>
          </cell>
          <cell r="E2205" t="str">
            <v>NA</v>
          </cell>
        </row>
        <row r="2206">
          <cell r="A2206" t="str">
            <v>RTX A5000</v>
          </cell>
          <cell r="B2206">
            <v>24210</v>
          </cell>
          <cell r="C2206">
            <v>5</v>
          </cell>
          <cell r="D2206" t="str">
            <v>NA</v>
          </cell>
          <cell r="E2206" t="str">
            <v>NA</v>
          </cell>
        </row>
        <row r="2207">
          <cell r="A2207" t="str">
            <v>RTX A5000 Laptop GPU</v>
          </cell>
          <cell r="B2207">
            <v>18789</v>
          </cell>
          <cell r="C2207">
            <v>21</v>
          </cell>
          <cell r="D2207" t="str">
            <v>NA</v>
          </cell>
          <cell r="E2207" t="str">
            <v>NA</v>
          </cell>
        </row>
        <row r="2208">
          <cell r="A2208" t="str">
            <v>RTX A6000</v>
          </cell>
          <cell r="B2208">
            <v>23711</v>
          </cell>
          <cell r="C2208">
            <v>6</v>
          </cell>
          <cell r="D2208" t="str">
            <v>4.74</v>
          </cell>
          <cell r="E2208" t="str">
            <v>$4,999.00*</v>
          </cell>
        </row>
        <row r="2209">
          <cell r="A2209" t="str">
            <v>RV530 PRO</v>
          </cell>
          <cell r="B2209">
            <v>118</v>
          </cell>
          <cell r="C2209">
            <v>1668</v>
          </cell>
          <cell r="D2209" t="str">
            <v>NA</v>
          </cell>
          <cell r="E2209" t="str">
            <v>NA</v>
          </cell>
        </row>
        <row r="2210">
          <cell r="A2210" t="str">
            <v>Ryzen 3 4300G with Radeon Graphics</v>
          </cell>
          <cell r="B2210">
            <v>1902</v>
          </cell>
          <cell r="C2210">
            <v>519</v>
          </cell>
          <cell r="D2210" t="str">
            <v>NA</v>
          </cell>
          <cell r="E2210" t="str">
            <v>NA</v>
          </cell>
        </row>
        <row r="2211">
          <cell r="A2211" t="str">
            <v>Ryzen 3 4300GE with Radeon Graphics</v>
          </cell>
          <cell r="B2211">
            <v>2402</v>
          </cell>
          <cell r="C2211">
            <v>-1</v>
          </cell>
          <cell r="D2211" t="str">
            <v>NA</v>
          </cell>
          <cell r="E2211" t="str">
            <v>NA</v>
          </cell>
        </row>
        <row r="2212">
          <cell r="A2212" t="str">
            <v>Ryzen 3 4300U with Radeon Graphics</v>
          </cell>
          <cell r="B2212">
            <v>1354</v>
          </cell>
          <cell r="C2212">
            <v>647</v>
          </cell>
          <cell r="D2212" t="str">
            <v>NA</v>
          </cell>
          <cell r="E2212" t="str">
            <v>NA</v>
          </cell>
        </row>
        <row r="2213">
          <cell r="A2213" t="str">
            <v>Ryzen 3 5300G with Radeon Graphics</v>
          </cell>
          <cell r="B2213">
            <v>2377</v>
          </cell>
          <cell r="C2213">
            <v>427</v>
          </cell>
          <cell r="D2213" t="str">
            <v>NA</v>
          </cell>
          <cell r="E2213" t="str">
            <v>NA</v>
          </cell>
        </row>
        <row r="2214">
          <cell r="A2214" t="str">
            <v>Ryzen 3 5300GE with Radeon Graphics</v>
          </cell>
          <cell r="B2214">
            <v>2386</v>
          </cell>
          <cell r="C2214">
            <v>426</v>
          </cell>
          <cell r="D2214" t="str">
            <v>NA</v>
          </cell>
          <cell r="E2214" t="str">
            <v>NA</v>
          </cell>
        </row>
        <row r="2215">
          <cell r="A2215" t="str">
            <v>Ryzen 3 5400U with Radeon Graphics</v>
          </cell>
          <cell r="B2215">
            <v>1734</v>
          </cell>
          <cell r="C2215">
            <v>561</v>
          </cell>
          <cell r="D2215" t="str">
            <v>NA</v>
          </cell>
          <cell r="E2215" t="str">
            <v>NA</v>
          </cell>
        </row>
        <row r="2216">
          <cell r="A2216" t="str">
            <v>Ryzen 3 PRO 4200G with Radeon Graphics</v>
          </cell>
          <cell r="B2216">
            <v>1798</v>
          </cell>
          <cell r="C2216">
            <v>-1</v>
          </cell>
          <cell r="D2216" t="str">
            <v>NA</v>
          </cell>
          <cell r="E2216" t="str">
            <v>NA</v>
          </cell>
        </row>
        <row r="2217">
          <cell r="A2217" t="str">
            <v>Ryzen 3 PRO 4200GE with Radeon Graphics</v>
          </cell>
          <cell r="B2217">
            <v>1783</v>
          </cell>
          <cell r="C2217">
            <v>553</v>
          </cell>
          <cell r="D2217" t="str">
            <v>NA</v>
          </cell>
          <cell r="E2217" t="str">
            <v>NA</v>
          </cell>
        </row>
        <row r="2218">
          <cell r="A2218" t="str">
            <v>Ryzen 3 PRO 4300U with Radeon Graphics</v>
          </cell>
          <cell r="B2218">
            <v>1542</v>
          </cell>
          <cell r="C2218">
            <v>606</v>
          </cell>
          <cell r="D2218" t="str">
            <v>NA</v>
          </cell>
          <cell r="E2218" t="str">
            <v>NA</v>
          </cell>
        </row>
        <row r="2219">
          <cell r="A2219" t="str">
            <v>Ryzen 3 Pro 4350G with Radeon Graphics</v>
          </cell>
          <cell r="B2219">
            <v>2190</v>
          </cell>
          <cell r="C2219">
            <v>458</v>
          </cell>
          <cell r="D2219" t="str">
            <v>NA</v>
          </cell>
          <cell r="E2219" t="str">
            <v>NA</v>
          </cell>
        </row>
        <row r="2220">
          <cell r="A2220" t="str">
            <v>Ryzen 3 PRO 4350GE with Radeon Graphics</v>
          </cell>
          <cell r="B2220">
            <v>2180</v>
          </cell>
          <cell r="C2220">
            <v>464</v>
          </cell>
          <cell r="D2220" t="str">
            <v>NA</v>
          </cell>
          <cell r="E2220" t="str">
            <v>NA</v>
          </cell>
        </row>
        <row r="2221">
          <cell r="A2221" t="str">
            <v>Ryzen 3 PRO 4450U with Radeon Graphics</v>
          </cell>
          <cell r="B2221">
            <v>1538</v>
          </cell>
          <cell r="C2221">
            <v>608</v>
          </cell>
          <cell r="D2221" t="str">
            <v>NA</v>
          </cell>
          <cell r="E2221" t="str">
            <v>NA</v>
          </cell>
        </row>
        <row r="2222">
          <cell r="A2222" t="str">
            <v>Ryzen 3 PRO 5350G with Radeon Graphics</v>
          </cell>
          <cell r="B2222">
            <v>2341</v>
          </cell>
          <cell r="C2222">
            <v>435</v>
          </cell>
          <cell r="D2222" t="str">
            <v>NA</v>
          </cell>
          <cell r="E2222" t="str">
            <v>NA</v>
          </cell>
        </row>
        <row r="2223">
          <cell r="A2223" t="str">
            <v>Ryzen 3 PRO 5350GE with Radeon Graphics</v>
          </cell>
          <cell r="B2223">
            <v>2340</v>
          </cell>
          <cell r="C2223">
            <v>436</v>
          </cell>
          <cell r="D2223" t="str">
            <v>NA</v>
          </cell>
          <cell r="E2223" t="str">
            <v>NA</v>
          </cell>
        </row>
        <row r="2224">
          <cell r="A2224" t="str">
            <v>Ryzen 3 PRO 5450U with Radeon Graphics</v>
          </cell>
          <cell r="B2224">
            <v>1555</v>
          </cell>
          <cell r="C2224">
            <v>600</v>
          </cell>
          <cell r="D2224" t="str">
            <v>NA</v>
          </cell>
          <cell r="E2224" t="str">
            <v>NA</v>
          </cell>
        </row>
        <row r="2225">
          <cell r="A2225" t="str">
            <v>Ryzen 5 2500U with Radeon Vega</v>
          </cell>
          <cell r="B2225">
            <v>1503</v>
          </cell>
          <cell r="C2225">
            <v>614</v>
          </cell>
          <cell r="D2225" t="str">
            <v>NA</v>
          </cell>
          <cell r="E2225" t="str">
            <v>NA</v>
          </cell>
        </row>
        <row r="2226">
          <cell r="A2226" t="str">
            <v>Ryzen 5 4500U with Radeon Graphics</v>
          </cell>
          <cell r="B2226">
            <v>1819</v>
          </cell>
          <cell r="C2226">
            <v>538</v>
          </cell>
          <cell r="D2226" t="str">
            <v>NA</v>
          </cell>
          <cell r="E2226" t="str">
            <v>NA</v>
          </cell>
        </row>
        <row r="2227">
          <cell r="A2227" t="str">
            <v>Ryzen 5 4600G with Radeon Graphics</v>
          </cell>
          <cell r="B2227">
            <v>2061</v>
          </cell>
          <cell r="C2227">
            <v>479</v>
          </cell>
          <cell r="D2227" t="str">
            <v>NA</v>
          </cell>
          <cell r="E2227" t="str">
            <v>NA</v>
          </cell>
        </row>
        <row r="2228">
          <cell r="A2228" t="str">
            <v>Ryzen 5 4600H with Radeon Graphics</v>
          </cell>
          <cell r="B2228">
            <v>1936</v>
          </cell>
          <cell r="C2228">
            <v>509</v>
          </cell>
          <cell r="D2228" t="str">
            <v>NA</v>
          </cell>
          <cell r="E2228" t="str">
            <v>NA</v>
          </cell>
        </row>
        <row r="2229">
          <cell r="A2229" t="str">
            <v>Ryzen 5 4600U with Radeon Graphics</v>
          </cell>
          <cell r="B2229">
            <v>1951</v>
          </cell>
          <cell r="C2229">
            <v>505</v>
          </cell>
          <cell r="D2229" t="str">
            <v>NA</v>
          </cell>
          <cell r="E2229" t="str">
            <v>NA</v>
          </cell>
        </row>
        <row r="2230">
          <cell r="A2230" t="str">
            <v>Ryzen 5 5600G with Radeon Graphics</v>
          </cell>
          <cell r="B2230">
            <v>2638</v>
          </cell>
          <cell r="C2230">
            <v>393</v>
          </cell>
          <cell r="D2230" t="str">
            <v>NA</v>
          </cell>
          <cell r="E2230" t="str">
            <v>NA</v>
          </cell>
        </row>
        <row r="2231">
          <cell r="A2231" t="str">
            <v>Ryzen 5 5600GE with Radeon Graphics</v>
          </cell>
          <cell r="B2231">
            <v>2601</v>
          </cell>
          <cell r="C2231">
            <v>398</v>
          </cell>
          <cell r="D2231" t="str">
            <v>NA</v>
          </cell>
          <cell r="E2231" t="str">
            <v>NA</v>
          </cell>
        </row>
        <row r="2232">
          <cell r="A2232" t="str">
            <v>Ryzen 5 5600H with Radeon Graphics</v>
          </cell>
          <cell r="B2232">
            <v>2417</v>
          </cell>
          <cell r="C2232">
            <v>420</v>
          </cell>
          <cell r="D2232" t="str">
            <v>NA</v>
          </cell>
          <cell r="E2232" t="str">
            <v>NA</v>
          </cell>
        </row>
        <row r="2233">
          <cell r="A2233" t="str">
            <v>Ryzen 5 5600U with Radeon Graphics</v>
          </cell>
          <cell r="B2233">
            <v>2101</v>
          </cell>
          <cell r="C2233">
            <v>474</v>
          </cell>
          <cell r="D2233" t="str">
            <v>NA</v>
          </cell>
          <cell r="E2233" t="str">
            <v>NA</v>
          </cell>
        </row>
        <row r="2234">
          <cell r="A2234" t="str">
            <v>Ryzen 5 PRO 4400G with Radeon Graphics</v>
          </cell>
          <cell r="B2234">
            <v>2305</v>
          </cell>
          <cell r="C2234">
            <v>442</v>
          </cell>
          <cell r="D2234" t="str">
            <v>NA</v>
          </cell>
          <cell r="E2234" t="str">
            <v>NA</v>
          </cell>
        </row>
        <row r="2235">
          <cell r="A2235" t="str">
            <v>Ryzen 5 PRO 4400GE with Radeon Graphics</v>
          </cell>
          <cell r="B2235">
            <v>1441</v>
          </cell>
          <cell r="C2235">
            <v>623</v>
          </cell>
          <cell r="D2235" t="str">
            <v>NA</v>
          </cell>
          <cell r="E2235" t="str">
            <v>NA</v>
          </cell>
        </row>
        <row r="2236">
          <cell r="A2236" t="str">
            <v>Ryzen 5 PRO 4500U with Radeon Graphics</v>
          </cell>
          <cell r="B2236">
            <v>2007</v>
          </cell>
          <cell r="C2236">
            <v>493</v>
          </cell>
          <cell r="D2236" t="str">
            <v>NA</v>
          </cell>
          <cell r="E2236" t="str">
            <v>NA</v>
          </cell>
        </row>
        <row r="2237">
          <cell r="A2237" t="str">
            <v>Ryzen 5 Pro 4650G with Radeon Graphics</v>
          </cell>
          <cell r="B2237">
            <v>2395</v>
          </cell>
          <cell r="C2237">
            <v>425</v>
          </cell>
          <cell r="D2237" t="str">
            <v>NA</v>
          </cell>
          <cell r="E2237" t="str">
            <v>NA</v>
          </cell>
        </row>
        <row r="2238">
          <cell r="A2238" t="str">
            <v>Ryzen 5 PRO 4650GE with Radeon Graphics</v>
          </cell>
          <cell r="B2238">
            <v>2034</v>
          </cell>
          <cell r="C2238">
            <v>485</v>
          </cell>
          <cell r="D2238" t="str">
            <v>NA</v>
          </cell>
          <cell r="E2238" t="str">
            <v>NA</v>
          </cell>
        </row>
        <row r="2239">
          <cell r="A2239" t="str">
            <v>Ryzen 5 PRO 4650U with Radeon Graphics</v>
          </cell>
          <cell r="B2239">
            <v>1689</v>
          </cell>
          <cell r="C2239">
            <v>570</v>
          </cell>
          <cell r="D2239" t="str">
            <v>NA</v>
          </cell>
          <cell r="E2239" t="str">
            <v>NA</v>
          </cell>
        </row>
        <row r="2240">
          <cell r="A2240" t="str">
            <v>Ryzen 5 PRO 5650G with Radeon Graphics</v>
          </cell>
          <cell r="B2240">
            <v>2513</v>
          </cell>
          <cell r="C2240">
            <v>415</v>
          </cell>
          <cell r="D2240" t="str">
            <v>NA</v>
          </cell>
          <cell r="E2240" t="str">
            <v>NA</v>
          </cell>
        </row>
        <row r="2241">
          <cell r="A2241" t="str">
            <v>Ryzen 5 PRO 5650GE with Radeon Graphics</v>
          </cell>
          <cell r="B2241">
            <v>2518</v>
          </cell>
          <cell r="C2241">
            <v>414</v>
          </cell>
          <cell r="D2241" t="str">
            <v>NA</v>
          </cell>
          <cell r="E2241" t="str">
            <v>NA</v>
          </cell>
        </row>
        <row r="2242">
          <cell r="A2242" t="str">
            <v>Ryzen 5 PRO 5650U with Radeon Graphics</v>
          </cell>
          <cell r="B2242">
            <v>2188</v>
          </cell>
          <cell r="C2242">
            <v>459</v>
          </cell>
          <cell r="D2242" t="str">
            <v>NA</v>
          </cell>
          <cell r="E2242" t="str">
            <v>NA</v>
          </cell>
        </row>
        <row r="2243">
          <cell r="A2243" t="str">
            <v>Ryzen 7 2700U with Radeon Vega</v>
          </cell>
          <cell r="B2243">
            <v>1617</v>
          </cell>
          <cell r="C2243">
            <v>583</v>
          </cell>
          <cell r="D2243" t="str">
            <v>NA</v>
          </cell>
          <cell r="E2243" t="str">
            <v>NA</v>
          </cell>
        </row>
        <row r="2244">
          <cell r="A2244" t="str">
            <v>Ryzen 7 4700G with Radeon Graphics</v>
          </cell>
          <cell r="B2244">
            <v>2186</v>
          </cell>
          <cell r="C2244">
            <v>460</v>
          </cell>
          <cell r="D2244" t="str">
            <v>NA</v>
          </cell>
          <cell r="E2244" t="str">
            <v>NA</v>
          </cell>
        </row>
        <row r="2245">
          <cell r="A2245" t="str">
            <v>Videocard Name</v>
          </cell>
          <cell r="B2245" t="str">
            <v>Passmark G3D Mark</v>
          </cell>
          <cell r="C2245" t="str">
            <v>Rank</v>
          </cell>
          <cell r="D2245" t="str">
            <v>Videocard Value</v>
          </cell>
          <cell r="E2245" t="str">
            <v>Price</v>
          </cell>
        </row>
        <row r="2246">
          <cell r="A2246"/>
          <cell r="B2246" t="str">
            <v>(higher is better)</v>
          </cell>
          <cell r="C2246" t="str">
            <v>(lower is better)</v>
          </cell>
          <cell r="D2246" t="str">
            <v>(higher is better)</v>
          </cell>
          <cell r="E2246" t="str">
            <v>(USD)</v>
          </cell>
        </row>
        <row r="2247">
          <cell r="A2247" t="str">
            <v>Ryzen 7 4700GE with Radeon Graphics</v>
          </cell>
          <cell r="B2247">
            <v>2496</v>
          </cell>
          <cell r="C2247">
            <v>416</v>
          </cell>
          <cell r="D2247" t="str">
            <v>NA</v>
          </cell>
          <cell r="E2247" t="str">
            <v>NA</v>
          </cell>
        </row>
        <row r="2248">
          <cell r="A2248" t="str">
            <v>Ryzen 7 4700U with Radeon Graphics</v>
          </cell>
          <cell r="B2248">
            <v>2032</v>
          </cell>
          <cell r="C2248">
            <v>487</v>
          </cell>
          <cell r="D2248" t="str">
            <v>NA</v>
          </cell>
          <cell r="E2248" t="str">
            <v>NA</v>
          </cell>
        </row>
        <row r="2249">
          <cell r="A2249" t="str">
            <v>Ryzen 7 4800H with Radeon Graphics</v>
          </cell>
          <cell r="B2249">
            <v>2113</v>
          </cell>
          <cell r="C2249">
            <v>470</v>
          </cell>
          <cell r="D2249" t="str">
            <v>NA</v>
          </cell>
          <cell r="E2249" t="str">
            <v>NA</v>
          </cell>
        </row>
        <row r="2250">
          <cell r="A2250" t="str">
            <v>Ryzen 7 4800HS with Radeon Graphics</v>
          </cell>
          <cell r="B2250">
            <v>6999</v>
          </cell>
          <cell r="C2250">
            <v>-1</v>
          </cell>
          <cell r="D2250" t="str">
            <v>NA</v>
          </cell>
          <cell r="E2250" t="str">
            <v>NA</v>
          </cell>
        </row>
        <row r="2251">
          <cell r="A2251" t="str">
            <v>Ryzen 7 4800U with Radeon Graphics</v>
          </cell>
          <cell r="B2251">
            <v>2344</v>
          </cell>
          <cell r="C2251">
            <v>433</v>
          </cell>
          <cell r="D2251" t="str">
            <v>NA</v>
          </cell>
          <cell r="E2251" t="str">
            <v>NA</v>
          </cell>
        </row>
        <row r="2252">
          <cell r="A2252" t="str">
            <v>Ryzen 7 5700G with Radeon Graphics</v>
          </cell>
          <cell r="B2252">
            <v>2708</v>
          </cell>
          <cell r="C2252">
            <v>379</v>
          </cell>
          <cell r="D2252" t="str">
            <v>NA</v>
          </cell>
          <cell r="E2252" t="str">
            <v>NA</v>
          </cell>
        </row>
        <row r="2253">
          <cell r="A2253" t="str">
            <v>Ryzen 7 5700GE with Radeon Graphics</v>
          </cell>
          <cell r="B2253">
            <v>2675</v>
          </cell>
          <cell r="C2253">
            <v>387</v>
          </cell>
          <cell r="D2253" t="str">
            <v>NA</v>
          </cell>
          <cell r="E2253" t="str">
            <v>NA</v>
          </cell>
        </row>
        <row r="2254">
          <cell r="A2254" t="str">
            <v>Ryzen 7 5800H with Radeon Graphics</v>
          </cell>
          <cell r="B2254">
            <v>2929</v>
          </cell>
          <cell r="C2254">
            <v>360</v>
          </cell>
          <cell r="D2254" t="str">
            <v>NA</v>
          </cell>
          <cell r="E2254" t="str">
            <v>NA</v>
          </cell>
        </row>
        <row r="2255">
          <cell r="A2255" t="str">
            <v>Ryzen 7 5800HS with Radeon Graphics</v>
          </cell>
          <cell r="B2255">
            <v>7391</v>
          </cell>
          <cell r="C2255">
            <v>-1</v>
          </cell>
          <cell r="D2255" t="str">
            <v>NA</v>
          </cell>
          <cell r="E2255" t="str">
            <v>NA</v>
          </cell>
        </row>
        <row r="2256">
          <cell r="A2256" t="str">
            <v>Ryzen 7 5800U with Radeon Graphics</v>
          </cell>
          <cell r="B2256">
            <v>2416</v>
          </cell>
          <cell r="C2256">
            <v>421</v>
          </cell>
          <cell r="D2256" t="str">
            <v>NA</v>
          </cell>
          <cell r="E2256" t="str">
            <v>NA</v>
          </cell>
        </row>
        <row r="2257">
          <cell r="A2257" t="str">
            <v>Ryzen 7 Extreme Edition</v>
          </cell>
          <cell r="B2257">
            <v>2339</v>
          </cell>
          <cell r="C2257">
            <v>437</v>
          </cell>
          <cell r="D2257" t="str">
            <v>NA</v>
          </cell>
          <cell r="E2257" t="str">
            <v>NA</v>
          </cell>
        </row>
        <row r="2258">
          <cell r="A2258" t="str">
            <v>Ryzen 7 PRO 4700G with Radeon Graphics</v>
          </cell>
          <cell r="B2258">
            <v>2879</v>
          </cell>
          <cell r="C2258">
            <v>-1</v>
          </cell>
          <cell r="D2258" t="str">
            <v>NA</v>
          </cell>
          <cell r="E2258" t="str">
            <v>NA</v>
          </cell>
        </row>
        <row r="2259">
          <cell r="A2259" t="str">
            <v>Ryzen 7 Pro 4750G with Radeon Graphics</v>
          </cell>
          <cell r="B2259">
            <v>2678</v>
          </cell>
          <cell r="C2259">
            <v>386</v>
          </cell>
          <cell r="D2259" t="str">
            <v>NA</v>
          </cell>
          <cell r="E2259" t="str">
            <v>NA</v>
          </cell>
        </row>
        <row r="2260">
          <cell r="A2260" t="str">
            <v>Ryzen 7 PRO 4750GE with Radeon Graphics</v>
          </cell>
          <cell r="B2260">
            <v>2549</v>
          </cell>
          <cell r="C2260">
            <v>406</v>
          </cell>
          <cell r="D2260" t="str">
            <v>NA</v>
          </cell>
          <cell r="E2260" t="str">
            <v>NA</v>
          </cell>
        </row>
        <row r="2261">
          <cell r="A2261" t="str">
            <v>Ryzen 7 PRO 4750U with Radeon Graphics</v>
          </cell>
          <cell r="B2261">
            <v>2028</v>
          </cell>
          <cell r="C2261">
            <v>489</v>
          </cell>
          <cell r="D2261" t="str">
            <v>NA</v>
          </cell>
          <cell r="E2261" t="str">
            <v>NA</v>
          </cell>
        </row>
        <row r="2262">
          <cell r="A2262" t="str">
            <v>Ryzen 7 PRO 5750G with Radeon Graphics</v>
          </cell>
          <cell r="B2262">
            <v>2590</v>
          </cell>
          <cell r="C2262">
            <v>401</v>
          </cell>
          <cell r="D2262" t="str">
            <v>NA</v>
          </cell>
          <cell r="E2262" t="str">
            <v>NA</v>
          </cell>
        </row>
        <row r="2263">
          <cell r="A2263" t="str">
            <v>Ryzen 7 PRO 5750GE with Radeon Graphics</v>
          </cell>
          <cell r="B2263">
            <v>2612</v>
          </cell>
          <cell r="C2263">
            <v>396</v>
          </cell>
          <cell r="D2263" t="str">
            <v>NA</v>
          </cell>
          <cell r="E2263" t="str">
            <v>NA</v>
          </cell>
        </row>
        <row r="2264">
          <cell r="A2264" t="str">
            <v>Ryzen 7 PRO 5850U with Radeon Graphics</v>
          </cell>
          <cell r="B2264">
            <v>2464</v>
          </cell>
          <cell r="C2264">
            <v>417</v>
          </cell>
          <cell r="D2264" t="str">
            <v>NA</v>
          </cell>
          <cell r="E2264" t="str">
            <v>NA</v>
          </cell>
        </row>
        <row r="2265">
          <cell r="A2265" t="str">
            <v>Ryzen 9 4900H with Radeon Graphics</v>
          </cell>
          <cell r="B2265">
            <v>2713</v>
          </cell>
          <cell r="C2265">
            <v>-1</v>
          </cell>
          <cell r="D2265" t="str">
            <v>NA</v>
          </cell>
          <cell r="E2265" t="str">
            <v>NA</v>
          </cell>
        </row>
        <row r="2266">
          <cell r="A2266" t="str">
            <v>Ryzen 9 5900HS with Radeon Graphics</v>
          </cell>
          <cell r="B2266">
            <v>4967</v>
          </cell>
          <cell r="C2266">
            <v>233</v>
          </cell>
          <cell r="D2266" t="str">
            <v>NA</v>
          </cell>
          <cell r="E2266" t="str">
            <v>NA</v>
          </cell>
        </row>
        <row r="2267">
          <cell r="A2267" t="str">
            <v>Ryzen 9 5900HX with Radeon Graphics</v>
          </cell>
          <cell r="B2267">
            <v>3426</v>
          </cell>
          <cell r="C2267">
            <v>318</v>
          </cell>
          <cell r="D2267" t="str">
            <v>NA</v>
          </cell>
          <cell r="E2267" t="str">
            <v>NA</v>
          </cell>
        </row>
        <row r="2268">
          <cell r="A2268" t="str">
            <v>Ryzen 9 5980HS with Radeon Graphics</v>
          </cell>
          <cell r="B2268">
            <v>2533</v>
          </cell>
          <cell r="C2268">
            <v>-1</v>
          </cell>
          <cell r="D2268" t="str">
            <v>NA</v>
          </cell>
          <cell r="E2268" t="str">
            <v>NA</v>
          </cell>
        </row>
        <row r="2269">
          <cell r="A2269" t="str">
            <v>S3 5400EW</v>
          </cell>
          <cell r="B2269">
            <v>144</v>
          </cell>
          <cell r="C2269">
            <v>1605</v>
          </cell>
          <cell r="D2269" t="str">
            <v>NA</v>
          </cell>
          <cell r="E2269" t="str">
            <v>NA</v>
          </cell>
        </row>
        <row r="2270">
          <cell r="A2270" t="str">
            <v>S3 Chrome 430 ULP</v>
          </cell>
          <cell r="B2270">
            <v>39</v>
          </cell>
          <cell r="C2270">
            <v>1932</v>
          </cell>
          <cell r="D2270" t="str">
            <v>NA</v>
          </cell>
          <cell r="E2270" t="str">
            <v>NA</v>
          </cell>
        </row>
        <row r="2271">
          <cell r="A2271" t="str">
            <v>S3 Chrome S25 DDR2</v>
          </cell>
          <cell r="B2271">
            <v>18</v>
          </cell>
          <cell r="C2271">
            <v>2026</v>
          </cell>
          <cell r="D2271" t="str">
            <v>NA</v>
          </cell>
          <cell r="E2271" t="str">
            <v>NA</v>
          </cell>
        </row>
        <row r="2272">
          <cell r="A2272" t="str">
            <v>S3 Inc. Savage4</v>
          </cell>
          <cell r="B2272">
            <v>3</v>
          </cell>
          <cell r="C2272">
            <v>2169</v>
          </cell>
          <cell r="D2272" t="str">
            <v>NA</v>
          </cell>
          <cell r="E2272" t="str">
            <v>NA</v>
          </cell>
        </row>
        <row r="2273">
          <cell r="A2273" t="str">
            <v>S3 ProSavageDDR</v>
          </cell>
          <cell r="B2273">
            <v>1</v>
          </cell>
          <cell r="C2273">
            <v>2208</v>
          </cell>
          <cell r="D2273" t="str">
            <v>NA</v>
          </cell>
          <cell r="E2273" t="str">
            <v>NA</v>
          </cell>
        </row>
        <row r="2274">
          <cell r="A2274" t="str">
            <v>S3 SuperSavage/IXC 1014</v>
          </cell>
          <cell r="B2274">
            <v>1</v>
          </cell>
          <cell r="C2274">
            <v>2202</v>
          </cell>
          <cell r="D2274" t="str">
            <v>NA</v>
          </cell>
          <cell r="E2274" t="str">
            <v>NA</v>
          </cell>
        </row>
        <row r="2275">
          <cell r="A2275" t="str">
            <v>SAPPHIRE RADEON 9000 ATLANTIS PRO</v>
          </cell>
          <cell r="B2275">
            <v>5</v>
          </cell>
          <cell r="C2275">
            <v>2106</v>
          </cell>
          <cell r="D2275" t="str">
            <v>NA</v>
          </cell>
          <cell r="E2275" t="str">
            <v>NA</v>
          </cell>
        </row>
        <row r="2276">
          <cell r="A2276" t="str">
            <v>SAPPHIRE RADEON 9600 ATLANTIS</v>
          </cell>
          <cell r="B2276">
            <v>47</v>
          </cell>
          <cell r="C2276">
            <v>1903</v>
          </cell>
          <cell r="D2276" t="str">
            <v>NA</v>
          </cell>
          <cell r="E2276" t="str">
            <v>NA</v>
          </cell>
        </row>
        <row r="2277">
          <cell r="A2277" t="str">
            <v>Sapphire RADEON X800 GT</v>
          </cell>
          <cell r="B2277">
            <v>112</v>
          </cell>
          <cell r="C2277">
            <v>1690</v>
          </cell>
          <cell r="D2277" t="str">
            <v>NA</v>
          </cell>
          <cell r="E2277" t="str">
            <v>NA</v>
          </cell>
        </row>
        <row r="2278">
          <cell r="A2278" t="str">
            <v>SAPPHIRE Radeon X1550</v>
          </cell>
          <cell r="B2278">
            <v>61</v>
          </cell>
          <cell r="C2278">
            <v>1860</v>
          </cell>
          <cell r="D2278" t="str">
            <v>NA</v>
          </cell>
          <cell r="E2278" t="str">
            <v>NA</v>
          </cell>
        </row>
        <row r="2279">
          <cell r="A2279" t="str">
            <v>Seria Mobility Radeon HD 3400</v>
          </cell>
          <cell r="B2279">
            <v>124</v>
          </cell>
          <cell r="C2279">
            <v>1648</v>
          </cell>
          <cell r="D2279" t="str">
            <v>NA</v>
          </cell>
          <cell r="E2279" t="str">
            <v>NA</v>
          </cell>
        </row>
        <row r="2280">
          <cell r="A2280" t="str">
            <v>Seria Radeon HD 7700</v>
          </cell>
          <cell r="B2280">
            <v>1603</v>
          </cell>
          <cell r="C2280">
            <v>586</v>
          </cell>
          <cell r="D2280" t="str">
            <v>NA</v>
          </cell>
          <cell r="E2280" t="str">
            <v>NA</v>
          </cell>
        </row>
        <row r="2281">
          <cell r="A2281" t="str">
            <v>SUMO 964A</v>
          </cell>
          <cell r="B2281">
            <v>497</v>
          </cell>
          <cell r="C2281">
            <v>1251</v>
          </cell>
          <cell r="D2281" t="str">
            <v>NA</v>
          </cell>
          <cell r="E2281" t="str">
            <v>NA</v>
          </cell>
        </row>
        <row r="2282">
          <cell r="A2282" t="str">
            <v>SUMO 9640</v>
          </cell>
          <cell r="B2282">
            <v>650</v>
          </cell>
          <cell r="C2282">
            <v>1068</v>
          </cell>
          <cell r="D2282" t="str">
            <v>NA</v>
          </cell>
          <cell r="E2282" t="str">
            <v>NA</v>
          </cell>
        </row>
        <row r="2283">
          <cell r="A2283" t="str">
            <v>SUMO 9644</v>
          </cell>
          <cell r="B2283">
            <v>465</v>
          </cell>
          <cell r="C2283">
            <v>1283</v>
          </cell>
          <cell r="D2283" t="str">
            <v>NA</v>
          </cell>
          <cell r="E2283" t="str">
            <v>NA</v>
          </cell>
        </row>
        <row r="2284">
          <cell r="A2284" t="str">
            <v>T400</v>
          </cell>
          <cell r="B2284">
            <v>3499</v>
          </cell>
          <cell r="C2284">
            <v>311</v>
          </cell>
          <cell r="D2284" t="str">
            <v>NA</v>
          </cell>
          <cell r="E2284" t="str">
            <v>NA</v>
          </cell>
        </row>
        <row r="2285">
          <cell r="A2285" t="str">
            <v>T500</v>
          </cell>
          <cell r="B2285">
            <v>3705</v>
          </cell>
          <cell r="C2285">
            <v>299</v>
          </cell>
          <cell r="D2285" t="str">
            <v>NA</v>
          </cell>
          <cell r="E2285" t="str">
            <v>NA</v>
          </cell>
        </row>
        <row r="2286">
          <cell r="A2286" t="str">
            <v>T600</v>
          </cell>
          <cell r="B2286">
            <v>6925</v>
          </cell>
          <cell r="C2286">
            <v>180</v>
          </cell>
          <cell r="D2286" t="str">
            <v>23.32</v>
          </cell>
          <cell r="E2286" t="str">
            <v>$297.00*</v>
          </cell>
        </row>
        <row r="2287">
          <cell r="A2287" t="str">
            <v>T600 Laptop GPU</v>
          </cell>
          <cell r="B2287">
            <v>7451</v>
          </cell>
          <cell r="C2287">
            <v>170</v>
          </cell>
          <cell r="D2287" t="str">
            <v>NA</v>
          </cell>
          <cell r="E2287" t="str">
            <v>NA</v>
          </cell>
        </row>
        <row r="2288">
          <cell r="A2288" t="str">
            <v>T1000</v>
          </cell>
          <cell r="B2288">
            <v>7740</v>
          </cell>
          <cell r="C2288">
            <v>163</v>
          </cell>
          <cell r="D2288" t="str">
            <v>19.50</v>
          </cell>
          <cell r="E2288" t="str">
            <v>$396.99*</v>
          </cell>
        </row>
        <row r="2289">
          <cell r="A2289" t="str">
            <v>T1200 Laptop GPU</v>
          </cell>
          <cell r="B2289">
            <v>7921</v>
          </cell>
          <cell r="C2289">
            <v>154</v>
          </cell>
          <cell r="D2289" t="str">
            <v>NA</v>
          </cell>
          <cell r="E2289" t="str">
            <v>NA</v>
          </cell>
        </row>
        <row r="2290">
          <cell r="A2290" t="str">
            <v>TENSOR 1.0 Driver Intel HD 630</v>
          </cell>
          <cell r="B2290">
            <v>1299</v>
          </cell>
          <cell r="C2290">
            <v>664</v>
          </cell>
          <cell r="D2290" t="str">
            <v>NA</v>
          </cell>
          <cell r="E2290" t="str">
            <v>NA</v>
          </cell>
        </row>
        <row r="2291">
          <cell r="A2291" t="str">
            <v>Tesla C2050</v>
          </cell>
          <cell r="B2291">
            <v>3515</v>
          </cell>
          <cell r="C2291">
            <v>309</v>
          </cell>
          <cell r="D2291">
            <v>44240</v>
          </cell>
          <cell r="E2291" t="str">
            <v>$269.99*</v>
          </cell>
        </row>
        <row r="2292">
          <cell r="A2292" t="str">
            <v>Tesla C2050 / C2070</v>
          </cell>
          <cell r="B2292">
            <v>3428</v>
          </cell>
          <cell r="C2292">
            <v>317</v>
          </cell>
          <cell r="D2292" t="str">
            <v>NA</v>
          </cell>
          <cell r="E2292" t="str">
            <v>NA</v>
          </cell>
        </row>
        <row r="2293">
          <cell r="A2293" t="str">
            <v>Tesla C2070</v>
          </cell>
          <cell r="B2293">
            <v>3101</v>
          </cell>
          <cell r="C2293">
            <v>346</v>
          </cell>
          <cell r="D2293">
            <v>44334</v>
          </cell>
          <cell r="E2293" t="str">
            <v>$599.00*</v>
          </cell>
        </row>
        <row r="2294">
          <cell r="A2294" t="str">
            <v>Tesla C2075</v>
          </cell>
          <cell r="B2294">
            <v>3118</v>
          </cell>
          <cell r="C2294">
            <v>344</v>
          </cell>
          <cell r="D2294" t="str">
            <v>4.83</v>
          </cell>
          <cell r="E2294" t="str">
            <v>$646.00*</v>
          </cell>
        </row>
        <row r="2295">
          <cell r="A2295" t="str">
            <v>Tesla M6</v>
          </cell>
          <cell r="B2295">
            <v>7509</v>
          </cell>
          <cell r="C2295">
            <v>168</v>
          </cell>
          <cell r="D2295" t="str">
            <v>32.79</v>
          </cell>
          <cell r="E2295" t="str">
            <v>$229.00*</v>
          </cell>
        </row>
        <row r="2296">
          <cell r="A2296" t="str">
            <v>Videocard Name</v>
          </cell>
          <cell r="B2296" t="str">
            <v>Passmark G3D Mark</v>
          </cell>
          <cell r="C2296" t="str">
            <v>Rank</v>
          </cell>
          <cell r="D2296" t="str">
            <v>Videocard Value</v>
          </cell>
          <cell r="E2296" t="str">
            <v>Price</v>
          </cell>
        </row>
        <row r="2297">
          <cell r="A2297"/>
          <cell r="B2297" t="str">
            <v>(higher is better)</v>
          </cell>
          <cell r="C2297" t="str">
            <v>(lower is better)</v>
          </cell>
          <cell r="D2297" t="str">
            <v>(higher is better)</v>
          </cell>
          <cell r="E2297" t="str">
            <v>(USD)</v>
          </cell>
        </row>
        <row r="2298">
          <cell r="A2298" t="str">
            <v>Tesla M10</v>
          </cell>
          <cell r="B2298">
            <v>3490</v>
          </cell>
          <cell r="C2298">
            <v>312</v>
          </cell>
          <cell r="D2298">
            <v>44226</v>
          </cell>
          <cell r="E2298" t="str">
            <v>$2,690.00*</v>
          </cell>
        </row>
        <row r="2299">
          <cell r="A2299" t="str">
            <v>Tesla M40</v>
          </cell>
          <cell r="B2299">
            <v>9649</v>
          </cell>
          <cell r="C2299">
            <v>118</v>
          </cell>
          <cell r="D2299" t="str">
            <v>16.22</v>
          </cell>
          <cell r="E2299" t="str">
            <v>$595.00*</v>
          </cell>
        </row>
        <row r="2300">
          <cell r="A2300" t="str">
            <v>Tesla M40 24GB</v>
          </cell>
          <cell r="B2300">
            <v>12544</v>
          </cell>
          <cell r="C2300">
            <v>75</v>
          </cell>
          <cell r="D2300" t="str">
            <v>NA</v>
          </cell>
          <cell r="E2300" t="str">
            <v>NA</v>
          </cell>
        </row>
        <row r="2301">
          <cell r="A2301" t="str">
            <v>Tesla M60</v>
          </cell>
          <cell r="B2301">
            <v>7691</v>
          </cell>
          <cell r="C2301">
            <v>164</v>
          </cell>
          <cell r="D2301" t="str">
            <v>5.51</v>
          </cell>
          <cell r="E2301" t="str">
            <v>$1,395.00*</v>
          </cell>
        </row>
        <row r="2302">
          <cell r="A2302" t="str">
            <v>Tesla M2070-Q</v>
          </cell>
          <cell r="B2302">
            <v>1305</v>
          </cell>
          <cell r="C2302">
            <v>662</v>
          </cell>
          <cell r="D2302" t="str">
            <v>NA</v>
          </cell>
          <cell r="E2302" t="str">
            <v>NA</v>
          </cell>
        </row>
        <row r="2303">
          <cell r="A2303" t="str">
            <v>Tesla P100-PCIE-16GB</v>
          </cell>
          <cell r="B2303">
            <v>7225</v>
          </cell>
          <cell r="C2303">
            <v>176</v>
          </cell>
          <cell r="D2303" t="str">
            <v>NA</v>
          </cell>
          <cell r="E2303" t="str">
            <v>NA</v>
          </cell>
        </row>
        <row r="2304">
          <cell r="A2304" t="str">
            <v>Tesla T4</v>
          </cell>
          <cell r="B2304">
            <v>11397</v>
          </cell>
          <cell r="C2304">
            <v>90</v>
          </cell>
          <cell r="D2304">
            <v>44281</v>
          </cell>
          <cell r="E2304" t="str">
            <v>$3,492.99</v>
          </cell>
        </row>
        <row r="2305">
          <cell r="A2305" t="str">
            <v>Tesla T10</v>
          </cell>
          <cell r="B2305">
            <v>13263</v>
          </cell>
          <cell r="C2305">
            <v>-1</v>
          </cell>
          <cell r="D2305" t="str">
            <v>NA</v>
          </cell>
          <cell r="E2305" t="str">
            <v>NA</v>
          </cell>
        </row>
        <row r="2306">
          <cell r="A2306" t="str">
            <v>Tesla V100-SXM2-16GB</v>
          </cell>
          <cell r="B2306">
            <v>16235</v>
          </cell>
          <cell r="C2306">
            <v>38</v>
          </cell>
          <cell r="D2306" t="str">
            <v>NA</v>
          </cell>
          <cell r="E2306" t="str">
            <v>NA</v>
          </cell>
        </row>
        <row r="2307">
          <cell r="A2307" t="str">
            <v>TITAN RTX</v>
          </cell>
          <cell r="B2307">
            <v>19943</v>
          </cell>
          <cell r="C2307">
            <v>13</v>
          </cell>
          <cell r="D2307">
            <v>44306</v>
          </cell>
          <cell r="E2307" t="str">
            <v>$4,747.89*</v>
          </cell>
        </row>
        <row r="2308">
          <cell r="A2308" t="str">
            <v>TITAN V</v>
          </cell>
          <cell r="B2308">
            <v>18990</v>
          </cell>
          <cell r="C2308">
            <v>17</v>
          </cell>
          <cell r="D2308">
            <v>44407</v>
          </cell>
          <cell r="E2308" t="str">
            <v>$2,599.99*</v>
          </cell>
        </row>
        <row r="2309">
          <cell r="A2309" t="str">
            <v>TITAN V CEO Edition</v>
          </cell>
          <cell r="B2309">
            <v>16987</v>
          </cell>
          <cell r="C2309">
            <v>29</v>
          </cell>
          <cell r="D2309" t="str">
            <v>NA</v>
          </cell>
          <cell r="E2309" t="str">
            <v>NA</v>
          </cell>
        </row>
        <row r="2310">
          <cell r="A2310" t="str">
            <v>TITAN Xp</v>
          </cell>
          <cell r="B2310">
            <v>18874</v>
          </cell>
          <cell r="C2310">
            <v>20</v>
          </cell>
          <cell r="D2310" t="str">
            <v>NA</v>
          </cell>
          <cell r="E2310" t="str">
            <v>NA</v>
          </cell>
        </row>
        <row r="2311">
          <cell r="A2311" t="str">
            <v>TITAN Xp COLLECTORS EDITION</v>
          </cell>
          <cell r="B2311">
            <v>18302</v>
          </cell>
          <cell r="C2311">
            <v>23</v>
          </cell>
          <cell r="D2311" t="str">
            <v>NA</v>
          </cell>
          <cell r="E2311" t="str">
            <v>NA</v>
          </cell>
        </row>
        <row r="2312">
          <cell r="A2312" t="str">
            <v>TRINITY DEVASTATOR MOBILE</v>
          </cell>
          <cell r="B2312">
            <v>699</v>
          </cell>
          <cell r="C2312">
            <v>1022</v>
          </cell>
          <cell r="D2312" t="str">
            <v>NA</v>
          </cell>
          <cell r="E2312" t="str">
            <v>NA</v>
          </cell>
        </row>
        <row r="2313">
          <cell r="A2313" t="str">
            <v>TRINITY SCRAPPER MOBILE</v>
          </cell>
          <cell r="B2313">
            <v>498</v>
          </cell>
          <cell r="C2313">
            <v>1250</v>
          </cell>
          <cell r="D2313" t="str">
            <v>NA</v>
          </cell>
          <cell r="E2313" t="str">
            <v>NA</v>
          </cell>
        </row>
        <row r="2314">
          <cell r="A2314" t="str">
            <v>V9560XT V62.11</v>
          </cell>
          <cell r="B2314">
            <v>6</v>
          </cell>
          <cell r="C2314">
            <v>2080</v>
          </cell>
          <cell r="D2314" t="str">
            <v>NA</v>
          </cell>
          <cell r="E2314" t="str">
            <v>NA</v>
          </cell>
        </row>
        <row r="2315">
          <cell r="A2315" t="str">
            <v>Vanta/Vanta LT</v>
          </cell>
          <cell r="B2315">
            <v>3</v>
          </cell>
          <cell r="C2315">
            <v>2173</v>
          </cell>
          <cell r="D2315" t="str">
            <v>NA</v>
          </cell>
          <cell r="E2315" t="str">
            <v>NA</v>
          </cell>
        </row>
        <row r="2316">
          <cell r="A2316" t="str">
            <v>VIA Chrome9 HC3 IGP</v>
          </cell>
          <cell r="B2316">
            <v>2</v>
          </cell>
          <cell r="C2316">
            <v>2185</v>
          </cell>
          <cell r="D2316" t="str">
            <v>NA</v>
          </cell>
          <cell r="E2316" t="str">
            <v>NA</v>
          </cell>
        </row>
        <row r="2317">
          <cell r="A2317" t="str">
            <v>VIA Chrome9 HC IGP</v>
          </cell>
          <cell r="B2317">
            <v>4</v>
          </cell>
          <cell r="C2317">
            <v>2134</v>
          </cell>
          <cell r="D2317" t="str">
            <v>NA</v>
          </cell>
          <cell r="E2317" t="str">
            <v>NA</v>
          </cell>
        </row>
        <row r="2318">
          <cell r="A2318" t="str">
            <v>VIA Chrome9 HC IGP Family</v>
          </cell>
          <cell r="B2318">
            <v>3</v>
          </cell>
          <cell r="C2318">
            <v>2147</v>
          </cell>
          <cell r="D2318" t="str">
            <v>NA</v>
          </cell>
          <cell r="E2318" t="str">
            <v>NA</v>
          </cell>
        </row>
        <row r="2319">
          <cell r="A2319" t="str">
            <v>VIA Chrome9 HC IGP Family WDDM</v>
          </cell>
          <cell r="B2319">
            <v>3</v>
          </cell>
          <cell r="C2319">
            <v>2159</v>
          </cell>
          <cell r="D2319" t="str">
            <v>NA</v>
          </cell>
          <cell r="E2319" t="str">
            <v>NA</v>
          </cell>
        </row>
        <row r="2320">
          <cell r="A2320" t="str">
            <v>VIA Chrome9 HC IGP Prerelease WDDM 1.1</v>
          </cell>
          <cell r="B2320">
            <v>2</v>
          </cell>
          <cell r="C2320">
            <v>2198</v>
          </cell>
          <cell r="D2320" t="str">
            <v>NA</v>
          </cell>
          <cell r="E2320" t="str">
            <v>NA</v>
          </cell>
        </row>
        <row r="2321">
          <cell r="A2321" t="str">
            <v>VIA Chrome9 HC IGP WDDM</v>
          </cell>
          <cell r="B2321">
            <v>2</v>
          </cell>
          <cell r="C2321">
            <v>2180</v>
          </cell>
          <cell r="D2321" t="str">
            <v>NA</v>
          </cell>
          <cell r="E2321" t="str">
            <v>NA</v>
          </cell>
        </row>
        <row r="2322">
          <cell r="A2322" t="str">
            <v>VIA Chrome9 HC IGP WDDM 1.1</v>
          </cell>
          <cell r="B2322">
            <v>2</v>
          </cell>
          <cell r="C2322">
            <v>2181</v>
          </cell>
          <cell r="D2322" t="str">
            <v>NA</v>
          </cell>
          <cell r="E2322" t="str">
            <v>NA</v>
          </cell>
        </row>
        <row r="2323">
          <cell r="A2323" t="str">
            <v>VIA Chrome9 HCM IGP</v>
          </cell>
          <cell r="B2323">
            <v>1</v>
          </cell>
          <cell r="C2323">
            <v>2205</v>
          </cell>
          <cell r="D2323" t="str">
            <v>NA</v>
          </cell>
          <cell r="E2323" t="str">
            <v>NA</v>
          </cell>
        </row>
        <row r="2324">
          <cell r="A2324" t="str">
            <v>VIA Chrome9 HD IGP</v>
          </cell>
          <cell r="B2324">
            <v>9</v>
          </cell>
          <cell r="C2324">
            <v>2055</v>
          </cell>
          <cell r="D2324" t="str">
            <v>NA</v>
          </cell>
          <cell r="E2324" t="str">
            <v>NA</v>
          </cell>
        </row>
        <row r="2325">
          <cell r="A2325" t="str">
            <v>VIA/S3G C-645/640 GPU</v>
          </cell>
          <cell r="B2325">
            <v>163</v>
          </cell>
          <cell r="C2325">
            <v>1580</v>
          </cell>
          <cell r="D2325" t="str">
            <v>NA</v>
          </cell>
          <cell r="E2325" t="str">
            <v>NA</v>
          </cell>
        </row>
        <row r="2326">
          <cell r="A2326" t="str">
            <v>VIA/S3G Chrome 645/640 GPU</v>
          </cell>
          <cell r="B2326">
            <v>109</v>
          </cell>
          <cell r="C2326">
            <v>1703</v>
          </cell>
          <cell r="D2326" t="str">
            <v>NA</v>
          </cell>
          <cell r="E2326" t="str">
            <v>NA</v>
          </cell>
        </row>
        <row r="2327">
          <cell r="A2327" t="str">
            <v>VIA/S3G DeltaChrome IGP</v>
          </cell>
          <cell r="B2327">
            <v>3</v>
          </cell>
          <cell r="C2327">
            <v>2164</v>
          </cell>
          <cell r="D2327" t="str">
            <v>NA</v>
          </cell>
          <cell r="E2327" t="str">
            <v>NA</v>
          </cell>
        </row>
        <row r="2328">
          <cell r="A2328" t="str">
            <v>VIA/S3G KM400/KN400</v>
          </cell>
          <cell r="B2328">
            <v>4</v>
          </cell>
          <cell r="C2328">
            <v>2140</v>
          </cell>
          <cell r="D2328" t="str">
            <v>NA</v>
          </cell>
          <cell r="E2328" t="str">
            <v>NA</v>
          </cell>
        </row>
        <row r="2329">
          <cell r="A2329" t="str">
            <v>VIA/S3G UniChrome IGP</v>
          </cell>
          <cell r="B2329">
            <v>4</v>
          </cell>
          <cell r="C2329">
            <v>2135</v>
          </cell>
          <cell r="D2329" t="str">
            <v>NA</v>
          </cell>
          <cell r="E2329" t="str">
            <v>NA</v>
          </cell>
        </row>
        <row r="2330">
          <cell r="A2330" t="str">
            <v>VIA/S3G UniChrome Pro IGP</v>
          </cell>
          <cell r="B2330">
            <v>4</v>
          </cell>
          <cell r="C2330">
            <v>2120</v>
          </cell>
          <cell r="D2330" t="str">
            <v>NA</v>
          </cell>
          <cell r="E2330" t="str">
            <v>NA</v>
          </cell>
        </row>
        <row r="2331">
          <cell r="A2331" t="str">
            <v>VIA/S3G UniChromeII</v>
          </cell>
          <cell r="B2331">
            <v>5</v>
          </cell>
          <cell r="C2331">
            <v>2088</v>
          </cell>
          <cell r="D2331" t="str">
            <v>NA</v>
          </cell>
          <cell r="E2331" t="str">
            <v>NA</v>
          </cell>
        </row>
        <row r="2332">
          <cell r="A2332" t="str">
            <v>VisionTek Radeon 7000</v>
          </cell>
          <cell r="B2332">
            <v>1</v>
          </cell>
          <cell r="C2332">
            <v>2203</v>
          </cell>
          <cell r="D2332" t="str">
            <v>NA</v>
          </cell>
          <cell r="E2332" t="str">
            <v>NA</v>
          </cell>
        </row>
        <row r="2333">
          <cell r="A2333" t="str">
            <v>WinFast A250 LE</v>
          </cell>
          <cell r="B2333">
            <v>4</v>
          </cell>
          <cell r="C2333">
            <v>2115</v>
          </cell>
          <cell r="D2333" t="str">
            <v>NA</v>
          </cell>
          <cell r="E2333" t="str">
            <v>NA</v>
          </cell>
        </row>
        <row r="2334">
          <cell r="A2334" t="str">
            <v>WinFast GT 610</v>
          </cell>
          <cell r="B2334">
            <v>211</v>
          </cell>
          <cell r="C2334">
            <v>1518</v>
          </cell>
          <cell r="D2334" t="str">
            <v>NA</v>
          </cell>
          <cell r="E2334" t="str">
            <v>NA</v>
          </cell>
        </row>
        <row r="2335">
          <cell r="A2335" t="str">
            <v>Xabre</v>
          </cell>
          <cell r="B2335">
            <v>5</v>
          </cell>
          <cell r="C2335">
            <v>2107</v>
          </cell>
          <cell r="D2335" t="str">
            <v>NA</v>
          </cell>
          <cell r="E2335" t="str">
            <v>NA</v>
          </cell>
        </row>
        <row r="2336">
          <cell r="A2336" t="str">
            <v>XFX Radeon HD 4650 AGP</v>
          </cell>
          <cell r="B2336">
            <v>109</v>
          </cell>
          <cell r="C2336">
            <v>1700</v>
          </cell>
          <cell r="D2336" t="str">
            <v>NA</v>
          </cell>
          <cell r="E2336" t="str">
            <v>NA</v>
          </cell>
        </row>
        <row r="2337">
          <cell r="A2337" t="str">
            <v>XGI Volari Family v1.13.23.D_V</v>
          </cell>
          <cell r="B2337">
            <v>4</v>
          </cell>
          <cell r="C2337">
            <v>2125</v>
          </cell>
          <cell r="D2337" t="str">
            <v>NA</v>
          </cell>
          <cell r="E2337" t="str">
            <v>NA</v>
          </cell>
        </row>
        <row r="2338">
          <cell r="A2338" t="str">
            <v>ZX Chrome 645/640 GPU</v>
          </cell>
          <cell r="B2338">
            <v>147</v>
          </cell>
          <cell r="C2338">
            <v>1600</v>
          </cell>
          <cell r="D2338" t="str">
            <v>NA</v>
          </cell>
          <cell r="E2338" t="str">
            <v>NA</v>
          </cell>
        </row>
        <row r="2339">
          <cell r="A2339" t="str">
            <v>zxcvIntel HD 620</v>
          </cell>
          <cell r="B2339">
            <v>943</v>
          </cell>
          <cell r="C2339">
            <v>-1</v>
          </cell>
          <cell r="D2339" t="str">
            <v>NA</v>
          </cell>
          <cell r="E2339" t="str">
            <v>NA</v>
          </cell>
        </row>
      </sheetData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puk" connectionId="1" xr16:uid="{3FE04D0B-2B53-4544-A672-5CF2A2673DE8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puk" connectionId="2" xr16:uid="{96963BA1-D1DD-3047-A0B1-1B0F6BADE612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media.digikey.com/pdf/Data%20Sheets/Micron%20Technology%20Inc%20PDFs/MT16VDDF%206464H,12864H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967716420211013114522.html" TargetMode="External"/><Relationship Id="rId1" Type="http://schemas.openxmlformats.org/officeDocument/2006/relationships/hyperlink" Target="https://miau.my-x.hu/myx-free/coco/test/336316920211013112934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B223"/>
  <sheetViews>
    <sheetView zoomScale="150" zoomScaleNormal="100" workbookViewId="0">
      <selection activeCell="N14" sqref="N14"/>
    </sheetView>
  </sheetViews>
  <sheetFormatPr baseColWidth="10" defaultColWidth="8.83203125" defaultRowHeight="15"/>
  <cols>
    <col min="1" max="1" width="35.6640625" style="28" customWidth="1"/>
    <col min="2" max="2" width="22" style="28" bestFit="1" customWidth="1"/>
    <col min="3" max="3" width="19" style="28" bestFit="1" customWidth="1"/>
    <col min="4" max="4" width="15.5" style="28" customWidth="1"/>
    <col min="5" max="5" width="14.6640625" style="28" customWidth="1"/>
    <col min="6" max="6" width="47" style="28" bestFit="1" customWidth="1"/>
    <col min="7" max="8" width="22.83203125" style="28" customWidth="1"/>
    <col min="9" max="9" width="37.6640625" style="28" bestFit="1" customWidth="1"/>
    <col min="10" max="10" width="72.33203125" style="28" bestFit="1" customWidth="1"/>
    <col min="11" max="12" width="24.83203125" style="28" customWidth="1"/>
    <col min="13" max="13" width="24.83203125" style="77" customWidth="1"/>
    <col min="14" max="14" width="79.83203125" style="77" bestFit="1" customWidth="1"/>
    <col min="15" max="15" width="24.33203125" style="28" bestFit="1" customWidth="1"/>
    <col min="16" max="16" width="18.6640625" style="28" bestFit="1" customWidth="1"/>
    <col min="17" max="17" width="18.6640625" style="28" customWidth="1"/>
    <col min="18" max="18" width="19" style="28" bestFit="1" customWidth="1"/>
    <col min="19" max="19" width="33.5" style="28" bestFit="1" customWidth="1"/>
    <col min="20" max="20" width="23.5" style="28" customWidth="1"/>
    <col min="21" max="21" width="16.5" style="28" bestFit="1" customWidth="1"/>
    <col min="22" max="22" width="20.33203125" style="28" bestFit="1" customWidth="1"/>
    <col min="23" max="23" width="18.5" style="28" bestFit="1" customWidth="1"/>
    <col min="24" max="24" width="16.6640625" style="28" customWidth="1"/>
    <col min="25" max="25" width="18.5" style="28" bestFit="1" customWidth="1"/>
    <col min="26" max="26" width="28.1640625" style="28" bestFit="1" customWidth="1"/>
    <col min="27" max="27" width="54" style="28" bestFit="1" customWidth="1"/>
    <col min="28" max="28" width="23" style="28" bestFit="1" customWidth="1"/>
    <col min="29" max="16384" width="8.83203125" style="27"/>
  </cols>
  <sheetData>
    <row r="1" spans="1:28">
      <c r="A1" s="55" t="s">
        <v>412</v>
      </c>
      <c r="B1" s="32"/>
      <c r="C1" s="32"/>
      <c r="D1" s="50"/>
      <c r="E1" s="50"/>
      <c r="F1" s="26" t="s">
        <v>284</v>
      </c>
      <c r="G1" s="26"/>
      <c r="H1" s="26"/>
      <c r="I1" s="26"/>
      <c r="J1" s="26"/>
      <c r="K1" s="32"/>
      <c r="L1" s="32"/>
      <c r="M1" s="72"/>
      <c r="N1" s="72"/>
      <c r="O1" s="50"/>
      <c r="P1" s="32"/>
      <c r="Q1" s="32"/>
      <c r="R1" s="50"/>
      <c r="S1" s="32"/>
      <c r="T1" s="32"/>
      <c r="U1" s="32"/>
      <c r="V1" s="32"/>
      <c r="W1" s="32"/>
      <c r="X1" s="32"/>
      <c r="Y1" s="32"/>
      <c r="Z1" s="32"/>
      <c r="AA1" s="32"/>
      <c r="AB1" s="29"/>
    </row>
    <row r="2" spans="1:28" s="31" customFormat="1" ht="48">
      <c r="A2" s="58" t="s">
        <v>413</v>
      </c>
      <c r="B2" s="56"/>
      <c r="C2" s="56"/>
      <c r="D2" s="50"/>
      <c r="E2" s="50"/>
      <c r="F2" s="57" t="s">
        <v>283</v>
      </c>
      <c r="G2" s="56" t="s">
        <v>293</v>
      </c>
      <c r="H2" s="56"/>
      <c r="I2" s="56"/>
      <c r="J2" s="56"/>
      <c r="K2" s="56" t="s">
        <v>293</v>
      </c>
      <c r="L2" s="56" t="s">
        <v>293</v>
      </c>
      <c r="M2" s="73"/>
      <c r="N2" s="73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0"/>
      <c r="AA2" s="56"/>
      <c r="AB2" s="30"/>
    </row>
    <row r="3" spans="1:28" s="31" customFormat="1" ht="55" customHeight="1">
      <c r="A3" s="88" t="s">
        <v>9403</v>
      </c>
      <c r="B3" s="65"/>
      <c r="C3" s="65"/>
      <c r="D3" s="60"/>
      <c r="E3" s="60"/>
      <c r="F3" s="65" t="s">
        <v>285</v>
      </c>
      <c r="G3" s="65" t="s">
        <v>294</v>
      </c>
      <c r="H3" s="65"/>
      <c r="I3" s="65"/>
      <c r="J3" s="87" t="s">
        <v>9410</v>
      </c>
      <c r="K3" s="65" t="s">
        <v>294</v>
      </c>
      <c r="L3" s="65" t="s">
        <v>294</v>
      </c>
      <c r="M3" s="74"/>
      <c r="N3" s="87" t="s">
        <v>9410</v>
      </c>
      <c r="O3" s="65"/>
      <c r="P3" s="65"/>
      <c r="Q3" s="65"/>
      <c r="R3" s="65"/>
      <c r="S3" s="65"/>
      <c r="T3" s="65"/>
      <c r="U3" s="66"/>
      <c r="V3" s="65"/>
      <c r="W3" s="65"/>
      <c r="X3" s="65"/>
      <c r="Y3" s="65"/>
      <c r="Z3" s="67"/>
      <c r="AA3" s="67"/>
      <c r="AB3" s="68"/>
    </row>
    <row r="4" spans="1:28" s="31" customFormat="1">
      <c r="B4" s="56"/>
      <c r="C4" s="56"/>
      <c r="D4" s="50"/>
      <c r="E4" s="50"/>
      <c r="F4" s="56"/>
      <c r="G4" s="56"/>
      <c r="H4" s="56"/>
      <c r="I4" s="56"/>
      <c r="J4" s="56"/>
      <c r="K4" s="56"/>
      <c r="L4" s="56"/>
      <c r="M4" s="73"/>
      <c r="N4" s="73"/>
      <c r="O4" s="56"/>
      <c r="P4" s="56"/>
      <c r="Q4" s="56"/>
      <c r="R4" s="56"/>
      <c r="S4" s="56"/>
      <c r="T4" s="56"/>
      <c r="U4" s="59"/>
      <c r="V4" s="56"/>
      <c r="W4" s="56"/>
      <c r="X4" s="56"/>
      <c r="Y4" s="56"/>
      <c r="Z4" s="50"/>
      <c r="AA4" s="50"/>
      <c r="AB4" s="56"/>
    </row>
    <row r="5" spans="1:28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28" s="32" customFormat="1">
      <c r="A6" s="80" t="s">
        <v>490</v>
      </c>
      <c r="B6" s="75" t="s">
        <v>258</v>
      </c>
      <c r="C6" s="75" t="s">
        <v>259</v>
      </c>
      <c r="D6" s="81" t="s">
        <v>256</v>
      </c>
      <c r="E6" s="75" t="s">
        <v>407</v>
      </c>
      <c r="F6" s="81" t="s">
        <v>2</v>
      </c>
      <c r="G6" s="75" t="s">
        <v>287</v>
      </c>
      <c r="H6" s="75"/>
      <c r="I6" s="75" t="s">
        <v>9405</v>
      </c>
      <c r="J6" s="75" t="s">
        <v>9406</v>
      </c>
      <c r="K6" s="81" t="s">
        <v>1</v>
      </c>
      <c r="L6" s="75" t="s">
        <v>286</v>
      </c>
      <c r="M6" s="75" t="s">
        <v>9402</v>
      </c>
      <c r="N6" s="75" t="s">
        <v>9404</v>
      </c>
      <c r="O6" s="75" t="s">
        <v>260</v>
      </c>
      <c r="P6" s="81" t="s">
        <v>3</v>
      </c>
      <c r="Q6" s="75" t="s">
        <v>408</v>
      </c>
      <c r="R6" s="75" t="s">
        <v>262</v>
      </c>
      <c r="S6" s="81" t="s">
        <v>263</v>
      </c>
      <c r="T6" s="75" t="s">
        <v>275</v>
      </c>
      <c r="U6" s="81" t="s">
        <v>4</v>
      </c>
      <c r="V6" s="75" t="s">
        <v>273</v>
      </c>
      <c r="W6" s="75" t="s">
        <v>264</v>
      </c>
      <c r="X6" s="75" t="s">
        <v>5</v>
      </c>
      <c r="Y6" s="75" t="s">
        <v>274</v>
      </c>
      <c r="Z6" s="81" t="s">
        <v>6</v>
      </c>
      <c r="AA6" s="75" t="s">
        <v>289</v>
      </c>
      <c r="AB6" s="82" t="s">
        <v>7</v>
      </c>
    </row>
    <row r="7" spans="1:28" s="26" customFormat="1">
      <c r="A7" s="77" t="s">
        <v>0</v>
      </c>
      <c r="B7" s="71">
        <v>128</v>
      </c>
      <c r="C7" s="71">
        <v>8</v>
      </c>
      <c r="D7" s="71" t="s">
        <v>18</v>
      </c>
      <c r="E7" s="35">
        <f>VLOOKUP(D7,RAMOK!$A$7:$K$22,9,0)</f>
        <v>1</v>
      </c>
      <c r="F7" s="71" t="s">
        <v>12</v>
      </c>
      <c r="G7" s="71" t="str">
        <f t="shared" ref="G7:G30" si="0">LEFT(F7,FIND(" ",F7)-1)</f>
        <v>Intel</v>
      </c>
      <c r="H7" s="71" t="s">
        <v>2607</v>
      </c>
      <c r="I7" s="71" t="str">
        <f>RIGHT(SUBSTITUTE(F7,G7,"",1),LEN(SUBSTITUTE(F7,G7,"",1))-1)</f>
        <v>UHD Graphics 605</v>
      </c>
      <c r="J7" s="71" t="str">
        <f>LOOKUP(2,1/(userbenchmark_GPU!$D$2:$D$1187=I7),userbenchmark_GPU!$E$2:$E$1187)</f>
        <v>473</v>
      </c>
      <c r="K7" s="71" t="s">
        <v>9</v>
      </c>
      <c r="L7" s="71" t="str">
        <f>LEFT(K7,FIND(" ",K7)-1)</f>
        <v>Intel</v>
      </c>
      <c r="M7" s="79" t="str">
        <f>RIGHT(SUBSTITUTE(K7,L7,"",1),LEN(SUBSTITUTE(K7,L7,"",1))-1)</f>
        <v>Pentium Silver N5000</v>
      </c>
      <c r="N7" s="79" t="e">
        <f>LOOKUP(2,1/(userbenchmark_CPU!$D$2:$D$1187=M7),userbenchmark_CPU!$E$2:$E$1317)</f>
        <v>#N/A</v>
      </c>
      <c r="O7" s="71">
        <v>3220</v>
      </c>
      <c r="P7" s="71" t="s">
        <v>252</v>
      </c>
      <c r="Q7" s="71">
        <f>IF(ISNUMBER(FIND("stereo",P7,1)),1,0)</f>
        <v>1</v>
      </c>
      <c r="R7" s="71">
        <v>40</v>
      </c>
      <c r="S7" s="71" t="s">
        <v>270</v>
      </c>
      <c r="T7" s="35">
        <f t="shared" ref="T7:T30" si="1">(SUBSTITUTE(LEFT(SUBSTITUTE(S7,".",""),FIND(" ",SUBSTITUTE(S7,".",""))),"x ","",1))*(SUBSTITUTE(RIGHT(SUBSTITUTE(S7,".",""),FIND(" ",SUBSTITUTE(S7,".",""))),"x ","",1))</f>
        <v>2073600</v>
      </c>
      <c r="U7" s="71" t="s">
        <v>14</v>
      </c>
      <c r="V7" s="71" t="str">
        <f>SUBSTITUTE(SUBSTITUTE(U7,"Bluetooth",),"WLAN",)</f>
        <v xml:space="preserve"> 5.0</v>
      </c>
      <c r="W7" s="71" t="s">
        <v>265</v>
      </c>
      <c r="X7" s="71">
        <v>4</v>
      </c>
      <c r="Y7" s="71">
        <v>4</v>
      </c>
      <c r="Z7" s="71" t="s">
        <v>15</v>
      </c>
      <c r="AA7" s="71">
        <f>IF(Z7&lt;&gt;"-",1,0)</f>
        <v>1</v>
      </c>
      <c r="AB7" s="83" t="s">
        <v>414</v>
      </c>
    </row>
    <row r="8" spans="1:28" s="26" customFormat="1">
      <c r="A8" s="35" t="s">
        <v>19</v>
      </c>
      <c r="B8" s="35">
        <v>512</v>
      </c>
      <c r="C8" s="35">
        <v>16</v>
      </c>
      <c r="D8" s="35" t="s">
        <v>18</v>
      </c>
      <c r="E8" s="35">
        <f>VLOOKUP(D8,RAMOK!$A$7:$K$22,9,0)</f>
        <v>1</v>
      </c>
      <c r="F8" s="35" t="s">
        <v>99</v>
      </c>
      <c r="G8" s="71" t="str">
        <f t="shared" si="0"/>
        <v>Intel</v>
      </c>
      <c r="H8" s="71" t="s">
        <v>9408</v>
      </c>
      <c r="I8" s="71" t="str">
        <f>RIGHT(SUBSTITUTE(F8,G8,"",1),LEN(SUBSTITUTE(F8,G8,"",1))-1)</f>
        <v>Iris Xe Graphics</v>
      </c>
      <c r="J8" s="71" t="e">
        <f>LOOKUP(2,1/(userbenchmark_GPU!$D$2:$D$1187=I8),userbenchmark_GPU!$E$2:$E$1187)</f>
        <v>#N/A</v>
      </c>
      <c r="K8" s="35" t="s">
        <v>51</v>
      </c>
      <c r="L8" s="71" t="str">
        <f t="shared" ref="L8:L30" si="2">LEFT(K8,FIND(" ",K8)-1)</f>
        <v>Intel</v>
      </c>
      <c r="M8" s="79" t="str">
        <f t="shared" ref="M8:M11" si="3">RIGHT(SUBSTITUTE(K8,L8,"",1),LEN(SUBSTITUTE(K8,L8,"",1))-1)</f>
        <v>Core i5-1135G7</v>
      </c>
      <c r="N8" s="79" t="str">
        <f>LOOKUP(2,1/(userbenchmark_CPU!$D$2:$D$1187=M8),userbenchmark_CPU!$E$2:$E$1317)</f>
        <v>263</v>
      </c>
      <c r="O8" s="71">
        <v>3232</v>
      </c>
      <c r="P8" s="35" t="s">
        <v>252</v>
      </c>
      <c r="Q8" s="71">
        <f>IF(ISNUMBER(FIND("stereo",P8,1)),1,0)</f>
        <v>1</v>
      </c>
      <c r="R8" s="71">
        <v>40</v>
      </c>
      <c r="S8" s="35" t="s">
        <v>270</v>
      </c>
      <c r="T8" s="35">
        <f t="shared" si="1"/>
        <v>2073600</v>
      </c>
      <c r="U8" s="35" t="s">
        <v>172</v>
      </c>
      <c r="V8" s="71" t="str">
        <f>SUBSTITUTE(SUBSTITUTE(U8,"Bluetooth",),"WLAN",)</f>
        <v xml:space="preserve"> 5.0</v>
      </c>
      <c r="W8" s="35" t="s">
        <v>266</v>
      </c>
      <c r="X8" s="35">
        <v>4</v>
      </c>
      <c r="Y8" s="35">
        <v>8</v>
      </c>
      <c r="Z8" s="35" t="s">
        <v>215</v>
      </c>
      <c r="AA8" s="71">
        <f t="shared" ref="AA8:AA30" si="4">IF(Z8&lt;&gt;"-",1,0)</f>
        <v>1</v>
      </c>
      <c r="AB8" s="84" t="s">
        <v>414</v>
      </c>
    </row>
    <row r="9" spans="1:28" s="26" customFormat="1">
      <c r="A9" s="35" t="s">
        <v>21</v>
      </c>
      <c r="B9" s="35">
        <v>512</v>
      </c>
      <c r="C9" s="35">
        <v>12</v>
      </c>
      <c r="D9" s="35" t="s">
        <v>223</v>
      </c>
      <c r="E9" s="35">
        <f>VLOOKUP(D9,RAMOK!$A$7:$K$22,9,0)</f>
        <v>2</v>
      </c>
      <c r="F9" s="35" t="s">
        <v>254</v>
      </c>
      <c r="G9" s="71" t="str">
        <f t="shared" si="0"/>
        <v>AMD Radeon</v>
      </c>
      <c r="H9" s="71"/>
      <c r="I9" s="77" t="s">
        <v>9409</v>
      </c>
      <c r="J9" s="71" t="e">
        <f>LOOKUP(2,1/(userbenchmark_GPU!$D$2:$D$1187=I9),userbenchmark_GPU!$E$2:$E$1187)</f>
        <v>#N/A</v>
      </c>
      <c r="K9" s="35" t="s">
        <v>52</v>
      </c>
      <c r="L9" s="71" t="str">
        <f t="shared" si="2"/>
        <v>AMD</v>
      </c>
      <c r="M9" s="79" t="str">
        <f t="shared" si="3"/>
        <v>Ryzen 5 5500U</v>
      </c>
      <c r="N9" s="79" t="e">
        <f>LOOKUP(2,1/(userbenchmark_CPU!$D$2:$D$1187=M9),userbenchmark_CPU!$E$2:$E$1317)</f>
        <v>#N/A</v>
      </c>
      <c r="O9" s="71" t="s">
        <v>9401</v>
      </c>
      <c r="P9" s="35" t="s">
        <v>252</v>
      </c>
      <c r="Q9" s="71">
        <f>IF(ISNUMBER(FIND("stereo",P9,1)),1,0)</f>
        <v>1</v>
      </c>
      <c r="R9" s="71">
        <v>30</v>
      </c>
      <c r="S9" s="35" t="s">
        <v>271</v>
      </c>
      <c r="T9" s="35">
        <f t="shared" si="1"/>
        <v>1440000</v>
      </c>
      <c r="U9" s="35" t="s">
        <v>173</v>
      </c>
      <c r="V9" s="71" t="str">
        <f>SUBSTITUTE(SUBSTITUTE(U9,"Bluetooth",),"WLAN",)</f>
        <v xml:space="preserve"> 5.1</v>
      </c>
      <c r="W9" s="35" t="s">
        <v>267</v>
      </c>
      <c r="X9" s="35">
        <v>6</v>
      </c>
      <c r="Y9" s="35">
        <v>8</v>
      </c>
      <c r="Z9" s="35" t="s">
        <v>215</v>
      </c>
      <c r="AA9" s="71">
        <f t="shared" si="4"/>
        <v>1</v>
      </c>
      <c r="AB9" s="84" t="s">
        <v>415</v>
      </c>
    </row>
    <row r="10" spans="1:28" s="26" customFormat="1">
      <c r="A10" s="35" t="s">
        <v>23</v>
      </c>
      <c r="B10" s="35">
        <v>512</v>
      </c>
      <c r="C10" s="35">
        <v>16</v>
      </c>
      <c r="D10" s="35" t="s">
        <v>223</v>
      </c>
      <c r="E10" s="35">
        <f>VLOOKUP(D10,RAMOK!$A$7:$K$22,9,0)</f>
        <v>2</v>
      </c>
      <c r="F10" s="35" t="s">
        <v>255</v>
      </c>
      <c r="G10" s="71" t="str">
        <f t="shared" si="0"/>
        <v>SAPPHIRE Radeon</v>
      </c>
      <c r="H10" s="71"/>
      <c r="I10" s="71" t="str">
        <f>RIGHT(SUBSTITUTE(F10,G10,"",1),LEN(SUBSTITUTE(F10,G10,"",1))-1)</f>
        <v>E9260 8GB GDDR5 128bit</v>
      </c>
      <c r="J10" s="71" t="e">
        <f>LOOKUP(2,1/(userbenchmark_GPU!$D$2:$D$1187=I10),userbenchmark_GPU!$E$2:$E$1187)</f>
        <v>#N/A</v>
      </c>
      <c r="K10" s="35" t="s">
        <v>53</v>
      </c>
      <c r="L10" s="71" t="str">
        <f t="shared" si="2"/>
        <v>AMD</v>
      </c>
      <c r="M10" s="79" t="str">
        <f t="shared" si="3"/>
        <v>Ryzen 5 4500U</v>
      </c>
      <c r="N10" s="79" t="str">
        <f>LOOKUP(2,1/(userbenchmark_CPU!$D$2:$D$1187=M10),userbenchmark_CPU!$E$2:$E$1317)</f>
        <v>253</v>
      </c>
      <c r="O10" s="71">
        <v>1101</v>
      </c>
      <c r="P10" s="35" t="s">
        <v>252</v>
      </c>
      <c r="Q10" s="71">
        <f>IF(ISNUMBER(FIND("stereo",P10,1)),1,0)</f>
        <v>1</v>
      </c>
      <c r="R10" s="71">
        <v>12</v>
      </c>
      <c r="S10" s="35" t="s">
        <v>270</v>
      </c>
      <c r="T10" s="35">
        <f t="shared" si="1"/>
        <v>2073600</v>
      </c>
      <c r="U10" s="35" t="s">
        <v>173</v>
      </c>
      <c r="V10" s="71" t="str">
        <f>SUBSTITUTE(SUBSTITUTE(U10,"Bluetooth",),"WLAN",)</f>
        <v xml:space="preserve"> 5.1</v>
      </c>
      <c r="W10" s="35" t="s">
        <v>268</v>
      </c>
      <c r="X10" s="35">
        <v>6</v>
      </c>
      <c r="Y10" s="35">
        <v>8</v>
      </c>
      <c r="Z10" s="35" t="s">
        <v>215</v>
      </c>
      <c r="AA10" s="71">
        <f t="shared" si="4"/>
        <v>1</v>
      </c>
      <c r="AB10" s="84" t="s">
        <v>416</v>
      </c>
    </row>
    <row r="11" spans="1:28" s="26" customFormat="1">
      <c r="A11" s="35" t="s">
        <v>24</v>
      </c>
      <c r="B11" s="35">
        <v>256</v>
      </c>
      <c r="C11" s="35">
        <v>8</v>
      </c>
      <c r="D11" s="35" t="s">
        <v>18</v>
      </c>
      <c r="E11" s="35">
        <f>VLOOKUP(D11,RAMOK!$A$7:$K$22,9,0)</f>
        <v>1</v>
      </c>
      <c r="F11" s="35" t="s">
        <v>276</v>
      </c>
      <c r="G11" s="71" t="str">
        <f t="shared" si="0"/>
        <v>Intel</v>
      </c>
      <c r="H11" s="71"/>
      <c r="I11" s="71" t="str">
        <f>RIGHT(SUBSTITUTE(F11,G11,"",1),LEN(SUBSTITUTE(F11,G11,"",1))-1)</f>
        <v>UHD Graphics 620</v>
      </c>
      <c r="J11" s="71" t="e">
        <f>LOOKUP(2,1/(userbenchmark_GPU!$D$2:$D$1187=I11),userbenchmark_GPU!$E$2:$E$1187)</f>
        <v>#N/A</v>
      </c>
      <c r="K11" s="35" t="s">
        <v>54</v>
      </c>
      <c r="L11" s="71" t="str">
        <f t="shared" si="2"/>
        <v>Intel</v>
      </c>
      <c r="M11" s="79" t="str">
        <f t="shared" si="3"/>
        <v>Core i5-1035G1</v>
      </c>
      <c r="N11" s="79" t="str">
        <f>LOOKUP(2,1/(userbenchmark_CPU!$D$2:$D$1187=M11),userbenchmark_CPU!$E$2:$E$1317)</f>
        <v>414</v>
      </c>
      <c r="O11" s="71">
        <v>100000</v>
      </c>
      <c r="P11" s="35" t="s">
        <v>253</v>
      </c>
      <c r="Q11" s="71">
        <f>IF(ISNUMBER(FIND("stereo",P11,1)),1,0)</f>
        <v>1</v>
      </c>
      <c r="R11" s="71">
        <v>50</v>
      </c>
      <c r="S11" s="35" t="s">
        <v>406</v>
      </c>
      <c r="T11" s="35">
        <f t="shared" si="1"/>
        <v>2073600</v>
      </c>
      <c r="U11" s="35" t="s">
        <v>174</v>
      </c>
      <c r="V11" s="71" t="str">
        <f>SUBSTITUTE(SUBSTITUTE(U11,"Bluetooth",),"WLAN",)</f>
        <v xml:space="preserve"> 4.2</v>
      </c>
      <c r="W11" s="35" t="s">
        <v>269</v>
      </c>
      <c r="X11" s="35">
        <v>4</v>
      </c>
      <c r="Y11" s="35">
        <v>6</v>
      </c>
      <c r="Z11" s="35" t="s">
        <v>290</v>
      </c>
      <c r="AA11" s="71">
        <f t="shared" si="4"/>
        <v>0</v>
      </c>
      <c r="AB11" s="84" t="s">
        <v>417</v>
      </c>
    </row>
    <row r="12" spans="1:28">
      <c r="A12" s="77" t="s">
        <v>418</v>
      </c>
      <c r="B12" s="77" t="s">
        <v>419</v>
      </c>
      <c r="C12" s="77" t="s">
        <v>420</v>
      </c>
      <c r="D12" s="77" t="s">
        <v>411</v>
      </c>
      <c r="E12" s="35">
        <f>VLOOKUP(D12,RAMOK!$A$7:$K$22,9,0)</f>
        <v>1</v>
      </c>
      <c r="F12" s="35" t="s">
        <v>421</v>
      </c>
      <c r="G12" s="71" t="str">
        <f t="shared" si="0"/>
        <v>Intel</v>
      </c>
      <c r="H12" s="71"/>
      <c r="I12" s="71" t="str">
        <f>RIGHT(SUBSTITUTE(F12,G12,"",1),LEN(SUBSTITUTE(F12,G12,"",1))-1)</f>
        <v>Iris Plus Graphics 645</v>
      </c>
      <c r="J12" s="71" t="e">
        <f>LOOKUP(2,1/(userbenchmark_GPU!$D$2:$D$1187=I12),userbenchmark_GPU!$E$2:$E$1187)</f>
        <v>#N/A</v>
      </c>
      <c r="K12" s="77" t="s">
        <v>422</v>
      </c>
      <c r="L12" s="71" t="str">
        <f t="shared" si="2"/>
        <v>Intel</v>
      </c>
      <c r="M12" s="89" t="s">
        <v>7362</v>
      </c>
      <c r="N12" s="79" t="str">
        <f>LOOKUP(2,1/(userbenchmark_CPU!$D$2:$D$1187=M12),userbenchmark_CPU!$E$2:$E$1317)</f>
        <v>765</v>
      </c>
      <c r="O12" s="77" t="s">
        <v>431</v>
      </c>
      <c r="P12" s="77" t="s">
        <v>252</v>
      </c>
      <c r="Q12" s="71">
        <f t="shared" ref="Q12:Q30" si="5">IF(ISNUMBER(FIND("stereo",P12,1)),1,0)</f>
        <v>1</v>
      </c>
      <c r="R12" s="71" t="s">
        <v>430</v>
      </c>
      <c r="S12" s="77" t="s">
        <v>423</v>
      </c>
      <c r="T12" s="35">
        <f t="shared" si="1"/>
        <v>4096000</v>
      </c>
      <c r="U12" s="77" t="s">
        <v>424</v>
      </c>
      <c r="V12" s="71" t="str">
        <f t="shared" ref="V12:V30" si="6">SUBSTITUTE(SUBSTITUTE(U12,"Bluetooth",),"WLAN",)</f>
        <v xml:space="preserve"> 4.2 </v>
      </c>
      <c r="W12" s="35" t="s">
        <v>428</v>
      </c>
      <c r="X12" s="77" t="s">
        <v>427</v>
      </c>
      <c r="Y12" s="77" t="s">
        <v>426</v>
      </c>
      <c r="Z12" s="77" t="s">
        <v>425</v>
      </c>
      <c r="AA12" s="71">
        <f t="shared" si="4"/>
        <v>1</v>
      </c>
      <c r="AB12" s="77" t="s">
        <v>429</v>
      </c>
    </row>
    <row r="13" spans="1:28">
      <c r="A13" s="77"/>
      <c r="B13" s="77"/>
      <c r="C13" s="77"/>
      <c r="D13" s="77"/>
      <c r="E13" s="35" t="e">
        <f>VLOOKUP(D13,RAMOK!$A$7:$K$22,9,0)</f>
        <v>#N/A</v>
      </c>
      <c r="F13" s="77"/>
      <c r="G13" s="71" t="e">
        <f t="shared" si="0"/>
        <v>#VALUE!</v>
      </c>
      <c r="H13" s="71"/>
      <c r="I13" s="28" t="s">
        <v>2607</v>
      </c>
      <c r="J13" s="71" t="str">
        <f>LOOKUP(2,1/(userbenchmark_GPU!$D$2:$D$1187=I13),userbenchmark_GPU!$E$2:$E$1187)</f>
        <v>473</v>
      </c>
      <c r="K13" s="77"/>
      <c r="L13" s="71" t="e">
        <f t="shared" si="2"/>
        <v>#VALUE!</v>
      </c>
      <c r="M13" s="89" t="s">
        <v>4603</v>
      </c>
      <c r="N13" s="79" t="str">
        <f>LOOKUP(2,1/(userbenchmark_CPU!$D$2:$D$1187=M13),userbenchmark_CPU!$E$2:$E$1317)</f>
        <v>15</v>
      </c>
      <c r="O13" s="77"/>
      <c r="P13" s="77"/>
      <c r="Q13" s="71">
        <f t="shared" si="5"/>
        <v>0</v>
      </c>
      <c r="R13" s="71"/>
      <c r="S13" s="77"/>
      <c r="T13" s="35" t="e">
        <f t="shared" si="1"/>
        <v>#VALUE!</v>
      </c>
      <c r="U13" s="77"/>
      <c r="V13" s="71" t="str">
        <f t="shared" si="6"/>
        <v/>
      </c>
      <c r="W13" s="35"/>
      <c r="X13" s="77"/>
      <c r="Y13" s="77"/>
      <c r="Z13" s="77"/>
      <c r="AA13" s="71">
        <f t="shared" si="4"/>
        <v>1</v>
      </c>
      <c r="AB13" s="77"/>
    </row>
    <row r="14" spans="1:28">
      <c r="A14" s="77"/>
      <c r="B14" s="77"/>
      <c r="C14" s="77"/>
      <c r="D14" s="77"/>
      <c r="E14" s="35" t="e">
        <f>VLOOKUP(D14,RAMOK!$A$7:$K$22,9,0)</f>
        <v>#N/A</v>
      </c>
      <c r="F14" s="77"/>
      <c r="G14" s="71" t="e">
        <f t="shared" si="0"/>
        <v>#VALUE!</v>
      </c>
      <c r="H14" s="71"/>
      <c r="I14" s="78" t="s">
        <v>558</v>
      </c>
      <c r="J14" s="71" t="str">
        <f>LOOKUP(2,1/(userbenchmark_GPU!$D$2:$D$1187=I14),userbenchmark_GPU!$E$2:$E$1187)</f>
        <v>15</v>
      </c>
      <c r="K14" s="77"/>
      <c r="L14" s="71" t="e">
        <f t="shared" si="2"/>
        <v>#VALUE!</v>
      </c>
      <c r="M14" s="78" t="s">
        <v>4548</v>
      </c>
      <c r="N14" s="79" t="str">
        <f>LOOKUP(2,1/(userbenchmark_CPU!$D$2:$D$1187=M14),userbenchmark_CPU!$E$2:$E$1317)</f>
        <v>1</v>
      </c>
      <c r="O14" s="77"/>
      <c r="P14" s="77"/>
      <c r="Q14" s="71">
        <f t="shared" si="5"/>
        <v>0</v>
      </c>
      <c r="R14" s="71"/>
      <c r="S14" s="77"/>
      <c r="T14" s="35" t="e">
        <f t="shared" si="1"/>
        <v>#VALUE!</v>
      </c>
      <c r="U14" s="77"/>
      <c r="V14" s="71" t="str">
        <f t="shared" si="6"/>
        <v/>
      </c>
      <c r="W14" s="71"/>
      <c r="X14" s="77"/>
      <c r="Y14" s="77"/>
      <c r="Z14" s="77"/>
      <c r="AA14" s="71">
        <f t="shared" si="4"/>
        <v>1</v>
      </c>
      <c r="AB14" s="77"/>
    </row>
    <row r="15" spans="1:28">
      <c r="A15" s="77"/>
      <c r="B15" s="77"/>
      <c r="C15" s="77"/>
      <c r="D15" s="77"/>
      <c r="E15" s="35" t="e">
        <f>VLOOKUP(D15,RAMOK!$A$7:$K$22,9,0)</f>
        <v>#N/A</v>
      </c>
      <c r="F15" s="77"/>
      <c r="G15" s="71" t="e">
        <f t="shared" si="0"/>
        <v>#VALUE!</v>
      </c>
      <c r="H15" s="71"/>
      <c r="I15" s="71"/>
      <c r="J15" s="71"/>
      <c r="K15" s="77"/>
      <c r="L15" s="71" t="e">
        <f t="shared" si="2"/>
        <v>#VALUE!</v>
      </c>
      <c r="M15" s="79"/>
      <c r="N15" s="79" t="e">
        <f>LOOKUP(2,1/(userbenchmark_CPU!$D$2:$D$1187=M15),userbenchmark_CPU!$E$2:$E$1317)</f>
        <v>#N/A</v>
      </c>
      <c r="O15" s="77"/>
      <c r="P15" s="77"/>
      <c r="Q15" s="71">
        <f t="shared" si="5"/>
        <v>0</v>
      </c>
      <c r="R15" s="71"/>
      <c r="S15" s="77"/>
      <c r="T15" s="35" t="e">
        <f t="shared" si="1"/>
        <v>#VALUE!</v>
      </c>
      <c r="U15" s="77"/>
      <c r="V15" s="71" t="str">
        <f t="shared" si="6"/>
        <v/>
      </c>
      <c r="W15" s="35"/>
      <c r="X15" s="77"/>
      <c r="Y15" s="77"/>
      <c r="Z15" s="77"/>
      <c r="AA15" s="71">
        <f t="shared" si="4"/>
        <v>1</v>
      </c>
      <c r="AB15" s="77"/>
    </row>
    <row r="16" spans="1:28">
      <c r="A16" s="77"/>
      <c r="B16" s="77"/>
      <c r="C16" s="77"/>
      <c r="D16" s="77"/>
      <c r="E16" s="35" t="e">
        <f>VLOOKUP(D16,RAMOK!$A$7:$K$22,9,0)</f>
        <v>#N/A</v>
      </c>
      <c r="F16" s="77"/>
      <c r="G16" s="71" t="e">
        <f t="shared" si="0"/>
        <v>#VALUE!</v>
      </c>
      <c r="H16" s="71"/>
      <c r="I16" s="71"/>
      <c r="J16" s="71"/>
      <c r="K16" s="77"/>
      <c r="L16" s="71" t="e">
        <f t="shared" si="2"/>
        <v>#VALUE!</v>
      </c>
      <c r="M16" s="79"/>
      <c r="N16" s="79" t="e">
        <f>LOOKUP(2,1/(userbenchmark_CPU!$D$2:$D$1187=M16),userbenchmark_CPU!$E$2:$E$1317)</f>
        <v>#N/A</v>
      </c>
      <c r="O16" s="77"/>
      <c r="P16" s="77"/>
      <c r="Q16" s="71">
        <f t="shared" si="5"/>
        <v>0</v>
      </c>
      <c r="R16" s="71"/>
      <c r="S16" s="77"/>
      <c r="T16" s="35" t="e">
        <f t="shared" si="1"/>
        <v>#VALUE!</v>
      </c>
      <c r="U16" s="77"/>
      <c r="V16" s="71" t="str">
        <f t="shared" si="6"/>
        <v/>
      </c>
      <c r="W16" s="35"/>
      <c r="X16" s="77"/>
      <c r="Y16" s="77"/>
      <c r="Z16" s="77"/>
      <c r="AA16" s="71">
        <f t="shared" si="4"/>
        <v>1</v>
      </c>
      <c r="AB16" s="77"/>
    </row>
    <row r="17" spans="1:28">
      <c r="A17" s="77"/>
      <c r="B17" s="77"/>
      <c r="C17" s="77"/>
      <c r="D17" s="77"/>
      <c r="E17" s="35" t="e">
        <f>VLOOKUP(D17,RAMOK!$A$7:$K$22,9,0)</f>
        <v>#N/A</v>
      </c>
      <c r="F17" s="77"/>
      <c r="G17" s="71" t="e">
        <f t="shared" si="0"/>
        <v>#VALUE!</v>
      </c>
      <c r="H17" s="71"/>
      <c r="I17" s="71"/>
      <c r="J17" s="71"/>
      <c r="L17" s="71" t="e">
        <f t="shared" si="2"/>
        <v>#VALUE!</v>
      </c>
      <c r="M17" s="79"/>
      <c r="N17" s="79" t="e">
        <f>LOOKUP(2,1/(userbenchmark_CPU!$D$2:$D$1187=M17),userbenchmark_CPU!$E$2:$E$1317)</f>
        <v>#N/A</v>
      </c>
      <c r="O17" s="77"/>
      <c r="P17" s="77"/>
      <c r="Q17" s="71">
        <f t="shared" si="5"/>
        <v>0</v>
      </c>
      <c r="R17" s="71"/>
      <c r="S17" s="77"/>
      <c r="T17" s="35" t="e">
        <f t="shared" si="1"/>
        <v>#VALUE!</v>
      </c>
      <c r="U17" s="77"/>
      <c r="V17" s="71" t="str">
        <f t="shared" si="6"/>
        <v/>
      </c>
      <c r="W17" s="35"/>
      <c r="X17" s="77"/>
      <c r="Y17" s="77"/>
      <c r="Z17" s="77"/>
      <c r="AA17" s="71">
        <f t="shared" si="4"/>
        <v>1</v>
      </c>
      <c r="AB17" s="77"/>
    </row>
    <row r="18" spans="1:28">
      <c r="A18" s="77"/>
      <c r="B18" s="77"/>
      <c r="C18" s="77"/>
      <c r="D18" s="77"/>
      <c r="E18" s="35" t="e">
        <f>VLOOKUP(D18,RAMOK!$A$7:$K$22,9,0)</f>
        <v>#N/A</v>
      </c>
      <c r="F18" s="77"/>
      <c r="G18" s="71" t="e">
        <f t="shared" si="0"/>
        <v>#VALUE!</v>
      </c>
      <c r="H18" s="71"/>
      <c r="I18" s="71"/>
      <c r="J18" s="71"/>
      <c r="L18" s="71" t="e">
        <f t="shared" si="2"/>
        <v>#VALUE!</v>
      </c>
      <c r="M18" s="79"/>
      <c r="N18" s="79" t="e">
        <f>LOOKUP(2,1/(userbenchmark_CPU!$D$2:$D$1187=M18),userbenchmark_CPU!$E$2:$E$1317)</f>
        <v>#N/A</v>
      </c>
      <c r="O18" s="77"/>
      <c r="P18" s="77"/>
      <c r="Q18" s="71">
        <f t="shared" si="5"/>
        <v>0</v>
      </c>
      <c r="R18" s="71"/>
      <c r="S18" s="77"/>
      <c r="T18" s="35" t="e">
        <f t="shared" si="1"/>
        <v>#VALUE!</v>
      </c>
      <c r="U18" s="77"/>
      <c r="V18" s="71" t="str">
        <f t="shared" si="6"/>
        <v/>
      </c>
      <c r="W18" s="35"/>
      <c r="X18" s="77"/>
      <c r="Y18" s="77"/>
      <c r="Z18" s="77"/>
      <c r="AA18" s="71">
        <f t="shared" si="4"/>
        <v>1</v>
      </c>
      <c r="AB18" s="77"/>
    </row>
    <row r="19" spans="1:28">
      <c r="A19" s="77"/>
      <c r="B19" s="77"/>
      <c r="C19" s="77"/>
      <c r="D19" s="77"/>
      <c r="E19" s="35" t="e">
        <f>VLOOKUP(D19,RAMOK!$A$7:$K$22,9,0)</f>
        <v>#N/A</v>
      </c>
      <c r="F19" s="77"/>
      <c r="G19" s="71" t="e">
        <f t="shared" si="0"/>
        <v>#VALUE!</v>
      </c>
      <c r="H19" s="71"/>
      <c r="I19" s="71"/>
      <c r="J19" s="71"/>
      <c r="L19" s="71" t="e">
        <f t="shared" si="2"/>
        <v>#VALUE!</v>
      </c>
      <c r="M19" s="79"/>
      <c r="N19" s="79" t="e">
        <f>LOOKUP(2,1/(userbenchmark_CPU!$D$2:$D$1187=M19),userbenchmark_CPU!$E$2:$E$1317)</f>
        <v>#N/A</v>
      </c>
      <c r="O19" s="77"/>
      <c r="P19" s="77"/>
      <c r="Q19" s="71">
        <f t="shared" si="5"/>
        <v>0</v>
      </c>
      <c r="R19" s="71"/>
      <c r="S19" s="77"/>
      <c r="T19" s="35" t="e">
        <f t="shared" si="1"/>
        <v>#VALUE!</v>
      </c>
      <c r="U19" s="77"/>
      <c r="V19" s="71" t="str">
        <f t="shared" si="6"/>
        <v/>
      </c>
      <c r="W19" s="71"/>
      <c r="X19" s="77"/>
      <c r="Y19" s="77"/>
      <c r="Z19" s="77"/>
      <c r="AA19" s="71">
        <f t="shared" si="4"/>
        <v>1</v>
      </c>
      <c r="AB19" s="77"/>
    </row>
    <row r="20" spans="1:28">
      <c r="A20" s="77"/>
      <c r="B20" s="77"/>
      <c r="C20" s="77"/>
      <c r="D20" s="77"/>
      <c r="E20" s="35" t="e">
        <f>VLOOKUP(D20,RAMOK!$A$7:$K$22,9,0)</f>
        <v>#N/A</v>
      </c>
      <c r="F20" s="77"/>
      <c r="G20" s="71" t="e">
        <f t="shared" si="0"/>
        <v>#VALUE!</v>
      </c>
      <c r="H20" s="71"/>
      <c r="I20" s="71"/>
      <c r="J20" s="71"/>
      <c r="L20" s="71" t="e">
        <f t="shared" si="2"/>
        <v>#VALUE!</v>
      </c>
      <c r="M20" s="79"/>
      <c r="N20" s="79" t="e">
        <f>LOOKUP(2,1/(userbenchmark_CPU!$D$2:$D$1187=M20),userbenchmark_CPU!$E$2:$E$1317)</f>
        <v>#N/A</v>
      </c>
      <c r="O20" s="77"/>
      <c r="P20" s="77"/>
      <c r="Q20" s="71">
        <f t="shared" si="5"/>
        <v>0</v>
      </c>
      <c r="R20" s="71"/>
      <c r="S20" s="77"/>
      <c r="T20" s="35" t="e">
        <f t="shared" si="1"/>
        <v>#VALUE!</v>
      </c>
      <c r="U20" s="77"/>
      <c r="V20" s="71" t="str">
        <f t="shared" si="6"/>
        <v/>
      </c>
      <c r="W20" s="35"/>
      <c r="X20" s="77"/>
      <c r="Y20" s="77"/>
      <c r="Z20" s="77"/>
      <c r="AA20" s="71">
        <f t="shared" si="4"/>
        <v>1</v>
      </c>
      <c r="AB20" s="77"/>
    </row>
    <row r="21" spans="1:28">
      <c r="A21" s="77"/>
      <c r="B21" s="77"/>
      <c r="C21" s="77"/>
      <c r="D21" s="77"/>
      <c r="E21" s="35" t="e">
        <f>VLOOKUP(D21,RAMOK!$A$7:$K$22,9,0)</f>
        <v>#N/A</v>
      </c>
      <c r="F21" s="77"/>
      <c r="G21" s="71" t="e">
        <f t="shared" si="0"/>
        <v>#VALUE!</v>
      </c>
      <c r="H21" s="71"/>
      <c r="I21" s="71"/>
      <c r="J21" s="71"/>
      <c r="K21" s="77"/>
      <c r="L21" s="71" t="e">
        <f t="shared" si="2"/>
        <v>#VALUE!</v>
      </c>
      <c r="M21" s="79"/>
      <c r="N21" s="79" t="e">
        <f>LOOKUP(2,1/(userbenchmark_CPU!$D$2:$D$1187=M21),userbenchmark_CPU!$E$2:$E$1317)</f>
        <v>#N/A</v>
      </c>
      <c r="O21" s="77"/>
      <c r="P21" s="77"/>
      <c r="Q21" s="71">
        <f t="shared" si="5"/>
        <v>0</v>
      </c>
      <c r="R21" s="71"/>
      <c r="S21" s="77"/>
      <c r="T21" s="35" t="e">
        <f t="shared" si="1"/>
        <v>#VALUE!</v>
      </c>
      <c r="U21" s="77"/>
      <c r="V21" s="71" t="str">
        <f t="shared" si="6"/>
        <v/>
      </c>
      <c r="W21" s="35"/>
      <c r="X21" s="77"/>
      <c r="Y21" s="77"/>
      <c r="Z21" s="77"/>
      <c r="AA21" s="71">
        <f t="shared" si="4"/>
        <v>1</v>
      </c>
      <c r="AB21" s="77"/>
    </row>
    <row r="22" spans="1:28">
      <c r="A22" s="77"/>
      <c r="B22" s="77"/>
      <c r="C22" s="77"/>
      <c r="D22" s="77"/>
      <c r="E22" s="35" t="e">
        <f>VLOOKUP(D22,RAMOK!$A$7:$K$22,9,0)</f>
        <v>#N/A</v>
      </c>
      <c r="F22" s="77"/>
      <c r="G22" s="71" t="e">
        <f t="shared" si="0"/>
        <v>#VALUE!</v>
      </c>
      <c r="H22" s="71"/>
      <c r="I22" s="71"/>
      <c r="J22" s="71"/>
      <c r="K22" s="77"/>
      <c r="L22" s="71" t="e">
        <f t="shared" si="2"/>
        <v>#VALUE!</v>
      </c>
      <c r="M22" s="79"/>
      <c r="N22" s="79" t="e">
        <f>LOOKUP(2,1/(userbenchmark_CPU!$D$2:$D$1187=M22),userbenchmark_CPU!$E$2:$E$1317)</f>
        <v>#N/A</v>
      </c>
      <c r="O22" s="77"/>
      <c r="P22" s="77"/>
      <c r="Q22" s="71">
        <f t="shared" si="5"/>
        <v>0</v>
      </c>
      <c r="R22" s="71"/>
      <c r="S22" s="77"/>
      <c r="T22" s="35" t="e">
        <f t="shared" si="1"/>
        <v>#VALUE!</v>
      </c>
      <c r="U22" s="77"/>
      <c r="V22" s="71" t="str">
        <f t="shared" si="6"/>
        <v/>
      </c>
      <c r="W22" s="35"/>
      <c r="X22" s="77"/>
      <c r="Y22" s="77"/>
      <c r="Z22" s="77"/>
      <c r="AA22" s="71">
        <f t="shared" si="4"/>
        <v>1</v>
      </c>
      <c r="AB22" s="77"/>
    </row>
    <row r="23" spans="1:28">
      <c r="A23" s="77"/>
      <c r="B23" s="77"/>
      <c r="C23" s="77"/>
      <c r="D23" s="77"/>
      <c r="E23" s="35" t="e">
        <f>VLOOKUP(D23,RAMOK!$A$7:$K$22,9,0)</f>
        <v>#N/A</v>
      </c>
      <c r="F23" s="77"/>
      <c r="G23" s="71" t="e">
        <f t="shared" si="0"/>
        <v>#VALUE!</v>
      </c>
      <c r="H23" s="71"/>
      <c r="I23" s="71"/>
      <c r="J23" s="71"/>
      <c r="K23" s="77"/>
      <c r="L23" s="71" t="e">
        <f t="shared" si="2"/>
        <v>#VALUE!</v>
      </c>
      <c r="M23" s="79"/>
      <c r="N23" s="79" t="e">
        <f>LOOKUP(2,1/(userbenchmark_CPU!$D$2:$D$1187=M23),userbenchmark_CPU!$E$2:$E$1317)</f>
        <v>#N/A</v>
      </c>
      <c r="O23" s="77"/>
      <c r="P23" s="77"/>
      <c r="Q23" s="71">
        <f t="shared" si="5"/>
        <v>0</v>
      </c>
      <c r="R23" s="71"/>
      <c r="S23" s="77"/>
      <c r="T23" s="35" t="e">
        <f t="shared" si="1"/>
        <v>#VALUE!</v>
      </c>
      <c r="U23" s="77"/>
      <c r="V23" s="71" t="str">
        <f t="shared" si="6"/>
        <v/>
      </c>
      <c r="W23" s="35"/>
      <c r="X23" s="77"/>
      <c r="Y23" s="77"/>
      <c r="Z23" s="77"/>
      <c r="AA23" s="71">
        <f t="shared" si="4"/>
        <v>1</v>
      </c>
      <c r="AB23" s="77"/>
    </row>
    <row r="24" spans="1:28">
      <c r="A24" s="77"/>
      <c r="B24" s="77"/>
      <c r="C24" s="77"/>
      <c r="D24" s="77"/>
      <c r="E24" s="35" t="e">
        <f>VLOOKUP(D24,RAMOK!$A$7:$K$22,9,0)</f>
        <v>#N/A</v>
      </c>
      <c r="F24" s="77"/>
      <c r="G24" s="71" t="e">
        <f t="shared" si="0"/>
        <v>#VALUE!</v>
      </c>
      <c r="H24" s="71"/>
      <c r="I24" s="71"/>
      <c r="J24" s="71"/>
      <c r="K24" s="77"/>
      <c r="L24" s="71" t="e">
        <f t="shared" si="2"/>
        <v>#VALUE!</v>
      </c>
      <c r="M24" s="79"/>
      <c r="N24" s="79" t="e">
        <f>LOOKUP(2,1/(userbenchmark_CPU!$D$2:$D$1187=M24),userbenchmark_CPU!$E$2:$E$1317)</f>
        <v>#N/A</v>
      </c>
      <c r="O24" s="77"/>
      <c r="P24" s="77"/>
      <c r="Q24" s="71">
        <f t="shared" si="5"/>
        <v>0</v>
      </c>
      <c r="R24" s="71"/>
      <c r="S24" s="77"/>
      <c r="T24" s="35" t="e">
        <f t="shared" si="1"/>
        <v>#VALUE!</v>
      </c>
      <c r="U24" s="77"/>
      <c r="V24" s="71" t="str">
        <f t="shared" si="6"/>
        <v/>
      </c>
      <c r="W24" s="71"/>
      <c r="X24" s="77"/>
      <c r="Y24" s="77"/>
      <c r="Z24" s="77"/>
      <c r="AA24" s="71">
        <f t="shared" si="4"/>
        <v>1</v>
      </c>
      <c r="AB24" s="77"/>
    </row>
    <row r="25" spans="1:28">
      <c r="A25" s="77"/>
      <c r="B25" s="77"/>
      <c r="C25" s="77"/>
      <c r="D25" s="77"/>
      <c r="E25" s="35" t="e">
        <f>VLOOKUP(D25,RAMOK!$A$7:$K$22,9,0)</f>
        <v>#N/A</v>
      </c>
      <c r="F25" s="77"/>
      <c r="G25" s="71" t="e">
        <f t="shared" si="0"/>
        <v>#VALUE!</v>
      </c>
      <c r="H25" s="71"/>
      <c r="I25" s="71"/>
      <c r="J25" s="71"/>
      <c r="K25" s="77"/>
      <c r="L25" s="71" t="e">
        <f t="shared" si="2"/>
        <v>#VALUE!</v>
      </c>
      <c r="M25" s="71"/>
      <c r="N25" s="79" t="e">
        <f>LOOKUP(2,1/(userbenchmark_CPU!$D$2:$D$1187=M25),userbenchmark_CPU!$E$2:$E$1317)</f>
        <v>#N/A</v>
      </c>
      <c r="O25" s="77"/>
      <c r="P25" s="77"/>
      <c r="Q25" s="71">
        <f t="shared" si="5"/>
        <v>0</v>
      </c>
      <c r="R25" s="71"/>
      <c r="S25" s="77"/>
      <c r="T25" s="35" t="e">
        <f t="shared" si="1"/>
        <v>#VALUE!</v>
      </c>
      <c r="U25" s="77"/>
      <c r="V25" s="71" t="str">
        <f t="shared" si="6"/>
        <v/>
      </c>
      <c r="W25" s="35"/>
      <c r="X25" s="77"/>
      <c r="Y25" s="77"/>
      <c r="Z25" s="77"/>
      <c r="AA25" s="71">
        <f t="shared" si="4"/>
        <v>1</v>
      </c>
      <c r="AB25" s="77"/>
    </row>
    <row r="26" spans="1:28">
      <c r="A26" s="77"/>
      <c r="B26" s="77"/>
      <c r="C26" s="77"/>
      <c r="D26" s="77"/>
      <c r="E26" s="35" t="e">
        <f>VLOOKUP(D26,RAMOK!$A$7:$K$22,9,0)</f>
        <v>#N/A</v>
      </c>
      <c r="F26" s="77"/>
      <c r="G26" s="71" t="e">
        <f t="shared" si="0"/>
        <v>#VALUE!</v>
      </c>
      <c r="H26" s="71"/>
      <c r="I26" s="71"/>
      <c r="J26" s="71"/>
      <c r="K26" s="77"/>
      <c r="L26" s="71" t="e">
        <f t="shared" si="2"/>
        <v>#VALUE!</v>
      </c>
      <c r="M26" s="71"/>
      <c r="N26" s="79" t="e">
        <f>LOOKUP(2,1/(userbenchmark_CPU!$D$2:$D$1187=M26),userbenchmark_CPU!$E$2:$E$1317)</f>
        <v>#N/A</v>
      </c>
      <c r="O26" s="77"/>
      <c r="P26" s="77"/>
      <c r="Q26" s="71">
        <f t="shared" si="5"/>
        <v>0</v>
      </c>
      <c r="R26" s="71"/>
      <c r="S26" s="77"/>
      <c r="T26" s="35" t="e">
        <f t="shared" si="1"/>
        <v>#VALUE!</v>
      </c>
      <c r="U26" s="77"/>
      <c r="V26" s="71" t="str">
        <f t="shared" si="6"/>
        <v/>
      </c>
      <c r="W26" s="35"/>
      <c r="X26" s="77"/>
      <c r="Y26" s="77"/>
      <c r="Z26" s="77"/>
      <c r="AA26" s="71">
        <f t="shared" si="4"/>
        <v>1</v>
      </c>
      <c r="AB26" s="77"/>
    </row>
    <row r="27" spans="1:28">
      <c r="A27" s="77"/>
      <c r="B27" s="77"/>
      <c r="C27" s="77"/>
      <c r="D27" s="77"/>
      <c r="E27" s="35" t="e">
        <f>VLOOKUP(D27,RAMOK!$A$7:$K$22,9,0)</f>
        <v>#N/A</v>
      </c>
      <c r="F27" s="77"/>
      <c r="G27" s="71" t="e">
        <f t="shared" si="0"/>
        <v>#VALUE!</v>
      </c>
      <c r="H27" s="71"/>
      <c r="I27" s="71"/>
      <c r="J27" s="71"/>
      <c r="K27" s="77"/>
      <c r="L27" s="71" t="e">
        <f t="shared" si="2"/>
        <v>#VALUE!</v>
      </c>
      <c r="M27" s="71"/>
      <c r="N27" s="79" t="e">
        <f>LOOKUP(2,1/(userbenchmark_CPU!$D$2:$D$1187=M27),userbenchmark_CPU!$E$2:$E$1317)</f>
        <v>#N/A</v>
      </c>
      <c r="O27" s="77"/>
      <c r="P27" s="77"/>
      <c r="Q27" s="71">
        <f t="shared" si="5"/>
        <v>0</v>
      </c>
      <c r="R27" s="71"/>
      <c r="S27" s="77"/>
      <c r="T27" s="35" t="e">
        <f t="shared" si="1"/>
        <v>#VALUE!</v>
      </c>
      <c r="U27" s="77"/>
      <c r="V27" s="71" t="str">
        <f t="shared" si="6"/>
        <v/>
      </c>
      <c r="W27" s="35"/>
      <c r="X27" s="77"/>
      <c r="Y27" s="77"/>
      <c r="Z27" s="77"/>
      <c r="AA27" s="71">
        <f t="shared" si="4"/>
        <v>1</v>
      </c>
      <c r="AB27" s="77"/>
    </row>
    <row r="28" spans="1:28">
      <c r="A28" s="77"/>
      <c r="B28" s="77"/>
      <c r="C28" s="77"/>
      <c r="D28" s="77"/>
      <c r="E28" s="35" t="e">
        <f>VLOOKUP(D28,RAMOK!$A$7:$K$22,9,0)</f>
        <v>#N/A</v>
      </c>
      <c r="F28" s="77"/>
      <c r="G28" s="71" t="e">
        <f t="shared" si="0"/>
        <v>#VALUE!</v>
      </c>
      <c r="H28" s="71"/>
      <c r="I28" s="71"/>
      <c r="J28" s="71"/>
      <c r="K28" s="77"/>
      <c r="L28" s="71" t="e">
        <f t="shared" si="2"/>
        <v>#VALUE!</v>
      </c>
      <c r="M28" s="71"/>
      <c r="N28" s="79" t="e">
        <f>LOOKUP(2,1/(userbenchmark_CPU!$D$2:$D$1187=M28),userbenchmark_CPU!$E$2:$E$1317)</f>
        <v>#N/A</v>
      </c>
      <c r="O28" s="77"/>
      <c r="P28" s="77"/>
      <c r="Q28" s="71">
        <f t="shared" si="5"/>
        <v>0</v>
      </c>
      <c r="R28" s="71"/>
      <c r="S28" s="77"/>
      <c r="T28" s="35" t="e">
        <f t="shared" si="1"/>
        <v>#VALUE!</v>
      </c>
      <c r="U28" s="77"/>
      <c r="V28" s="71" t="str">
        <f t="shared" si="6"/>
        <v/>
      </c>
      <c r="W28" s="35"/>
      <c r="X28" s="77"/>
      <c r="Y28" s="77"/>
      <c r="Z28" s="77"/>
      <c r="AA28" s="71">
        <f t="shared" si="4"/>
        <v>1</v>
      </c>
      <c r="AB28" s="77"/>
    </row>
    <row r="29" spans="1:28">
      <c r="A29" s="77"/>
      <c r="B29" s="77"/>
      <c r="C29" s="77"/>
      <c r="D29" s="77"/>
      <c r="E29" s="35" t="e">
        <f>VLOOKUP(D29,RAMOK!$A$7:$K$22,9,0)</f>
        <v>#N/A</v>
      </c>
      <c r="F29" s="77"/>
      <c r="G29" s="71" t="e">
        <f t="shared" si="0"/>
        <v>#VALUE!</v>
      </c>
      <c r="H29" s="71"/>
      <c r="I29" s="71"/>
      <c r="J29" s="71"/>
      <c r="K29" s="77"/>
      <c r="L29" s="71" t="e">
        <f t="shared" si="2"/>
        <v>#VALUE!</v>
      </c>
      <c r="M29" s="71"/>
      <c r="N29" s="79" t="e">
        <f>LOOKUP(2,1/(userbenchmark_CPU!$D$2:$D$1187=M29),userbenchmark_CPU!$E$2:$E$1317)</f>
        <v>#N/A</v>
      </c>
      <c r="O29" s="77"/>
      <c r="P29" s="77"/>
      <c r="Q29" s="71">
        <f t="shared" si="5"/>
        <v>0</v>
      </c>
      <c r="R29" s="71"/>
      <c r="S29" s="77"/>
      <c r="T29" s="35" t="e">
        <f t="shared" si="1"/>
        <v>#VALUE!</v>
      </c>
      <c r="U29" s="77"/>
      <c r="V29" s="71" t="str">
        <f t="shared" si="6"/>
        <v/>
      </c>
      <c r="W29" s="71"/>
      <c r="X29" s="77"/>
      <c r="Y29" s="77"/>
      <c r="Z29" s="77"/>
      <c r="AA29" s="71">
        <f t="shared" si="4"/>
        <v>1</v>
      </c>
      <c r="AB29" s="77"/>
    </row>
    <row r="30" spans="1:28" s="33" customFormat="1">
      <c r="A30" s="85"/>
      <c r="B30" s="85"/>
      <c r="C30" s="85"/>
      <c r="D30" s="85"/>
      <c r="E30" s="35" t="e">
        <f>VLOOKUP(D30,RAMOK!$A$7:$K$22,9,0)</f>
        <v>#N/A</v>
      </c>
      <c r="F30" s="85"/>
      <c r="G30" s="76" t="e">
        <f t="shared" si="0"/>
        <v>#VALUE!</v>
      </c>
      <c r="H30" s="76"/>
      <c r="I30" s="71"/>
      <c r="J30" s="71"/>
      <c r="K30" s="85"/>
      <c r="L30" s="71" t="e">
        <f t="shared" si="2"/>
        <v>#VALUE!</v>
      </c>
      <c r="M30" s="71"/>
      <c r="N30" s="79" t="e">
        <f>LOOKUP(2,1/(userbenchmark_CPU!$D$2:$D$1187=M30),userbenchmark_CPU!$E$2:$E$1317)</f>
        <v>#N/A</v>
      </c>
      <c r="O30" s="85"/>
      <c r="P30" s="85"/>
      <c r="Q30" s="76">
        <f t="shared" si="5"/>
        <v>0</v>
      </c>
      <c r="R30" s="76"/>
      <c r="S30" s="85"/>
      <c r="T30" s="86" t="e">
        <f t="shared" si="1"/>
        <v>#VALUE!</v>
      </c>
      <c r="U30" s="85"/>
      <c r="V30" s="76" t="str">
        <f t="shared" si="6"/>
        <v/>
      </c>
      <c r="W30" s="86"/>
      <c r="X30" s="85"/>
      <c r="Y30" s="85"/>
      <c r="Z30" s="85"/>
      <c r="AA30" s="76">
        <f t="shared" si="4"/>
        <v>1</v>
      </c>
      <c r="AB30" s="85"/>
    </row>
    <row r="31" spans="1:28">
      <c r="T31" s="26"/>
    </row>
    <row r="32" spans="1:28">
      <c r="T32" s="26"/>
    </row>
    <row r="33" spans="1:20">
      <c r="T33" s="26"/>
    </row>
    <row r="34" spans="1:20">
      <c r="T34" s="26"/>
    </row>
    <row r="41" spans="1:20">
      <c r="I41" s="78"/>
      <c r="J41" s="78"/>
      <c r="K41" s="78"/>
      <c r="L41" s="78"/>
      <c r="M41" s="78"/>
      <c r="N41" s="78"/>
      <c r="O41" s="78"/>
      <c r="P41" s="78"/>
    </row>
    <row r="42" spans="1:20">
      <c r="I42" s="89"/>
      <c r="J42" s="89"/>
      <c r="K42" s="89"/>
      <c r="L42" s="89"/>
      <c r="M42" s="89"/>
      <c r="O42" s="89"/>
      <c r="P42" s="89"/>
    </row>
    <row r="43" spans="1:20">
      <c r="I43" s="89"/>
      <c r="J43" s="89"/>
      <c r="K43" s="89"/>
      <c r="L43" s="89"/>
      <c r="M43" s="89"/>
      <c r="O43" s="89"/>
      <c r="P43" s="89"/>
    </row>
    <row r="44" spans="1:20" ht="16">
      <c r="A44" s="34"/>
      <c r="B44" s="34"/>
      <c r="C44" s="34"/>
      <c r="D44" s="34"/>
      <c r="F44" s="34"/>
      <c r="I44" s="89"/>
      <c r="J44" s="89"/>
      <c r="K44" s="89"/>
      <c r="L44" s="89"/>
      <c r="M44" s="89"/>
      <c r="O44" s="89"/>
      <c r="P44" s="89"/>
      <c r="Q44" s="34"/>
    </row>
    <row r="49" spans="9:9">
      <c r="I49" s="77"/>
    </row>
    <row r="50" spans="9:9">
      <c r="I50" s="77"/>
    </row>
    <row r="51" spans="9:9">
      <c r="I51" s="77"/>
    </row>
    <row r="52" spans="9:9">
      <c r="I52" s="77"/>
    </row>
    <row r="53" spans="9:9">
      <c r="I53" s="77"/>
    </row>
    <row r="54" spans="9:9">
      <c r="I54" s="77"/>
    </row>
    <row r="200" spans="14:14">
      <c r="N200" s="78"/>
    </row>
    <row r="202" spans="14:14">
      <c r="N202" s="78"/>
    </row>
    <row r="203" spans="14:14">
      <c r="N203" s="78"/>
    </row>
    <row r="220" spans="2:28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78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</row>
    <row r="222" spans="2:28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78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</row>
    <row r="223" spans="2:28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78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</row>
  </sheetData>
  <dataConsolidate/>
  <phoneticPr fontId="2" type="noConversion"/>
  <conditionalFormatting sqref="E7:E30">
    <cfRule type="colorScale" priority="1">
      <colorScale>
        <cfvo type="min"/>
        <cfvo type="percentile" val="50"/>
        <cfvo type="max"/>
        <color theme="9" tint="0.39997558519241921"/>
        <color rgb="FFFFEB84"/>
        <color rgb="FFFF7767"/>
      </colorScale>
    </cfRule>
  </conditionalFormatting>
  <conditionalFormatting sqref="R13:R3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:V3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3:T34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07D6-48B4-2446-9EFE-4D6AE42012C8}">
  <sheetPr>
    <tabColor rgb="FFFF0000"/>
  </sheetPr>
  <dimension ref="A1:A357"/>
  <sheetViews>
    <sheetView workbookViewId="0">
      <selection activeCell="E17" sqref="E17"/>
    </sheetView>
  </sheetViews>
  <sheetFormatPr baseColWidth="10" defaultRowHeight="15"/>
  <sheetData>
    <row r="1" spans="1:1">
      <c r="A1" t="s">
        <v>304</v>
      </c>
    </row>
    <row r="2" spans="1:1">
      <c r="A2" t="s">
        <v>346</v>
      </c>
    </row>
    <row r="3" spans="1:1">
      <c r="A3" t="s">
        <v>347</v>
      </c>
    </row>
    <row r="4" spans="1:1">
      <c r="A4" t="s">
        <v>331</v>
      </c>
    </row>
    <row r="5" spans="1:1">
      <c r="A5" t="s">
        <v>332</v>
      </c>
    </row>
    <row r="6" spans="1:1">
      <c r="A6" t="s">
        <v>398</v>
      </c>
    </row>
    <row r="7" spans="1:1">
      <c r="A7" t="s">
        <v>333</v>
      </c>
    </row>
    <row r="8" spans="1:1">
      <c r="A8" t="s">
        <v>334</v>
      </c>
    </row>
    <row r="9" spans="1:1">
      <c r="A9" t="s">
        <v>335</v>
      </c>
    </row>
    <row r="10" spans="1:1">
      <c r="A10" t="s">
        <v>335</v>
      </c>
    </row>
    <row r="11" spans="1:1">
      <c r="A11" t="s">
        <v>335</v>
      </c>
    </row>
    <row r="12" spans="1:1">
      <c r="A12" t="s">
        <v>29</v>
      </c>
    </row>
    <row r="13" spans="1:1">
      <c r="A13" t="s">
        <v>348</v>
      </c>
    </row>
    <row r="14" spans="1:1">
      <c r="A14" t="s">
        <v>31</v>
      </c>
    </row>
    <row r="15" spans="1:1">
      <c r="A15" t="s">
        <v>348</v>
      </c>
    </row>
    <row r="16" spans="1:1">
      <c r="A16" t="s">
        <v>349</v>
      </c>
    </row>
    <row r="17" spans="1:1">
      <c r="A17" t="s">
        <v>350</v>
      </c>
    </row>
    <row r="18" spans="1:1">
      <c r="A18" t="s">
        <v>336</v>
      </c>
    </row>
    <row r="19" spans="1:1">
      <c r="A19" t="s">
        <v>34</v>
      </c>
    </row>
    <row r="20" spans="1:1">
      <c r="A20" t="s">
        <v>35</v>
      </c>
    </row>
    <row r="21" spans="1:1">
      <c r="A21" t="s">
        <v>305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306</v>
      </c>
    </row>
    <row r="26" spans="1:1">
      <c r="A26" t="s">
        <v>307</v>
      </c>
    </row>
    <row r="27" spans="1:1">
      <c r="A27" t="s">
        <v>43</v>
      </c>
    </row>
    <row r="28" spans="1:1">
      <c r="A28" t="s">
        <v>44</v>
      </c>
    </row>
    <row r="29" spans="1:1">
      <c r="A29" t="s">
        <v>303</v>
      </c>
    </row>
    <row r="30" spans="1:1">
      <c r="A30" t="s">
        <v>303</v>
      </c>
    </row>
    <row r="31" spans="1:1">
      <c r="A31" t="s">
        <v>46</v>
      </c>
    </row>
    <row r="32" spans="1:1">
      <c r="A32" t="s">
        <v>47</v>
      </c>
    </row>
    <row r="33" spans="1:1">
      <c r="A33" t="s">
        <v>308</v>
      </c>
    </row>
    <row r="34" spans="1:1">
      <c r="A34" t="s">
        <v>308</v>
      </c>
    </row>
    <row r="35" spans="1:1">
      <c r="A35" t="s">
        <v>49</v>
      </c>
    </row>
    <row r="36" spans="1:1">
      <c r="A36" t="s">
        <v>29</v>
      </c>
    </row>
    <row r="37" spans="1:1">
      <c r="A37" t="s">
        <v>348</v>
      </c>
    </row>
    <row r="38" spans="1:1">
      <c r="A38" t="s">
        <v>31</v>
      </c>
    </row>
    <row r="39" spans="1:1">
      <c r="A39" t="s">
        <v>348</v>
      </c>
    </row>
    <row r="40" spans="1:1">
      <c r="A40" t="s">
        <v>349</v>
      </c>
    </row>
    <row r="41" spans="1:1">
      <c r="A41" t="s">
        <v>350</v>
      </c>
    </row>
    <row r="42" spans="1:1">
      <c r="A42" t="s">
        <v>336</v>
      </c>
    </row>
    <row r="43" spans="1:1">
      <c r="A43" t="s">
        <v>38</v>
      </c>
    </row>
    <row r="44" spans="1:1">
      <c r="A44" t="s">
        <v>39</v>
      </c>
    </row>
    <row r="45" spans="1:1">
      <c r="A45" t="s">
        <v>306</v>
      </c>
    </row>
    <row r="46" spans="1:1">
      <c r="A46" t="s">
        <v>307</v>
      </c>
    </row>
    <row r="47" spans="1:1">
      <c r="A47" t="s">
        <v>50</v>
      </c>
    </row>
    <row r="48" spans="1:1">
      <c r="A48" t="s">
        <v>300</v>
      </c>
    </row>
    <row r="49" spans="1:1">
      <c r="A49" t="s">
        <v>309</v>
      </c>
    </row>
    <row r="50" spans="1:1">
      <c r="A50" t="s">
        <v>310</v>
      </c>
    </row>
    <row r="51" spans="1:1">
      <c r="A51" t="s">
        <v>55</v>
      </c>
    </row>
    <row r="52" spans="1:1">
      <c r="A52" t="s">
        <v>56</v>
      </c>
    </row>
    <row r="53" spans="1:1">
      <c r="A53" t="s">
        <v>56</v>
      </c>
    </row>
    <row r="54" spans="1:1">
      <c r="A54" t="s">
        <v>56</v>
      </c>
    </row>
    <row r="55" spans="1:1">
      <c r="A55" t="s">
        <v>58</v>
      </c>
    </row>
    <row r="56" spans="1:1">
      <c r="A56" t="s">
        <v>351</v>
      </c>
    </row>
    <row r="57" spans="1:1">
      <c r="A57" t="s">
        <v>299</v>
      </c>
    </row>
    <row r="58" spans="1:1">
      <c r="A58" t="s">
        <v>351</v>
      </c>
    </row>
    <row r="59" spans="1:1">
      <c r="A59" t="s">
        <v>299</v>
      </c>
    </row>
    <row r="60" spans="1:1">
      <c r="A60" t="s">
        <v>299</v>
      </c>
    </row>
    <row r="61" spans="1:1">
      <c r="A61" t="s">
        <v>60</v>
      </c>
    </row>
    <row r="62" spans="1:1">
      <c r="A62" t="s">
        <v>311</v>
      </c>
    </row>
    <row r="63" spans="1:1">
      <c r="A63" t="s">
        <v>42</v>
      </c>
    </row>
    <row r="64" spans="1:1">
      <c r="A64" t="s">
        <v>312</v>
      </c>
    </row>
    <row r="65" spans="1:1">
      <c r="A65" t="s">
        <v>67</v>
      </c>
    </row>
    <row r="66" spans="1:1">
      <c r="A66" t="s">
        <v>69</v>
      </c>
    </row>
    <row r="67" spans="1:1">
      <c r="A67" t="s">
        <v>313</v>
      </c>
    </row>
    <row r="68" spans="1:1">
      <c r="A68" t="s">
        <v>313</v>
      </c>
    </row>
    <row r="69" spans="1:1">
      <c r="A69" t="s">
        <v>70</v>
      </c>
    </row>
    <row r="70" spans="1:1">
      <c r="A70" t="s">
        <v>71</v>
      </c>
    </row>
    <row r="71" spans="1:1">
      <c r="A71" t="s">
        <v>77</v>
      </c>
    </row>
    <row r="72" spans="1:1">
      <c r="A72" t="s">
        <v>314</v>
      </c>
    </row>
    <row r="73" spans="1:1">
      <c r="A73" t="s">
        <v>75</v>
      </c>
    </row>
    <row r="74" spans="1:1">
      <c r="A74" t="s">
        <v>78</v>
      </c>
    </row>
    <row r="75" spans="1:1">
      <c r="A75" t="s">
        <v>80</v>
      </c>
    </row>
    <row r="76" spans="1:1">
      <c r="A76" t="s">
        <v>315</v>
      </c>
    </row>
    <row r="77" spans="1:1">
      <c r="A77" t="s">
        <v>316</v>
      </c>
    </row>
    <row r="78" spans="1:1">
      <c r="A78" t="s">
        <v>81</v>
      </c>
    </row>
    <row r="79" spans="1:1">
      <c r="A79" t="s">
        <v>317</v>
      </c>
    </row>
    <row r="80" spans="1:1">
      <c r="A80" t="s">
        <v>318</v>
      </c>
    </row>
    <row r="81" spans="1:1">
      <c r="A81" t="s">
        <v>84</v>
      </c>
    </row>
    <row r="82" spans="1:1">
      <c r="A82" t="s">
        <v>88</v>
      </c>
    </row>
    <row r="83" spans="1:1">
      <c r="A83" t="s">
        <v>337</v>
      </c>
    </row>
    <row r="84" spans="1:1">
      <c r="A84" t="s">
        <v>338</v>
      </c>
    </row>
    <row r="85" spans="1:1">
      <c r="A85" t="s">
        <v>339</v>
      </c>
    </row>
    <row r="86" spans="1:1">
      <c r="A86" t="s">
        <v>338</v>
      </c>
    </row>
    <row r="87" spans="1:1">
      <c r="A87" t="s">
        <v>93</v>
      </c>
    </row>
    <row r="88" spans="1:1">
      <c r="A88" t="s">
        <v>94</v>
      </c>
    </row>
    <row r="89" spans="1:1">
      <c r="A89" t="s">
        <v>94</v>
      </c>
    </row>
    <row r="90" spans="1:1">
      <c r="A90" t="s">
        <v>95</v>
      </c>
    </row>
    <row r="91" spans="1:1">
      <c r="A91" t="s">
        <v>96</v>
      </c>
    </row>
    <row r="92" spans="1:1">
      <c r="A92">
        <v>3</v>
      </c>
    </row>
    <row r="93" spans="1:1">
      <c r="A93">
        <v>3</v>
      </c>
    </row>
    <row r="94" spans="1:1">
      <c r="A94" t="s">
        <v>42</v>
      </c>
    </row>
    <row r="95" spans="1:1">
      <c r="A95" t="s">
        <v>97</v>
      </c>
    </row>
    <row r="96" spans="1:1">
      <c r="A96" t="s">
        <v>98</v>
      </c>
    </row>
    <row r="97" spans="1:1">
      <c r="A97" t="s">
        <v>319</v>
      </c>
    </row>
    <row r="98" spans="1:1">
      <c r="A98" t="s">
        <v>12</v>
      </c>
    </row>
    <row r="99" spans="1:1">
      <c r="A99" t="s">
        <v>320</v>
      </c>
    </row>
    <row r="100" spans="1:1">
      <c r="A100" t="s">
        <v>97</v>
      </c>
    </row>
    <row r="101" spans="1:1">
      <c r="A101" t="s">
        <v>352</v>
      </c>
    </row>
    <row r="102" spans="1:1">
      <c r="A102" t="s">
        <v>353</v>
      </c>
    </row>
    <row r="103" spans="1:1">
      <c r="A103" t="s">
        <v>354</v>
      </c>
    </row>
    <row r="104" spans="1:1">
      <c r="A104" t="s">
        <v>355</v>
      </c>
    </row>
    <row r="105" spans="1:1">
      <c r="A105" t="s">
        <v>352</v>
      </c>
    </row>
    <row r="106" spans="1:1">
      <c r="A106" t="s">
        <v>356</v>
      </c>
    </row>
    <row r="107" spans="1:1">
      <c r="A107" t="s">
        <v>352</v>
      </c>
    </row>
    <row r="108" spans="1:1">
      <c r="A108" t="s">
        <v>354</v>
      </c>
    </row>
    <row r="109" spans="1:1">
      <c r="A109" t="s">
        <v>108</v>
      </c>
    </row>
    <row r="110" spans="1:1">
      <c r="A110">
        <v>1</v>
      </c>
    </row>
    <row r="111" spans="1:1">
      <c r="A111">
        <v>1</v>
      </c>
    </row>
    <row r="112" spans="1:1">
      <c r="A112">
        <v>1</v>
      </c>
    </row>
    <row r="113" spans="1:1">
      <c r="A113" t="s">
        <v>109</v>
      </c>
    </row>
    <row r="114" spans="1:1">
      <c r="A114" t="s">
        <v>110</v>
      </c>
    </row>
    <row r="115" spans="1:1">
      <c r="A115" t="s">
        <v>110</v>
      </c>
    </row>
    <row r="116" spans="1:1">
      <c r="A116" t="s">
        <v>110</v>
      </c>
    </row>
    <row r="117" spans="1:1">
      <c r="A117" t="s">
        <v>112</v>
      </c>
    </row>
    <row r="118" spans="1:1">
      <c r="A118" t="s">
        <v>113</v>
      </c>
    </row>
    <row r="119" spans="1:1">
      <c r="A119" t="s">
        <v>113</v>
      </c>
    </row>
    <row r="120" spans="1:1">
      <c r="A120" t="s">
        <v>113</v>
      </c>
    </row>
    <row r="121" spans="1:1">
      <c r="A121" t="s">
        <v>357</v>
      </c>
    </row>
    <row r="122" spans="1:1">
      <c r="A122" t="s">
        <v>115</v>
      </c>
    </row>
    <row r="123" spans="1:1">
      <c r="A123" t="s">
        <v>116</v>
      </c>
    </row>
    <row r="124" spans="1:1">
      <c r="A124" t="s">
        <v>116</v>
      </c>
    </row>
    <row r="125" spans="1:1">
      <c r="A125" t="s">
        <v>116</v>
      </c>
    </row>
    <row r="126" spans="1:1">
      <c r="A126" t="s">
        <v>117</v>
      </c>
    </row>
    <row r="127" spans="1:1">
      <c r="A127" t="s">
        <v>118</v>
      </c>
    </row>
    <row r="128" spans="1:1">
      <c r="A128" t="s">
        <v>119</v>
      </c>
    </row>
    <row r="129" spans="1:1">
      <c r="A129" t="s">
        <v>119</v>
      </c>
    </row>
    <row r="130" spans="1:1">
      <c r="A130" t="s">
        <v>119</v>
      </c>
    </row>
    <row r="131" spans="1:1">
      <c r="A131" t="s">
        <v>120</v>
      </c>
    </row>
    <row r="132" spans="1:1">
      <c r="A132" t="s">
        <v>34</v>
      </c>
    </row>
    <row r="133" spans="1:1">
      <c r="A133" t="s">
        <v>35</v>
      </c>
    </row>
    <row r="134" spans="1:1">
      <c r="A134" t="s">
        <v>305</v>
      </c>
    </row>
    <row r="135" spans="1:1">
      <c r="A135" t="s">
        <v>37</v>
      </c>
    </row>
    <row r="136" spans="1:1">
      <c r="A136" t="s">
        <v>121</v>
      </c>
    </row>
    <row r="137" spans="1:1">
      <c r="A137" t="s">
        <v>13</v>
      </c>
    </row>
    <row r="138" spans="1:1">
      <c r="A138" t="s">
        <v>314</v>
      </c>
    </row>
    <row r="139" spans="1:1">
      <c r="A139" t="s">
        <v>124</v>
      </c>
    </row>
    <row r="140" spans="1:1">
      <c r="A140" t="s">
        <v>125</v>
      </c>
    </row>
    <row r="141" spans="1:1">
      <c r="A141" t="s">
        <v>126</v>
      </c>
    </row>
    <row r="142" spans="1:1">
      <c r="A142" t="s">
        <v>126</v>
      </c>
    </row>
    <row r="143" spans="1:1">
      <c r="A143" t="s">
        <v>126</v>
      </c>
    </row>
    <row r="144" spans="1:1">
      <c r="A144" t="s">
        <v>128</v>
      </c>
    </row>
    <row r="145" spans="1:1">
      <c r="A145" t="s">
        <v>130</v>
      </c>
    </row>
    <row r="146" spans="1:1">
      <c r="A146" t="s">
        <v>42</v>
      </c>
    </row>
    <row r="147" spans="1:1">
      <c r="A147" t="s">
        <v>129</v>
      </c>
    </row>
    <row r="148" spans="1:1">
      <c r="A148" t="s">
        <v>134</v>
      </c>
    </row>
    <row r="149" spans="1:1">
      <c r="A149" s="5">
        <v>0.67291666666666661</v>
      </c>
    </row>
    <row r="150" spans="1:1">
      <c r="A150" s="5">
        <v>0.67291666666666661</v>
      </c>
    </row>
    <row r="151" spans="1:1">
      <c r="A151" s="5">
        <v>0.67291666666666661</v>
      </c>
    </row>
    <row r="152" spans="1:1">
      <c r="A152" t="s">
        <v>135</v>
      </c>
    </row>
    <row r="153" spans="1:1">
      <c r="A153" t="s">
        <v>136</v>
      </c>
    </row>
    <row r="154" spans="1:1">
      <c r="A154" t="s">
        <v>136</v>
      </c>
    </row>
    <row r="155" spans="1:1">
      <c r="A155" t="s">
        <v>358</v>
      </c>
    </row>
    <row r="156" spans="1:1">
      <c r="A156" t="s">
        <v>359</v>
      </c>
    </row>
    <row r="157" spans="1:1">
      <c r="A157" t="s">
        <v>360</v>
      </c>
    </row>
    <row r="158" spans="1:1">
      <c r="A158" t="s">
        <v>361</v>
      </c>
    </row>
    <row r="159" spans="1:1">
      <c r="A159" t="s">
        <v>136</v>
      </c>
    </row>
    <row r="160" spans="1:1">
      <c r="A160" t="s">
        <v>362</v>
      </c>
    </row>
    <row r="161" spans="1:1">
      <c r="A161" t="s">
        <v>142</v>
      </c>
    </row>
    <row r="162" spans="1:1">
      <c r="A162" t="s">
        <v>143</v>
      </c>
    </row>
    <row r="163" spans="1:1">
      <c r="A163" t="s">
        <v>144</v>
      </c>
    </row>
    <row r="164" spans="1:1">
      <c r="A164" t="s">
        <v>144</v>
      </c>
    </row>
    <row r="165" spans="1:1">
      <c r="A165" t="s">
        <v>321</v>
      </c>
    </row>
    <row r="166" spans="1:1">
      <c r="A166" t="s">
        <v>142</v>
      </c>
    </row>
    <row r="167" spans="1:1">
      <c r="A167" t="s">
        <v>144</v>
      </c>
    </row>
    <row r="168" spans="1:1">
      <c r="A168" t="s">
        <v>144</v>
      </c>
    </row>
    <row r="169" spans="1:1">
      <c r="A169" t="s">
        <v>152</v>
      </c>
    </row>
    <row r="170" spans="1:1">
      <c r="A170" t="s">
        <v>156</v>
      </c>
    </row>
    <row r="171" spans="1:1">
      <c r="A171" t="s">
        <v>156</v>
      </c>
    </row>
    <row r="172" spans="1:1">
      <c r="A172" t="s">
        <v>158</v>
      </c>
    </row>
    <row r="173" spans="1:1">
      <c r="A173" t="s">
        <v>322</v>
      </c>
    </row>
    <row r="174" spans="1:1">
      <c r="A174" t="s">
        <v>302</v>
      </c>
    </row>
    <row r="175" spans="1:1">
      <c r="A175" t="s">
        <v>162</v>
      </c>
    </row>
    <row r="176" spans="1:1">
      <c r="A176" t="s">
        <v>163</v>
      </c>
    </row>
    <row r="177" spans="1:1">
      <c r="A177" t="s">
        <v>363</v>
      </c>
    </row>
    <row r="178" spans="1:1">
      <c r="A178" t="s">
        <v>364</v>
      </c>
    </row>
    <row r="179" spans="1:1">
      <c r="A179" t="s">
        <v>365</v>
      </c>
    </row>
    <row r="180" spans="1:1">
      <c r="A180" t="s">
        <v>366</v>
      </c>
    </row>
    <row r="181" spans="1:1">
      <c r="A181" t="s">
        <v>367</v>
      </c>
    </row>
    <row r="182" spans="1:1">
      <c r="A182" t="s">
        <v>175</v>
      </c>
    </row>
    <row r="183" spans="1:1">
      <c r="A183" t="s">
        <v>363</v>
      </c>
    </row>
    <row r="184" spans="1:1">
      <c r="A184" t="s">
        <v>364</v>
      </c>
    </row>
    <row r="185" spans="1:1">
      <c r="A185" t="s">
        <v>365</v>
      </c>
    </row>
    <row r="186" spans="1:1">
      <c r="A186" t="s">
        <v>301</v>
      </c>
    </row>
    <row r="187" spans="1:1">
      <c r="A187" t="s">
        <v>367</v>
      </c>
    </row>
    <row r="188" spans="1:1">
      <c r="A188" t="s">
        <v>175</v>
      </c>
    </row>
    <row r="189" spans="1:1">
      <c r="A189" t="s">
        <v>363</v>
      </c>
    </row>
    <row r="190" spans="1:1">
      <c r="A190" t="s">
        <v>364</v>
      </c>
    </row>
    <row r="191" spans="1:1">
      <c r="A191" t="s">
        <v>366</v>
      </c>
    </row>
    <row r="192" spans="1:1">
      <c r="A192" t="s">
        <v>175</v>
      </c>
    </row>
    <row r="193" spans="1:1">
      <c r="A193" t="s">
        <v>170</v>
      </c>
    </row>
    <row r="194" spans="1:1">
      <c r="A194">
        <v>1</v>
      </c>
    </row>
    <row r="195" spans="1:1">
      <c r="A195">
        <v>1</v>
      </c>
    </row>
    <row r="196" spans="1:1">
      <c r="A196">
        <v>1</v>
      </c>
    </row>
    <row r="197" spans="1:1">
      <c r="A197" t="s">
        <v>171</v>
      </c>
    </row>
    <row r="198" spans="1:1">
      <c r="A198" t="s">
        <v>14</v>
      </c>
    </row>
    <row r="199" spans="1:1">
      <c r="A199" t="s">
        <v>175</v>
      </c>
    </row>
    <row r="200" spans="1:1">
      <c r="A200" t="s">
        <v>14</v>
      </c>
    </row>
    <row r="201" spans="1:1">
      <c r="A201" t="s">
        <v>175</v>
      </c>
    </row>
    <row r="202" spans="1:1">
      <c r="A202" t="s">
        <v>368</v>
      </c>
    </row>
    <row r="203" spans="1:1">
      <c r="A203" t="s">
        <v>175</v>
      </c>
    </row>
    <row r="204" spans="1:1">
      <c r="A204" t="s">
        <v>176</v>
      </c>
    </row>
    <row r="205" spans="1:1">
      <c r="A205" t="s">
        <v>369</v>
      </c>
    </row>
    <row r="206" spans="1:1">
      <c r="A206" t="s">
        <v>175</v>
      </c>
    </row>
    <row r="207" spans="1:1">
      <c r="A207" t="s">
        <v>369</v>
      </c>
    </row>
    <row r="208" spans="1:1">
      <c r="A208" t="s">
        <v>175</v>
      </c>
    </row>
    <row r="209" spans="1:1">
      <c r="A209" t="s">
        <v>175</v>
      </c>
    </row>
    <row r="210" spans="1:1">
      <c r="A210" t="s">
        <v>178</v>
      </c>
    </row>
    <row r="211" spans="1:1">
      <c r="A211" t="s">
        <v>370</v>
      </c>
    </row>
    <row r="212" spans="1:1">
      <c r="A212" t="s">
        <v>371</v>
      </c>
    </row>
    <row r="213" spans="1:1">
      <c r="A213" t="s">
        <v>372</v>
      </c>
    </row>
    <row r="214" spans="1:1">
      <c r="A214" t="s">
        <v>373</v>
      </c>
    </row>
    <row r="215" spans="1:1">
      <c r="A215" t="s">
        <v>374</v>
      </c>
    </row>
    <row r="216" spans="1:1">
      <c r="A216" t="s">
        <v>370</v>
      </c>
    </row>
    <row r="217" spans="1:1">
      <c r="A217" t="s">
        <v>371</v>
      </c>
    </row>
    <row r="218" spans="1:1">
      <c r="A218" t="s">
        <v>372</v>
      </c>
    </row>
    <row r="219" spans="1:1">
      <c r="A219" t="s">
        <v>373</v>
      </c>
    </row>
    <row r="220" spans="1:1">
      <c r="A220" t="s">
        <v>374</v>
      </c>
    </row>
    <row r="221" spans="1:1">
      <c r="A221" t="s">
        <v>370</v>
      </c>
    </row>
    <row r="222" spans="1:1">
      <c r="A222" t="s">
        <v>371</v>
      </c>
    </row>
    <row r="223" spans="1:1">
      <c r="A223" t="s">
        <v>372</v>
      </c>
    </row>
    <row r="224" spans="1:1">
      <c r="A224" t="s">
        <v>373</v>
      </c>
    </row>
    <row r="225" spans="1:1">
      <c r="A225" t="s">
        <v>374</v>
      </c>
    </row>
    <row r="226" spans="1:1">
      <c r="A226" t="s">
        <v>181</v>
      </c>
    </row>
    <row r="227" spans="1:1">
      <c r="A227">
        <v>2</v>
      </c>
    </row>
    <row r="228" spans="1:1">
      <c r="A228" t="s">
        <v>42</v>
      </c>
    </row>
    <row r="229" spans="1:1">
      <c r="A229">
        <v>2</v>
      </c>
    </row>
    <row r="230" spans="1:1">
      <c r="A230" t="s">
        <v>340</v>
      </c>
    </row>
    <row r="231" spans="1:1">
      <c r="A231">
        <v>1</v>
      </c>
    </row>
    <row r="232" spans="1:1">
      <c r="A232">
        <v>1</v>
      </c>
    </row>
    <row r="233" spans="1:1">
      <c r="A233" t="s">
        <v>42</v>
      </c>
    </row>
    <row r="234" spans="1:1">
      <c r="A234" t="s">
        <v>182</v>
      </c>
    </row>
    <row r="235" spans="1:1">
      <c r="A235" t="s">
        <v>375</v>
      </c>
    </row>
    <row r="236" spans="1:1">
      <c r="A236" t="s">
        <v>184</v>
      </c>
    </row>
    <row r="237" spans="1:1">
      <c r="A237" t="s">
        <v>375</v>
      </c>
    </row>
    <row r="238" spans="1:1">
      <c r="A238" t="s">
        <v>184</v>
      </c>
    </row>
    <row r="239" spans="1:1">
      <c r="A239" t="s">
        <v>375</v>
      </c>
    </row>
    <row r="240" spans="1:1">
      <c r="A240" t="s">
        <v>184</v>
      </c>
    </row>
    <row r="241" spans="1:1">
      <c r="A241" t="s">
        <v>186</v>
      </c>
    </row>
    <row r="242" spans="1:1">
      <c r="A242" t="s">
        <v>188</v>
      </c>
    </row>
    <row r="243" spans="1:1">
      <c r="A243" t="s">
        <v>341</v>
      </c>
    </row>
    <row r="244" spans="1:1">
      <c r="A244" t="s">
        <v>341</v>
      </c>
    </row>
    <row r="245" spans="1:1">
      <c r="A245" t="s">
        <v>190</v>
      </c>
    </row>
    <row r="246" spans="1:1">
      <c r="A246" t="s">
        <v>191</v>
      </c>
    </row>
    <row r="247" spans="1:1">
      <c r="A247" t="s">
        <v>323</v>
      </c>
    </row>
    <row r="248" spans="1:1">
      <c r="A248" t="s">
        <v>324</v>
      </c>
    </row>
    <row r="249" spans="1:1">
      <c r="A249" t="s">
        <v>324</v>
      </c>
    </row>
    <row r="250" spans="1:1">
      <c r="A250" t="s">
        <v>196</v>
      </c>
    </row>
    <row r="251" spans="1:1">
      <c r="A251">
        <v>4</v>
      </c>
    </row>
    <row r="252" spans="1:1">
      <c r="A252">
        <v>4</v>
      </c>
    </row>
    <row r="253" spans="1:1">
      <c r="A253">
        <v>2</v>
      </c>
    </row>
    <row r="254" spans="1:1">
      <c r="A254" t="s">
        <v>197</v>
      </c>
    </row>
    <row r="255" spans="1:1">
      <c r="A255" t="s">
        <v>198</v>
      </c>
    </row>
    <row r="256" spans="1:1">
      <c r="A256" t="s">
        <v>42</v>
      </c>
    </row>
    <row r="257" spans="1:1">
      <c r="A257" t="s">
        <v>325</v>
      </c>
    </row>
    <row r="258" spans="1:1">
      <c r="A258" t="s">
        <v>200</v>
      </c>
    </row>
    <row r="259" spans="1:1">
      <c r="A259" t="s">
        <v>326</v>
      </c>
    </row>
    <row r="260" spans="1:1">
      <c r="A260" t="s">
        <v>327</v>
      </c>
    </row>
    <row r="261" spans="1:1">
      <c r="A261" t="s">
        <v>328</v>
      </c>
    </row>
    <row r="262" spans="1:1">
      <c r="A262" t="s">
        <v>204</v>
      </c>
    </row>
    <row r="263" spans="1:1">
      <c r="A263" t="s">
        <v>205</v>
      </c>
    </row>
    <row r="264" spans="1:1">
      <c r="A264" t="s">
        <v>208</v>
      </c>
    </row>
    <row r="265" spans="1:1">
      <c r="A265" t="s">
        <v>376</v>
      </c>
    </row>
    <row r="266" spans="1:1">
      <c r="A266" t="s">
        <v>377</v>
      </c>
    </row>
    <row r="267" spans="1:1">
      <c r="A267" t="s">
        <v>378</v>
      </c>
    </row>
    <row r="268" spans="1:1">
      <c r="A268" t="s">
        <v>379</v>
      </c>
    </row>
    <row r="269" spans="1:1">
      <c r="A269" t="s">
        <v>208</v>
      </c>
    </row>
    <row r="270" spans="1:1">
      <c r="A270" t="s">
        <v>376</v>
      </c>
    </row>
    <row r="271" spans="1:1">
      <c r="A271" t="s">
        <v>329</v>
      </c>
    </row>
    <row r="272" spans="1:1">
      <c r="A272" t="s">
        <v>342</v>
      </c>
    </row>
    <row r="273" spans="1:1">
      <c r="A273" t="s">
        <v>343</v>
      </c>
    </row>
    <row r="274" spans="1:1">
      <c r="A274" t="s">
        <v>343</v>
      </c>
    </row>
    <row r="275" spans="1:1">
      <c r="A275" t="s">
        <v>343</v>
      </c>
    </row>
    <row r="276" spans="1:1">
      <c r="A276" t="s">
        <v>213</v>
      </c>
    </row>
    <row r="277" spans="1:1">
      <c r="A277" t="s">
        <v>214</v>
      </c>
    </row>
    <row r="278" spans="1:1">
      <c r="A278" t="s">
        <v>216</v>
      </c>
    </row>
    <row r="279" spans="1:1">
      <c r="A279" t="s">
        <v>215</v>
      </c>
    </row>
    <row r="280" spans="1:1">
      <c r="A280" t="s">
        <v>215</v>
      </c>
    </row>
    <row r="281" spans="1:1">
      <c r="A281" t="s">
        <v>217</v>
      </c>
    </row>
    <row r="282" spans="1:1">
      <c r="A282" t="s">
        <v>216</v>
      </c>
    </row>
    <row r="283" spans="1:1">
      <c r="A283" t="s">
        <v>219</v>
      </c>
    </row>
    <row r="284" spans="1:1">
      <c r="A284" t="s">
        <v>298</v>
      </c>
    </row>
    <row r="285" spans="1:1">
      <c r="A285" t="s">
        <v>220</v>
      </c>
    </row>
    <row r="286" spans="1:1">
      <c r="A286" t="s">
        <v>43</v>
      </c>
    </row>
    <row r="287" spans="1:1">
      <c r="A287" t="s">
        <v>44</v>
      </c>
    </row>
    <row r="288" spans="1:1">
      <c r="A288" t="s">
        <v>303</v>
      </c>
    </row>
    <row r="289" spans="1:1">
      <c r="A289" t="s">
        <v>303</v>
      </c>
    </row>
    <row r="290" spans="1:1">
      <c r="A290" t="s">
        <v>46</v>
      </c>
    </row>
    <row r="291" spans="1:1">
      <c r="A291" t="s">
        <v>47</v>
      </c>
    </row>
    <row r="292" spans="1:1">
      <c r="A292" t="s">
        <v>308</v>
      </c>
    </row>
    <row r="293" spans="1:1">
      <c r="A293" t="s">
        <v>308</v>
      </c>
    </row>
    <row r="294" spans="1:1">
      <c r="A294" t="s">
        <v>221</v>
      </c>
    </row>
    <row r="295" spans="1:1">
      <c r="A295">
        <v>2</v>
      </c>
    </row>
    <row r="296" spans="1:1">
      <c r="A296">
        <v>1</v>
      </c>
    </row>
    <row r="297" spans="1:1">
      <c r="A297">
        <v>1</v>
      </c>
    </row>
    <row r="298" spans="1:1">
      <c r="A298" t="s">
        <v>222</v>
      </c>
    </row>
    <row r="299" spans="1:1">
      <c r="A299" t="s">
        <v>18</v>
      </c>
    </row>
    <row r="300" spans="1:1">
      <c r="A300" t="s">
        <v>18</v>
      </c>
    </row>
    <row r="301" spans="1:1">
      <c r="A301" t="s">
        <v>18</v>
      </c>
    </row>
    <row r="302" spans="1:1">
      <c r="A302" t="s">
        <v>224</v>
      </c>
    </row>
    <row r="303" spans="1:1">
      <c r="A303">
        <v>2</v>
      </c>
    </row>
    <row r="304" spans="1:1">
      <c r="A304">
        <v>1</v>
      </c>
    </row>
    <row r="305" spans="1:1">
      <c r="A305">
        <v>1</v>
      </c>
    </row>
    <row r="306" spans="1:1">
      <c r="A306" t="s">
        <v>225</v>
      </c>
    </row>
    <row r="307" spans="1:1">
      <c r="A307" t="s">
        <v>44</v>
      </c>
    </row>
    <row r="308" spans="1:1">
      <c r="A308" t="s">
        <v>303</v>
      </c>
    </row>
    <row r="309" spans="1:1">
      <c r="A309" t="s">
        <v>303</v>
      </c>
    </row>
    <row r="310" spans="1:1">
      <c r="A310" t="s">
        <v>226</v>
      </c>
    </row>
    <row r="311" spans="1:1">
      <c r="A311" t="s">
        <v>47</v>
      </c>
    </row>
    <row r="312" spans="1:1">
      <c r="A312" t="s">
        <v>42</v>
      </c>
    </row>
    <row r="313" spans="1:1">
      <c r="A313" t="s">
        <v>308</v>
      </c>
    </row>
    <row r="314" spans="1:1">
      <c r="A314" t="s">
        <v>229</v>
      </c>
    </row>
    <row r="315" spans="1:1">
      <c r="A315" t="s">
        <v>230</v>
      </c>
    </row>
    <row r="316" spans="1:1">
      <c r="A316" t="s">
        <v>330</v>
      </c>
    </row>
    <row r="317" spans="1:1">
      <c r="A317" t="s">
        <v>330</v>
      </c>
    </row>
    <row r="318" spans="1:1">
      <c r="A318" t="s">
        <v>232</v>
      </c>
    </row>
    <row r="319" spans="1:1">
      <c r="A319" t="s">
        <v>380</v>
      </c>
    </row>
    <row r="320" spans="1:1">
      <c r="A320" t="s">
        <v>381</v>
      </c>
    </row>
    <row r="321" spans="1:1">
      <c r="A321" t="s">
        <v>382</v>
      </c>
    </row>
    <row r="322" spans="1:1">
      <c r="A322" t="s">
        <v>235</v>
      </c>
    </row>
    <row r="323" spans="1:1">
      <c r="A323" t="s">
        <v>383</v>
      </c>
    </row>
    <row r="324" spans="1:1">
      <c r="A324" t="s">
        <v>384</v>
      </c>
    </row>
    <row r="325" spans="1:1">
      <c r="A325" t="s">
        <v>235</v>
      </c>
    </row>
    <row r="326" spans="1:1">
      <c r="A326" t="s">
        <v>344</v>
      </c>
    </row>
    <row r="327" spans="1:1">
      <c r="A327" t="s">
        <v>230</v>
      </c>
    </row>
    <row r="328" spans="1:1">
      <c r="A328" t="s">
        <v>330</v>
      </c>
    </row>
    <row r="329" spans="1:1">
      <c r="A329" t="s">
        <v>42</v>
      </c>
    </row>
    <row r="330" spans="1:1">
      <c r="A330" t="s">
        <v>385</v>
      </c>
    </row>
    <row r="331" spans="1:1">
      <c r="A331" t="s">
        <v>386</v>
      </c>
    </row>
    <row r="332" spans="1:1">
      <c r="A332" t="s">
        <v>387</v>
      </c>
    </row>
    <row r="333" spans="1:1">
      <c r="A333" t="s">
        <v>388</v>
      </c>
    </row>
    <row r="334" spans="1:1">
      <c r="A334" t="s">
        <v>389</v>
      </c>
    </row>
    <row r="335" spans="1:1">
      <c r="A335" t="s">
        <v>237</v>
      </c>
    </row>
    <row r="336" spans="1:1">
      <c r="A336" t="s">
        <v>399</v>
      </c>
    </row>
    <row r="337" spans="1:1">
      <c r="A337" t="s">
        <v>400</v>
      </c>
    </row>
    <row r="338" spans="1:1">
      <c r="A338" t="s">
        <v>239</v>
      </c>
    </row>
    <row r="339" spans="1:1">
      <c r="A339" t="s">
        <v>390</v>
      </c>
    </row>
    <row r="340" spans="1:1">
      <c r="A340" t="s">
        <v>391</v>
      </c>
    </row>
    <row r="341" spans="1:1">
      <c r="A341" t="s">
        <v>392</v>
      </c>
    </row>
    <row r="342" spans="1:1">
      <c r="A342" t="s">
        <v>393</v>
      </c>
    </row>
    <row r="343" spans="1:1">
      <c r="A343" t="s">
        <v>394</v>
      </c>
    </row>
    <row r="344" spans="1:1">
      <c r="A344" t="s">
        <v>241</v>
      </c>
    </row>
    <row r="345" spans="1:1">
      <c r="A345" t="s">
        <v>401</v>
      </c>
    </row>
    <row r="346" spans="1:1">
      <c r="A346" t="s">
        <v>402</v>
      </c>
    </row>
    <row r="347" spans="1:1">
      <c r="A347" t="s">
        <v>403</v>
      </c>
    </row>
    <row r="348" spans="1:1">
      <c r="A348" t="s">
        <v>404</v>
      </c>
    </row>
    <row r="349" spans="1:1">
      <c r="A349" t="s">
        <v>405</v>
      </c>
    </row>
    <row r="350" spans="1:1">
      <c r="A350" t="s">
        <v>243</v>
      </c>
    </row>
    <row r="351" spans="1:1">
      <c r="A351" t="s">
        <v>395</v>
      </c>
    </row>
    <row r="352" spans="1:1">
      <c r="A352" t="s">
        <v>396</v>
      </c>
    </row>
    <row r="353" spans="1:1">
      <c r="A353" t="s">
        <v>245</v>
      </c>
    </row>
    <row r="355" spans="1:1">
      <c r="A355" t="s">
        <v>246</v>
      </c>
    </row>
    <row r="356" spans="1:1">
      <c r="A356" t="s">
        <v>345</v>
      </c>
    </row>
    <row r="357" spans="1:1">
      <c r="A357" t="s">
        <v>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0EED-6065-0148-BFD1-099F24A7359D}">
  <sheetPr>
    <tabColor theme="9"/>
  </sheetPr>
  <dimension ref="A1:Q55"/>
  <sheetViews>
    <sheetView zoomScale="150" zoomScaleNormal="138" workbookViewId="0">
      <selection activeCell="A17" sqref="A17"/>
    </sheetView>
  </sheetViews>
  <sheetFormatPr baseColWidth="10" defaultRowHeight="15"/>
  <cols>
    <col min="1" max="1" width="14.83203125" customWidth="1"/>
    <col min="2" max="2" width="16.83203125" bestFit="1" customWidth="1"/>
    <col min="3" max="3" width="27.6640625" bestFit="1" customWidth="1"/>
    <col min="4" max="5" width="27.6640625" customWidth="1"/>
    <col min="6" max="6" width="27.1640625" bestFit="1" customWidth="1"/>
    <col min="7" max="7" width="19.33203125" style="40" bestFit="1" customWidth="1"/>
    <col min="8" max="8" width="28.83203125" style="40" customWidth="1"/>
    <col min="9" max="9" width="24" customWidth="1"/>
    <col min="10" max="10" width="31.83203125" customWidth="1"/>
    <col min="11" max="11" width="20.33203125" customWidth="1"/>
    <col min="12" max="12" width="13.6640625" bestFit="1" customWidth="1"/>
    <col min="13" max="13" width="16" customWidth="1"/>
    <col min="14" max="14" width="10.83203125" customWidth="1"/>
  </cols>
  <sheetData>
    <row r="1" spans="1:17">
      <c r="G1" s="39"/>
      <c r="H1" s="39"/>
      <c r="I1" s="39"/>
    </row>
    <row r="2" spans="1:17" ht="28" customHeight="1">
      <c r="G2" s="46" t="s">
        <v>478</v>
      </c>
      <c r="H2" s="52" t="s">
        <v>477</v>
      </c>
      <c r="I2" s="53" t="s">
        <v>481</v>
      </c>
      <c r="J2" s="54" t="s">
        <v>479</v>
      </c>
    </row>
    <row r="4" spans="1:17">
      <c r="F4" s="125" t="s">
        <v>475</v>
      </c>
      <c r="G4" s="125"/>
      <c r="H4" s="125"/>
      <c r="I4" s="42" t="s">
        <v>476</v>
      </c>
    </row>
    <row r="5" spans="1:17" ht="16" thickBot="1">
      <c r="A5" s="28"/>
      <c r="B5" s="28"/>
      <c r="D5" s="94" t="s">
        <v>9422</v>
      </c>
      <c r="H5" s="51"/>
    </row>
    <row r="6" spans="1:17" ht="64">
      <c r="B6" s="43" t="s">
        <v>480</v>
      </c>
      <c r="C6" s="44" t="s">
        <v>449</v>
      </c>
      <c r="D6" s="43" t="s">
        <v>9418</v>
      </c>
      <c r="E6" s="43" t="s">
        <v>9417</v>
      </c>
      <c r="F6" s="37" t="s">
        <v>452</v>
      </c>
      <c r="G6" s="37" t="s">
        <v>451</v>
      </c>
      <c r="H6" s="48" t="s">
        <v>453</v>
      </c>
      <c r="I6" s="37" t="s">
        <v>466</v>
      </c>
      <c r="J6" s="61" t="s">
        <v>465</v>
      </c>
      <c r="K6" s="45" t="s">
        <v>469</v>
      </c>
      <c r="M6" s="43" t="s">
        <v>480</v>
      </c>
      <c r="P6" s="44" t="s">
        <v>449</v>
      </c>
    </row>
    <row r="7" spans="1:17">
      <c r="A7" t="s">
        <v>409</v>
      </c>
      <c r="B7" s="36" t="s">
        <v>434</v>
      </c>
      <c r="C7" s="36" t="s">
        <v>435</v>
      </c>
      <c r="D7" s="36">
        <f>(RIGHT(SUBSTITUTE(B7,"-"," ",1),(FIND("-",B7,1)))-LEFT(SUBSTITUTE(B7,"-"," ",1),(FIND("-",B7,1))))/LEFT(SUBSTITUTE(B7,"-"," ",1),(FIND("-",B7,1)))</f>
        <v>0.50375939849624063</v>
      </c>
      <c r="E7" s="92">
        <f>SUBSTITUTE(LEFT(SUBSTITUTE(SUBSTITUTE(C7,"/"," ",1),"V",""),3),".",",",1)-(SUBSTITUTE(RIGHT(SUBSTITUTE(SUBSTITUTE(C7,"/"," ",1),"V",""),3),".",",",1)/2)</f>
        <v>1.2</v>
      </c>
      <c r="F7" s="41">
        <f t="shared" ref="F7:F17" si="0">IF(LEN(B7)-LEN(SUBSTITUTE(SUBSTITUTE(B7,"-"," ",1)," ",""))+1=2,(LEFT(SUBSTITUTE(B7,"-"," ",1),(FIND("-",B7,1)))+RIGHT(SUBSTITUTE(B7,"-"," ",1),(FIND("-",B7,1))))/2,B7)</f>
        <v>333</v>
      </c>
      <c r="G7" s="41">
        <f>(SUBSTITUTE(LEFT(SUBSTITUTE(SUBSTITUTE(C7,"/"," ",1),"V",""),3),".",",",1)+SUBSTITUTE(RIGHT(SUBSTITUTE(SUBSTITUTE(C7,"/"," ",1),"V",""),3),".",",",1))/2</f>
        <v>2.5499999999999998</v>
      </c>
      <c r="H7" s="41">
        <f t="shared" ref="H7:H17" si="1">(F7+G7)/2</f>
        <v>167.77500000000001</v>
      </c>
      <c r="I7" s="36">
        <f t="shared" ref="I7:I17" si="2">IF(COUNTIF(A7,"*SO-DIMM*")=0,1,2)</f>
        <v>1</v>
      </c>
      <c r="J7" s="62">
        <f t="shared" ref="J7:J17" si="3">VLOOKUP(SUBSTITUTE(A7,"SO-DIMM",""),$A$34:$C$45,I7+1,0)</f>
        <v>184</v>
      </c>
      <c r="K7" s="91"/>
      <c r="L7" s="90"/>
      <c r="M7" s="36">
        <v>266</v>
      </c>
      <c r="N7">
        <v>400</v>
      </c>
      <c r="P7" s="27">
        <v>2.5</v>
      </c>
      <c r="Q7" s="27">
        <v>2.6</v>
      </c>
    </row>
    <row r="8" spans="1:17">
      <c r="A8" t="s">
        <v>410</v>
      </c>
      <c r="B8" s="36" t="s">
        <v>436</v>
      </c>
      <c r="C8" s="36" t="s">
        <v>437</v>
      </c>
      <c r="D8" s="36">
        <f t="shared" ref="D8:D15" si="4">(RIGHT(SUBSTITUTE(B8,"-"," ",1),(FIND("-",B8,1)))-LEFT(SUBSTITUTE(B8,"-"," ",1),(FIND("-",B8,1))))/LEFT(SUBSTITUTE(B8,"-"," ",1),(FIND("-",B8,1)))</f>
        <v>0.50093808630393999</v>
      </c>
      <c r="E8" s="92">
        <f t="shared" ref="E8:E22" si="5">SUBSTITUTE(LEFT(SUBSTITUTE(SUBSTITUTE(C8,"/"," ",1),"V",""),3),".",",",1)-(SUBSTITUTE(RIGHT(SUBSTITUTE(SUBSTITUTE(C8,"/"," ",1),"V",""),3),".",",",1)/2)</f>
        <v>0.9</v>
      </c>
      <c r="F8" s="41">
        <f t="shared" si="0"/>
        <v>666.5</v>
      </c>
      <c r="G8" s="41">
        <f>(SUBSTITUTE(LEFT(SUBSTITUTE(SUBSTITUTE(C8,"/"," ",1),"V",""),3),".",",",1)+SUBSTITUTE(RIGHT(SUBSTITUTE(SUBSTITUTE(C8,"/"," ",1),"V",""),3),".",",",1))/2</f>
        <v>1.8</v>
      </c>
      <c r="H8" s="41">
        <f t="shared" si="1"/>
        <v>334.15</v>
      </c>
      <c r="I8" s="36">
        <f t="shared" si="2"/>
        <v>1</v>
      </c>
      <c r="J8" s="62">
        <f t="shared" si="3"/>
        <v>240</v>
      </c>
      <c r="K8" s="49"/>
      <c r="L8" s="90"/>
      <c r="M8" s="36">
        <v>533</v>
      </c>
      <c r="N8">
        <v>800</v>
      </c>
      <c r="P8" s="27">
        <v>1.8</v>
      </c>
      <c r="Q8" s="27" t="s">
        <v>9428</v>
      </c>
    </row>
    <row r="9" spans="1:17">
      <c r="A9" t="s">
        <v>411</v>
      </c>
      <c r="B9" s="36" t="s">
        <v>438</v>
      </c>
      <c r="C9" s="36" t="s">
        <v>439</v>
      </c>
      <c r="D9" s="36">
        <f t="shared" si="4"/>
        <v>0.50093808630393999</v>
      </c>
      <c r="E9" s="92">
        <f t="shared" si="5"/>
        <v>0.55000000000000004</v>
      </c>
      <c r="F9" s="41">
        <f t="shared" si="0"/>
        <v>1333</v>
      </c>
      <c r="G9" s="41">
        <f t="shared" ref="G9:G17" si="6">(SUBSTITUTE(LEFT(SUBSTITUTE(SUBSTITUTE(C9,"/"," ",1),"V",""),3),".",",",1)+SUBSTITUTE(RIGHT(SUBSTITUTE(SUBSTITUTE(C9,"/"," ",1),"V",""),3),".",",",1))/2</f>
        <v>1.4</v>
      </c>
      <c r="H9" s="41">
        <f t="shared" si="1"/>
        <v>667.2</v>
      </c>
      <c r="I9" s="36">
        <f t="shared" si="2"/>
        <v>1</v>
      </c>
      <c r="J9" s="62">
        <f t="shared" si="3"/>
        <v>240</v>
      </c>
      <c r="K9" s="49"/>
      <c r="L9" s="90"/>
      <c r="M9" s="36">
        <v>1066</v>
      </c>
      <c r="N9">
        <v>1600</v>
      </c>
      <c r="P9" s="27">
        <v>1.35</v>
      </c>
      <c r="Q9" s="27">
        <v>1.5</v>
      </c>
    </row>
    <row r="10" spans="1:17">
      <c r="A10" t="s">
        <v>18</v>
      </c>
      <c r="B10" s="36" t="s">
        <v>440</v>
      </c>
      <c r="C10" s="36" t="s">
        <v>441</v>
      </c>
      <c r="D10" s="36">
        <f t="shared" si="4"/>
        <v>0.5002344116268167</v>
      </c>
      <c r="E10" s="92">
        <f t="shared" si="5"/>
        <v>0.6</v>
      </c>
      <c r="F10" s="41">
        <f t="shared" si="0"/>
        <v>2666.5</v>
      </c>
      <c r="G10" s="41">
        <f t="shared" si="6"/>
        <v>1.2</v>
      </c>
      <c r="H10" s="41">
        <f t="shared" si="1"/>
        <v>1333.85</v>
      </c>
      <c r="I10" s="36">
        <f t="shared" si="2"/>
        <v>1</v>
      </c>
      <c r="J10" s="62">
        <f t="shared" si="3"/>
        <v>288</v>
      </c>
      <c r="K10" s="49"/>
      <c r="L10" s="90"/>
      <c r="M10" s="36">
        <v>2133</v>
      </c>
      <c r="N10">
        <v>3200</v>
      </c>
      <c r="P10" s="27">
        <v>1.2</v>
      </c>
      <c r="Q10" s="27" t="s">
        <v>9429</v>
      </c>
    </row>
    <row r="11" spans="1:17">
      <c r="A11" t="s">
        <v>442</v>
      </c>
      <c r="B11" s="36" t="s">
        <v>443</v>
      </c>
      <c r="C11" s="36" t="s">
        <v>444</v>
      </c>
      <c r="D11" s="36">
        <f t="shared" si="4"/>
        <v>1</v>
      </c>
      <c r="E11" s="92">
        <f t="shared" si="5"/>
        <v>0.55000000000000004</v>
      </c>
      <c r="F11" s="41">
        <f t="shared" si="0"/>
        <v>4800</v>
      </c>
      <c r="G11" s="41">
        <f t="shared" si="6"/>
        <v>1.1000000000000001</v>
      </c>
      <c r="H11" s="41">
        <f t="shared" si="1"/>
        <v>2400.5500000000002</v>
      </c>
      <c r="I11" s="36">
        <f t="shared" si="2"/>
        <v>1</v>
      </c>
      <c r="J11" s="62">
        <f t="shared" si="3"/>
        <v>288</v>
      </c>
      <c r="K11" s="49"/>
      <c r="L11" s="90"/>
      <c r="M11" s="36">
        <v>3200</v>
      </c>
      <c r="N11">
        <v>6400</v>
      </c>
      <c r="P11" s="27">
        <v>1.1000000000000001</v>
      </c>
      <c r="Q11" s="27" t="s">
        <v>9430</v>
      </c>
    </row>
    <row r="12" spans="1:17">
      <c r="A12" t="s">
        <v>492</v>
      </c>
      <c r="B12" s="36" t="s">
        <v>488</v>
      </c>
      <c r="C12" s="38" t="s">
        <v>437</v>
      </c>
      <c r="D12" s="36">
        <f t="shared" si="4"/>
        <v>0.33250000000000002</v>
      </c>
      <c r="E12" s="92">
        <f t="shared" si="5"/>
        <v>0.9</v>
      </c>
      <c r="F12" s="41">
        <f t="shared" si="0"/>
        <v>466.5</v>
      </c>
      <c r="G12" s="41">
        <f t="shared" si="6"/>
        <v>1.8</v>
      </c>
      <c r="H12" s="41">
        <f t="shared" si="1"/>
        <v>234.15</v>
      </c>
      <c r="I12" s="36">
        <f t="shared" si="2"/>
        <v>1</v>
      </c>
      <c r="J12" s="62">
        <f t="shared" si="3"/>
        <v>0</v>
      </c>
      <c r="K12" s="49"/>
      <c r="L12" s="90"/>
      <c r="M12" s="36">
        <v>400</v>
      </c>
      <c r="N12">
        <v>533</v>
      </c>
      <c r="P12" s="27">
        <v>1.8</v>
      </c>
      <c r="Q12" s="27" t="s">
        <v>9428</v>
      </c>
    </row>
    <row r="13" spans="1:17">
      <c r="A13" t="s">
        <v>445</v>
      </c>
      <c r="B13" s="36" t="s">
        <v>487</v>
      </c>
      <c r="C13" s="36" t="s">
        <v>484</v>
      </c>
      <c r="D13" s="36">
        <f t="shared" si="4"/>
        <v>0.33374999999999999</v>
      </c>
      <c r="E13" s="92">
        <f t="shared" si="5"/>
        <v>0.29999999999999993</v>
      </c>
      <c r="F13" s="41">
        <f t="shared" si="0"/>
        <v>933.5</v>
      </c>
      <c r="G13" s="41">
        <f t="shared" si="6"/>
        <v>1.5</v>
      </c>
      <c r="H13" s="41">
        <f t="shared" si="1"/>
        <v>467.5</v>
      </c>
      <c r="I13" s="36">
        <f t="shared" si="2"/>
        <v>1</v>
      </c>
      <c r="J13" s="62">
        <f t="shared" si="3"/>
        <v>10</v>
      </c>
      <c r="K13" s="49"/>
      <c r="L13" s="90"/>
      <c r="M13" s="36">
        <v>800</v>
      </c>
      <c r="N13">
        <v>1067</v>
      </c>
      <c r="P13" s="27">
        <v>1.2</v>
      </c>
      <c r="Q13" s="27">
        <v>1.8</v>
      </c>
    </row>
    <row r="14" spans="1:17">
      <c r="A14" t="s">
        <v>446</v>
      </c>
      <c r="B14" s="36" t="s">
        <v>489</v>
      </c>
      <c r="C14" s="36" t="s">
        <v>484</v>
      </c>
      <c r="D14" s="36">
        <f t="shared" si="4"/>
        <v>0.333125</v>
      </c>
      <c r="E14" s="92">
        <f t="shared" si="5"/>
        <v>0.29999999999999993</v>
      </c>
      <c r="F14" s="41">
        <f t="shared" si="0"/>
        <v>1866.5</v>
      </c>
      <c r="G14" s="41">
        <f t="shared" si="6"/>
        <v>1.5</v>
      </c>
      <c r="H14" s="41">
        <f t="shared" si="1"/>
        <v>934</v>
      </c>
      <c r="I14" s="36">
        <f t="shared" si="2"/>
        <v>1</v>
      </c>
      <c r="J14" s="62">
        <f t="shared" si="3"/>
        <v>10</v>
      </c>
      <c r="K14" s="49"/>
      <c r="L14" s="90"/>
      <c r="M14" s="36">
        <v>1600</v>
      </c>
      <c r="N14">
        <v>2133</v>
      </c>
      <c r="P14" s="27">
        <v>1.2</v>
      </c>
      <c r="Q14" s="27">
        <v>1.8</v>
      </c>
    </row>
    <row r="15" spans="1:17">
      <c r="A15" t="s">
        <v>433</v>
      </c>
      <c r="B15" s="36" t="s">
        <v>447</v>
      </c>
      <c r="C15" s="36" t="s">
        <v>485</v>
      </c>
      <c r="D15" s="36">
        <f t="shared" si="4"/>
        <v>0.3334375</v>
      </c>
      <c r="E15" s="92">
        <f t="shared" si="5"/>
        <v>0.20000000000000007</v>
      </c>
      <c r="F15" s="41">
        <f t="shared" si="0"/>
        <v>3733.5</v>
      </c>
      <c r="G15" s="41">
        <f t="shared" si="6"/>
        <v>1.4500000000000002</v>
      </c>
      <c r="H15" s="41">
        <f t="shared" si="1"/>
        <v>1867.4749999999999</v>
      </c>
      <c r="I15" s="36">
        <f t="shared" si="2"/>
        <v>1</v>
      </c>
      <c r="J15" s="62">
        <f t="shared" si="3"/>
        <v>6</v>
      </c>
      <c r="K15" s="49"/>
      <c r="L15" s="90"/>
      <c r="M15" s="36">
        <v>3200</v>
      </c>
      <c r="N15">
        <v>4267</v>
      </c>
      <c r="P15" s="27">
        <v>1.1000000000000001</v>
      </c>
      <c r="Q15" s="27">
        <v>1.8</v>
      </c>
    </row>
    <row r="16" spans="1:17">
      <c r="A16" t="s">
        <v>448</v>
      </c>
      <c r="B16" s="36">
        <v>6400</v>
      </c>
      <c r="C16" s="36" t="s">
        <v>486</v>
      </c>
      <c r="D16" s="93">
        <v>0</v>
      </c>
      <c r="E16" s="92">
        <f t="shared" si="5"/>
        <v>0.55000000000000004</v>
      </c>
      <c r="F16" s="41">
        <f t="shared" si="0"/>
        <v>6400</v>
      </c>
      <c r="G16" s="41">
        <f t="shared" si="6"/>
        <v>0.95</v>
      </c>
      <c r="H16" s="41">
        <f t="shared" si="1"/>
        <v>3200.4749999999999</v>
      </c>
      <c r="I16" s="36">
        <f t="shared" si="2"/>
        <v>1</v>
      </c>
      <c r="J16" s="62">
        <f t="shared" si="3"/>
        <v>0</v>
      </c>
      <c r="K16" s="49"/>
      <c r="L16" s="90"/>
      <c r="M16" s="36">
        <v>6400</v>
      </c>
      <c r="N16">
        <f>M16</f>
        <v>6400</v>
      </c>
      <c r="P16" s="27">
        <v>1.05</v>
      </c>
      <c r="Q16" s="27">
        <v>0.9</v>
      </c>
    </row>
    <row r="17" spans="1:17">
      <c r="A17" t="s">
        <v>482</v>
      </c>
      <c r="B17" s="36">
        <v>8533</v>
      </c>
      <c r="C17" s="36" t="s">
        <v>486</v>
      </c>
      <c r="D17" s="93">
        <v>0</v>
      </c>
      <c r="E17" s="92">
        <f t="shared" si="5"/>
        <v>0.55000000000000004</v>
      </c>
      <c r="F17" s="41">
        <f t="shared" si="0"/>
        <v>8533</v>
      </c>
      <c r="G17" s="41">
        <f t="shared" si="6"/>
        <v>0.95</v>
      </c>
      <c r="H17" s="41">
        <f t="shared" si="1"/>
        <v>4266.9750000000004</v>
      </c>
      <c r="I17" s="36">
        <f t="shared" si="2"/>
        <v>1</v>
      </c>
      <c r="J17" s="62">
        <f t="shared" si="3"/>
        <v>0</v>
      </c>
      <c r="K17" s="49"/>
      <c r="L17" s="90"/>
      <c r="M17" s="36">
        <v>8533</v>
      </c>
      <c r="N17">
        <f>M17</f>
        <v>8533</v>
      </c>
      <c r="P17" s="27">
        <v>1.05</v>
      </c>
      <c r="Q17" s="27">
        <v>0.9</v>
      </c>
    </row>
    <row r="18" spans="1:17" s="40" customFormat="1">
      <c r="A18" s="69" t="s">
        <v>460</v>
      </c>
      <c r="B18" s="36" t="s">
        <v>434</v>
      </c>
      <c r="C18" s="36" t="s">
        <v>435</v>
      </c>
      <c r="D18" s="36">
        <f>(RIGHT(SUBSTITUTE(B18,"-"," ",1),(FIND("-",B18,1)))-LEFT(SUBSTITUTE(B18,"-"," ",1),(FIND("-",B18,1))))/LEFT(SUBSTITUTE(B18,"-"," ",1),(FIND("-",B18,1)))</f>
        <v>0.50375939849624063</v>
      </c>
      <c r="E18" s="92">
        <f t="shared" si="5"/>
        <v>1.2</v>
      </c>
      <c r="F18" s="41">
        <f t="shared" ref="F18:F22" si="7">IF(LEN(B18)-LEN(SUBSTITUTE(SUBSTITUTE(B18,"-"," ",1)," ",""))+1=2,(LEFT(SUBSTITUTE(B18,"-"," ",1),(FIND("-",B18,1)))+RIGHT(SUBSTITUTE(B18,"-"," ",1),(FIND("-",B18,1))))/2,B18)</f>
        <v>333</v>
      </c>
      <c r="G18" s="41">
        <f>(SUBSTITUTE(LEFT(SUBSTITUTE(SUBSTITUTE(C18,"/"," ",1),"V",""),3),".",",",1)+SUBSTITUTE(RIGHT(SUBSTITUTE(SUBSTITUTE(C18,"/"," ",1),"V",""),3),".",",",1))/2</f>
        <v>2.5499999999999998</v>
      </c>
      <c r="H18" s="41">
        <f t="shared" ref="H18:H22" si="8">(F18+G18)/2</f>
        <v>167.77500000000001</v>
      </c>
      <c r="I18" s="36">
        <f t="shared" ref="I18:I22" si="9">IF(COUNTIF(A18,"*SO-DIMM*")=0,1,2)</f>
        <v>2</v>
      </c>
      <c r="J18" s="62">
        <f t="shared" ref="J18:J22" si="10">VLOOKUP(SUBSTITUTE(A18,"SO-DIMM",""),$A$34:$C$45,I18+1,0)</f>
        <v>200</v>
      </c>
      <c r="K18" s="91"/>
      <c r="L18" s="90"/>
      <c r="M18" s="36">
        <v>266</v>
      </c>
      <c r="N18" s="40">
        <v>400</v>
      </c>
      <c r="P18" s="33">
        <v>2.5</v>
      </c>
      <c r="Q18" s="33">
        <v>2.6</v>
      </c>
    </row>
    <row r="19" spans="1:17" s="40" customFormat="1">
      <c r="A19" s="69" t="s">
        <v>461</v>
      </c>
      <c r="B19" s="36" t="s">
        <v>436</v>
      </c>
      <c r="C19" s="36" t="s">
        <v>437</v>
      </c>
      <c r="D19" s="36">
        <f t="shared" ref="D19:D22" si="11">(RIGHT(SUBSTITUTE(B19,"-"," ",1),(FIND("-",B19,1)))-LEFT(SUBSTITUTE(B19,"-"," ",1),(FIND("-",B19,1))))/LEFT(SUBSTITUTE(B19,"-"," ",1),(FIND("-",B19,1)))</f>
        <v>0.50093808630393999</v>
      </c>
      <c r="E19" s="92">
        <f t="shared" si="5"/>
        <v>0.9</v>
      </c>
      <c r="F19" s="41">
        <f t="shared" si="7"/>
        <v>666.5</v>
      </c>
      <c r="G19" s="41">
        <f>(SUBSTITUTE(LEFT(SUBSTITUTE(SUBSTITUTE(C19,"/"," ",1),"V",""),3),".",",",1)+SUBSTITUTE(RIGHT(SUBSTITUTE(SUBSTITUTE(C19,"/"," ",1),"V",""),3),".",",",1))/2</f>
        <v>1.8</v>
      </c>
      <c r="H19" s="41">
        <f t="shared" si="8"/>
        <v>334.15</v>
      </c>
      <c r="I19" s="36">
        <f t="shared" si="9"/>
        <v>2</v>
      </c>
      <c r="J19" s="62">
        <f t="shared" si="10"/>
        <v>200</v>
      </c>
      <c r="K19" s="49"/>
      <c r="L19" s="90"/>
      <c r="M19" s="36">
        <v>533</v>
      </c>
      <c r="N19" s="40">
        <v>800</v>
      </c>
      <c r="P19" s="33">
        <v>1.8</v>
      </c>
      <c r="Q19" s="33" t="s">
        <v>9428</v>
      </c>
    </row>
    <row r="20" spans="1:17" s="40" customFormat="1">
      <c r="A20" s="69" t="s">
        <v>462</v>
      </c>
      <c r="B20" s="36" t="s">
        <v>438</v>
      </c>
      <c r="C20" s="36" t="s">
        <v>439</v>
      </c>
      <c r="D20" s="36">
        <f t="shared" si="11"/>
        <v>0.50093808630393999</v>
      </c>
      <c r="E20" s="92">
        <f t="shared" si="5"/>
        <v>0.55000000000000004</v>
      </c>
      <c r="F20" s="41">
        <f t="shared" si="7"/>
        <v>1333</v>
      </c>
      <c r="G20" s="41">
        <f t="shared" ref="G20:G22" si="12">(SUBSTITUTE(LEFT(SUBSTITUTE(SUBSTITUTE(C20,"/"," ",1),"V",""),3),".",",",1)+SUBSTITUTE(RIGHT(SUBSTITUTE(SUBSTITUTE(C20,"/"," ",1),"V",""),3),".",",",1))/2</f>
        <v>1.4</v>
      </c>
      <c r="H20" s="41">
        <f t="shared" si="8"/>
        <v>667.2</v>
      </c>
      <c r="I20" s="36">
        <f t="shared" si="9"/>
        <v>2</v>
      </c>
      <c r="J20" s="62">
        <f t="shared" si="10"/>
        <v>204</v>
      </c>
      <c r="K20" s="49"/>
      <c r="L20" s="90"/>
      <c r="M20" s="36">
        <v>1066</v>
      </c>
      <c r="N20" s="40">
        <v>1600</v>
      </c>
      <c r="P20" s="33">
        <v>1.35</v>
      </c>
      <c r="Q20" s="33">
        <v>1.5</v>
      </c>
    </row>
    <row r="21" spans="1:17" s="40" customFormat="1">
      <c r="A21" s="69" t="s">
        <v>223</v>
      </c>
      <c r="B21" s="36" t="s">
        <v>440</v>
      </c>
      <c r="C21" s="36" t="s">
        <v>441</v>
      </c>
      <c r="D21" s="36">
        <f t="shared" si="11"/>
        <v>0.5002344116268167</v>
      </c>
      <c r="E21" s="92">
        <f t="shared" si="5"/>
        <v>0.6</v>
      </c>
      <c r="F21" s="41">
        <f t="shared" si="7"/>
        <v>2666.5</v>
      </c>
      <c r="G21" s="41">
        <f t="shared" si="12"/>
        <v>1.2</v>
      </c>
      <c r="H21" s="41">
        <f t="shared" si="8"/>
        <v>1333.85</v>
      </c>
      <c r="I21" s="36">
        <f t="shared" si="9"/>
        <v>2</v>
      </c>
      <c r="J21" s="62">
        <f t="shared" si="10"/>
        <v>260</v>
      </c>
      <c r="K21" s="49"/>
      <c r="L21" s="90"/>
      <c r="M21" s="36">
        <v>2133</v>
      </c>
      <c r="N21" s="40">
        <v>3200</v>
      </c>
      <c r="P21" s="33">
        <v>1.2</v>
      </c>
      <c r="Q21" s="33" t="s">
        <v>9429</v>
      </c>
    </row>
    <row r="22" spans="1:17" s="40" customFormat="1" ht="16" customHeight="1">
      <c r="A22" s="69" t="s">
        <v>463</v>
      </c>
      <c r="B22" s="36" t="s">
        <v>443</v>
      </c>
      <c r="C22" s="36" t="s">
        <v>444</v>
      </c>
      <c r="D22" s="36">
        <f t="shared" si="11"/>
        <v>1</v>
      </c>
      <c r="E22" s="92">
        <f t="shared" si="5"/>
        <v>0.55000000000000004</v>
      </c>
      <c r="F22" s="41">
        <f t="shared" si="7"/>
        <v>4800</v>
      </c>
      <c r="G22" s="41">
        <f t="shared" si="12"/>
        <v>1.1000000000000001</v>
      </c>
      <c r="H22" s="41">
        <f t="shared" si="8"/>
        <v>2400.5500000000002</v>
      </c>
      <c r="I22" s="36">
        <f t="shared" si="9"/>
        <v>2</v>
      </c>
      <c r="J22" s="62">
        <f t="shared" si="10"/>
        <v>262</v>
      </c>
      <c r="K22" s="49"/>
      <c r="L22" s="90"/>
      <c r="M22" s="36">
        <v>3200</v>
      </c>
      <c r="N22" s="40">
        <v>6400</v>
      </c>
      <c r="P22" s="33">
        <v>1.1000000000000001</v>
      </c>
      <c r="Q22" s="33" t="s">
        <v>9430</v>
      </c>
    </row>
    <row r="24" spans="1:17">
      <c r="E24" s="92" t="str">
        <f>RIGHT(SUBSTITUTE(B7,"-"," ",1),(FIND("-",B7,1)))</f>
        <v xml:space="preserve"> 400</v>
      </c>
    </row>
    <row r="25" spans="1:17">
      <c r="E25" t="str">
        <f>LEFT(SUBSTITUTE(B7,"-"," ",1),(FIND("-",B7,1)))</f>
        <v xml:space="preserve">266 </v>
      </c>
    </row>
    <row r="26" spans="1:17">
      <c r="A26" s="46" t="s">
        <v>450</v>
      </c>
      <c r="B26" s="46"/>
      <c r="C26" s="46"/>
      <c r="D26" s="46"/>
      <c r="E26" s="46"/>
      <c r="F26" s="46"/>
    </row>
    <row r="27" spans="1:17">
      <c r="A27" s="46" t="s">
        <v>468</v>
      </c>
      <c r="B27" s="46"/>
      <c r="C27" s="46"/>
      <c r="D27" s="46"/>
      <c r="E27" s="46"/>
      <c r="F27" s="46"/>
    </row>
    <row r="28" spans="1:17">
      <c r="A28" s="47" t="s">
        <v>470</v>
      </c>
      <c r="B28" s="46"/>
      <c r="C28" s="46"/>
      <c r="D28" s="46"/>
      <c r="E28" s="46"/>
      <c r="F28" s="46"/>
    </row>
    <row r="29" spans="1:17">
      <c r="A29" s="47" t="s">
        <v>483</v>
      </c>
      <c r="B29" s="46"/>
      <c r="C29" s="46"/>
      <c r="D29" s="46"/>
      <c r="E29" s="46"/>
      <c r="F29" s="46"/>
    </row>
    <row r="30" spans="1:17">
      <c r="A30" s="46" t="s">
        <v>454</v>
      </c>
      <c r="B30" s="46"/>
      <c r="C30" s="46"/>
      <c r="D30" s="46"/>
      <c r="E30" s="46"/>
      <c r="F30" s="46"/>
      <c r="J30" t="s">
        <v>9407</v>
      </c>
    </row>
    <row r="31" spans="1:17">
      <c r="A31" s="46" t="s">
        <v>491</v>
      </c>
      <c r="B31" s="46"/>
      <c r="C31" s="46"/>
      <c r="D31" s="46"/>
      <c r="E31" s="46"/>
      <c r="F31" s="46"/>
    </row>
    <row r="33" spans="1:10">
      <c r="A33" s="61" t="s">
        <v>455</v>
      </c>
      <c r="B33" s="63" t="s">
        <v>456</v>
      </c>
      <c r="C33" s="63" t="s">
        <v>459</v>
      </c>
      <c r="D33" s="63" t="s">
        <v>458</v>
      </c>
      <c r="E33" s="63"/>
    </row>
    <row r="34" spans="1:10">
      <c r="A34" s="64" t="s">
        <v>464</v>
      </c>
      <c r="B34" s="64">
        <v>168</v>
      </c>
      <c r="C34" s="61">
        <f t="shared" ref="C34:C39" si="13">IF(LEN(D34)-LEN(SUBSTITUTE(SUBSTITUTE(D34,"/"," ",1)," ",""))+1=2,(LEFT(SUBSTITUTE(D34,"/"," ",1),(FIND("/",D34,1)))+RIGHT(SUBSTITUTE(D34,"/"," ",1),(FIND("/",D34,1))))/2,D34)</f>
        <v>122</v>
      </c>
      <c r="D34" s="64" t="s">
        <v>457</v>
      </c>
      <c r="E34" s="61"/>
      <c r="F34">
        <f>400-266</f>
        <v>134</v>
      </c>
    </row>
    <row r="35" spans="1:10">
      <c r="A35" s="64" t="s">
        <v>409</v>
      </c>
      <c r="B35" s="64">
        <v>184</v>
      </c>
      <c r="C35" s="61">
        <f t="shared" si="13"/>
        <v>200</v>
      </c>
      <c r="D35" s="64">
        <v>200</v>
      </c>
      <c r="E35" s="61"/>
      <c r="F35">
        <f>F34/266</f>
        <v>0.50375939849624063</v>
      </c>
    </row>
    <row r="36" spans="1:10" ht="19" customHeight="1">
      <c r="A36" s="64" t="s">
        <v>410</v>
      </c>
      <c r="B36" s="64">
        <v>240</v>
      </c>
      <c r="C36" s="61">
        <f t="shared" si="13"/>
        <v>200</v>
      </c>
      <c r="D36" s="64">
        <v>200</v>
      </c>
      <c r="E36" s="61"/>
      <c r="H36" s="127" t="s">
        <v>467</v>
      </c>
      <c r="I36" s="127"/>
      <c r="J36" s="127"/>
    </row>
    <row r="37" spans="1:10">
      <c r="A37" s="64" t="s">
        <v>411</v>
      </c>
      <c r="B37" s="64">
        <v>240</v>
      </c>
      <c r="C37" s="61">
        <f t="shared" si="13"/>
        <v>204</v>
      </c>
      <c r="D37" s="64">
        <v>204</v>
      </c>
      <c r="E37" s="61"/>
      <c r="H37" s="70" t="s">
        <v>471</v>
      </c>
      <c r="I37" s="127" t="s">
        <v>474</v>
      </c>
      <c r="J37" s="127"/>
    </row>
    <row r="38" spans="1:10">
      <c r="A38" s="64" t="s">
        <v>18</v>
      </c>
      <c r="B38" s="64">
        <v>288</v>
      </c>
      <c r="C38" s="61">
        <f t="shared" si="13"/>
        <v>260</v>
      </c>
      <c r="D38" s="64">
        <v>260</v>
      </c>
      <c r="E38" s="61"/>
      <c r="F38">
        <f>2.6-2.5</f>
        <v>0.10000000000000009</v>
      </c>
      <c r="H38" s="70" t="s">
        <v>472</v>
      </c>
      <c r="I38" s="70"/>
      <c r="J38" s="70"/>
    </row>
    <row r="39" spans="1:10">
      <c r="A39" s="64" t="s">
        <v>442</v>
      </c>
      <c r="B39" s="64">
        <v>288</v>
      </c>
      <c r="C39" s="61">
        <f t="shared" si="13"/>
        <v>262</v>
      </c>
      <c r="D39" s="64">
        <v>262</v>
      </c>
      <c r="E39" s="61"/>
      <c r="F39">
        <f>(2.6-2.5)/2.5</f>
        <v>4.0000000000000036E-2</v>
      </c>
      <c r="H39" s="127" t="s">
        <v>473</v>
      </c>
      <c r="I39" s="127"/>
      <c r="J39" s="70"/>
    </row>
    <row r="40" spans="1:10">
      <c r="A40" s="61" t="s">
        <v>492</v>
      </c>
      <c r="B40" s="61"/>
      <c r="C40" s="61"/>
      <c r="D40" s="61"/>
      <c r="E40" s="61"/>
      <c r="F40">
        <f>(1.5-1.3)/1.3</f>
        <v>0.1538461538461538</v>
      </c>
    </row>
    <row r="41" spans="1:10">
      <c r="A41" s="61" t="s">
        <v>445</v>
      </c>
      <c r="B41" s="64">
        <v>10</v>
      </c>
      <c r="C41" s="61"/>
      <c r="D41" s="61"/>
      <c r="E41" s="61"/>
    </row>
    <row r="42" spans="1:10">
      <c r="A42" s="61" t="s">
        <v>446</v>
      </c>
      <c r="B42" s="64">
        <v>10</v>
      </c>
      <c r="C42" s="61"/>
      <c r="D42" s="61"/>
      <c r="E42" s="61"/>
    </row>
    <row r="43" spans="1:10">
      <c r="A43" s="61" t="s">
        <v>433</v>
      </c>
      <c r="B43" s="64">
        <v>6</v>
      </c>
      <c r="C43" s="61"/>
      <c r="D43" s="61"/>
      <c r="E43" s="61"/>
      <c r="H43" s="126" t="s">
        <v>493</v>
      </c>
      <c r="I43" s="126"/>
      <c r="J43" s="126"/>
    </row>
    <row r="44" spans="1:10">
      <c r="A44" s="61" t="s">
        <v>448</v>
      </c>
      <c r="B44" s="61"/>
      <c r="C44" s="61"/>
      <c r="D44" s="61"/>
      <c r="E44" s="61"/>
      <c r="F44" t="str">
        <f>SUBSTITUTE(RIGHT(SUBSTITUTE(SUBSTITUTE(C7,"/"," ",1),"V",""),3),".",",",1)</f>
        <v>2,6</v>
      </c>
    </row>
    <row r="45" spans="1:10">
      <c r="A45" s="61" t="s">
        <v>482</v>
      </c>
      <c r="B45" s="61"/>
      <c r="C45" s="61"/>
      <c r="D45" s="61"/>
      <c r="E45" s="61"/>
      <c r="F45" t="str">
        <f>SUBSTITUTE(LEFT(SUBSTITUTE(SUBSTITUTE(C7,"/"," ",1),"V",""),3),".",",",1)</f>
        <v>2,5</v>
      </c>
    </row>
    <row r="47" spans="1:10">
      <c r="G47" s="40" t="str">
        <f>(SUBSTITUTE(RIGHT(SUBSTITUTE(SUBSTITUTE(C7,"/"," ",1),"V",""),3),".",",",1))</f>
        <v>2,6</v>
      </c>
    </row>
    <row r="48" spans="1:10">
      <c r="F48">
        <f>(1.8-0)/1.8</f>
        <v>1</v>
      </c>
      <c r="G48" s="40" t="str">
        <f>SUBSTITUTE(LEFT(SUBSTITUTE(SUBSTITUTE(C7,"/"," ",1),"V",""),3),".",",",1)</f>
        <v>2,5</v>
      </c>
    </row>
    <row r="49" spans="2:6">
      <c r="B49" t="s">
        <v>9411</v>
      </c>
      <c r="C49" t="s">
        <v>9412</v>
      </c>
    </row>
    <row r="52" spans="2:6">
      <c r="F52" t="str">
        <f>RIGHT(SUBSTITUTE(B11,"-"," ",1),(FIND("-",B11,1)))</f>
        <v xml:space="preserve"> 6400</v>
      </c>
    </row>
    <row r="53" spans="2:6">
      <c r="D53" t="s">
        <v>9413</v>
      </c>
      <c r="E53" t="s">
        <v>9416</v>
      </c>
      <c r="F53" t="str">
        <f>LEFT(SUBSTITUTE(B11,"-"," ",1),(FIND("-",B11,1)))</f>
        <v xml:space="preserve">3200 </v>
      </c>
    </row>
    <row r="54" spans="2:6">
      <c r="D54" t="s">
        <v>9414</v>
      </c>
      <c r="F54">
        <f>F52-F53</f>
        <v>3200</v>
      </c>
    </row>
    <row r="55" spans="2:6">
      <c r="D55" t="s">
        <v>9415</v>
      </c>
    </row>
  </sheetData>
  <mergeCells count="5">
    <mergeCell ref="F4:H4"/>
    <mergeCell ref="H43:J43"/>
    <mergeCell ref="H36:J36"/>
    <mergeCell ref="I37:J37"/>
    <mergeCell ref="H39:I39"/>
  </mergeCells>
  <hyperlinks>
    <hyperlink ref="A28" r:id="rId1" xr:uid="{408F6BBF-8242-4141-A52B-E96B5FD58BDE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2C0F7-8F16-DF49-ACB6-79C74F0D88BB}">
  <sheetPr>
    <tabColor theme="9"/>
  </sheetPr>
  <dimension ref="A1:V74"/>
  <sheetViews>
    <sheetView topLeftCell="A6" zoomScale="146" workbookViewId="0">
      <selection activeCell="A16" activeCellId="1" sqref="A17 A16"/>
    </sheetView>
  </sheetViews>
  <sheetFormatPr baseColWidth="10" defaultColWidth="5.83203125" defaultRowHeight="15"/>
  <cols>
    <col min="1" max="1" width="13.6640625" style="22" customWidth="1"/>
    <col min="2" max="12" width="5.83203125" style="22"/>
    <col min="13" max="13" width="9.1640625" style="22" bestFit="1" customWidth="1"/>
    <col min="14" max="15" width="5.83203125" style="22"/>
    <col min="16" max="16" width="6.6640625" style="22" bestFit="1" customWidth="1"/>
    <col min="17" max="17" width="11.6640625" style="22" bestFit="1" customWidth="1"/>
    <col min="18" max="16384" width="5.83203125" style="22"/>
  </cols>
  <sheetData>
    <row r="1" spans="1:13" ht="16">
      <c r="A1" s="22" t="s">
        <v>9419</v>
      </c>
      <c r="B1" s="22" t="s">
        <v>9421</v>
      </c>
    </row>
    <row r="2" spans="1:13" ht="96">
      <c r="A2" s="22" t="s">
        <v>9420</v>
      </c>
      <c r="B2" s="22" t="s">
        <v>9427</v>
      </c>
      <c r="C2" s="22" t="s">
        <v>9427</v>
      </c>
      <c r="D2" s="22" t="s">
        <v>9427</v>
      </c>
      <c r="E2" s="22" t="s">
        <v>9427</v>
      </c>
      <c r="F2" s="22" t="s">
        <v>9427</v>
      </c>
      <c r="G2" s="22" t="s">
        <v>9431</v>
      </c>
      <c r="H2" s="22" t="s">
        <v>9431</v>
      </c>
      <c r="I2" s="22" t="s">
        <v>9431</v>
      </c>
      <c r="J2" s="22" t="s">
        <v>9427</v>
      </c>
    </row>
    <row r="3" spans="1:13">
      <c r="B3" s="22">
        <v>0</v>
      </c>
      <c r="C3" s="22">
        <v>0</v>
      </c>
      <c r="D3" s="22">
        <v>0</v>
      </c>
      <c r="E3" s="22">
        <v>0</v>
      </c>
      <c r="F3" s="22">
        <v>0</v>
      </c>
      <c r="G3" s="22">
        <v>1</v>
      </c>
      <c r="H3" s="22">
        <v>1</v>
      </c>
      <c r="I3" s="22">
        <v>1</v>
      </c>
      <c r="J3" s="22">
        <v>0</v>
      </c>
    </row>
    <row r="5" spans="1:13" ht="16">
      <c r="B5" s="22" t="s">
        <v>9425</v>
      </c>
      <c r="C5" s="22" t="s">
        <v>9423</v>
      </c>
      <c r="D5" s="22" t="s">
        <v>9424</v>
      </c>
      <c r="E5" s="22" t="s">
        <v>9426</v>
      </c>
      <c r="F5" s="22" t="s">
        <v>9425</v>
      </c>
      <c r="G5" s="22" t="s">
        <v>9423</v>
      </c>
      <c r="H5" s="22" t="s">
        <v>9424</v>
      </c>
      <c r="I5" s="22" t="s">
        <v>9426</v>
      </c>
      <c r="J5" s="22" t="s">
        <v>9432</v>
      </c>
      <c r="K5" s="22" t="s">
        <v>290</v>
      </c>
    </row>
    <row r="6" spans="1:13" ht="192">
      <c r="B6" s="22" t="str">
        <f>RAMOK!D6</f>
        <v>data transfer rate uj atlag megbeszeltek szerint</v>
      </c>
      <c r="C6" s="22" t="str">
        <f>RAMOK!M6</f>
        <v>Data transfer rate (MT/s, million transfers per second)</v>
      </c>
      <c r="D6" s="22" t="str">
        <f>RAMOK!M6</f>
        <v>Data transfer rate (MT/s, million transfers per second)</v>
      </c>
      <c r="E6" s="22" t="str">
        <f>D6</f>
        <v>Data transfer rate (MT/s, million transfers per second)</v>
      </c>
      <c r="F6" s="22" t="str">
        <f>RAMOK!P6</f>
        <v>Voltage level (V)</v>
      </c>
      <c r="G6" s="22" t="str">
        <f>RAMOK!P6</f>
        <v>Voltage level (V)</v>
      </c>
      <c r="H6" s="22" t="str">
        <f>RAMOK!P6</f>
        <v>Voltage level (V)</v>
      </c>
      <c r="I6" s="22" t="str">
        <f>RAMOK!P6</f>
        <v>Voltage level (V)</v>
      </c>
      <c r="J6" s="22" t="str">
        <f>RAMOK!I6</f>
        <v>1 dimm, 2 sodimm</v>
      </c>
      <c r="K6" s="22" t="s">
        <v>9433</v>
      </c>
    </row>
    <row r="7" spans="1:13" ht="16">
      <c r="A7" s="22" t="str">
        <f>RAMOK!A7</f>
        <v>DDR1</v>
      </c>
      <c r="B7" s="95">
        <f>RAMOK!D7</f>
        <v>0.50375939849624063</v>
      </c>
      <c r="C7" s="22">
        <f>RAMOK!N7</f>
        <v>400</v>
      </c>
      <c r="D7" s="22">
        <f>RAMOK!M7</f>
        <v>266</v>
      </c>
      <c r="E7" s="22">
        <f>(D7+C7)/2</f>
        <v>333</v>
      </c>
      <c r="F7" s="95">
        <f>(G7-H7)/H7</f>
        <v>4.0000000000000036E-2</v>
      </c>
      <c r="G7" s="96">
        <f>MAX(RAMOK!P7:Q7)</f>
        <v>2.6</v>
      </c>
      <c r="H7" s="96">
        <f>MIN(RAMOK!P7:Q7)</f>
        <v>2.5</v>
      </c>
      <c r="I7" s="31">
        <f>AVERAGE(G7:H7)</f>
        <v>2.5499999999999998</v>
      </c>
      <c r="J7" s="22">
        <f>RAMOK!I7</f>
        <v>1</v>
      </c>
      <c r="K7" s="22">
        <v>1000</v>
      </c>
      <c r="M7" s="22">
        <v>1</v>
      </c>
    </row>
    <row r="8" spans="1:13" ht="16">
      <c r="A8" s="22" t="str">
        <f>RAMOK!A8</f>
        <v>DDR2</v>
      </c>
      <c r="B8" s="95">
        <f>RAMOK!D8</f>
        <v>0.50093808630393999</v>
      </c>
      <c r="C8" s="22">
        <f>RAMOK!N8</f>
        <v>800</v>
      </c>
      <c r="D8" s="22">
        <f>RAMOK!M8</f>
        <v>533</v>
      </c>
      <c r="E8" s="22">
        <f t="shared" ref="E8:E22" si="0">(D8+C8)/2</f>
        <v>666.5</v>
      </c>
      <c r="F8" s="95">
        <f t="shared" ref="F8:F22" si="1">(G8-H8)/H8</f>
        <v>0</v>
      </c>
      <c r="G8" s="96">
        <f>MAX(RAMOK!P8:Q8)</f>
        <v>1.8</v>
      </c>
      <c r="H8" s="96">
        <f>MIN(RAMOK!P8:Q8)</f>
        <v>1.8</v>
      </c>
      <c r="I8" s="31">
        <f t="shared" ref="I8:I22" si="2">AVERAGE(G8:H8)</f>
        <v>1.8</v>
      </c>
      <c r="J8" s="22">
        <f>RAMOK!I8</f>
        <v>1</v>
      </c>
      <c r="K8" s="22">
        <v>1000</v>
      </c>
      <c r="M8" s="22">
        <v>2</v>
      </c>
    </row>
    <row r="9" spans="1:13" ht="16">
      <c r="A9" s="22" t="str">
        <f>RAMOK!A9</f>
        <v>DDR3</v>
      </c>
      <c r="B9" s="95">
        <f>RAMOK!D9</f>
        <v>0.50093808630393999</v>
      </c>
      <c r="C9" s="22">
        <f>RAMOK!N9</f>
        <v>1600</v>
      </c>
      <c r="D9" s="22">
        <f>RAMOK!M9</f>
        <v>1066</v>
      </c>
      <c r="E9" s="22">
        <f t="shared" si="0"/>
        <v>1333</v>
      </c>
      <c r="F9" s="95">
        <f t="shared" si="1"/>
        <v>0.11111111111111104</v>
      </c>
      <c r="G9" s="96">
        <f>MAX(RAMOK!P9:Q9)</f>
        <v>1.5</v>
      </c>
      <c r="H9" s="96">
        <f>MIN(RAMOK!P9:Q9)</f>
        <v>1.35</v>
      </c>
      <c r="I9" s="31">
        <f t="shared" si="2"/>
        <v>1.425</v>
      </c>
      <c r="J9" s="22">
        <f>RAMOK!I9</f>
        <v>1</v>
      </c>
      <c r="K9" s="22">
        <v>1000</v>
      </c>
      <c r="M9" s="22">
        <v>3</v>
      </c>
    </row>
    <row r="10" spans="1:13" ht="16">
      <c r="A10" s="22" t="str">
        <f>RAMOK!A10</f>
        <v>DDR4</v>
      </c>
      <c r="B10" s="95">
        <f>RAMOK!D10</f>
        <v>0.5002344116268167</v>
      </c>
      <c r="C10" s="22">
        <f>RAMOK!N10</f>
        <v>3200</v>
      </c>
      <c r="D10" s="22">
        <f>RAMOK!M10</f>
        <v>2133</v>
      </c>
      <c r="E10" s="22">
        <f t="shared" si="0"/>
        <v>2666.5</v>
      </c>
      <c r="F10" s="95">
        <f t="shared" si="1"/>
        <v>0</v>
      </c>
      <c r="G10" s="96">
        <f>MAX(RAMOK!P10:Q10)</f>
        <v>1.2</v>
      </c>
      <c r="H10" s="96">
        <f>MIN(RAMOK!P10:Q10)</f>
        <v>1.2</v>
      </c>
      <c r="I10" s="31">
        <f t="shared" si="2"/>
        <v>1.2</v>
      </c>
      <c r="J10" s="22">
        <f>RAMOK!I10</f>
        <v>1</v>
      </c>
      <c r="K10" s="22">
        <v>1000</v>
      </c>
      <c r="M10" s="22">
        <v>4</v>
      </c>
    </row>
    <row r="11" spans="1:13" ht="16">
      <c r="A11" s="22" t="str">
        <f>RAMOK!A11</f>
        <v>DDR5</v>
      </c>
      <c r="B11" s="95">
        <f>RAMOK!D11</f>
        <v>1</v>
      </c>
      <c r="C11" s="22">
        <f>RAMOK!N11</f>
        <v>6400</v>
      </c>
      <c r="D11" s="22">
        <f>RAMOK!M11</f>
        <v>3200</v>
      </c>
      <c r="E11" s="22">
        <f t="shared" si="0"/>
        <v>4800</v>
      </c>
      <c r="F11" s="95">
        <f t="shared" si="1"/>
        <v>0</v>
      </c>
      <c r="G11" s="96">
        <f>MAX(RAMOK!P11:Q11)</f>
        <v>1.1000000000000001</v>
      </c>
      <c r="H11" s="96">
        <f>MIN(RAMOK!P11:Q11)</f>
        <v>1.1000000000000001</v>
      </c>
      <c r="I11" s="31">
        <f t="shared" si="2"/>
        <v>1.1000000000000001</v>
      </c>
      <c r="J11" s="22">
        <f>RAMOK!I11</f>
        <v>1</v>
      </c>
      <c r="K11" s="22">
        <v>1000</v>
      </c>
      <c r="M11" s="22">
        <v>5</v>
      </c>
    </row>
    <row r="12" spans="1:13" ht="16">
      <c r="A12" s="22" t="str">
        <f>RAMOK!A12</f>
        <v>LPDDR1</v>
      </c>
      <c r="B12" s="95">
        <f>RAMOK!D12</f>
        <v>0.33250000000000002</v>
      </c>
      <c r="C12" s="22">
        <f>RAMOK!N12</f>
        <v>533</v>
      </c>
      <c r="D12" s="22">
        <f>RAMOK!M12</f>
        <v>400</v>
      </c>
      <c r="E12" s="22">
        <f t="shared" si="0"/>
        <v>466.5</v>
      </c>
      <c r="F12" s="95">
        <f t="shared" si="1"/>
        <v>0</v>
      </c>
      <c r="G12" s="96">
        <f>MAX(RAMOK!P12:Q12)</f>
        <v>1.8</v>
      </c>
      <c r="H12" s="96">
        <f>MIN(RAMOK!P12:Q12)</f>
        <v>1.8</v>
      </c>
      <c r="I12" s="31">
        <f t="shared" si="2"/>
        <v>1.8</v>
      </c>
      <c r="J12" s="22">
        <f>RAMOK!I12</f>
        <v>1</v>
      </c>
      <c r="K12" s="22">
        <v>1000</v>
      </c>
      <c r="M12" s="22">
        <v>6</v>
      </c>
    </row>
    <row r="13" spans="1:13" ht="16">
      <c r="A13" s="22" t="str">
        <f>RAMOK!A13</f>
        <v>LPDDR2</v>
      </c>
      <c r="B13" s="95">
        <f>RAMOK!D13</f>
        <v>0.33374999999999999</v>
      </c>
      <c r="C13" s="22">
        <f>RAMOK!N13</f>
        <v>1067</v>
      </c>
      <c r="D13" s="22">
        <f>RAMOK!M13</f>
        <v>800</v>
      </c>
      <c r="E13" s="22">
        <f t="shared" si="0"/>
        <v>933.5</v>
      </c>
      <c r="F13" s="95">
        <f t="shared" si="1"/>
        <v>0.50000000000000011</v>
      </c>
      <c r="G13" s="96">
        <f>MAX(RAMOK!P13:Q13)</f>
        <v>1.8</v>
      </c>
      <c r="H13" s="96">
        <f>MIN(RAMOK!P13:Q13)</f>
        <v>1.2</v>
      </c>
      <c r="I13" s="31">
        <f t="shared" si="2"/>
        <v>1.5</v>
      </c>
      <c r="J13" s="22">
        <f>RAMOK!I13</f>
        <v>1</v>
      </c>
      <c r="K13" s="22">
        <v>1000</v>
      </c>
      <c r="M13" s="22">
        <v>7</v>
      </c>
    </row>
    <row r="14" spans="1:13" ht="16">
      <c r="A14" s="22" t="str">
        <f>RAMOK!A14</f>
        <v>LPDDR3</v>
      </c>
      <c r="B14" s="95">
        <f>RAMOK!D14</f>
        <v>0.333125</v>
      </c>
      <c r="C14" s="22">
        <f>RAMOK!N14</f>
        <v>2133</v>
      </c>
      <c r="D14" s="22">
        <f>RAMOK!M14</f>
        <v>1600</v>
      </c>
      <c r="E14" s="22">
        <f t="shared" si="0"/>
        <v>1866.5</v>
      </c>
      <c r="F14" s="95">
        <f t="shared" si="1"/>
        <v>0.50000000000000011</v>
      </c>
      <c r="G14" s="96">
        <f>MAX(RAMOK!P14:Q14)</f>
        <v>1.8</v>
      </c>
      <c r="H14" s="96">
        <f>MIN(RAMOK!P14:Q14)</f>
        <v>1.2</v>
      </c>
      <c r="I14" s="31">
        <f t="shared" si="2"/>
        <v>1.5</v>
      </c>
      <c r="J14" s="22">
        <f>RAMOK!I14</f>
        <v>1</v>
      </c>
      <c r="K14" s="22">
        <v>1000</v>
      </c>
      <c r="M14" s="22">
        <v>8</v>
      </c>
    </row>
    <row r="15" spans="1:13" ht="16">
      <c r="A15" s="22" t="str">
        <f>RAMOK!A15</f>
        <v>LPDDR4</v>
      </c>
      <c r="B15" s="95">
        <f>RAMOK!D15</f>
        <v>0.3334375</v>
      </c>
      <c r="C15" s="22">
        <f>RAMOK!N15</f>
        <v>4267</v>
      </c>
      <c r="D15" s="22">
        <f>RAMOK!M15</f>
        <v>3200</v>
      </c>
      <c r="E15" s="22">
        <f t="shared" si="0"/>
        <v>3733.5</v>
      </c>
      <c r="F15" s="95">
        <f t="shared" si="1"/>
        <v>0.63636363636363624</v>
      </c>
      <c r="G15" s="96">
        <f>MAX(RAMOK!P15:Q15)</f>
        <v>1.8</v>
      </c>
      <c r="H15" s="96">
        <f>MIN(RAMOK!P15:Q15)</f>
        <v>1.1000000000000001</v>
      </c>
      <c r="I15" s="31">
        <f t="shared" si="2"/>
        <v>1.4500000000000002</v>
      </c>
      <c r="J15" s="22">
        <f>RAMOK!I15</f>
        <v>1</v>
      </c>
      <c r="K15" s="22">
        <v>1000</v>
      </c>
      <c r="M15" s="22">
        <v>9</v>
      </c>
    </row>
    <row r="16" spans="1:13" ht="16">
      <c r="A16" s="22" t="str">
        <f>RAMOK!A16</f>
        <v>LPDDR5</v>
      </c>
      <c r="B16" s="95">
        <f>RAMOK!D16</f>
        <v>0</v>
      </c>
      <c r="C16" s="22">
        <f>RAMOK!N16</f>
        <v>6400</v>
      </c>
      <c r="D16" s="22">
        <f>RAMOK!M16</f>
        <v>6400</v>
      </c>
      <c r="E16" s="22">
        <f t="shared" si="0"/>
        <v>6400</v>
      </c>
      <c r="F16" s="95">
        <f t="shared" si="1"/>
        <v>0.16666666666666669</v>
      </c>
      <c r="G16" s="96">
        <f>MAX(RAMOK!P16:Q16)</f>
        <v>1.05</v>
      </c>
      <c r="H16" s="96">
        <f>MIN(RAMOK!P16:Q16)</f>
        <v>0.9</v>
      </c>
      <c r="I16" s="31">
        <f t="shared" si="2"/>
        <v>0.97500000000000009</v>
      </c>
      <c r="J16" s="22">
        <f>RAMOK!I16</f>
        <v>1</v>
      </c>
      <c r="K16" s="22">
        <v>1000</v>
      </c>
      <c r="M16" s="22">
        <v>10</v>
      </c>
    </row>
    <row r="17" spans="1:13" ht="16">
      <c r="A17" s="22" t="str">
        <f>RAMOK!A17</f>
        <v>LPDDR5X</v>
      </c>
      <c r="B17" s="95">
        <f>RAMOK!D17</f>
        <v>0</v>
      </c>
      <c r="C17" s="22">
        <f>RAMOK!N17</f>
        <v>8533</v>
      </c>
      <c r="D17" s="22">
        <f>RAMOK!M17</f>
        <v>8533</v>
      </c>
      <c r="E17" s="22">
        <f t="shared" si="0"/>
        <v>8533</v>
      </c>
      <c r="F17" s="95">
        <f t="shared" si="1"/>
        <v>0.16666666666666669</v>
      </c>
      <c r="G17" s="96">
        <f>MAX(RAMOK!P17:Q17)</f>
        <v>1.05</v>
      </c>
      <c r="H17" s="96">
        <f>MIN(RAMOK!P17:Q17)</f>
        <v>0.9</v>
      </c>
      <c r="I17" s="31">
        <f t="shared" si="2"/>
        <v>0.97500000000000009</v>
      </c>
      <c r="J17" s="22">
        <f>RAMOK!I17</f>
        <v>1</v>
      </c>
      <c r="K17" s="22">
        <v>1000</v>
      </c>
      <c r="M17" s="22">
        <v>11</v>
      </c>
    </row>
    <row r="18" spans="1:13" ht="16">
      <c r="A18" s="22" t="str">
        <f>RAMOK!A18</f>
        <v>DDR1SO-DIMM</v>
      </c>
      <c r="B18" s="95">
        <f>RAMOK!D18</f>
        <v>0.50375939849624063</v>
      </c>
      <c r="C18" s="22">
        <f>RAMOK!N18</f>
        <v>400</v>
      </c>
      <c r="D18" s="22">
        <f>RAMOK!M18</f>
        <v>266</v>
      </c>
      <c r="E18" s="22">
        <f t="shared" si="0"/>
        <v>333</v>
      </c>
      <c r="F18" s="95">
        <f t="shared" si="1"/>
        <v>4.0000000000000036E-2</v>
      </c>
      <c r="G18" s="96">
        <f>MAX(RAMOK!P18:Q18)</f>
        <v>2.6</v>
      </c>
      <c r="H18" s="96">
        <f>MIN(RAMOK!P18:Q18)</f>
        <v>2.5</v>
      </c>
      <c r="I18" s="31">
        <f t="shared" si="2"/>
        <v>2.5499999999999998</v>
      </c>
      <c r="J18" s="22">
        <f>RAMOK!I18</f>
        <v>2</v>
      </c>
      <c r="K18" s="22">
        <v>1000</v>
      </c>
      <c r="M18" s="22">
        <v>12</v>
      </c>
    </row>
    <row r="19" spans="1:13" ht="16">
      <c r="A19" s="22" t="str">
        <f>RAMOK!A19</f>
        <v>DDR2SO-DIMM</v>
      </c>
      <c r="B19" s="95">
        <f>RAMOK!D19</f>
        <v>0.50093808630393999</v>
      </c>
      <c r="C19" s="22">
        <f>RAMOK!N19</f>
        <v>800</v>
      </c>
      <c r="D19" s="22">
        <f>RAMOK!M19</f>
        <v>533</v>
      </c>
      <c r="E19" s="22">
        <f t="shared" si="0"/>
        <v>666.5</v>
      </c>
      <c r="F19" s="95">
        <f t="shared" si="1"/>
        <v>0</v>
      </c>
      <c r="G19" s="96">
        <f>MAX(RAMOK!P19:Q19)</f>
        <v>1.8</v>
      </c>
      <c r="H19" s="96">
        <f>MIN(RAMOK!P19:Q19)</f>
        <v>1.8</v>
      </c>
      <c r="I19" s="31">
        <f t="shared" si="2"/>
        <v>1.8</v>
      </c>
      <c r="J19" s="22">
        <f>RAMOK!I19</f>
        <v>2</v>
      </c>
      <c r="K19" s="22">
        <v>1000</v>
      </c>
      <c r="M19" s="22">
        <v>13</v>
      </c>
    </row>
    <row r="20" spans="1:13" ht="16">
      <c r="A20" s="22" t="str">
        <f>RAMOK!A20</f>
        <v>DDR3SO-DIMM</v>
      </c>
      <c r="B20" s="95">
        <f>RAMOK!D20</f>
        <v>0.50093808630393999</v>
      </c>
      <c r="C20" s="22">
        <f>RAMOK!N20</f>
        <v>1600</v>
      </c>
      <c r="D20" s="22">
        <f>RAMOK!M20</f>
        <v>1066</v>
      </c>
      <c r="E20" s="22">
        <f t="shared" si="0"/>
        <v>1333</v>
      </c>
      <c r="F20" s="95">
        <f t="shared" si="1"/>
        <v>0.11111111111111104</v>
      </c>
      <c r="G20" s="96">
        <f>MAX(RAMOK!P20:Q20)</f>
        <v>1.5</v>
      </c>
      <c r="H20" s="96">
        <f>MIN(RAMOK!P20:Q20)</f>
        <v>1.35</v>
      </c>
      <c r="I20" s="31">
        <f t="shared" si="2"/>
        <v>1.425</v>
      </c>
      <c r="J20" s="22">
        <f>RAMOK!I20</f>
        <v>2</v>
      </c>
      <c r="K20" s="22">
        <v>1000</v>
      </c>
      <c r="M20" s="22">
        <v>14</v>
      </c>
    </row>
    <row r="21" spans="1:13" ht="16">
      <c r="A21" s="22" t="str">
        <f>RAMOK!A21</f>
        <v>DDR4SO-DIMM</v>
      </c>
      <c r="B21" s="95">
        <f>RAMOK!D21</f>
        <v>0.5002344116268167</v>
      </c>
      <c r="C21" s="22">
        <f>RAMOK!N21</f>
        <v>3200</v>
      </c>
      <c r="D21" s="22">
        <f>RAMOK!M21</f>
        <v>2133</v>
      </c>
      <c r="E21" s="22">
        <f t="shared" si="0"/>
        <v>2666.5</v>
      </c>
      <c r="F21" s="95">
        <f t="shared" si="1"/>
        <v>0</v>
      </c>
      <c r="G21" s="96">
        <f>MAX(RAMOK!P21:Q21)</f>
        <v>1.2</v>
      </c>
      <c r="H21" s="96">
        <f>MIN(RAMOK!P21:Q21)</f>
        <v>1.2</v>
      </c>
      <c r="I21" s="31">
        <f t="shared" si="2"/>
        <v>1.2</v>
      </c>
      <c r="J21" s="22">
        <f>RAMOK!I21</f>
        <v>2</v>
      </c>
      <c r="K21" s="22">
        <v>1000</v>
      </c>
      <c r="M21" s="22">
        <v>15</v>
      </c>
    </row>
    <row r="22" spans="1:13" ht="16">
      <c r="A22" s="22" t="str">
        <f>RAMOK!A22</f>
        <v>DDR5SO-DIMM</v>
      </c>
      <c r="B22" s="95">
        <f>RAMOK!D22</f>
        <v>1</v>
      </c>
      <c r="C22" s="22">
        <f>RAMOK!N22</f>
        <v>6400</v>
      </c>
      <c r="D22" s="22">
        <f>RAMOK!M22</f>
        <v>3200</v>
      </c>
      <c r="E22" s="22">
        <f t="shared" si="0"/>
        <v>4800</v>
      </c>
      <c r="F22" s="95">
        <f t="shared" si="1"/>
        <v>0</v>
      </c>
      <c r="G22" s="96">
        <f>MAX(RAMOK!P22:Q22)</f>
        <v>1.1000000000000001</v>
      </c>
      <c r="H22" s="96">
        <f>MIN(RAMOK!P22:Q22)</f>
        <v>1.1000000000000001</v>
      </c>
      <c r="I22" s="31">
        <f t="shared" si="2"/>
        <v>1.1000000000000001</v>
      </c>
      <c r="J22" s="22">
        <f>RAMOK!I22</f>
        <v>2</v>
      </c>
      <c r="K22" s="22">
        <v>1000</v>
      </c>
      <c r="M22" s="22">
        <v>16</v>
      </c>
    </row>
    <row r="24" spans="1:13" ht="16">
      <c r="A24" s="22" t="str">
        <f>A7</f>
        <v>DDR1</v>
      </c>
      <c r="B24" s="22">
        <f>RANK(B7,B$7:B$22,$B$3)</f>
        <v>3</v>
      </c>
      <c r="C24" s="22">
        <f t="shared" ref="C24:J24" si="3">RANK(C7,C$7:C$22,$B$3)</f>
        <v>15</v>
      </c>
      <c r="D24" s="22">
        <f t="shared" si="3"/>
        <v>15</v>
      </c>
      <c r="E24" s="22">
        <f t="shared" si="3"/>
        <v>15</v>
      </c>
      <c r="F24" s="22">
        <f t="shared" si="3"/>
        <v>8</v>
      </c>
      <c r="G24" s="22">
        <f t="shared" si="3"/>
        <v>1</v>
      </c>
      <c r="H24" s="22">
        <f t="shared" si="3"/>
        <v>1</v>
      </c>
      <c r="I24" s="22">
        <f t="shared" si="3"/>
        <v>1</v>
      </c>
      <c r="J24" s="22">
        <f t="shared" si="3"/>
        <v>6</v>
      </c>
      <c r="K24" s="22">
        <f>K7</f>
        <v>1000</v>
      </c>
    </row>
    <row r="25" spans="1:13" ht="16">
      <c r="A25" s="22" t="str">
        <f t="shared" ref="A25:A39" si="4">A8</f>
        <v>DDR2</v>
      </c>
      <c r="B25" s="22">
        <f t="shared" ref="B25:J39" si="5">RANK(B8,B$7:B$22,$B$3)</f>
        <v>5</v>
      </c>
      <c r="C25" s="22">
        <f t="shared" si="5"/>
        <v>12</v>
      </c>
      <c r="D25" s="22">
        <f t="shared" si="5"/>
        <v>12</v>
      </c>
      <c r="E25" s="22">
        <f t="shared" si="5"/>
        <v>12</v>
      </c>
      <c r="F25" s="22">
        <f t="shared" si="5"/>
        <v>10</v>
      </c>
      <c r="G25" s="22">
        <f t="shared" si="5"/>
        <v>3</v>
      </c>
      <c r="H25" s="22">
        <f t="shared" si="5"/>
        <v>3</v>
      </c>
      <c r="I25" s="22">
        <f t="shared" si="5"/>
        <v>3</v>
      </c>
      <c r="J25" s="22">
        <f t="shared" si="5"/>
        <v>6</v>
      </c>
      <c r="K25" s="22">
        <f t="shared" ref="K25:K39" si="6">K8</f>
        <v>1000</v>
      </c>
    </row>
    <row r="26" spans="1:13" ht="16">
      <c r="A26" s="22" t="str">
        <f t="shared" si="4"/>
        <v>DDR3</v>
      </c>
      <c r="B26" s="22">
        <f t="shared" si="5"/>
        <v>5</v>
      </c>
      <c r="C26" s="22">
        <f t="shared" si="5"/>
        <v>9</v>
      </c>
      <c r="D26" s="22">
        <f t="shared" si="5"/>
        <v>9</v>
      </c>
      <c r="E26" s="22">
        <f t="shared" si="5"/>
        <v>9</v>
      </c>
      <c r="F26" s="22">
        <f t="shared" si="5"/>
        <v>6</v>
      </c>
      <c r="G26" s="22">
        <f t="shared" si="5"/>
        <v>9</v>
      </c>
      <c r="H26" s="22">
        <f t="shared" si="5"/>
        <v>6</v>
      </c>
      <c r="I26" s="22">
        <f t="shared" si="5"/>
        <v>9</v>
      </c>
      <c r="J26" s="22">
        <f t="shared" si="5"/>
        <v>6</v>
      </c>
      <c r="K26" s="22">
        <f t="shared" si="6"/>
        <v>1000</v>
      </c>
    </row>
    <row r="27" spans="1:13" ht="16">
      <c r="A27" s="22" t="str">
        <f t="shared" si="4"/>
        <v>DDR4</v>
      </c>
      <c r="B27" s="22">
        <f t="shared" si="5"/>
        <v>9</v>
      </c>
      <c r="C27" s="22">
        <f t="shared" si="5"/>
        <v>6</v>
      </c>
      <c r="D27" s="22">
        <f t="shared" si="5"/>
        <v>6</v>
      </c>
      <c r="E27" s="22">
        <f t="shared" si="5"/>
        <v>6</v>
      </c>
      <c r="F27" s="22">
        <f t="shared" si="5"/>
        <v>10</v>
      </c>
      <c r="G27" s="22">
        <f t="shared" si="5"/>
        <v>11</v>
      </c>
      <c r="H27" s="22">
        <f t="shared" si="5"/>
        <v>8</v>
      </c>
      <c r="I27" s="22">
        <f t="shared" si="5"/>
        <v>11</v>
      </c>
      <c r="J27" s="22">
        <f t="shared" si="5"/>
        <v>6</v>
      </c>
      <c r="K27" s="22">
        <f t="shared" si="6"/>
        <v>1000</v>
      </c>
    </row>
    <row r="28" spans="1:13" ht="16">
      <c r="A28" s="22" t="str">
        <f t="shared" si="4"/>
        <v>DDR5</v>
      </c>
      <c r="B28" s="22">
        <f t="shared" si="5"/>
        <v>1</v>
      </c>
      <c r="C28" s="22">
        <f t="shared" si="5"/>
        <v>2</v>
      </c>
      <c r="D28" s="22">
        <f t="shared" si="5"/>
        <v>3</v>
      </c>
      <c r="E28" s="22">
        <f t="shared" si="5"/>
        <v>3</v>
      </c>
      <c r="F28" s="22">
        <f t="shared" si="5"/>
        <v>10</v>
      </c>
      <c r="G28" s="22">
        <f t="shared" si="5"/>
        <v>13</v>
      </c>
      <c r="H28" s="22">
        <f t="shared" si="5"/>
        <v>12</v>
      </c>
      <c r="I28" s="22">
        <f t="shared" si="5"/>
        <v>13</v>
      </c>
      <c r="J28" s="22">
        <f t="shared" si="5"/>
        <v>6</v>
      </c>
      <c r="K28" s="22">
        <f t="shared" si="6"/>
        <v>1000</v>
      </c>
    </row>
    <row r="29" spans="1:13" ht="16">
      <c r="A29" s="22" t="str">
        <f t="shared" si="4"/>
        <v>LPDDR1</v>
      </c>
      <c r="B29" s="22">
        <f t="shared" si="5"/>
        <v>14</v>
      </c>
      <c r="C29" s="22">
        <f t="shared" si="5"/>
        <v>14</v>
      </c>
      <c r="D29" s="22">
        <f t="shared" si="5"/>
        <v>14</v>
      </c>
      <c r="E29" s="22">
        <f t="shared" si="5"/>
        <v>14</v>
      </c>
      <c r="F29" s="22">
        <f t="shared" si="5"/>
        <v>10</v>
      </c>
      <c r="G29" s="22">
        <f t="shared" si="5"/>
        <v>3</v>
      </c>
      <c r="H29" s="22">
        <f t="shared" si="5"/>
        <v>3</v>
      </c>
      <c r="I29" s="22">
        <f t="shared" si="5"/>
        <v>3</v>
      </c>
      <c r="J29" s="22">
        <f t="shared" si="5"/>
        <v>6</v>
      </c>
      <c r="K29" s="22">
        <f t="shared" si="6"/>
        <v>1000</v>
      </c>
    </row>
    <row r="30" spans="1:13" ht="16">
      <c r="A30" s="22" t="str">
        <f t="shared" si="4"/>
        <v>LPDDR2</v>
      </c>
      <c r="B30" s="22">
        <f t="shared" si="5"/>
        <v>11</v>
      </c>
      <c r="C30" s="22">
        <f t="shared" si="5"/>
        <v>11</v>
      </c>
      <c r="D30" s="22">
        <f t="shared" si="5"/>
        <v>11</v>
      </c>
      <c r="E30" s="22">
        <f t="shared" si="5"/>
        <v>11</v>
      </c>
      <c r="F30" s="22">
        <f t="shared" si="5"/>
        <v>2</v>
      </c>
      <c r="G30" s="22">
        <f t="shared" si="5"/>
        <v>3</v>
      </c>
      <c r="H30" s="22">
        <f t="shared" si="5"/>
        <v>8</v>
      </c>
      <c r="I30" s="22">
        <f t="shared" si="5"/>
        <v>6</v>
      </c>
      <c r="J30" s="22">
        <f t="shared" si="5"/>
        <v>6</v>
      </c>
      <c r="K30" s="22">
        <f t="shared" si="6"/>
        <v>1000</v>
      </c>
    </row>
    <row r="31" spans="1:13" ht="16">
      <c r="A31" s="22" t="str">
        <f t="shared" si="4"/>
        <v>LPDDR3</v>
      </c>
      <c r="B31" s="22">
        <f t="shared" si="5"/>
        <v>13</v>
      </c>
      <c r="C31" s="22">
        <f t="shared" si="5"/>
        <v>8</v>
      </c>
      <c r="D31" s="22">
        <f t="shared" si="5"/>
        <v>8</v>
      </c>
      <c r="E31" s="22">
        <f t="shared" si="5"/>
        <v>8</v>
      </c>
      <c r="F31" s="22">
        <f t="shared" si="5"/>
        <v>2</v>
      </c>
      <c r="G31" s="22">
        <f t="shared" si="5"/>
        <v>3</v>
      </c>
      <c r="H31" s="22">
        <f t="shared" si="5"/>
        <v>8</v>
      </c>
      <c r="I31" s="22">
        <f t="shared" si="5"/>
        <v>6</v>
      </c>
      <c r="J31" s="22">
        <f t="shared" si="5"/>
        <v>6</v>
      </c>
      <c r="K31" s="22">
        <f t="shared" si="6"/>
        <v>1000</v>
      </c>
    </row>
    <row r="32" spans="1:13" ht="16">
      <c r="A32" s="22" t="str">
        <f t="shared" si="4"/>
        <v>LPDDR4</v>
      </c>
      <c r="B32" s="22">
        <f t="shared" si="5"/>
        <v>12</v>
      </c>
      <c r="C32" s="22">
        <f t="shared" si="5"/>
        <v>5</v>
      </c>
      <c r="D32" s="22">
        <f t="shared" si="5"/>
        <v>3</v>
      </c>
      <c r="E32" s="22">
        <f t="shared" si="5"/>
        <v>5</v>
      </c>
      <c r="F32" s="22">
        <f t="shared" si="5"/>
        <v>1</v>
      </c>
      <c r="G32" s="22">
        <f t="shared" si="5"/>
        <v>3</v>
      </c>
      <c r="H32" s="22">
        <f t="shared" si="5"/>
        <v>12</v>
      </c>
      <c r="I32" s="22">
        <f t="shared" si="5"/>
        <v>8</v>
      </c>
      <c r="J32" s="22">
        <f t="shared" si="5"/>
        <v>6</v>
      </c>
      <c r="K32" s="22">
        <f t="shared" si="6"/>
        <v>1000</v>
      </c>
    </row>
    <row r="33" spans="1:22" ht="16">
      <c r="A33" s="22" t="str">
        <f t="shared" si="4"/>
        <v>LPDDR5</v>
      </c>
      <c r="B33" s="22">
        <f t="shared" si="5"/>
        <v>15</v>
      </c>
      <c r="C33" s="22">
        <f t="shared" si="5"/>
        <v>2</v>
      </c>
      <c r="D33" s="22">
        <f t="shared" si="5"/>
        <v>2</v>
      </c>
      <c r="E33" s="22">
        <f t="shared" si="5"/>
        <v>2</v>
      </c>
      <c r="F33" s="22">
        <f t="shared" si="5"/>
        <v>4</v>
      </c>
      <c r="G33" s="22">
        <f t="shared" si="5"/>
        <v>15</v>
      </c>
      <c r="H33" s="22">
        <f t="shared" si="5"/>
        <v>15</v>
      </c>
      <c r="I33" s="22">
        <f t="shared" si="5"/>
        <v>15</v>
      </c>
      <c r="J33" s="22">
        <f t="shared" si="5"/>
        <v>6</v>
      </c>
      <c r="K33" s="22">
        <f t="shared" si="6"/>
        <v>1000</v>
      </c>
    </row>
    <row r="34" spans="1:22" ht="16">
      <c r="A34" s="22" t="str">
        <f t="shared" si="4"/>
        <v>LPDDR5X</v>
      </c>
      <c r="B34" s="22">
        <f t="shared" si="5"/>
        <v>15</v>
      </c>
      <c r="C34" s="22">
        <f t="shared" si="5"/>
        <v>1</v>
      </c>
      <c r="D34" s="22">
        <f t="shared" si="5"/>
        <v>1</v>
      </c>
      <c r="E34" s="22">
        <f t="shared" si="5"/>
        <v>1</v>
      </c>
      <c r="F34" s="22">
        <f t="shared" si="5"/>
        <v>4</v>
      </c>
      <c r="G34" s="22">
        <f t="shared" si="5"/>
        <v>15</v>
      </c>
      <c r="H34" s="22">
        <f t="shared" si="5"/>
        <v>15</v>
      </c>
      <c r="I34" s="22">
        <f t="shared" si="5"/>
        <v>15</v>
      </c>
      <c r="J34" s="22">
        <f t="shared" si="5"/>
        <v>6</v>
      </c>
      <c r="K34" s="22">
        <f t="shared" si="6"/>
        <v>1000</v>
      </c>
    </row>
    <row r="35" spans="1:22" ht="16">
      <c r="A35" s="22" t="str">
        <f t="shared" si="4"/>
        <v>DDR1SO-DIMM</v>
      </c>
      <c r="B35" s="22">
        <f t="shared" si="5"/>
        <v>3</v>
      </c>
      <c r="C35" s="22">
        <f t="shared" si="5"/>
        <v>15</v>
      </c>
      <c r="D35" s="22">
        <f t="shared" si="5"/>
        <v>15</v>
      </c>
      <c r="E35" s="22">
        <f t="shared" si="5"/>
        <v>15</v>
      </c>
      <c r="F35" s="22">
        <f t="shared" si="5"/>
        <v>8</v>
      </c>
      <c r="G35" s="22">
        <f t="shared" si="5"/>
        <v>1</v>
      </c>
      <c r="H35" s="22">
        <f t="shared" si="5"/>
        <v>1</v>
      </c>
      <c r="I35" s="22">
        <f t="shared" si="5"/>
        <v>1</v>
      </c>
      <c r="J35" s="22">
        <f t="shared" si="5"/>
        <v>1</v>
      </c>
      <c r="K35" s="22">
        <f t="shared" si="6"/>
        <v>1000</v>
      </c>
    </row>
    <row r="36" spans="1:22" ht="16">
      <c r="A36" s="22" t="str">
        <f t="shared" si="4"/>
        <v>DDR2SO-DIMM</v>
      </c>
      <c r="B36" s="22">
        <f t="shared" si="5"/>
        <v>5</v>
      </c>
      <c r="C36" s="22">
        <f t="shared" si="5"/>
        <v>12</v>
      </c>
      <c r="D36" s="22">
        <f t="shared" si="5"/>
        <v>12</v>
      </c>
      <c r="E36" s="22">
        <f t="shared" si="5"/>
        <v>12</v>
      </c>
      <c r="F36" s="22">
        <f t="shared" si="5"/>
        <v>10</v>
      </c>
      <c r="G36" s="22">
        <f t="shared" si="5"/>
        <v>3</v>
      </c>
      <c r="H36" s="22">
        <f t="shared" si="5"/>
        <v>3</v>
      </c>
      <c r="I36" s="22">
        <f t="shared" si="5"/>
        <v>3</v>
      </c>
      <c r="J36" s="22">
        <f t="shared" si="5"/>
        <v>1</v>
      </c>
      <c r="K36" s="22">
        <f t="shared" si="6"/>
        <v>1000</v>
      </c>
    </row>
    <row r="37" spans="1:22" ht="16">
      <c r="A37" s="22" t="str">
        <f t="shared" si="4"/>
        <v>DDR3SO-DIMM</v>
      </c>
      <c r="B37" s="22">
        <f t="shared" si="5"/>
        <v>5</v>
      </c>
      <c r="C37" s="22">
        <f t="shared" si="5"/>
        <v>9</v>
      </c>
      <c r="D37" s="22">
        <f t="shared" si="5"/>
        <v>9</v>
      </c>
      <c r="E37" s="22">
        <f t="shared" si="5"/>
        <v>9</v>
      </c>
      <c r="F37" s="22">
        <f t="shared" si="5"/>
        <v>6</v>
      </c>
      <c r="G37" s="22">
        <f t="shared" si="5"/>
        <v>9</v>
      </c>
      <c r="H37" s="22">
        <f t="shared" si="5"/>
        <v>6</v>
      </c>
      <c r="I37" s="22">
        <f t="shared" si="5"/>
        <v>9</v>
      </c>
      <c r="J37" s="22">
        <f t="shared" si="5"/>
        <v>1</v>
      </c>
      <c r="K37" s="22">
        <f t="shared" si="6"/>
        <v>1000</v>
      </c>
    </row>
    <row r="38" spans="1:22" ht="16">
      <c r="A38" s="22" t="str">
        <f t="shared" si="4"/>
        <v>DDR4SO-DIMM</v>
      </c>
      <c r="B38" s="22">
        <f t="shared" si="5"/>
        <v>9</v>
      </c>
      <c r="C38" s="22">
        <f t="shared" si="5"/>
        <v>6</v>
      </c>
      <c r="D38" s="22">
        <f t="shared" si="5"/>
        <v>6</v>
      </c>
      <c r="E38" s="22">
        <f t="shared" si="5"/>
        <v>6</v>
      </c>
      <c r="F38" s="22">
        <f t="shared" si="5"/>
        <v>10</v>
      </c>
      <c r="G38" s="22">
        <f t="shared" si="5"/>
        <v>11</v>
      </c>
      <c r="H38" s="22">
        <f t="shared" si="5"/>
        <v>8</v>
      </c>
      <c r="I38" s="22">
        <f t="shared" si="5"/>
        <v>11</v>
      </c>
      <c r="J38" s="22">
        <f t="shared" si="5"/>
        <v>1</v>
      </c>
      <c r="K38" s="22">
        <f t="shared" si="6"/>
        <v>1000</v>
      </c>
    </row>
    <row r="39" spans="1:22" ht="16">
      <c r="A39" s="22" t="str">
        <f t="shared" si="4"/>
        <v>DDR5SO-DIMM</v>
      </c>
      <c r="B39" s="22">
        <f t="shared" si="5"/>
        <v>1</v>
      </c>
      <c r="C39" s="22">
        <f t="shared" si="5"/>
        <v>2</v>
      </c>
      <c r="D39" s="22">
        <f t="shared" si="5"/>
        <v>3</v>
      </c>
      <c r="E39" s="22">
        <f t="shared" si="5"/>
        <v>3</v>
      </c>
      <c r="F39" s="22">
        <f t="shared" si="5"/>
        <v>10</v>
      </c>
      <c r="G39" s="22">
        <f t="shared" si="5"/>
        <v>13</v>
      </c>
      <c r="H39" s="22">
        <f t="shared" si="5"/>
        <v>12</v>
      </c>
      <c r="I39" s="22">
        <f t="shared" si="5"/>
        <v>13</v>
      </c>
      <c r="J39" s="22">
        <f t="shared" si="5"/>
        <v>1</v>
      </c>
      <c r="K39" s="22">
        <f t="shared" si="6"/>
        <v>1000</v>
      </c>
    </row>
    <row r="40" spans="1:22">
      <c r="N40" s="22" t="str">
        <f t="shared" ref="N40:V40" si="7">B6</f>
        <v>data transfer rate uj atlag megbeszeltek szerint</v>
      </c>
      <c r="O40" s="22" t="str">
        <f t="shared" si="7"/>
        <v>Data transfer rate (MT/s, million transfers per second)</v>
      </c>
      <c r="P40" s="22" t="str">
        <f t="shared" si="7"/>
        <v>Data transfer rate (MT/s, million transfers per second)</v>
      </c>
      <c r="Q40" s="22" t="str">
        <f t="shared" si="7"/>
        <v>Data transfer rate (MT/s, million transfers per second)</v>
      </c>
      <c r="R40" s="22" t="str">
        <f t="shared" si="7"/>
        <v>Voltage level (V)</v>
      </c>
      <c r="S40" s="22" t="str">
        <f t="shared" si="7"/>
        <v>Voltage level (V)</v>
      </c>
      <c r="T40" s="22" t="str">
        <f t="shared" si="7"/>
        <v>Voltage level (V)</v>
      </c>
      <c r="U40" s="22" t="str">
        <f t="shared" si="7"/>
        <v>Voltage level (V)</v>
      </c>
      <c r="V40" s="22" t="str">
        <f t="shared" si="7"/>
        <v>1 dimm, 2 sodimm</v>
      </c>
    </row>
    <row r="41" spans="1:22" ht="16">
      <c r="A41" s="22">
        <v>1</v>
      </c>
      <c r="B41" s="97">
        <v>474.06288472476137</v>
      </c>
      <c r="C41" s="97">
        <v>186.77619215739114</v>
      </c>
      <c r="D41" s="97">
        <v>264.48427546710639</v>
      </c>
      <c r="E41" s="97">
        <v>264.48427546710639</v>
      </c>
      <c r="F41" s="97">
        <v>288.73809222307204</v>
      </c>
      <c r="G41" s="97">
        <v>235.58923109983439</v>
      </c>
      <c r="H41" s="97">
        <v>283.15999999199028</v>
      </c>
      <c r="I41" s="97">
        <v>198.05452413018605</v>
      </c>
      <c r="J41" s="97">
        <v>125.60625833466121</v>
      </c>
      <c r="M41" s="22" t="s">
        <v>9434</v>
      </c>
      <c r="N41" s="22">
        <f>B41-B42</f>
        <v>2.0094457787798774</v>
      </c>
      <c r="O41" s="22">
        <f t="shared" ref="O41:V54" si="8">C41-C42</f>
        <v>1.0000000000000284</v>
      </c>
      <c r="P41" s="22">
        <f t="shared" si="8"/>
        <v>1</v>
      </c>
      <c r="Q41" s="22">
        <f t="shared" si="8"/>
        <v>1</v>
      </c>
      <c r="R41" s="22">
        <f t="shared" si="8"/>
        <v>1</v>
      </c>
      <c r="S41" s="22">
        <f t="shared" si="8"/>
        <v>1</v>
      </c>
      <c r="T41" s="22">
        <f t="shared" si="8"/>
        <v>1</v>
      </c>
      <c r="U41" s="22">
        <f t="shared" si="8"/>
        <v>1</v>
      </c>
      <c r="V41" s="22">
        <f t="shared" si="8"/>
        <v>1</v>
      </c>
    </row>
    <row r="42" spans="1:22">
      <c r="A42" s="22">
        <v>2</v>
      </c>
      <c r="B42" s="97">
        <v>472.0534389459815</v>
      </c>
      <c r="C42" s="97">
        <v>185.77619215739111</v>
      </c>
      <c r="D42" s="97">
        <v>263.48427546710639</v>
      </c>
      <c r="E42" s="97">
        <v>263.48427546710639</v>
      </c>
      <c r="F42" s="97">
        <v>287.73809222307204</v>
      </c>
      <c r="G42" s="97">
        <v>234.58923109983439</v>
      </c>
      <c r="H42" s="97">
        <v>282.15999999199028</v>
      </c>
      <c r="I42" s="97">
        <v>197.05452413018605</v>
      </c>
      <c r="J42" s="97">
        <v>124.60625833466121</v>
      </c>
      <c r="N42" s="22">
        <f t="shared" ref="N42:N54" si="9">B42-B43</f>
        <v>463.0534389459815</v>
      </c>
      <c r="O42" s="22">
        <f t="shared" si="8"/>
        <v>51.912105001056943</v>
      </c>
      <c r="P42" s="22">
        <f t="shared" si="8"/>
        <v>238.67694155848991</v>
      </c>
      <c r="Q42" s="22">
        <f t="shared" si="8"/>
        <v>238.77648690850566</v>
      </c>
      <c r="R42" s="22">
        <f t="shared" si="8"/>
        <v>121.54323967142588</v>
      </c>
      <c r="S42" s="22">
        <f t="shared" si="8"/>
        <v>1</v>
      </c>
      <c r="T42" s="22">
        <f t="shared" si="8"/>
        <v>1</v>
      </c>
      <c r="U42" s="22">
        <f t="shared" si="8"/>
        <v>1</v>
      </c>
      <c r="V42" s="22">
        <f t="shared" si="8"/>
        <v>1</v>
      </c>
    </row>
    <row r="43" spans="1:22">
      <c r="A43" s="22">
        <v>3</v>
      </c>
      <c r="B43" s="97">
        <v>9</v>
      </c>
      <c r="C43" s="97">
        <v>133.86408715633416</v>
      </c>
      <c r="D43" s="97">
        <v>24.807333908616471</v>
      </c>
      <c r="E43" s="97">
        <v>24.707788558600726</v>
      </c>
      <c r="F43" s="97">
        <v>166.19485255164616</v>
      </c>
      <c r="G43" s="97">
        <v>233.58923109983439</v>
      </c>
      <c r="H43" s="97">
        <v>281.15999999199028</v>
      </c>
      <c r="I43" s="97">
        <v>196.05452413018605</v>
      </c>
      <c r="J43" s="97">
        <v>123.60625833466121</v>
      </c>
      <c r="N43" s="22">
        <f t="shared" si="9"/>
        <v>1</v>
      </c>
      <c r="O43" s="22">
        <f t="shared" si="8"/>
        <v>1</v>
      </c>
      <c r="P43" s="22">
        <f t="shared" si="8"/>
        <v>1</v>
      </c>
      <c r="Q43" s="22">
        <f t="shared" si="8"/>
        <v>1.7437627733749572</v>
      </c>
      <c r="R43" s="22">
        <f t="shared" si="8"/>
        <v>1</v>
      </c>
      <c r="S43" s="22">
        <f t="shared" si="8"/>
        <v>0.99999900000000252</v>
      </c>
      <c r="T43" s="22">
        <f t="shared" si="8"/>
        <v>1.0103025996810402</v>
      </c>
      <c r="U43" s="22">
        <f t="shared" si="8"/>
        <v>25.304461325673486</v>
      </c>
      <c r="V43" s="22">
        <f t="shared" si="8"/>
        <v>1</v>
      </c>
    </row>
    <row r="44" spans="1:22">
      <c r="A44" s="22">
        <v>4</v>
      </c>
      <c r="B44" s="97">
        <v>8</v>
      </c>
      <c r="C44" s="97">
        <v>132.86408715633416</v>
      </c>
      <c r="D44" s="97">
        <v>23.807333908616471</v>
      </c>
      <c r="E44" s="97">
        <v>22.964025785225768</v>
      </c>
      <c r="F44" s="97">
        <v>165.19485255164616</v>
      </c>
      <c r="G44" s="97">
        <v>232.58923209983439</v>
      </c>
      <c r="H44" s="97">
        <v>280.14969739230924</v>
      </c>
      <c r="I44" s="97">
        <v>170.75006280451257</v>
      </c>
      <c r="J44" s="97">
        <v>122.60625833466121</v>
      </c>
      <c r="N44" s="22">
        <f t="shared" si="9"/>
        <v>1</v>
      </c>
      <c r="O44" s="22">
        <f t="shared" si="8"/>
        <v>1</v>
      </c>
      <c r="P44" s="22">
        <f t="shared" si="8"/>
        <v>1</v>
      </c>
      <c r="Q44" s="22">
        <f t="shared" si="8"/>
        <v>1</v>
      </c>
      <c r="R44" s="22">
        <f t="shared" si="8"/>
        <v>1</v>
      </c>
      <c r="S44" s="22">
        <f t="shared" si="8"/>
        <v>0.99999900000000252</v>
      </c>
      <c r="T44" s="22">
        <f t="shared" si="8"/>
        <v>1.0101921553852549</v>
      </c>
      <c r="U44" s="22">
        <f t="shared" si="8"/>
        <v>1</v>
      </c>
      <c r="V44" s="22">
        <f t="shared" si="8"/>
        <v>1</v>
      </c>
    </row>
    <row r="45" spans="1:22">
      <c r="A45" s="22">
        <v>5</v>
      </c>
      <c r="B45" s="97">
        <v>7</v>
      </c>
      <c r="C45" s="97">
        <v>131.86408715633416</v>
      </c>
      <c r="D45" s="97">
        <v>22.807333908616471</v>
      </c>
      <c r="E45" s="97">
        <v>21.964025785225768</v>
      </c>
      <c r="F45" s="97">
        <v>164.19485255164616</v>
      </c>
      <c r="G45" s="97">
        <v>231.58923309983439</v>
      </c>
      <c r="H45" s="97">
        <v>279.13950523692398</v>
      </c>
      <c r="I45" s="97">
        <v>169.75006280451257</v>
      </c>
      <c r="J45" s="97">
        <v>121.60625833466121</v>
      </c>
      <c r="N45" s="22">
        <f t="shared" si="9"/>
        <v>1</v>
      </c>
      <c r="O45" s="22">
        <f t="shared" si="8"/>
        <v>1.0000000000000284</v>
      </c>
      <c r="P45" s="22">
        <f t="shared" si="8"/>
        <v>1.0000000000000036</v>
      </c>
      <c r="Q45" s="22">
        <f t="shared" si="8"/>
        <v>1</v>
      </c>
      <c r="R45" s="22">
        <f t="shared" si="8"/>
        <v>1</v>
      </c>
      <c r="S45" s="22">
        <f t="shared" si="8"/>
        <v>1.0012074698529432</v>
      </c>
      <c r="T45" s="22">
        <f t="shared" si="8"/>
        <v>1.0096875339914959</v>
      </c>
      <c r="U45" s="22">
        <f t="shared" si="8"/>
        <v>1</v>
      </c>
      <c r="V45" s="22">
        <f t="shared" si="8"/>
        <v>1</v>
      </c>
    </row>
    <row r="46" spans="1:22">
      <c r="A46" s="22">
        <v>6</v>
      </c>
      <c r="B46" s="97">
        <v>6</v>
      </c>
      <c r="C46" s="97">
        <v>130.86408715633414</v>
      </c>
      <c r="D46" s="97">
        <v>21.807333908616467</v>
      </c>
      <c r="E46" s="97">
        <v>20.964025785225768</v>
      </c>
      <c r="F46" s="97">
        <v>163.19485255164616</v>
      </c>
      <c r="G46" s="97">
        <v>230.58802562998144</v>
      </c>
      <c r="H46" s="97">
        <v>278.12981770293248</v>
      </c>
      <c r="I46" s="97">
        <v>168.75006280451257</v>
      </c>
      <c r="J46" s="97">
        <v>120.60625833466121</v>
      </c>
      <c r="N46" s="22">
        <f t="shared" si="9"/>
        <v>1</v>
      </c>
      <c r="O46" s="22">
        <f t="shared" si="8"/>
        <v>121.65244788327595</v>
      </c>
      <c r="P46" s="22">
        <f t="shared" si="8"/>
        <v>2.3776415190714886</v>
      </c>
      <c r="Q46" s="22">
        <f t="shared" si="8"/>
        <v>1.8121053041422961</v>
      </c>
      <c r="R46" s="22">
        <f t="shared" si="8"/>
        <v>4.484562686427239</v>
      </c>
      <c r="S46" s="22">
        <f t="shared" si="8"/>
        <v>1.0013464030331249</v>
      </c>
      <c r="T46" s="22">
        <f t="shared" si="8"/>
        <v>122.0549007969249</v>
      </c>
      <c r="U46" s="22">
        <f t="shared" si="8"/>
        <v>1.0015133957603837</v>
      </c>
      <c r="V46" s="22">
        <f t="shared" si="8"/>
        <v>1.2925222496427295</v>
      </c>
    </row>
    <row r="47" spans="1:22">
      <c r="A47" s="22">
        <v>7</v>
      </c>
      <c r="B47" s="97">
        <v>5</v>
      </c>
      <c r="C47" s="97">
        <v>9.2116392730581786</v>
      </c>
      <c r="D47" s="97">
        <v>19.429692389544979</v>
      </c>
      <c r="E47" s="97">
        <v>19.151920481083472</v>
      </c>
      <c r="F47" s="97">
        <v>158.71028986521893</v>
      </c>
      <c r="G47" s="97">
        <v>229.58667922694832</v>
      </c>
      <c r="H47" s="97">
        <v>156.07491690600759</v>
      </c>
      <c r="I47" s="97">
        <v>167.74854940875218</v>
      </c>
      <c r="J47" s="97">
        <v>119.31373608501848</v>
      </c>
      <c r="N47" s="22">
        <f t="shared" si="9"/>
        <v>1</v>
      </c>
      <c r="O47" s="22">
        <f t="shared" si="8"/>
        <v>1</v>
      </c>
      <c r="P47" s="22">
        <f t="shared" si="8"/>
        <v>3.525469594739354</v>
      </c>
      <c r="Q47" s="22">
        <f t="shared" si="8"/>
        <v>5.0110249348504503</v>
      </c>
      <c r="R47" s="22">
        <f t="shared" si="8"/>
        <v>1</v>
      </c>
      <c r="S47" s="22">
        <f t="shared" si="8"/>
        <v>1.0013464030331818</v>
      </c>
      <c r="T47" s="22">
        <f t="shared" si="8"/>
        <v>1.0000000000000284</v>
      </c>
      <c r="U47" s="22">
        <f t="shared" si="8"/>
        <v>1.0018958345984288</v>
      </c>
      <c r="V47" s="22">
        <f t="shared" si="8"/>
        <v>66.288526196858811</v>
      </c>
    </row>
    <row r="48" spans="1:22">
      <c r="A48" s="22">
        <v>8</v>
      </c>
      <c r="B48" s="97">
        <v>4</v>
      </c>
      <c r="C48" s="97">
        <v>8.2116392730581786</v>
      </c>
      <c r="D48" s="97">
        <v>15.904222794805625</v>
      </c>
      <c r="E48" s="97">
        <v>14.140895546233022</v>
      </c>
      <c r="F48" s="97">
        <v>157.71028986521893</v>
      </c>
      <c r="G48" s="97">
        <v>228.58533282391514</v>
      </c>
      <c r="H48" s="97">
        <v>155.07491690600756</v>
      </c>
      <c r="I48" s="97">
        <v>166.74665357415375</v>
      </c>
      <c r="J48" s="97">
        <v>53.025209888159665</v>
      </c>
      <c r="N48" s="22">
        <f t="shared" si="9"/>
        <v>1</v>
      </c>
      <c r="O48" s="22">
        <f t="shared" si="8"/>
        <v>1.0000000000000009</v>
      </c>
      <c r="P48" s="22">
        <f t="shared" si="8"/>
        <v>1</v>
      </c>
      <c r="Q48" s="22">
        <f t="shared" si="8"/>
        <v>1</v>
      </c>
      <c r="R48" s="22">
        <f t="shared" si="8"/>
        <v>1</v>
      </c>
      <c r="S48" s="22">
        <f t="shared" si="8"/>
        <v>1.0016575256537976</v>
      </c>
      <c r="T48" s="22">
        <f t="shared" si="8"/>
        <v>104.99914920560437</v>
      </c>
      <c r="U48" s="22">
        <f t="shared" si="8"/>
        <v>1</v>
      </c>
      <c r="V48" s="22">
        <f t="shared" si="8"/>
        <v>1.626658193235059</v>
      </c>
    </row>
    <row r="49" spans="1:22">
      <c r="A49" s="22">
        <v>9</v>
      </c>
      <c r="B49" s="97">
        <v>3</v>
      </c>
      <c r="C49" s="97">
        <v>7.2116392730581778</v>
      </c>
      <c r="D49" s="97">
        <v>14.904222794805625</v>
      </c>
      <c r="E49" s="97">
        <v>13.140895546233022</v>
      </c>
      <c r="F49" s="97">
        <v>156.71028986521893</v>
      </c>
      <c r="G49" s="97">
        <v>227.58367529826134</v>
      </c>
      <c r="H49" s="97">
        <v>50.075767700403198</v>
      </c>
      <c r="I49" s="97">
        <v>165.74665357415375</v>
      </c>
      <c r="J49" s="97">
        <v>51.398551694924606</v>
      </c>
      <c r="N49" s="22">
        <f t="shared" si="9"/>
        <v>1</v>
      </c>
      <c r="O49" s="22">
        <f t="shared" si="8"/>
        <v>1</v>
      </c>
      <c r="P49" s="22">
        <f t="shared" si="8"/>
        <v>1</v>
      </c>
      <c r="Q49" s="22">
        <f t="shared" si="8"/>
        <v>1</v>
      </c>
      <c r="R49" s="22">
        <f t="shared" si="8"/>
        <v>0.99999999999997158</v>
      </c>
      <c r="S49" s="22">
        <f t="shared" si="8"/>
        <v>1.0018524061848382</v>
      </c>
      <c r="T49" s="22">
        <f t="shared" si="8"/>
        <v>1.8722341126678614</v>
      </c>
      <c r="U49" s="22">
        <f t="shared" si="8"/>
        <v>0.99999900000000252</v>
      </c>
      <c r="V49" s="22">
        <f t="shared" si="8"/>
        <v>1.3227839945214086</v>
      </c>
    </row>
    <row r="50" spans="1:22">
      <c r="A50" s="22">
        <v>10</v>
      </c>
      <c r="B50" s="97">
        <v>2</v>
      </c>
      <c r="C50" s="97">
        <v>6.2116392730581778</v>
      </c>
      <c r="D50" s="97">
        <v>13.904222794805625</v>
      </c>
      <c r="E50" s="97">
        <v>12.140895546233022</v>
      </c>
      <c r="F50" s="97">
        <v>155.71028986521895</v>
      </c>
      <c r="G50" s="97">
        <v>226.5818228920765</v>
      </c>
      <c r="H50" s="97">
        <v>48.203533587735336</v>
      </c>
      <c r="I50" s="97">
        <v>164.74665457415375</v>
      </c>
      <c r="J50" s="97">
        <v>50.075767700403198</v>
      </c>
      <c r="N50" s="22">
        <f t="shared" si="9"/>
        <v>1</v>
      </c>
      <c r="O50" s="22">
        <f t="shared" si="8"/>
        <v>1</v>
      </c>
      <c r="P50" s="22">
        <f t="shared" si="8"/>
        <v>1</v>
      </c>
      <c r="Q50" s="22">
        <f t="shared" si="8"/>
        <v>1</v>
      </c>
      <c r="R50" s="22">
        <f t="shared" si="8"/>
        <v>2.7541879247635848</v>
      </c>
      <c r="S50" s="22">
        <f t="shared" si="8"/>
        <v>0.99999900000000252</v>
      </c>
      <c r="T50" s="22">
        <f t="shared" si="8"/>
        <v>1.3279543486675394</v>
      </c>
      <c r="U50" s="22">
        <f t="shared" si="8"/>
        <v>0.99999900000000252</v>
      </c>
      <c r="V50" s="22">
        <f t="shared" si="8"/>
        <v>1.8722341126678614</v>
      </c>
    </row>
    <row r="51" spans="1:22">
      <c r="A51" s="22">
        <v>11</v>
      </c>
      <c r="B51" s="97">
        <v>1</v>
      </c>
      <c r="C51" s="97">
        <v>5.2116392730581778</v>
      </c>
      <c r="D51" s="97">
        <v>12.904222794805625</v>
      </c>
      <c r="E51" s="97">
        <v>11.140895546233022</v>
      </c>
      <c r="F51" s="97">
        <v>152.95610194045537</v>
      </c>
      <c r="G51" s="97">
        <v>225.5818238920765</v>
      </c>
      <c r="H51" s="97">
        <v>46.875579239067797</v>
      </c>
      <c r="I51" s="97">
        <v>163.74665557415375</v>
      </c>
      <c r="J51" s="97">
        <v>48.203533587735336</v>
      </c>
      <c r="N51" s="22">
        <f t="shared" si="9"/>
        <v>1</v>
      </c>
      <c r="O51" s="22">
        <f t="shared" si="8"/>
        <v>4.7365644145822561</v>
      </c>
      <c r="P51" s="22">
        <f t="shared" si="8"/>
        <v>10.568751268711953</v>
      </c>
      <c r="Q51" s="22">
        <f t="shared" si="8"/>
        <v>10.665820687941906</v>
      </c>
      <c r="R51" s="22">
        <f t="shared" si="8"/>
        <v>1.2433085609449392</v>
      </c>
      <c r="S51" s="22">
        <f t="shared" si="8"/>
        <v>225.5818238920765</v>
      </c>
      <c r="T51" s="22">
        <f t="shared" si="8"/>
        <v>35.034455088875177</v>
      </c>
      <c r="U51" s="22">
        <f t="shared" si="8"/>
        <v>163.74665557415375</v>
      </c>
      <c r="V51" s="22">
        <f t="shared" si="8"/>
        <v>48.203533587735336</v>
      </c>
    </row>
    <row r="52" spans="1:22">
      <c r="A52" s="22">
        <v>12</v>
      </c>
      <c r="B52" s="97">
        <v>0</v>
      </c>
      <c r="C52" s="97">
        <v>0.47507485847592162</v>
      </c>
      <c r="D52" s="97">
        <v>2.3354715260936727</v>
      </c>
      <c r="E52" s="97">
        <v>0.4750748582911154</v>
      </c>
      <c r="F52" s="97">
        <v>151.71279337951043</v>
      </c>
      <c r="G52" s="97">
        <v>0</v>
      </c>
      <c r="H52" s="97">
        <v>11.841124150192623</v>
      </c>
      <c r="I52" s="97">
        <v>0</v>
      </c>
      <c r="J52" s="97">
        <v>0</v>
      </c>
      <c r="N52" s="22">
        <f t="shared" si="9"/>
        <v>0</v>
      </c>
      <c r="O52" s="22">
        <f t="shared" si="8"/>
        <v>0.47507485847592162</v>
      </c>
      <c r="P52" s="22">
        <f t="shared" si="8"/>
        <v>2.3354715260936727</v>
      </c>
      <c r="Q52" s="22">
        <f t="shared" si="8"/>
        <v>0.4750748582911154</v>
      </c>
      <c r="R52" s="22">
        <f t="shared" si="8"/>
        <v>151.71279337951043</v>
      </c>
      <c r="S52" s="22">
        <f t="shared" si="8"/>
        <v>0</v>
      </c>
      <c r="T52" s="22">
        <f t="shared" si="8"/>
        <v>11.841124150192623</v>
      </c>
      <c r="U52" s="22">
        <f t="shared" si="8"/>
        <v>0</v>
      </c>
      <c r="V52" s="22">
        <f t="shared" si="8"/>
        <v>0</v>
      </c>
    </row>
    <row r="53" spans="1:22">
      <c r="A53" s="22">
        <v>13</v>
      </c>
      <c r="B53" s="98">
        <v>0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N53" s="22">
        <f t="shared" si="9"/>
        <v>0</v>
      </c>
      <c r="O53" s="22">
        <f t="shared" si="8"/>
        <v>0</v>
      </c>
      <c r="P53" s="22">
        <f t="shared" si="8"/>
        <v>0</v>
      </c>
      <c r="Q53" s="22">
        <f t="shared" si="8"/>
        <v>0</v>
      </c>
      <c r="R53" s="22">
        <f t="shared" si="8"/>
        <v>0</v>
      </c>
      <c r="S53" s="22">
        <f t="shared" si="8"/>
        <v>0</v>
      </c>
      <c r="T53" s="22">
        <f t="shared" si="8"/>
        <v>0</v>
      </c>
      <c r="U53" s="22">
        <f t="shared" si="8"/>
        <v>0</v>
      </c>
      <c r="V53" s="22">
        <f t="shared" si="8"/>
        <v>0</v>
      </c>
    </row>
    <row r="54" spans="1:22" ht="20" customHeight="1">
      <c r="A54" s="22">
        <v>14</v>
      </c>
      <c r="B54" s="98">
        <f>B53</f>
        <v>0</v>
      </c>
      <c r="C54" s="98">
        <f t="shared" ref="C54:J54" si="10">C53</f>
        <v>0</v>
      </c>
      <c r="D54" s="98">
        <f t="shared" si="10"/>
        <v>0</v>
      </c>
      <c r="E54" s="98">
        <f t="shared" si="10"/>
        <v>0</v>
      </c>
      <c r="F54" s="98">
        <f t="shared" si="10"/>
        <v>0</v>
      </c>
      <c r="G54" s="98">
        <f t="shared" si="10"/>
        <v>0</v>
      </c>
      <c r="H54" s="98">
        <f t="shared" si="10"/>
        <v>0</v>
      </c>
      <c r="I54" s="98">
        <f t="shared" si="10"/>
        <v>0</v>
      </c>
      <c r="J54" s="98">
        <f t="shared" si="10"/>
        <v>0</v>
      </c>
      <c r="M54" s="22" t="s">
        <v>9435</v>
      </c>
      <c r="N54" s="22">
        <f t="shared" si="9"/>
        <v>0</v>
      </c>
      <c r="O54" s="22">
        <f t="shared" si="8"/>
        <v>0</v>
      </c>
      <c r="P54" s="22">
        <f t="shared" si="8"/>
        <v>0</v>
      </c>
      <c r="Q54" s="22">
        <f t="shared" si="8"/>
        <v>0</v>
      </c>
      <c r="R54" s="22">
        <f t="shared" si="8"/>
        <v>0</v>
      </c>
      <c r="S54" s="22">
        <f t="shared" si="8"/>
        <v>0</v>
      </c>
      <c r="T54" s="22">
        <f t="shared" si="8"/>
        <v>0</v>
      </c>
      <c r="U54" s="22">
        <f t="shared" si="8"/>
        <v>0</v>
      </c>
      <c r="V54" s="22">
        <f t="shared" si="8"/>
        <v>0</v>
      </c>
    </row>
    <row r="55" spans="1:22">
      <c r="A55" s="22">
        <v>15</v>
      </c>
      <c r="B55" s="98">
        <f>B54</f>
        <v>0</v>
      </c>
      <c r="C55" s="98">
        <f t="shared" ref="C55:J55" si="11">C54</f>
        <v>0</v>
      </c>
      <c r="D55" s="98">
        <f t="shared" si="11"/>
        <v>0</v>
      </c>
      <c r="E55" s="98">
        <f t="shared" si="11"/>
        <v>0</v>
      </c>
      <c r="F55" s="98">
        <f t="shared" si="11"/>
        <v>0</v>
      </c>
      <c r="G55" s="98">
        <f t="shared" si="11"/>
        <v>0</v>
      </c>
      <c r="H55" s="98">
        <f t="shared" si="11"/>
        <v>0</v>
      </c>
      <c r="I55" s="98">
        <f t="shared" si="11"/>
        <v>0</v>
      </c>
      <c r="J55" s="98">
        <f t="shared" si="11"/>
        <v>0</v>
      </c>
    </row>
    <row r="56" spans="1:22">
      <c r="A56" s="22">
        <v>1</v>
      </c>
      <c r="B56" s="22">
        <v>2</v>
      </c>
      <c r="C56" s="22">
        <v>3</v>
      </c>
      <c r="D56" s="22">
        <v>4</v>
      </c>
      <c r="E56" s="22">
        <v>5</v>
      </c>
      <c r="F56" s="22">
        <v>6</v>
      </c>
      <c r="G56" s="22">
        <v>7</v>
      </c>
      <c r="H56" s="22">
        <v>8</v>
      </c>
      <c r="I56" s="22">
        <v>9</v>
      </c>
      <c r="J56" s="22">
        <v>10</v>
      </c>
    </row>
    <row r="57" spans="1:22" ht="32">
      <c r="N57" s="22" t="s">
        <v>9580</v>
      </c>
      <c r="P57" s="22" t="s">
        <v>9644</v>
      </c>
    </row>
    <row r="58" spans="1:22" ht="16">
      <c r="A58" s="22" t="str">
        <f>A24</f>
        <v>DDR1</v>
      </c>
      <c r="B58" s="22">
        <f>VLOOKUP(B24,$A$41:$J$55,B$56,0)</f>
        <v>9</v>
      </c>
      <c r="C58" s="22">
        <f t="shared" ref="C58:J58" si="12">VLOOKUP(C24,$A$41:$J$55,C$56,0)</f>
        <v>0</v>
      </c>
      <c r="D58" s="22">
        <f t="shared" si="12"/>
        <v>0</v>
      </c>
      <c r="E58" s="22">
        <f t="shared" si="12"/>
        <v>0</v>
      </c>
      <c r="F58" s="22">
        <f t="shared" si="12"/>
        <v>157.71028986521893</v>
      </c>
      <c r="G58" s="22">
        <f t="shared" si="12"/>
        <v>235.58923109983439</v>
      </c>
      <c r="H58" s="22">
        <f t="shared" si="12"/>
        <v>283.15999999199028</v>
      </c>
      <c r="I58" s="22">
        <f t="shared" si="12"/>
        <v>198.05452413018605</v>
      </c>
      <c r="J58" s="22">
        <f t="shared" si="12"/>
        <v>120.60625833466121</v>
      </c>
      <c r="K58" s="22">
        <f>K24</f>
        <v>1000</v>
      </c>
      <c r="L58" s="22">
        <f>SUM(B58:J58)</f>
        <v>1004.120303421891</v>
      </c>
      <c r="M58" s="22">
        <f>K58-L58</f>
        <v>-4.1203034218909806</v>
      </c>
      <c r="N58" s="22">
        <f>'maiu coco'!K58</f>
        <v>997.2</v>
      </c>
      <c r="O58" s="22">
        <f>K58-N58</f>
        <v>2.7999999999999545</v>
      </c>
      <c r="P58" s="22">
        <f>'maiu coco'!AK60</f>
        <v>1002.8</v>
      </c>
      <c r="Q58" s="22">
        <f>ABS(M58)</f>
        <v>4.1203034218909806</v>
      </c>
      <c r="R58" s="22">
        <f t="shared" ref="R58:R73" si="13">ABS(O58)</f>
        <v>2.7999999999999545</v>
      </c>
    </row>
    <row r="59" spans="1:22" ht="16">
      <c r="A59" s="22" t="str">
        <f t="shared" ref="A59:A73" si="14">A25</f>
        <v>DDR2</v>
      </c>
      <c r="B59" s="22">
        <f t="shared" ref="B59:J59" si="15">VLOOKUP(B25,$A$41:$J$55,B$56,0)</f>
        <v>7</v>
      </c>
      <c r="C59" s="22">
        <f t="shared" si="15"/>
        <v>0.47507485847592162</v>
      </c>
      <c r="D59" s="22">
        <f t="shared" si="15"/>
        <v>2.3354715260936727</v>
      </c>
      <c r="E59" s="22">
        <f t="shared" si="15"/>
        <v>0.4750748582911154</v>
      </c>
      <c r="F59" s="22">
        <f t="shared" si="15"/>
        <v>155.71028986521895</v>
      </c>
      <c r="G59" s="22">
        <f t="shared" si="15"/>
        <v>233.58923109983439</v>
      </c>
      <c r="H59" s="22">
        <f t="shared" si="15"/>
        <v>281.15999999199028</v>
      </c>
      <c r="I59" s="22">
        <f t="shared" si="15"/>
        <v>196.05452413018605</v>
      </c>
      <c r="J59" s="22">
        <f t="shared" si="15"/>
        <v>120.60625833466121</v>
      </c>
      <c r="K59" s="22">
        <f t="shared" ref="K59:K73" si="16">K25</f>
        <v>1000</v>
      </c>
      <c r="L59" s="22">
        <f t="shared" ref="L59:L73" si="17">SUM(B59:J59)</f>
        <v>997.40592466475152</v>
      </c>
      <c r="M59" s="22">
        <f t="shared" ref="M59:M73" si="18">K59-L59</f>
        <v>2.5940753352484762</v>
      </c>
      <c r="N59" s="22">
        <f>'maiu coco'!K59</f>
        <v>1004.7</v>
      </c>
      <c r="O59" s="22">
        <f t="shared" ref="O59:O73" si="19">K59-N59</f>
        <v>-4.7000000000000455</v>
      </c>
      <c r="P59" s="22">
        <f>'maiu coco'!AK61</f>
        <v>995.3</v>
      </c>
      <c r="Q59" s="22">
        <f t="shared" ref="Q59:Q73" si="20">ABS(M59)</f>
        <v>2.5940753352484762</v>
      </c>
      <c r="R59" s="22">
        <f t="shared" si="13"/>
        <v>4.7000000000000455</v>
      </c>
    </row>
    <row r="60" spans="1:22" ht="16">
      <c r="A60" s="22" t="str">
        <f t="shared" si="14"/>
        <v>DDR3</v>
      </c>
      <c r="B60" s="22">
        <f t="shared" ref="B60:J60" si="21">VLOOKUP(B26,$A$41:$J$55,B$56,0)</f>
        <v>7</v>
      </c>
      <c r="C60" s="22">
        <f t="shared" si="21"/>
        <v>7.2116392730581778</v>
      </c>
      <c r="D60" s="22">
        <f t="shared" si="21"/>
        <v>14.904222794805625</v>
      </c>
      <c r="E60" s="22">
        <f t="shared" si="21"/>
        <v>13.140895546233022</v>
      </c>
      <c r="F60" s="22">
        <f t="shared" si="21"/>
        <v>163.19485255164616</v>
      </c>
      <c r="G60" s="22">
        <f t="shared" si="21"/>
        <v>227.58367529826134</v>
      </c>
      <c r="H60" s="22">
        <f t="shared" si="21"/>
        <v>278.12981770293248</v>
      </c>
      <c r="I60" s="22">
        <f t="shared" si="21"/>
        <v>165.74665357415375</v>
      </c>
      <c r="J60" s="22">
        <f t="shared" si="21"/>
        <v>120.60625833466121</v>
      </c>
      <c r="K60" s="22">
        <f t="shared" si="16"/>
        <v>1000</v>
      </c>
      <c r="L60" s="22">
        <f t="shared" si="17"/>
        <v>997.5180150757518</v>
      </c>
      <c r="M60" s="22">
        <f t="shared" si="18"/>
        <v>2.4819849242481951</v>
      </c>
      <c r="N60" s="22">
        <f>'maiu coco'!K60</f>
        <v>997.2</v>
      </c>
      <c r="O60" s="22">
        <f t="shared" si="19"/>
        <v>2.7999999999999545</v>
      </c>
      <c r="P60" s="22">
        <f>'maiu coco'!AK62</f>
        <v>1002.8</v>
      </c>
      <c r="Q60" s="22">
        <f t="shared" si="20"/>
        <v>2.4819849242481951</v>
      </c>
      <c r="R60" s="22">
        <f t="shared" si="13"/>
        <v>2.7999999999999545</v>
      </c>
    </row>
    <row r="61" spans="1:22" ht="16">
      <c r="A61" s="22" t="str">
        <f t="shared" si="14"/>
        <v>DDR4</v>
      </c>
      <c r="B61" s="22">
        <f t="shared" ref="B61:J61" si="22">VLOOKUP(B27,$A$41:$J$55,B$56,0)</f>
        <v>3</v>
      </c>
      <c r="C61" s="22">
        <f t="shared" si="22"/>
        <v>130.86408715633414</v>
      </c>
      <c r="D61" s="22">
        <f t="shared" si="22"/>
        <v>21.807333908616467</v>
      </c>
      <c r="E61" s="22">
        <f t="shared" si="22"/>
        <v>20.964025785225768</v>
      </c>
      <c r="F61" s="22">
        <f t="shared" si="22"/>
        <v>155.71028986521895</v>
      </c>
      <c r="G61" s="22">
        <f t="shared" si="22"/>
        <v>225.5818238920765</v>
      </c>
      <c r="H61" s="22">
        <f t="shared" si="22"/>
        <v>155.07491690600756</v>
      </c>
      <c r="I61" s="22">
        <f t="shared" si="22"/>
        <v>163.74665557415375</v>
      </c>
      <c r="J61" s="22">
        <f t="shared" si="22"/>
        <v>120.60625833466121</v>
      </c>
      <c r="K61" s="22">
        <f t="shared" si="16"/>
        <v>1000</v>
      </c>
      <c r="L61" s="22">
        <f t="shared" si="17"/>
        <v>997.35539142229425</v>
      </c>
      <c r="M61" s="22">
        <f t="shared" si="18"/>
        <v>2.6446085777057533</v>
      </c>
      <c r="N61" s="22">
        <f>'maiu coco'!K61</f>
        <v>997.2</v>
      </c>
      <c r="O61" s="22">
        <f t="shared" si="19"/>
        <v>2.7999999999999545</v>
      </c>
      <c r="P61" s="22">
        <f>'maiu coco'!AK63</f>
        <v>1002.8</v>
      </c>
      <c r="Q61" s="22">
        <f t="shared" si="20"/>
        <v>2.6446085777057533</v>
      </c>
      <c r="R61" s="22">
        <f t="shared" si="13"/>
        <v>2.7999999999999545</v>
      </c>
    </row>
    <row r="62" spans="1:22" ht="16">
      <c r="A62" s="22" t="str">
        <f t="shared" si="14"/>
        <v>DDR5</v>
      </c>
      <c r="B62" s="22">
        <f t="shared" ref="B62:J62" si="23">VLOOKUP(B28,$A$41:$J$55,B$56,0)</f>
        <v>474.06288472476137</v>
      </c>
      <c r="C62" s="22">
        <f t="shared" si="23"/>
        <v>185.77619215739111</v>
      </c>
      <c r="D62" s="22">
        <f t="shared" si="23"/>
        <v>24.807333908616471</v>
      </c>
      <c r="E62" s="22">
        <f t="shared" si="23"/>
        <v>24.707788558600726</v>
      </c>
      <c r="F62" s="22">
        <f t="shared" si="23"/>
        <v>155.71028986521895</v>
      </c>
      <c r="G62" s="22">
        <f t="shared" si="23"/>
        <v>0</v>
      </c>
      <c r="H62" s="22">
        <f t="shared" si="23"/>
        <v>11.841124150192623</v>
      </c>
      <c r="I62" s="22">
        <f t="shared" si="23"/>
        <v>0</v>
      </c>
      <c r="J62" s="22">
        <f t="shared" si="23"/>
        <v>120.60625833466121</v>
      </c>
      <c r="K62" s="22">
        <f t="shared" si="16"/>
        <v>1000</v>
      </c>
      <c r="L62" s="22">
        <f t="shared" si="17"/>
        <v>997.51187169944262</v>
      </c>
      <c r="M62" s="22">
        <f t="shared" si="18"/>
        <v>2.4881283005573778</v>
      </c>
      <c r="N62" s="22">
        <f>'maiu coco'!K62</f>
        <v>997.2</v>
      </c>
      <c r="O62" s="22">
        <f t="shared" si="19"/>
        <v>2.7999999999999545</v>
      </c>
      <c r="P62" s="22">
        <f>'maiu coco'!AK64</f>
        <v>1002.8</v>
      </c>
      <c r="Q62" s="22">
        <f t="shared" si="20"/>
        <v>2.4881283005573778</v>
      </c>
      <c r="R62" s="22">
        <f t="shared" si="13"/>
        <v>2.7999999999999545</v>
      </c>
    </row>
    <row r="63" spans="1:22" ht="16">
      <c r="A63" s="22" t="str">
        <f t="shared" si="14"/>
        <v>LPDDR1</v>
      </c>
      <c r="B63" s="22">
        <f t="shared" ref="B63:J63" si="24">VLOOKUP(B29,$A$41:$J$55,B$56,0)</f>
        <v>0</v>
      </c>
      <c r="C63" s="22">
        <f t="shared" si="24"/>
        <v>0</v>
      </c>
      <c r="D63" s="22">
        <f t="shared" si="24"/>
        <v>0</v>
      </c>
      <c r="E63" s="22">
        <f t="shared" si="24"/>
        <v>0</v>
      </c>
      <c r="F63" s="22">
        <f t="shared" si="24"/>
        <v>155.71028986521895</v>
      </c>
      <c r="G63" s="22">
        <f t="shared" si="24"/>
        <v>233.58923109983439</v>
      </c>
      <c r="H63" s="22">
        <f t="shared" si="24"/>
        <v>281.15999999199028</v>
      </c>
      <c r="I63" s="22">
        <f t="shared" si="24"/>
        <v>196.05452413018605</v>
      </c>
      <c r="J63" s="22">
        <f t="shared" si="24"/>
        <v>120.60625833466121</v>
      </c>
      <c r="K63" s="22">
        <f t="shared" si="16"/>
        <v>1000</v>
      </c>
      <c r="L63" s="22">
        <f t="shared" si="17"/>
        <v>987.12030342189098</v>
      </c>
      <c r="M63" s="22">
        <f t="shared" si="18"/>
        <v>12.879696578109019</v>
      </c>
      <c r="N63" s="22">
        <f>'maiu coco'!K63</f>
        <v>986.2</v>
      </c>
      <c r="O63" s="22">
        <f t="shared" si="19"/>
        <v>13.799999999999955</v>
      </c>
      <c r="P63" s="22">
        <f>'maiu coco'!AK65</f>
        <v>1013.8</v>
      </c>
      <c r="Q63" s="22">
        <f t="shared" si="20"/>
        <v>12.879696578109019</v>
      </c>
      <c r="R63" s="22">
        <f t="shared" si="13"/>
        <v>13.799999999999955</v>
      </c>
    </row>
    <row r="64" spans="1:22" ht="16">
      <c r="A64" s="22" t="str">
        <f t="shared" si="14"/>
        <v>LPDDR2</v>
      </c>
      <c r="B64" s="22">
        <f t="shared" ref="B64:J64" si="25">VLOOKUP(B30,$A$41:$J$55,B$56,0)</f>
        <v>1</v>
      </c>
      <c r="C64" s="22">
        <f t="shared" si="25"/>
        <v>5.2116392730581778</v>
      </c>
      <c r="D64" s="22">
        <f t="shared" si="25"/>
        <v>12.904222794805625</v>
      </c>
      <c r="E64" s="22">
        <f t="shared" si="25"/>
        <v>11.140895546233022</v>
      </c>
      <c r="F64" s="22">
        <f t="shared" si="25"/>
        <v>287.73809222307204</v>
      </c>
      <c r="G64" s="22">
        <f t="shared" si="25"/>
        <v>233.58923109983439</v>
      </c>
      <c r="H64" s="22">
        <f t="shared" si="25"/>
        <v>155.07491690600756</v>
      </c>
      <c r="I64" s="22">
        <f t="shared" si="25"/>
        <v>168.75006280451257</v>
      </c>
      <c r="J64" s="22">
        <f t="shared" si="25"/>
        <v>120.60625833466121</v>
      </c>
      <c r="K64" s="22">
        <f t="shared" si="16"/>
        <v>1000</v>
      </c>
      <c r="L64" s="22">
        <f t="shared" si="17"/>
        <v>996.01531898218468</v>
      </c>
      <c r="M64" s="22">
        <f t="shared" si="18"/>
        <v>3.9846810178153191</v>
      </c>
      <c r="N64" s="22">
        <f>'maiu coco'!K64</f>
        <v>999.7</v>
      </c>
      <c r="O64" s="22">
        <f t="shared" si="19"/>
        <v>0.29999999999995453</v>
      </c>
      <c r="P64" s="22">
        <f>'maiu coco'!AK66</f>
        <v>1000.3</v>
      </c>
      <c r="Q64" s="22">
        <f t="shared" si="20"/>
        <v>3.9846810178153191</v>
      </c>
      <c r="R64" s="22">
        <f t="shared" si="13"/>
        <v>0.29999999999995453</v>
      </c>
    </row>
    <row r="65" spans="1:18" ht="16">
      <c r="A65" s="22" t="str">
        <f t="shared" si="14"/>
        <v>LPDDR3</v>
      </c>
      <c r="B65" s="22">
        <f t="shared" ref="B65:J65" si="26">VLOOKUP(B31,$A$41:$J$55,B$56,0)</f>
        <v>0</v>
      </c>
      <c r="C65" s="22">
        <f t="shared" si="26"/>
        <v>8.2116392730581786</v>
      </c>
      <c r="D65" s="22">
        <f t="shared" si="26"/>
        <v>15.904222794805625</v>
      </c>
      <c r="E65" s="22">
        <f t="shared" si="26"/>
        <v>14.140895546233022</v>
      </c>
      <c r="F65" s="22">
        <f t="shared" si="26"/>
        <v>287.73809222307204</v>
      </c>
      <c r="G65" s="22">
        <f t="shared" si="26"/>
        <v>233.58923109983439</v>
      </c>
      <c r="H65" s="22">
        <f t="shared" si="26"/>
        <v>155.07491690600756</v>
      </c>
      <c r="I65" s="22">
        <f t="shared" si="26"/>
        <v>168.75006280451257</v>
      </c>
      <c r="J65" s="22">
        <f t="shared" si="26"/>
        <v>120.60625833466121</v>
      </c>
      <c r="K65" s="22">
        <f t="shared" si="16"/>
        <v>1000</v>
      </c>
      <c r="L65" s="22">
        <f t="shared" si="17"/>
        <v>1004.0153189821847</v>
      </c>
      <c r="M65" s="22">
        <f t="shared" si="18"/>
        <v>-4.0153189821846809</v>
      </c>
      <c r="N65" s="22">
        <f>'maiu coco'!K65</f>
        <v>1003.2</v>
      </c>
      <c r="O65" s="22">
        <f t="shared" si="19"/>
        <v>-3.2000000000000455</v>
      </c>
      <c r="P65" s="22">
        <f>'maiu coco'!AK67</f>
        <v>996.8</v>
      </c>
      <c r="Q65" s="22">
        <f t="shared" si="20"/>
        <v>4.0153189821846809</v>
      </c>
      <c r="R65" s="22">
        <f t="shared" si="13"/>
        <v>3.2000000000000455</v>
      </c>
    </row>
    <row r="66" spans="1:18" ht="16">
      <c r="A66" s="22" t="str">
        <f t="shared" si="14"/>
        <v>LPDDR4</v>
      </c>
      <c r="B66" s="22">
        <f t="shared" ref="B66:J66" si="27">VLOOKUP(B32,$A$41:$J$55,B$56,0)</f>
        <v>0</v>
      </c>
      <c r="C66" s="22">
        <f t="shared" si="27"/>
        <v>131.86408715633416</v>
      </c>
      <c r="D66" s="22">
        <f t="shared" si="27"/>
        <v>24.807333908616471</v>
      </c>
      <c r="E66" s="22">
        <f t="shared" si="27"/>
        <v>21.964025785225768</v>
      </c>
      <c r="F66" s="22">
        <f t="shared" si="27"/>
        <v>288.73809222307204</v>
      </c>
      <c r="G66" s="22">
        <f t="shared" si="27"/>
        <v>233.58923109983439</v>
      </c>
      <c r="H66" s="22">
        <f t="shared" si="27"/>
        <v>11.841124150192623</v>
      </c>
      <c r="I66" s="22">
        <f t="shared" si="27"/>
        <v>166.74665357415375</v>
      </c>
      <c r="J66" s="22">
        <f t="shared" si="27"/>
        <v>120.60625833466121</v>
      </c>
      <c r="K66" s="22">
        <f t="shared" si="16"/>
        <v>1000</v>
      </c>
      <c r="L66" s="22">
        <f t="shared" si="17"/>
        <v>1000.1568062320904</v>
      </c>
      <c r="M66" s="22">
        <f t="shared" si="18"/>
        <v>-0.15680623209038913</v>
      </c>
      <c r="N66" s="22">
        <f>'maiu coco'!K66</f>
        <v>999.7</v>
      </c>
      <c r="O66" s="22">
        <f t="shared" si="19"/>
        <v>0.29999999999995453</v>
      </c>
      <c r="P66" s="22">
        <f>'maiu coco'!AK68</f>
        <v>1000.3</v>
      </c>
      <c r="Q66" s="22">
        <f t="shared" si="20"/>
        <v>0.15680623209038913</v>
      </c>
      <c r="R66" s="22">
        <f t="shared" si="13"/>
        <v>0.29999999999995453</v>
      </c>
    </row>
    <row r="67" spans="1:18" ht="16">
      <c r="A67" s="22" t="str">
        <f t="shared" si="14"/>
        <v>LPDDR5</v>
      </c>
      <c r="B67" s="22">
        <f t="shared" ref="B67:J67" si="28">VLOOKUP(B33,$A$41:$J$55,B$56,0)</f>
        <v>0</v>
      </c>
      <c r="C67" s="22">
        <f t="shared" si="28"/>
        <v>185.77619215739111</v>
      </c>
      <c r="D67" s="22">
        <f t="shared" si="28"/>
        <v>263.48427546710639</v>
      </c>
      <c r="E67" s="22">
        <f t="shared" si="28"/>
        <v>263.48427546710639</v>
      </c>
      <c r="F67" s="22">
        <f t="shared" si="28"/>
        <v>165.19485255164616</v>
      </c>
      <c r="G67" s="22">
        <f t="shared" si="28"/>
        <v>0</v>
      </c>
      <c r="H67" s="22">
        <f t="shared" si="28"/>
        <v>0</v>
      </c>
      <c r="I67" s="22">
        <f t="shared" si="28"/>
        <v>0</v>
      </c>
      <c r="J67" s="22">
        <f t="shared" si="28"/>
        <v>120.60625833466121</v>
      </c>
      <c r="K67" s="22">
        <f t="shared" si="16"/>
        <v>1000</v>
      </c>
      <c r="L67" s="22">
        <f t="shared" si="17"/>
        <v>998.54585397791118</v>
      </c>
      <c r="M67" s="22">
        <f t="shared" si="18"/>
        <v>1.4541460220888212</v>
      </c>
      <c r="N67" s="22">
        <f>'maiu coco'!K67</f>
        <v>998.2</v>
      </c>
      <c r="O67" s="22">
        <f t="shared" si="19"/>
        <v>1.7999999999999545</v>
      </c>
      <c r="P67" s="22">
        <f>'maiu coco'!AK69</f>
        <v>1001.8</v>
      </c>
      <c r="Q67" s="22">
        <f t="shared" si="20"/>
        <v>1.4541460220888212</v>
      </c>
      <c r="R67" s="22">
        <f t="shared" si="13"/>
        <v>1.7999999999999545</v>
      </c>
    </row>
    <row r="68" spans="1:18" ht="16">
      <c r="A68" s="22" t="str">
        <f t="shared" si="14"/>
        <v>LPDDR5X</v>
      </c>
      <c r="B68" s="22">
        <f t="shared" ref="B68:J68" si="29">VLOOKUP(B34,$A$41:$J$55,B$56,0)</f>
        <v>0</v>
      </c>
      <c r="C68" s="22">
        <f t="shared" si="29"/>
        <v>186.77619215739114</v>
      </c>
      <c r="D68" s="22">
        <f t="shared" si="29"/>
        <v>264.48427546710639</v>
      </c>
      <c r="E68" s="22">
        <f t="shared" si="29"/>
        <v>264.48427546710639</v>
      </c>
      <c r="F68" s="22">
        <f t="shared" si="29"/>
        <v>165.19485255164616</v>
      </c>
      <c r="G68" s="22">
        <f t="shared" si="29"/>
        <v>0</v>
      </c>
      <c r="H68" s="22">
        <f t="shared" si="29"/>
        <v>0</v>
      </c>
      <c r="I68" s="22">
        <f t="shared" si="29"/>
        <v>0</v>
      </c>
      <c r="J68" s="22">
        <f t="shared" si="29"/>
        <v>120.60625833466121</v>
      </c>
      <c r="K68" s="22">
        <f t="shared" si="16"/>
        <v>1000</v>
      </c>
      <c r="L68" s="22">
        <f t="shared" si="17"/>
        <v>1001.5458539779113</v>
      </c>
      <c r="M68" s="22">
        <f t="shared" si="18"/>
        <v>-1.5458539779112925</v>
      </c>
      <c r="N68" s="22">
        <f>'maiu coco'!K68</f>
        <v>1001.2</v>
      </c>
      <c r="O68" s="22">
        <f t="shared" si="19"/>
        <v>-1.2000000000000455</v>
      </c>
      <c r="P68" s="22">
        <f>'maiu coco'!AK70</f>
        <v>998.8</v>
      </c>
      <c r="Q68" s="22">
        <f t="shared" si="20"/>
        <v>1.5458539779112925</v>
      </c>
      <c r="R68" s="22">
        <f t="shared" si="13"/>
        <v>1.2000000000000455</v>
      </c>
    </row>
    <row r="69" spans="1:18" ht="16">
      <c r="A69" s="22" t="str">
        <f t="shared" si="14"/>
        <v>DDR1SO-DIMM</v>
      </c>
      <c r="B69" s="22">
        <f t="shared" ref="B69:J69" si="30">VLOOKUP(B35,$A$41:$J$55,B$56,0)</f>
        <v>9</v>
      </c>
      <c r="C69" s="22">
        <f t="shared" si="30"/>
        <v>0</v>
      </c>
      <c r="D69" s="22">
        <f t="shared" si="30"/>
        <v>0</v>
      </c>
      <c r="E69" s="22">
        <f t="shared" si="30"/>
        <v>0</v>
      </c>
      <c r="F69" s="22">
        <f t="shared" si="30"/>
        <v>157.71028986521893</v>
      </c>
      <c r="G69" s="22">
        <f t="shared" si="30"/>
        <v>235.58923109983439</v>
      </c>
      <c r="H69" s="22">
        <f t="shared" si="30"/>
        <v>283.15999999199028</v>
      </c>
      <c r="I69" s="22">
        <f t="shared" si="30"/>
        <v>198.05452413018605</v>
      </c>
      <c r="J69" s="22">
        <f t="shared" si="30"/>
        <v>125.60625833466121</v>
      </c>
      <c r="K69" s="22">
        <f t="shared" si="16"/>
        <v>1000</v>
      </c>
      <c r="L69" s="22">
        <f t="shared" si="17"/>
        <v>1009.120303421891</v>
      </c>
      <c r="M69" s="22">
        <f t="shared" si="18"/>
        <v>-9.1203034218909806</v>
      </c>
      <c r="N69" s="22">
        <f>'maiu coco'!K69</f>
        <v>1002.2</v>
      </c>
      <c r="O69" s="22">
        <f t="shared" si="19"/>
        <v>-2.2000000000000455</v>
      </c>
      <c r="P69" s="22">
        <f>'maiu coco'!AK71</f>
        <v>997.8</v>
      </c>
      <c r="Q69" s="22">
        <f t="shared" si="20"/>
        <v>9.1203034218909806</v>
      </c>
      <c r="R69" s="22">
        <f t="shared" si="13"/>
        <v>2.2000000000000455</v>
      </c>
    </row>
    <row r="70" spans="1:18" ht="16">
      <c r="A70" s="22" t="str">
        <f t="shared" si="14"/>
        <v>DDR2SO-DIMM</v>
      </c>
      <c r="B70" s="22">
        <f t="shared" ref="B70:J70" si="31">VLOOKUP(B36,$A$41:$J$55,B$56,0)</f>
        <v>7</v>
      </c>
      <c r="C70" s="22">
        <f t="shared" si="31"/>
        <v>0.47507485847592162</v>
      </c>
      <c r="D70" s="22">
        <f t="shared" si="31"/>
        <v>2.3354715260936727</v>
      </c>
      <c r="E70" s="22">
        <f t="shared" si="31"/>
        <v>0.4750748582911154</v>
      </c>
      <c r="F70" s="22">
        <f t="shared" si="31"/>
        <v>155.71028986521895</v>
      </c>
      <c r="G70" s="22">
        <f t="shared" si="31"/>
        <v>233.58923109983439</v>
      </c>
      <c r="H70" s="22">
        <f t="shared" si="31"/>
        <v>281.15999999199028</v>
      </c>
      <c r="I70" s="22">
        <f t="shared" si="31"/>
        <v>196.05452413018605</v>
      </c>
      <c r="J70" s="22">
        <f t="shared" si="31"/>
        <v>125.60625833466121</v>
      </c>
      <c r="K70" s="22">
        <f t="shared" si="16"/>
        <v>1000</v>
      </c>
      <c r="L70" s="22">
        <f t="shared" si="17"/>
        <v>1002.4059246647515</v>
      </c>
      <c r="M70" s="22">
        <f t="shared" si="18"/>
        <v>-2.4059246647515238</v>
      </c>
      <c r="N70" s="22">
        <f>'maiu coco'!K70</f>
        <v>1009.7</v>
      </c>
      <c r="O70" s="22">
        <f t="shared" si="19"/>
        <v>-9.7000000000000455</v>
      </c>
      <c r="P70" s="22">
        <f>'maiu coco'!AK72</f>
        <v>990.3</v>
      </c>
      <c r="Q70" s="22">
        <f t="shared" si="20"/>
        <v>2.4059246647515238</v>
      </c>
      <c r="R70" s="22">
        <f t="shared" si="13"/>
        <v>9.7000000000000455</v>
      </c>
    </row>
    <row r="71" spans="1:18" ht="16">
      <c r="A71" s="22" t="str">
        <f t="shared" si="14"/>
        <v>DDR3SO-DIMM</v>
      </c>
      <c r="B71" s="22">
        <f t="shared" ref="B71:J71" si="32">VLOOKUP(B37,$A$41:$J$55,B$56,0)</f>
        <v>7</v>
      </c>
      <c r="C71" s="22">
        <f t="shared" si="32"/>
        <v>7.2116392730581778</v>
      </c>
      <c r="D71" s="22">
        <f t="shared" si="32"/>
        <v>14.904222794805625</v>
      </c>
      <c r="E71" s="22">
        <f t="shared" si="32"/>
        <v>13.140895546233022</v>
      </c>
      <c r="F71" s="22">
        <f t="shared" si="32"/>
        <v>163.19485255164616</v>
      </c>
      <c r="G71" s="22">
        <f t="shared" si="32"/>
        <v>227.58367529826134</v>
      </c>
      <c r="H71" s="22">
        <f t="shared" si="32"/>
        <v>278.12981770293248</v>
      </c>
      <c r="I71" s="22">
        <f t="shared" si="32"/>
        <v>165.74665357415375</v>
      </c>
      <c r="J71" s="22">
        <f t="shared" si="32"/>
        <v>125.60625833466121</v>
      </c>
      <c r="K71" s="22">
        <f t="shared" si="16"/>
        <v>1000</v>
      </c>
      <c r="L71" s="22">
        <f t="shared" si="17"/>
        <v>1002.5180150757518</v>
      </c>
      <c r="M71" s="22">
        <f t="shared" si="18"/>
        <v>-2.5180150757518049</v>
      </c>
      <c r="N71" s="22">
        <f>'maiu coco'!K71</f>
        <v>1002.2</v>
      </c>
      <c r="O71" s="22">
        <f t="shared" si="19"/>
        <v>-2.2000000000000455</v>
      </c>
      <c r="P71" s="22">
        <f>'maiu coco'!AK73</f>
        <v>997.8</v>
      </c>
      <c r="Q71" s="22">
        <f t="shared" si="20"/>
        <v>2.5180150757518049</v>
      </c>
      <c r="R71" s="22">
        <f t="shared" si="13"/>
        <v>2.2000000000000455</v>
      </c>
    </row>
    <row r="72" spans="1:18" ht="16">
      <c r="A72" s="22" t="str">
        <f>A38</f>
        <v>DDR4SO-DIMM</v>
      </c>
      <c r="B72" s="22">
        <f t="shared" ref="B72:J72" si="33">VLOOKUP(B38,$A$41:$J$55,B$56,0)</f>
        <v>3</v>
      </c>
      <c r="C72" s="22">
        <f t="shared" si="33"/>
        <v>130.86408715633414</v>
      </c>
      <c r="D72" s="22">
        <f t="shared" si="33"/>
        <v>21.807333908616467</v>
      </c>
      <c r="E72" s="22">
        <f t="shared" si="33"/>
        <v>20.964025785225768</v>
      </c>
      <c r="F72" s="22">
        <f t="shared" si="33"/>
        <v>155.71028986521895</v>
      </c>
      <c r="G72" s="22">
        <f t="shared" si="33"/>
        <v>225.5818238920765</v>
      </c>
      <c r="H72" s="22">
        <f t="shared" si="33"/>
        <v>155.07491690600756</v>
      </c>
      <c r="I72" s="22">
        <f t="shared" si="33"/>
        <v>163.74665557415375</v>
      </c>
      <c r="J72" s="22">
        <f t="shared" si="33"/>
        <v>125.60625833466121</v>
      </c>
      <c r="K72" s="22">
        <f t="shared" si="16"/>
        <v>1000</v>
      </c>
      <c r="L72" s="22">
        <f t="shared" si="17"/>
        <v>1002.3553914222942</v>
      </c>
      <c r="M72" s="22">
        <f t="shared" si="18"/>
        <v>-2.3553914222942467</v>
      </c>
      <c r="N72" s="22">
        <f>'maiu coco'!K72</f>
        <v>1002.2</v>
      </c>
      <c r="O72" s="22">
        <f t="shared" si="19"/>
        <v>-2.2000000000000455</v>
      </c>
      <c r="P72" s="22">
        <f>'maiu coco'!AK74</f>
        <v>997.8</v>
      </c>
      <c r="Q72" s="22">
        <f t="shared" si="20"/>
        <v>2.3553914222942467</v>
      </c>
      <c r="R72" s="22">
        <f t="shared" si="13"/>
        <v>2.2000000000000455</v>
      </c>
    </row>
    <row r="73" spans="1:18" ht="16">
      <c r="A73" s="22" t="str">
        <f t="shared" si="14"/>
        <v>DDR5SO-DIMM</v>
      </c>
      <c r="B73" s="22">
        <f t="shared" ref="B73:J73" si="34">VLOOKUP(B39,$A$41:$J$55,B$56,0)</f>
        <v>474.06288472476137</v>
      </c>
      <c r="C73" s="22">
        <f t="shared" si="34"/>
        <v>185.77619215739111</v>
      </c>
      <c r="D73" s="22">
        <f t="shared" si="34"/>
        <v>24.807333908616471</v>
      </c>
      <c r="E73" s="22">
        <f t="shared" si="34"/>
        <v>24.707788558600726</v>
      </c>
      <c r="F73" s="22">
        <f t="shared" si="34"/>
        <v>155.71028986521895</v>
      </c>
      <c r="G73" s="22">
        <f t="shared" si="34"/>
        <v>0</v>
      </c>
      <c r="H73" s="22">
        <f t="shared" si="34"/>
        <v>11.841124150192623</v>
      </c>
      <c r="I73" s="22">
        <f t="shared" si="34"/>
        <v>0</v>
      </c>
      <c r="J73" s="22">
        <f t="shared" si="34"/>
        <v>125.60625833466121</v>
      </c>
      <c r="K73" s="22">
        <f t="shared" si="16"/>
        <v>1000</v>
      </c>
      <c r="L73" s="22">
        <f t="shared" si="17"/>
        <v>1002.5118716994426</v>
      </c>
      <c r="M73" s="22">
        <f t="shared" si="18"/>
        <v>-2.5118716994426222</v>
      </c>
      <c r="N73" s="22">
        <f>'maiu coco'!K73</f>
        <v>1002.2</v>
      </c>
      <c r="O73" s="22">
        <f t="shared" si="19"/>
        <v>-2.2000000000000455</v>
      </c>
      <c r="P73" s="22">
        <f>'maiu coco'!AK75</f>
        <v>997.8</v>
      </c>
      <c r="Q73" s="22">
        <f t="shared" si="20"/>
        <v>2.5118716994426222</v>
      </c>
      <c r="R73" s="22">
        <f t="shared" si="13"/>
        <v>2.2000000000000455</v>
      </c>
    </row>
    <row r="74" spans="1:18">
      <c r="M74" s="22">
        <f>SUMSQ(M58:M73)</f>
        <v>352.63313603069003</v>
      </c>
      <c r="N74" s="22">
        <f t="shared" ref="N74:O74" si="35">SUMSQ(N58:N73)</f>
        <v>16000772.439999999</v>
      </c>
      <c r="O74" s="22">
        <f t="shared" si="35"/>
        <v>372.44000000000005</v>
      </c>
      <c r="Q74" s="22">
        <f>SUM(Q58:Q73)</f>
        <v>57.277109653981483</v>
      </c>
      <c r="R74" s="22">
        <f>SUM(R58:R73)</f>
        <v>55</v>
      </c>
    </row>
  </sheetData>
  <conditionalFormatting sqref="N58:N7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:J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378B-ECF7-7B44-B741-E9C403B46A75}">
  <sheetPr>
    <tabColor theme="9"/>
  </sheetPr>
  <dimension ref="A1:P288"/>
  <sheetViews>
    <sheetView tabSelected="1" topLeftCell="A257" zoomScale="135" workbookViewId="0">
      <selection activeCell="J293" sqref="J293"/>
    </sheetView>
  </sheetViews>
  <sheetFormatPr baseColWidth="10" defaultRowHeight="15"/>
  <sheetData>
    <row r="1" spans="1:11">
      <c r="A1" s="22">
        <v>3</v>
      </c>
      <c r="B1" s="22">
        <v>15</v>
      </c>
      <c r="C1" s="22">
        <v>15</v>
      </c>
      <c r="D1" s="22">
        <v>15</v>
      </c>
      <c r="E1" s="22">
        <v>8</v>
      </c>
      <c r="F1" s="22">
        <v>1</v>
      </c>
      <c r="G1" s="22">
        <v>1</v>
      </c>
      <c r="H1" s="22">
        <v>1</v>
      </c>
      <c r="I1" s="22">
        <v>6</v>
      </c>
      <c r="K1" s="22">
        <f>A1-A2</f>
        <v>-2</v>
      </c>
    </row>
    <row r="2" spans="1:11">
      <c r="A2" s="22">
        <v>5</v>
      </c>
      <c r="B2" s="22">
        <v>12</v>
      </c>
      <c r="C2" s="22">
        <v>12</v>
      </c>
      <c r="D2" s="22">
        <v>12</v>
      </c>
      <c r="E2" s="22">
        <v>10</v>
      </c>
      <c r="F2" s="22">
        <v>3</v>
      </c>
      <c r="G2" s="22">
        <v>3</v>
      </c>
      <c r="H2" s="22">
        <v>3</v>
      </c>
      <c r="I2" s="22">
        <v>6</v>
      </c>
    </row>
    <row r="3" spans="1:11">
      <c r="A3" s="22">
        <v>5</v>
      </c>
      <c r="B3" s="22">
        <v>9</v>
      </c>
      <c r="C3" s="22">
        <v>9</v>
      </c>
      <c r="D3" s="22">
        <v>9</v>
      </c>
      <c r="E3" s="22">
        <v>6</v>
      </c>
      <c r="F3" s="22">
        <v>9</v>
      </c>
      <c r="G3" s="22">
        <v>6</v>
      </c>
      <c r="H3" s="22">
        <v>9</v>
      </c>
      <c r="I3" s="22">
        <v>6</v>
      </c>
    </row>
    <row r="4" spans="1:11">
      <c r="A4" s="22">
        <v>9</v>
      </c>
      <c r="B4" s="22">
        <v>6</v>
      </c>
      <c r="C4" s="22">
        <v>6</v>
      </c>
      <c r="D4" s="22">
        <v>6</v>
      </c>
      <c r="E4" s="22">
        <v>10</v>
      </c>
      <c r="F4" s="22">
        <v>11</v>
      </c>
      <c r="G4" s="22">
        <v>8</v>
      </c>
      <c r="H4" s="22">
        <v>11</v>
      </c>
      <c r="I4" s="22">
        <v>6</v>
      </c>
    </row>
    <row r="5" spans="1:11">
      <c r="A5" s="22">
        <v>1</v>
      </c>
      <c r="B5" s="22">
        <v>2</v>
      </c>
      <c r="C5" s="22">
        <v>3</v>
      </c>
      <c r="D5" s="22">
        <v>3</v>
      </c>
      <c r="E5" s="22">
        <v>10</v>
      </c>
      <c r="F5" s="22">
        <v>13</v>
      </c>
      <c r="G5" s="22">
        <v>12</v>
      </c>
      <c r="H5" s="22">
        <v>13</v>
      </c>
      <c r="I5" s="22">
        <v>6</v>
      </c>
    </row>
    <row r="6" spans="1:11">
      <c r="A6" s="22">
        <v>14</v>
      </c>
      <c r="B6" s="22">
        <v>14</v>
      </c>
      <c r="C6" s="22">
        <v>14</v>
      </c>
      <c r="D6" s="22">
        <v>14</v>
      </c>
      <c r="E6" s="22">
        <v>10</v>
      </c>
      <c r="F6" s="22">
        <v>3</v>
      </c>
      <c r="G6" s="22">
        <v>3</v>
      </c>
      <c r="H6" s="22">
        <v>3</v>
      </c>
      <c r="I6" s="22">
        <v>6</v>
      </c>
    </row>
    <row r="7" spans="1:11">
      <c r="A7" s="22">
        <v>11</v>
      </c>
      <c r="B7" s="22">
        <v>11</v>
      </c>
      <c r="C7" s="22">
        <v>11</v>
      </c>
      <c r="D7" s="22">
        <v>11</v>
      </c>
      <c r="E7" s="22">
        <v>2</v>
      </c>
      <c r="F7" s="22">
        <v>3</v>
      </c>
      <c r="G7" s="22">
        <v>8</v>
      </c>
      <c r="H7" s="22">
        <v>6</v>
      </c>
      <c r="I7" s="22">
        <v>6</v>
      </c>
    </row>
    <row r="8" spans="1:11">
      <c r="A8" s="22">
        <v>13</v>
      </c>
      <c r="B8" s="22">
        <v>8</v>
      </c>
      <c r="C8" s="22">
        <v>8</v>
      </c>
      <c r="D8" s="22">
        <v>8</v>
      </c>
      <c r="E8" s="22">
        <v>2</v>
      </c>
      <c r="F8" s="22">
        <v>3</v>
      </c>
      <c r="G8" s="22">
        <v>8</v>
      </c>
      <c r="H8" s="22">
        <v>6</v>
      </c>
      <c r="I8" s="22">
        <v>6</v>
      </c>
    </row>
    <row r="9" spans="1:11">
      <c r="A9" s="22">
        <v>12</v>
      </c>
      <c r="B9" s="22">
        <v>5</v>
      </c>
      <c r="C9" s="22">
        <v>3</v>
      </c>
      <c r="D9" s="22">
        <v>5</v>
      </c>
      <c r="E9" s="22">
        <v>1</v>
      </c>
      <c r="F9" s="22">
        <v>3</v>
      </c>
      <c r="G9" s="22">
        <v>12</v>
      </c>
      <c r="H9" s="22">
        <v>8</v>
      </c>
      <c r="I9" s="22">
        <v>6</v>
      </c>
    </row>
    <row r="10" spans="1:11">
      <c r="A10" s="22">
        <v>15</v>
      </c>
      <c r="B10" s="22">
        <v>2</v>
      </c>
      <c r="C10" s="22">
        <v>2</v>
      </c>
      <c r="D10" s="22">
        <v>2</v>
      </c>
      <c r="E10" s="22">
        <v>4</v>
      </c>
      <c r="F10" s="22">
        <v>15</v>
      </c>
      <c r="G10" s="22">
        <v>15</v>
      </c>
      <c r="H10" s="22">
        <v>15</v>
      </c>
      <c r="I10" s="22">
        <v>6</v>
      </c>
    </row>
    <row r="11" spans="1:11">
      <c r="A11" s="22">
        <v>15</v>
      </c>
      <c r="B11" s="22">
        <v>1</v>
      </c>
      <c r="C11" s="22">
        <v>1</v>
      </c>
      <c r="D11" s="22">
        <v>1</v>
      </c>
      <c r="E11" s="22">
        <v>4</v>
      </c>
      <c r="F11" s="22">
        <v>15</v>
      </c>
      <c r="G11" s="22">
        <v>15</v>
      </c>
      <c r="H11" s="22">
        <v>15</v>
      </c>
      <c r="I11" s="22">
        <v>6</v>
      </c>
    </row>
    <row r="12" spans="1:11">
      <c r="A12" s="22">
        <v>3</v>
      </c>
      <c r="B12" s="22">
        <v>15</v>
      </c>
      <c r="C12" s="22">
        <v>15</v>
      </c>
      <c r="D12" s="22">
        <v>15</v>
      </c>
      <c r="E12" s="22">
        <v>8</v>
      </c>
      <c r="F12" s="22">
        <v>1</v>
      </c>
      <c r="G12" s="22">
        <v>1</v>
      </c>
      <c r="H12" s="22">
        <v>1</v>
      </c>
      <c r="I12" s="22">
        <v>1</v>
      </c>
    </row>
    <row r="13" spans="1:11">
      <c r="A13" s="22">
        <v>5</v>
      </c>
      <c r="B13" s="22">
        <v>12</v>
      </c>
      <c r="C13" s="22">
        <v>12</v>
      </c>
      <c r="D13" s="22">
        <v>12</v>
      </c>
      <c r="E13" s="22">
        <v>10</v>
      </c>
      <c r="F13" s="22">
        <v>3</v>
      </c>
      <c r="G13" s="22">
        <v>3</v>
      </c>
      <c r="H13" s="22">
        <v>3</v>
      </c>
      <c r="I13" s="22">
        <v>1</v>
      </c>
    </row>
    <row r="14" spans="1:11">
      <c r="A14" s="22">
        <v>5</v>
      </c>
      <c r="B14" s="22">
        <v>9</v>
      </c>
      <c r="C14" s="22">
        <v>9</v>
      </c>
      <c r="D14" s="22">
        <v>9</v>
      </c>
      <c r="E14" s="22">
        <v>6</v>
      </c>
      <c r="F14" s="22">
        <v>9</v>
      </c>
      <c r="G14" s="22">
        <v>6</v>
      </c>
      <c r="H14" s="22">
        <v>9</v>
      </c>
      <c r="I14" s="22">
        <v>1</v>
      </c>
    </row>
    <row r="15" spans="1:11">
      <c r="A15" s="22">
        <v>9</v>
      </c>
      <c r="B15" s="22">
        <v>6</v>
      </c>
      <c r="C15" s="22">
        <v>6</v>
      </c>
      <c r="D15" s="22">
        <v>6</v>
      </c>
      <c r="E15" s="22">
        <v>10</v>
      </c>
      <c r="F15" s="22">
        <v>11</v>
      </c>
      <c r="G15" s="22">
        <v>8</v>
      </c>
      <c r="H15" s="22">
        <v>11</v>
      </c>
      <c r="I15" s="22">
        <v>1</v>
      </c>
    </row>
    <row r="16" spans="1:11">
      <c r="A16" s="22">
        <v>1</v>
      </c>
      <c r="B16" s="22">
        <v>2</v>
      </c>
      <c r="C16" s="22">
        <v>3</v>
      </c>
      <c r="D16" s="22">
        <v>3</v>
      </c>
      <c r="E16" s="22">
        <v>10</v>
      </c>
      <c r="F16" s="22">
        <v>13</v>
      </c>
      <c r="G16" s="22">
        <v>12</v>
      </c>
      <c r="H16" s="22">
        <v>13</v>
      </c>
      <c r="I16" s="22">
        <v>1</v>
      </c>
    </row>
    <row r="17" spans="1:16">
      <c r="L17" t="s">
        <v>9645</v>
      </c>
    </row>
    <row r="18" spans="1:16">
      <c r="A18" s="22">
        <f>A1-A$1</f>
        <v>0</v>
      </c>
      <c r="B18" s="22">
        <f t="shared" ref="B18:I18" si="0">B1-B$1</f>
        <v>0</v>
      </c>
      <c r="C18" s="22">
        <f t="shared" si="0"/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  <c r="I18" s="22">
        <f t="shared" si="0"/>
        <v>0</v>
      </c>
      <c r="K18" s="22">
        <f>COUNTIF(A18:I18,"&lt;0")</f>
        <v>0</v>
      </c>
      <c r="L18" s="22">
        <f>COUNTIF(A18:I18,"&gt;0")</f>
        <v>0</v>
      </c>
      <c r="M18" s="22">
        <f>COUNTIF(A18:I18,"0")</f>
        <v>9</v>
      </c>
      <c r="N18">
        <f>SUM(K18:M18)</f>
        <v>9</v>
      </c>
      <c r="O18">
        <v>1</v>
      </c>
      <c r="P18">
        <v>1</v>
      </c>
    </row>
    <row r="19" spans="1:16">
      <c r="A19" s="22">
        <f t="shared" ref="A19:I33" si="1">A2-A$1</f>
        <v>2</v>
      </c>
      <c r="B19" s="22">
        <f t="shared" si="1"/>
        <v>-3</v>
      </c>
      <c r="C19" s="22">
        <f t="shared" si="1"/>
        <v>-3</v>
      </c>
      <c r="D19" s="22">
        <f t="shared" si="1"/>
        <v>-3</v>
      </c>
      <c r="E19" s="22">
        <f t="shared" si="1"/>
        <v>2</v>
      </c>
      <c r="F19" s="22">
        <f t="shared" si="1"/>
        <v>2</v>
      </c>
      <c r="G19" s="22">
        <f t="shared" si="1"/>
        <v>2</v>
      </c>
      <c r="H19" s="22">
        <f t="shared" si="1"/>
        <v>2</v>
      </c>
      <c r="I19" s="22">
        <f t="shared" si="1"/>
        <v>0</v>
      </c>
      <c r="K19" s="22">
        <f>COUNTIF(A19:I19,"&lt;0")</f>
        <v>3</v>
      </c>
      <c r="L19" s="22">
        <f>COUNTIF(A19:I19,"&gt;0")</f>
        <v>5</v>
      </c>
      <c r="M19" s="22">
        <f>COUNTIF(A19:I19,"0")</f>
        <v>1</v>
      </c>
      <c r="N19">
        <f>SUM(K19:M19)</f>
        <v>9</v>
      </c>
      <c r="O19">
        <v>2</v>
      </c>
      <c r="P19">
        <v>1</v>
      </c>
    </row>
    <row r="20" spans="1:16">
      <c r="A20" s="22">
        <f t="shared" si="1"/>
        <v>2</v>
      </c>
      <c r="B20" s="22">
        <f t="shared" si="1"/>
        <v>-6</v>
      </c>
      <c r="C20" s="22">
        <f t="shared" si="1"/>
        <v>-6</v>
      </c>
      <c r="D20" s="22">
        <f t="shared" si="1"/>
        <v>-6</v>
      </c>
      <c r="E20" s="22">
        <f t="shared" si="1"/>
        <v>-2</v>
      </c>
      <c r="F20" s="22">
        <f t="shared" si="1"/>
        <v>8</v>
      </c>
      <c r="G20" s="22">
        <f t="shared" si="1"/>
        <v>5</v>
      </c>
      <c r="H20" s="22">
        <f t="shared" si="1"/>
        <v>8</v>
      </c>
      <c r="I20" s="22">
        <f t="shared" si="1"/>
        <v>0</v>
      </c>
      <c r="K20" s="22">
        <f t="shared" ref="K20:K33" si="2">COUNTIF(A20:I20,"&lt;0")</f>
        <v>4</v>
      </c>
      <c r="L20" s="22">
        <f t="shared" ref="L20:L33" si="3">COUNTIF(A20:I20,"&gt;0")</f>
        <v>4</v>
      </c>
      <c r="M20" s="22">
        <f t="shared" ref="M20:M33" si="4">COUNTIF(A20:I20,"0")</f>
        <v>1</v>
      </c>
      <c r="N20">
        <f t="shared" ref="N20:N33" si="5">SUM(K20:M20)</f>
        <v>9</v>
      </c>
      <c r="O20">
        <v>3</v>
      </c>
      <c r="P20">
        <v>1</v>
      </c>
    </row>
    <row r="21" spans="1:16">
      <c r="A21" s="22">
        <f t="shared" si="1"/>
        <v>6</v>
      </c>
      <c r="B21" s="22">
        <f t="shared" si="1"/>
        <v>-9</v>
      </c>
      <c r="C21" s="22">
        <f t="shared" si="1"/>
        <v>-9</v>
      </c>
      <c r="D21" s="22">
        <f t="shared" si="1"/>
        <v>-9</v>
      </c>
      <c r="E21" s="22">
        <f t="shared" si="1"/>
        <v>2</v>
      </c>
      <c r="F21" s="22">
        <f t="shared" si="1"/>
        <v>10</v>
      </c>
      <c r="G21" s="22">
        <f t="shared" si="1"/>
        <v>7</v>
      </c>
      <c r="H21" s="22">
        <f t="shared" si="1"/>
        <v>10</v>
      </c>
      <c r="I21" s="22">
        <f t="shared" si="1"/>
        <v>0</v>
      </c>
      <c r="K21" s="22">
        <f t="shared" si="2"/>
        <v>3</v>
      </c>
      <c r="L21" s="22">
        <f t="shared" si="3"/>
        <v>5</v>
      </c>
      <c r="M21" s="22">
        <f t="shared" si="4"/>
        <v>1</v>
      </c>
      <c r="N21">
        <f t="shared" si="5"/>
        <v>9</v>
      </c>
      <c r="O21">
        <v>4</v>
      </c>
      <c r="P21">
        <v>1</v>
      </c>
    </row>
    <row r="22" spans="1:16">
      <c r="A22" s="22">
        <f t="shared" si="1"/>
        <v>-2</v>
      </c>
      <c r="B22" s="22">
        <f t="shared" si="1"/>
        <v>-13</v>
      </c>
      <c r="C22" s="22">
        <f t="shared" si="1"/>
        <v>-12</v>
      </c>
      <c r="D22" s="22">
        <f t="shared" si="1"/>
        <v>-12</v>
      </c>
      <c r="E22" s="22">
        <f t="shared" si="1"/>
        <v>2</v>
      </c>
      <c r="F22" s="22">
        <f t="shared" si="1"/>
        <v>12</v>
      </c>
      <c r="G22" s="22">
        <f t="shared" si="1"/>
        <v>11</v>
      </c>
      <c r="H22" s="22">
        <f t="shared" si="1"/>
        <v>12</v>
      </c>
      <c r="I22" s="22">
        <f t="shared" si="1"/>
        <v>0</v>
      </c>
      <c r="K22" s="22">
        <f t="shared" si="2"/>
        <v>4</v>
      </c>
      <c r="L22" s="22">
        <f t="shared" si="3"/>
        <v>4</v>
      </c>
      <c r="M22" s="22">
        <f t="shared" si="4"/>
        <v>1</v>
      </c>
      <c r="N22">
        <f t="shared" si="5"/>
        <v>9</v>
      </c>
      <c r="O22">
        <v>5</v>
      </c>
      <c r="P22">
        <v>1</v>
      </c>
    </row>
    <row r="23" spans="1:16">
      <c r="A23" s="22">
        <f t="shared" si="1"/>
        <v>11</v>
      </c>
      <c r="B23" s="22">
        <f t="shared" si="1"/>
        <v>-1</v>
      </c>
      <c r="C23" s="22">
        <f t="shared" si="1"/>
        <v>-1</v>
      </c>
      <c r="D23" s="22">
        <f t="shared" si="1"/>
        <v>-1</v>
      </c>
      <c r="E23" s="22">
        <f t="shared" si="1"/>
        <v>2</v>
      </c>
      <c r="F23" s="22">
        <f t="shared" si="1"/>
        <v>2</v>
      </c>
      <c r="G23" s="22">
        <f t="shared" si="1"/>
        <v>2</v>
      </c>
      <c r="H23" s="22">
        <f t="shared" si="1"/>
        <v>2</v>
      </c>
      <c r="I23" s="22">
        <f t="shared" si="1"/>
        <v>0</v>
      </c>
      <c r="K23" s="22">
        <f t="shared" si="2"/>
        <v>3</v>
      </c>
      <c r="L23" s="22">
        <f t="shared" si="3"/>
        <v>5</v>
      </c>
      <c r="M23" s="22">
        <f t="shared" si="4"/>
        <v>1</v>
      </c>
      <c r="N23">
        <f t="shared" si="5"/>
        <v>9</v>
      </c>
      <c r="O23">
        <v>6</v>
      </c>
      <c r="P23">
        <v>1</v>
      </c>
    </row>
    <row r="24" spans="1:16">
      <c r="A24" s="22">
        <f t="shared" si="1"/>
        <v>8</v>
      </c>
      <c r="B24" s="22">
        <f t="shared" si="1"/>
        <v>-4</v>
      </c>
      <c r="C24" s="22">
        <f t="shared" si="1"/>
        <v>-4</v>
      </c>
      <c r="D24" s="22">
        <f t="shared" si="1"/>
        <v>-4</v>
      </c>
      <c r="E24" s="22">
        <f t="shared" si="1"/>
        <v>-6</v>
      </c>
      <c r="F24" s="22">
        <f t="shared" si="1"/>
        <v>2</v>
      </c>
      <c r="G24" s="22">
        <f t="shared" si="1"/>
        <v>7</v>
      </c>
      <c r="H24" s="22">
        <f t="shared" si="1"/>
        <v>5</v>
      </c>
      <c r="I24" s="22">
        <f t="shared" si="1"/>
        <v>0</v>
      </c>
      <c r="K24" s="22">
        <f t="shared" si="2"/>
        <v>4</v>
      </c>
      <c r="L24" s="22">
        <f t="shared" si="3"/>
        <v>4</v>
      </c>
      <c r="M24" s="22">
        <f t="shared" si="4"/>
        <v>1</v>
      </c>
      <c r="N24">
        <f t="shared" si="5"/>
        <v>9</v>
      </c>
      <c r="O24">
        <v>7</v>
      </c>
      <c r="P24">
        <v>1</v>
      </c>
    </row>
    <row r="25" spans="1:16">
      <c r="A25" s="22">
        <f t="shared" si="1"/>
        <v>10</v>
      </c>
      <c r="B25" s="22">
        <f t="shared" si="1"/>
        <v>-7</v>
      </c>
      <c r="C25" s="22">
        <f t="shared" si="1"/>
        <v>-7</v>
      </c>
      <c r="D25" s="22">
        <f t="shared" si="1"/>
        <v>-7</v>
      </c>
      <c r="E25" s="22">
        <f t="shared" si="1"/>
        <v>-6</v>
      </c>
      <c r="F25" s="22">
        <f t="shared" si="1"/>
        <v>2</v>
      </c>
      <c r="G25" s="22">
        <f t="shared" si="1"/>
        <v>7</v>
      </c>
      <c r="H25" s="22">
        <f t="shared" si="1"/>
        <v>5</v>
      </c>
      <c r="I25" s="22">
        <f t="shared" si="1"/>
        <v>0</v>
      </c>
      <c r="K25" s="22">
        <f t="shared" si="2"/>
        <v>4</v>
      </c>
      <c r="L25" s="22">
        <f t="shared" si="3"/>
        <v>4</v>
      </c>
      <c r="M25" s="22">
        <f t="shared" si="4"/>
        <v>1</v>
      </c>
      <c r="N25">
        <f t="shared" si="5"/>
        <v>9</v>
      </c>
      <c r="O25">
        <v>8</v>
      </c>
      <c r="P25">
        <v>1</v>
      </c>
    </row>
    <row r="26" spans="1:16">
      <c r="A26" s="22">
        <f t="shared" si="1"/>
        <v>9</v>
      </c>
      <c r="B26" s="22">
        <f t="shared" si="1"/>
        <v>-10</v>
      </c>
      <c r="C26" s="22">
        <f t="shared" si="1"/>
        <v>-12</v>
      </c>
      <c r="D26" s="22">
        <f t="shared" si="1"/>
        <v>-10</v>
      </c>
      <c r="E26" s="22">
        <f t="shared" si="1"/>
        <v>-7</v>
      </c>
      <c r="F26" s="22">
        <f t="shared" si="1"/>
        <v>2</v>
      </c>
      <c r="G26" s="22">
        <f t="shared" si="1"/>
        <v>11</v>
      </c>
      <c r="H26" s="22">
        <f t="shared" si="1"/>
        <v>7</v>
      </c>
      <c r="I26" s="22">
        <f t="shared" si="1"/>
        <v>0</v>
      </c>
      <c r="K26" s="22">
        <f t="shared" si="2"/>
        <v>4</v>
      </c>
      <c r="L26" s="22">
        <f t="shared" si="3"/>
        <v>4</v>
      </c>
      <c r="M26" s="22">
        <f t="shared" si="4"/>
        <v>1</v>
      </c>
      <c r="N26">
        <f t="shared" si="5"/>
        <v>9</v>
      </c>
      <c r="O26">
        <v>9</v>
      </c>
      <c r="P26">
        <v>1</v>
      </c>
    </row>
    <row r="27" spans="1:16">
      <c r="A27" s="22">
        <f t="shared" si="1"/>
        <v>12</v>
      </c>
      <c r="B27" s="22">
        <f t="shared" si="1"/>
        <v>-13</v>
      </c>
      <c r="C27" s="22">
        <f t="shared" si="1"/>
        <v>-13</v>
      </c>
      <c r="D27" s="22">
        <f t="shared" si="1"/>
        <v>-13</v>
      </c>
      <c r="E27" s="22">
        <f t="shared" si="1"/>
        <v>-4</v>
      </c>
      <c r="F27" s="22">
        <f t="shared" si="1"/>
        <v>14</v>
      </c>
      <c r="G27" s="22">
        <f t="shared" si="1"/>
        <v>14</v>
      </c>
      <c r="H27" s="22">
        <f t="shared" si="1"/>
        <v>14</v>
      </c>
      <c r="I27" s="22">
        <f t="shared" si="1"/>
        <v>0</v>
      </c>
      <c r="K27" s="22">
        <f t="shared" si="2"/>
        <v>4</v>
      </c>
      <c r="L27" s="22">
        <f t="shared" si="3"/>
        <v>4</v>
      </c>
      <c r="M27" s="22">
        <f t="shared" si="4"/>
        <v>1</v>
      </c>
      <c r="N27">
        <f t="shared" si="5"/>
        <v>9</v>
      </c>
      <c r="O27">
        <v>10</v>
      </c>
      <c r="P27">
        <v>1</v>
      </c>
    </row>
    <row r="28" spans="1:16">
      <c r="A28" s="22">
        <f t="shared" si="1"/>
        <v>12</v>
      </c>
      <c r="B28" s="22">
        <f t="shared" si="1"/>
        <v>-14</v>
      </c>
      <c r="C28" s="22">
        <f t="shared" si="1"/>
        <v>-14</v>
      </c>
      <c r="D28" s="22">
        <f t="shared" si="1"/>
        <v>-14</v>
      </c>
      <c r="E28" s="22">
        <f t="shared" si="1"/>
        <v>-4</v>
      </c>
      <c r="F28" s="22">
        <f t="shared" si="1"/>
        <v>14</v>
      </c>
      <c r="G28" s="22">
        <f t="shared" si="1"/>
        <v>14</v>
      </c>
      <c r="H28" s="22">
        <f t="shared" si="1"/>
        <v>14</v>
      </c>
      <c r="I28" s="22">
        <f t="shared" si="1"/>
        <v>0</v>
      </c>
      <c r="K28" s="22">
        <f t="shared" si="2"/>
        <v>4</v>
      </c>
      <c r="L28" s="22">
        <f t="shared" si="3"/>
        <v>4</v>
      </c>
      <c r="M28" s="22">
        <f t="shared" si="4"/>
        <v>1</v>
      </c>
      <c r="N28">
        <f t="shared" si="5"/>
        <v>9</v>
      </c>
      <c r="O28">
        <v>11</v>
      </c>
      <c r="P28">
        <v>1</v>
      </c>
    </row>
    <row r="29" spans="1:16">
      <c r="A29" s="22">
        <f t="shared" si="1"/>
        <v>0</v>
      </c>
      <c r="B29" s="22">
        <f t="shared" si="1"/>
        <v>0</v>
      </c>
      <c r="C29" s="22">
        <f t="shared" si="1"/>
        <v>0</v>
      </c>
      <c r="D29" s="22">
        <f t="shared" si="1"/>
        <v>0</v>
      </c>
      <c r="E29" s="22">
        <f t="shared" si="1"/>
        <v>0</v>
      </c>
      <c r="F29" s="22">
        <f t="shared" si="1"/>
        <v>0</v>
      </c>
      <c r="G29" s="22">
        <f t="shared" si="1"/>
        <v>0</v>
      </c>
      <c r="H29" s="22">
        <f t="shared" si="1"/>
        <v>0</v>
      </c>
      <c r="I29" s="22">
        <f t="shared" si="1"/>
        <v>-5</v>
      </c>
      <c r="K29" s="129">
        <f t="shared" si="2"/>
        <v>1</v>
      </c>
      <c r="L29" s="128">
        <f t="shared" si="3"/>
        <v>0</v>
      </c>
      <c r="M29" s="22">
        <f t="shared" si="4"/>
        <v>8</v>
      </c>
      <c r="N29">
        <f t="shared" si="5"/>
        <v>9</v>
      </c>
      <c r="O29" s="133">
        <v>12</v>
      </c>
      <c r="P29" s="133">
        <v>1</v>
      </c>
    </row>
    <row r="30" spans="1:16">
      <c r="A30" s="22">
        <f t="shared" si="1"/>
        <v>2</v>
      </c>
      <c r="B30" s="22">
        <f t="shared" si="1"/>
        <v>-3</v>
      </c>
      <c r="C30" s="22">
        <f t="shared" si="1"/>
        <v>-3</v>
      </c>
      <c r="D30" s="22">
        <f t="shared" si="1"/>
        <v>-3</v>
      </c>
      <c r="E30" s="22">
        <f t="shared" si="1"/>
        <v>2</v>
      </c>
      <c r="F30" s="22">
        <f t="shared" si="1"/>
        <v>2</v>
      </c>
      <c r="G30" s="22">
        <f t="shared" si="1"/>
        <v>2</v>
      </c>
      <c r="H30" s="22">
        <f t="shared" si="1"/>
        <v>2</v>
      </c>
      <c r="I30" s="22">
        <f t="shared" si="1"/>
        <v>-5</v>
      </c>
      <c r="K30" s="22">
        <f t="shared" si="2"/>
        <v>4</v>
      </c>
      <c r="L30" s="22">
        <f t="shared" si="3"/>
        <v>5</v>
      </c>
      <c r="M30" s="22">
        <f t="shared" si="4"/>
        <v>0</v>
      </c>
      <c r="N30">
        <f t="shared" si="5"/>
        <v>9</v>
      </c>
      <c r="O30">
        <v>13</v>
      </c>
      <c r="P30">
        <v>1</v>
      </c>
    </row>
    <row r="31" spans="1:16">
      <c r="A31" s="22">
        <f t="shared" si="1"/>
        <v>2</v>
      </c>
      <c r="B31" s="22">
        <f t="shared" si="1"/>
        <v>-6</v>
      </c>
      <c r="C31" s="22">
        <f t="shared" si="1"/>
        <v>-6</v>
      </c>
      <c r="D31" s="22">
        <f t="shared" si="1"/>
        <v>-6</v>
      </c>
      <c r="E31" s="22">
        <f t="shared" si="1"/>
        <v>-2</v>
      </c>
      <c r="F31" s="22">
        <f t="shared" si="1"/>
        <v>8</v>
      </c>
      <c r="G31" s="22">
        <f t="shared" si="1"/>
        <v>5</v>
      </c>
      <c r="H31" s="22">
        <f t="shared" si="1"/>
        <v>8</v>
      </c>
      <c r="I31" s="22">
        <f t="shared" si="1"/>
        <v>-5</v>
      </c>
      <c r="K31" s="22">
        <f t="shared" si="2"/>
        <v>5</v>
      </c>
      <c r="L31" s="22">
        <f t="shared" si="3"/>
        <v>4</v>
      </c>
      <c r="M31" s="22">
        <f t="shared" si="4"/>
        <v>0</v>
      </c>
      <c r="N31">
        <f t="shared" si="5"/>
        <v>9</v>
      </c>
      <c r="O31">
        <v>14</v>
      </c>
      <c r="P31">
        <v>1</v>
      </c>
    </row>
    <row r="32" spans="1:16">
      <c r="A32" s="22">
        <f t="shared" si="1"/>
        <v>6</v>
      </c>
      <c r="B32" s="22">
        <f t="shared" si="1"/>
        <v>-9</v>
      </c>
      <c r="C32" s="22">
        <f t="shared" si="1"/>
        <v>-9</v>
      </c>
      <c r="D32" s="22">
        <f t="shared" si="1"/>
        <v>-9</v>
      </c>
      <c r="E32" s="22">
        <f t="shared" si="1"/>
        <v>2</v>
      </c>
      <c r="F32" s="22">
        <f t="shared" si="1"/>
        <v>10</v>
      </c>
      <c r="G32" s="22">
        <f t="shared" si="1"/>
        <v>7</v>
      </c>
      <c r="H32" s="22">
        <f t="shared" si="1"/>
        <v>10</v>
      </c>
      <c r="I32" s="22">
        <f t="shared" si="1"/>
        <v>-5</v>
      </c>
      <c r="K32" s="22">
        <f t="shared" si="2"/>
        <v>4</v>
      </c>
      <c r="L32" s="22">
        <f t="shared" si="3"/>
        <v>5</v>
      </c>
      <c r="M32" s="22">
        <f t="shared" si="4"/>
        <v>0</v>
      </c>
      <c r="N32">
        <f t="shared" si="5"/>
        <v>9</v>
      </c>
      <c r="O32">
        <v>15</v>
      </c>
      <c r="P32">
        <v>1</v>
      </c>
    </row>
    <row r="33" spans="1:16">
      <c r="A33" s="22">
        <f t="shared" si="1"/>
        <v>-2</v>
      </c>
      <c r="B33" s="22">
        <f t="shared" si="1"/>
        <v>-13</v>
      </c>
      <c r="C33" s="22">
        <f t="shared" si="1"/>
        <v>-12</v>
      </c>
      <c r="D33" s="22">
        <f t="shared" si="1"/>
        <v>-12</v>
      </c>
      <c r="E33" s="22">
        <f t="shared" si="1"/>
        <v>2</v>
      </c>
      <c r="F33" s="22">
        <f t="shared" si="1"/>
        <v>12</v>
      </c>
      <c r="G33" s="22">
        <f t="shared" si="1"/>
        <v>11</v>
      </c>
      <c r="H33" s="22">
        <f t="shared" si="1"/>
        <v>12</v>
      </c>
      <c r="I33" s="22">
        <f t="shared" si="1"/>
        <v>-5</v>
      </c>
      <c r="K33" s="22">
        <f t="shared" si="2"/>
        <v>5</v>
      </c>
      <c r="L33" s="22">
        <f t="shared" si="3"/>
        <v>4</v>
      </c>
      <c r="M33" s="22">
        <f t="shared" si="4"/>
        <v>0</v>
      </c>
      <c r="N33">
        <f t="shared" si="5"/>
        <v>9</v>
      </c>
      <c r="O33">
        <v>16</v>
      </c>
      <c r="P33">
        <v>1</v>
      </c>
    </row>
    <row r="34" spans="1:16">
      <c r="A34" s="22"/>
      <c r="B34" s="22"/>
      <c r="C34" s="22"/>
      <c r="D34" s="22"/>
      <c r="E34" s="22"/>
      <c r="F34" s="22"/>
      <c r="G34" s="22"/>
      <c r="H34" s="22"/>
      <c r="I34" s="22"/>
    </row>
    <row r="35" spans="1:16">
      <c r="A35" s="22">
        <f>A1-A$2</f>
        <v>-2</v>
      </c>
      <c r="B35" s="22">
        <f t="shared" ref="B35:I35" si="6">B1-B$2</f>
        <v>3</v>
      </c>
      <c r="C35" s="22">
        <f t="shared" si="6"/>
        <v>3</v>
      </c>
      <c r="D35" s="22">
        <f t="shared" si="6"/>
        <v>3</v>
      </c>
      <c r="E35" s="22">
        <f t="shared" si="6"/>
        <v>-2</v>
      </c>
      <c r="F35" s="22">
        <f t="shared" si="6"/>
        <v>-2</v>
      </c>
      <c r="G35" s="22">
        <f t="shared" si="6"/>
        <v>-2</v>
      </c>
      <c r="H35" s="22">
        <f t="shared" si="6"/>
        <v>-2</v>
      </c>
      <c r="I35" s="22">
        <f t="shared" si="6"/>
        <v>0</v>
      </c>
      <c r="K35" s="22">
        <f>COUNTIF(A35:I35,"&lt;0")</f>
        <v>5</v>
      </c>
      <c r="L35" s="129">
        <f>COUNTIF(A35:I35,"&gt;0")</f>
        <v>3</v>
      </c>
      <c r="M35" s="22">
        <f>COUNTIF(A35:I35,"0")</f>
        <v>1</v>
      </c>
      <c r="N35">
        <f>SUM(K35:M35)</f>
        <v>9</v>
      </c>
      <c r="O35">
        <v>1</v>
      </c>
      <c r="P35">
        <f>P18+1</f>
        <v>2</v>
      </c>
    </row>
    <row r="36" spans="1:16">
      <c r="A36" s="22">
        <f t="shared" ref="A36:I50" si="7">A2-A$2</f>
        <v>0</v>
      </c>
      <c r="B36" s="22">
        <f t="shared" si="7"/>
        <v>0</v>
      </c>
      <c r="C36" s="22">
        <f t="shared" si="7"/>
        <v>0</v>
      </c>
      <c r="D36" s="22">
        <f t="shared" si="7"/>
        <v>0</v>
      </c>
      <c r="E36" s="22">
        <f t="shared" si="7"/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K36" s="22">
        <f>COUNTIF(A36:I36,"&lt;0")</f>
        <v>0</v>
      </c>
      <c r="L36" s="129">
        <f>COUNTIF(A36:I36,"&gt;0")</f>
        <v>0</v>
      </c>
      <c r="M36" s="22">
        <f>COUNTIF(A36:I36,"0")</f>
        <v>9</v>
      </c>
      <c r="N36">
        <f>SUM(K36:M36)</f>
        <v>9</v>
      </c>
      <c r="O36">
        <v>2</v>
      </c>
      <c r="P36">
        <f t="shared" ref="P36:P50" si="8">P19+1</f>
        <v>2</v>
      </c>
    </row>
    <row r="37" spans="1:16">
      <c r="A37" s="22">
        <f t="shared" si="7"/>
        <v>0</v>
      </c>
      <c r="B37" s="22">
        <f t="shared" si="7"/>
        <v>-3</v>
      </c>
      <c r="C37" s="22">
        <f t="shared" si="7"/>
        <v>-3</v>
      </c>
      <c r="D37" s="22">
        <f t="shared" si="7"/>
        <v>-3</v>
      </c>
      <c r="E37" s="22">
        <f t="shared" si="7"/>
        <v>-4</v>
      </c>
      <c r="F37" s="22">
        <f t="shared" si="7"/>
        <v>6</v>
      </c>
      <c r="G37" s="22">
        <f t="shared" si="7"/>
        <v>3</v>
      </c>
      <c r="H37" s="22">
        <f t="shared" si="7"/>
        <v>6</v>
      </c>
      <c r="I37" s="22">
        <f t="shared" si="7"/>
        <v>0</v>
      </c>
      <c r="K37" s="22">
        <f t="shared" ref="K37:K50" si="9">COUNTIF(A37:I37,"&lt;0")</f>
        <v>4</v>
      </c>
      <c r="L37" s="129">
        <f t="shared" ref="L37:L50" si="10">COUNTIF(A37:I37,"&gt;0")</f>
        <v>3</v>
      </c>
      <c r="M37" s="22">
        <f t="shared" ref="M37:M50" si="11">COUNTIF(A37:I37,"0")</f>
        <v>2</v>
      </c>
      <c r="N37">
        <f t="shared" ref="N37:N50" si="12">SUM(K37:M37)</f>
        <v>9</v>
      </c>
      <c r="O37">
        <v>3</v>
      </c>
      <c r="P37">
        <f t="shared" si="8"/>
        <v>2</v>
      </c>
    </row>
    <row r="38" spans="1:16">
      <c r="A38" s="22">
        <f t="shared" si="7"/>
        <v>4</v>
      </c>
      <c r="B38" s="22">
        <f t="shared" si="7"/>
        <v>-6</v>
      </c>
      <c r="C38" s="22">
        <f t="shared" si="7"/>
        <v>-6</v>
      </c>
      <c r="D38" s="22">
        <f t="shared" si="7"/>
        <v>-6</v>
      </c>
      <c r="E38" s="22">
        <f t="shared" si="7"/>
        <v>0</v>
      </c>
      <c r="F38" s="22">
        <f t="shared" si="7"/>
        <v>8</v>
      </c>
      <c r="G38" s="22">
        <f t="shared" si="7"/>
        <v>5</v>
      </c>
      <c r="H38" s="22">
        <f t="shared" si="7"/>
        <v>8</v>
      </c>
      <c r="I38" s="22">
        <f t="shared" si="7"/>
        <v>0</v>
      </c>
      <c r="K38" s="22">
        <f t="shared" si="9"/>
        <v>3</v>
      </c>
      <c r="L38" s="129">
        <f t="shared" si="10"/>
        <v>4</v>
      </c>
      <c r="M38" s="22">
        <f t="shared" si="11"/>
        <v>2</v>
      </c>
      <c r="N38">
        <f t="shared" si="12"/>
        <v>9</v>
      </c>
      <c r="O38">
        <v>4</v>
      </c>
      <c r="P38">
        <f t="shared" si="8"/>
        <v>2</v>
      </c>
    </row>
    <row r="39" spans="1:16">
      <c r="A39" s="22">
        <f t="shared" si="7"/>
        <v>-4</v>
      </c>
      <c r="B39" s="22">
        <f t="shared" si="7"/>
        <v>-10</v>
      </c>
      <c r="C39" s="22">
        <f t="shared" si="7"/>
        <v>-9</v>
      </c>
      <c r="D39" s="22">
        <f t="shared" si="7"/>
        <v>-9</v>
      </c>
      <c r="E39" s="22">
        <f t="shared" si="7"/>
        <v>0</v>
      </c>
      <c r="F39" s="22">
        <f t="shared" si="7"/>
        <v>10</v>
      </c>
      <c r="G39" s="22">
        <f t="shared" si="7"/>
        <v>9</v>
      </c>
      <c r="H39" s="22">
        <f t="shared" si="7"/>
        <v>10</v>
      </c>
      <c r="I39" s="22">
        <f t="shared" si="7"/>
        <v>0</v>
      </c>
      <c r="K39" s="22">
        <f t="shared" si="9"/>
        <v>4</v>
      </c>
      <c r="L39" s="22">
        <f t="shared" si="10"/>
        <v>3</v>
      </c>
      <c r="M39" s="22">
        <f t="shared" si="11"/>
        <v>2</v>
      </c>
      <c r="N39">
        <f t="shared" si="12"/>
        <v>9</v>
      </c>
      <c r="O39">
        <v>5</v>
      </c>
      <c r="P39">
        <f t="shared" si="8"/>
        <v>2</v>
      </c>
    </row>
    <row r="40" spans="1:16">
      <c r="A40" s="22">
        <f t="shared" si="7"/>
        <v>9</v>
      </c>
      <c r="B40" s="22">
        <f t="shared" si="7"/>
        <v>2</v>
      </c>
      <c r="C40" s="22">
        <f t="shared" si="7"/>
        <v>2</v>
      </c>
      <c r="D40" s="22">
        <f t="shared" si="7"/>
        <v>2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 t="shared" si="7"/>
        <v>0</v>
      </c>
      <c r="I40" s="22">
        <f t="shared" si="7"/>
        <v>0</v>
      </c>
      <c r="K40" s="22">
        <f t="shared" si="9"/>
        <v>0</v>
      </c>
      <c r="L40" s="129">
        <f t="shared" si="10"/>
        <v>4</v>
      </c>
      <c r="M40" s="22">
        <f t="shared" si="11"/>
        <v>5</v>
      </c>
      <c r="N40">
        <f t="shared" si="12"/>
        <v>9</v>
      </c>
      <c r="O40">
        <v>6</v>
      </c>
      <c r="P40">
        <f t="shared" si="8"/>
        <v>2</v>
      </c>
    </row>
    <row r="41" spans="1:16">
      <c r="A41" s="22">
        <f t="shared" si="7"/>
        <v>6</v>
      </c>
      <c r="B41" s="22">
        <f t="shared" si="7"/>
        <v>-1</v>
      </c>
      <c r="C41" s="22">
        <f t="shared" si="7"/>
        <v>-1</v>
      </c>
      <c r="D41" s="22">
        <f t="shared" si="7"/>
        <v>-1</v>
      </c>
      <c r="E41" s="22">
        <f t="shared" si="7"/>
        <v>-8</v>
      </c>
      <c r="F41" s="22">
        <f t="shared" si="7"/>
        <v>0</v>
      </c>
      <c r="G41" s="22">
        <f t="shared" si="7"/>
        <v>5</v>
      </c>
      <c r="H41" s="22">
        <f t="shared" si="7"/>
        <v>3</v>
      </c>
      <c r="I41" s="22">
        <f t="shared" si="7"/>
        <v>0</v>
      </c>
      <c r="K41" s="22">
        <f t="shared" si="9"/>
        <v>4</v>
      </c>
      <c r="L41" s="22">
        <f t="shared" si="10"/>
        <v>3</v>
      </c>
      <c r="M41" s="22">
        <f t="shared" si="11"/>
        <v>2</v>
      </c>
      <c r="N41">
        <f t="shared" si="12"/>
        <v>9</v>
      </c>
      <c r="O41">
        <v>7</v>
      </c>
      <c r="P41">
        <f t="shared" si="8"/>
        <v>2</v>
      </c>
    </row>
    <row r="42" spans="1:16">
      <c r="A42" s="22">
        <f t="shared" si="7"/>
        <v>8</v>
      </c>
      <c r="B42" s="22">
        <f t="shared" si="7"/>
        <v>-4</v>
      </c>
      <c r="C42" s="22">
        <f t="shared" si="7"/>
        <v>-4</v>
      </c>
      <c r="D42" s="22">
        <f t="shared" si="7"/>
        <v>-4</v>
      </c>
      <c r="E42" s="22">
        <f t="shared" si="7"/>
        <v>-8</v>
      </c>
      <c r="F42" s="22">
        <f t="shared" si="7"/>
        <v>0</v>
      </c>
      <c r="G42" s="22">
        <f t="shared" si="7"/>
        <v>5</v>
      </c>
      <c r="H42" s="22">
        <f t="shared" si="7"/>
        <v>3</v>
      </c>
      <c r="I42" s="22">
        <f t="shared" si="7"/>
        <v>0</v>
      </c>
      <c r="K42" s="22">
        <f t="shared" si="9"/>
        <v>4</v>
      </c>
      <c r="L42" s="22">
        <f t="shared" si="10"/>
        <v>3</v>
      </c>
      <c r="M42" s="22">
        <f t="shared" si="11"/>
        <v>2</v>
      </c>
      <c r="N42">
        <f t="shared" si="12"/>
        <v>9</v>
      </c>
      <c r="O42">
        <v>8</v>
      </c>
      <c r="P42">
        <f t="shared" si="8"/>
        <v>2</v>
      </c>
    </row>
    <row r="43" spans="1:16">
      <c r="A43" s="22">
        <f t="shared" si="7"/>
        <v>7</v>
      </c>
      <c r="B43" s="22">
        <f t="shared" si="7"/>
        <v>-7</v>
      </c>
      <c r="C43" s="22">
        <f t="shared" si="7"/>
        <v>-9</v>
      </c>
      <c r="D43" s="22">
        <f t="shared" si="7"/>
        <v>-7</v>
      </c>
      <c r="E43" s="22">
        <f t="shared" si="7"/>
        <v>-9</v>
      </c>
      <c r="F43" s="22">
        <f t="shared" si="7"/>
        <v>0</v>
      </c>
      <c r="G43" s="22">
        <f t="shared" si="7"/>
        <v>9</v>
      </c>
      <c r="H43" s="22">
        <f t="shared" si="7"/>
        <v>5</v>
      </c>
      <c r="I43" s="22">
        <f t="shared" si="7"/>
        <v>0</v>
      </c>
      <c r="K43" s="22">
        <f t="shared" si="9"/>
        <v>4</v>
      </c>
      <c r="L43" s="22">
        <f t="shared" si="10"/>
        <v>3</v>
      </c>
      <c r="M43" s="22">
        <f t="shared" si="11"/>
        <v>2</v>
      </c>
      <c r="N43">
        <f t="shared" si="12"/>
        <v>9</v>
      </c>
      <c r="O43">
        <v>9</v>
      </c>
      <c r="P43">
        <f t="shared" si="8"/>
        <v>2</v>
      </c>
    </row>
    <row r="44" spans="1:16">
      <c r="A44" s="22">
        <f t="shared" si="7"/>
        <v>10</v>
      </c>
      <c r="B44" s="22">
        <f t="shared" si="7"/>
        <v>-10</v>
      </c>
      <c r="C44" s="22">
        <f t="shared" si="7"/>
        <v>-10</v>
      </c>
      <c r="D44" s="22">
        <f t="shared" si="7"/>
        <v>-10</v>
      </c>
      <c r="E44" s="22">
        <f t="shared" si="7"/>
        <v>-6</v>
      </c>
      <c r="F44" s="22">
        <f t="shared" si="7"/>
        <v>12</v>
      </c>
      <c r="G44" s="22">
        <f t="shared" si="7"/>
        <v>12</v>
      </c>
      <c r="H44" s="22">
        <f t="shared" si="7"/>
        <v>12</v>
      </c>
      <c r="I44" s="22">
        <f t="shared" si="7"/>
        <v>0</v>
      </c>
      <c r="K44" s="22">
        <f t="shared" si="9"/>
        <v>4</v>
      </c>
      <c r="L44" s="22">
        <f t="shared" si="10"/>
        <v>4</v>
      </c>
      <c r="M44" s="22">
        <f t="shared" si="11"/>
        <v>1</v>
      </c>
      <c r="N44">
        <f t="shared" si="12"/>
        <v>9</v>
      </c>
      <c r="O44">
        <v>10</v>
      </c>
      <c r="P44">
        <f t="shared" si="8"/>
        <v>2</v>
      </c>
    </row>
    <row r="45" spans="1:16">
      <c r="A45" s="22">
        <f t="shared" si="7"/>
        <v>10</v>
      </c>
      <c r="B45" s="22">
        <f t="shared" si="7"/>
        <v>-11</v>
      </c>
      <c r="C45" s="22">
        <f t="shared" si="7"/>
        <v>-11</v>
      </c>
      <c r="D45" s="22">
        <f t="shared" si="7"/>
        <v>-11</v>
      </c>
      <c r="E45" s="22">
        <f t="shared" si="7"/>
        <v>-6</v>
      </c>
      <c r="F45" s="22">
        <f t="shared" si="7"/>
        <v>12</v>
      </c>
      <c r="G45" s="22">
        <f t="shared" si="7"/>
        <v>12</v>
      </c>
      <c r="H45" s="22">
        <f t="shared" si="7"/>
        <v>12</v>
      </c>
      <c r="I45" s="22">
        <f t="shared" si="7"/>
        <v>0</v>
      </c>
      <c r="K45" s="129">
        <f t="shared" si="9"/>
        <v>4</v>
      </c>
      <c r="L45" s="129">
        <f t="shared" si="10"/>
        <v>4</v>
      </c>
      <c r="M45" s="22">
        <f t="shared" si="11"/>
        <v>1</v>
      </c>
      <c r="N45">
        <f t="shared" si="12"/>
        <v>9</v>
      </c>
      <c r="O45">
        <v>11</v>
      </c>
      <c r="P45">
        <f t="shared" si="8"/>
        <v>2</v>
      </c>
    </row>
    <row r="46" spans="1:16">
      <c r="A46" s="22">
        <f t="shared" si="7"/>
        <v>-2</v>
      </c>
      <c r="B46" s="22">
        <f t="shared" si="7"/>
        <v>3</v>
      </c>
      <c r="C46" s="22">
        <f t="shared" si="7"/>
        <v>3</v>
      </c>
      <c r="D46" s="22">
        <f t="shared" si="7"/>
        <v>3</v>
      </c>
      <c r="E46" s="22">
        <f t="shared" si="7"/>
        <v>-2</v>
      </c>
      <c r="F46" s="22">
        <f t="shared" si="7"/>
        <v>-2</v>
      </c>
      <c r="G46" s="22">
        <f t="shared" si="7"/>
        <v>-2</v>
      </c>
      <c r="H46" s="22">
        <f t="shared" si="7"/>
        <v>-2</v>
      </c>
      <c r="I46" s="22">
        <f t="shared" si="7"/>
        <v>-5</v>
      </c>
      <c r="K46" s="129">
        <f t="shared" si="9"/>
        <v>6</v>
      </c>
      <c r="L46" s="129">
        <f t="shared" si="10"/>
        <v>3</v>
      </c>
      <c r="M46" s="22">
        <f t="shared" si="11"/>
        <v>0</v>
      </c>
      <c r="N46">
        <f t="shared" si="12"/>
        <v>9</v>
      </c>
      <c r="O46">
        <v>12</v>
      </c>
      <c r="P46">
        <f t="shared" si="8"/>
        <v>2</v>
      </c>
    </row>
    <row r="47" spans="1:16">
      <c r="A47" s="22">
        <f t="shared" si="7"/>
        <v>0</v>
      </c>
      <c r="B47" s="22">
        <f t="shared" si="7"/>
        <v>0</v>
      </c>
      <c r="C47" s="22">
        <f t="shared" si="7"/>
        <v>0</v>
      </c>
      <c r="D47" s="22">
        <f t="shared" si="7"/>
        <v>0</v>
      </c>
      <c r="E47" s="22">
        <f t="shared" si="7"/>
        <v>0</v>
      </c>
      <c r="F47" s="22">
        <f t="shared" si="7"/>
        <v>0</v>
      </c>
      <c r="G47" s="22">
        <f t="shared" si="7"/>
        <v>0</v>
      </c>
      <c r="H47" s="22">
        <f t="shared" si="7"/>
        <v>0</v>
      </c>
      <c r="I47" s="22">
        <f t="shared" si="7"/>
        <v>-5</v>
      </c>
      <c r="K47" s="22">
        <f t="shared" si="9"/>
        <v>1</v>
      </c>
      <c r="L47" s="129">
        <f t="shared" si="10"/>
        <v>0</v>
      </c>
      <c r="M47" s="22">
        <f t="shared" si="11"/>
        <v>8</v>
      </c>
      <c r="N47">
        <f t="shared" si="12"/>
        <v>9</v>
      </c>
      <c r="O47" s="133">
        <v>13</v>
      </c>
      <c r="P47" s="133">
        <f t="shared" si="8"/>
        <v>2</v>
      </c>
    </row>
    <row r="48" spans="1:16">
      <c r="A48" s="22">
        <f t="shared" si="7"/>
        <v>0</v>
      </c>
      <c r="B48" s="22">
        <f t="shared" si="7"/>
        <v>-3</v>
      </c>
      <c r="C48" s="22">
        <f t="shared" si="7"/>
        <v>-3</v>
      </c>
      <c r="D48" s="22">
        <f t="shared" si="7"/>
        <v>-3</v>
      </c>
      <c r="E48" s="22">
        <f t="shared" si="7"/>
        <v>-4</v>
      </c>
      <c r="F48" s="22">
        <f t="shared" si="7"/>
        <v>6</v>
      </c>
      <c r="G48" s="22">
        <f t="shared" si="7"/>
        <v>3</v>
      </c>
      <c r="H48" s="22">
        <f t="shared" si="7"/>
        <v>6</v>
      </c>
      <c r="I48" s="22">
        <f t="shared" si="7"/>
        <v>-5</v>
      </c>
      <c r="K48" s="22">
        <f t="shared" si="9"/>
        <v>5</v>
      </c>
      <c r="L48" s="129">
        <f t="shared" si="10"/>
        <v>3</v>
      </c>
      <c r="M48" s="22">
        <f t="shared" si="11"/>
        <v>1</v>
      </c>
      <c r="N48">
        <f t="shared" si="12"/>
        <v>9</v>
      </c>
      <c r="O48">
        <v>14</v>
      </c>
      <c r="P48">
        <f t="shared" si="8"/>
        <v>2</v>
      </c>
    </row>
    <row r="49" spans="1:16">
      <c r="A49" s="22">
        <f t="shared" si="7"/>
        <v>4</v>
      </c>
      <c r="B49" s="22">
        <f t="shared" si="7"/>
        <v>-6</v>
      </c>
      <c r="C49" s="22">
        <f t="shared" si="7"/>
        <v>-6</v>
      </c>
      <c r="D49" s="22">
        <f t="shared" si="7"/>
        <v>-6</v>
      </c>
      <c r="E49" s="22">
        <f t="shared" si="7"/>
        <v>0</v>
      </c>
      <c r="F49" s="22">
        <f t="shared" si="7"/>
        <v>8</v>
      </c>
      <c r="G49" s="22">
        <f t="shared" si="7"/>
        <v>5</v>
      </c>
      <c r="H49" s="22">
        <f t="shared" si="7"/>
        <v>8</v>
      </c>
      <c r="I49" s="22">
        <f t="shared" si="7"/>
        <v>-5</v>
      </c>
      <c r="K49" s="22">
        <f t="shared" si="9"/>
        <v>4</v>
      </c>
      <c r="L49" s="129">
        <f t="shared" si="10"/>
        <v>4</v>
      </c>
      <c r="M49" s="22">
        <f t="shared" si="11"/>
        <v>1</v>
      </c>
      <c r="N49">
        <f t="shared" si="12"/>
        <v>9</v>
      </c>
      <c r="O49">
        <v>15</v>
      </c>
      <c r="P49">
        <f t="shared" si="8"/>
        <v>2</v>
      </c>
    </row>
    <row r="50" spans="1:16">
      <c r="A50" s="22">
        <f t="shared" si="7"/>
        <v>-4</v>
      </c>
      <c r="B50" s="22">
        <f t="shared" si="7"/>
        <v>-10</v>
      </c>
      <c r="C50" s="22">
        <f t="shared" si="7"/>
        <v>-9</v>
      </c>
      <c r="D50" s="22">
        <f t="shared" si="7"/>
        <v>-9</v>
      </c>
      <c r="E50" s="22">
        <f t="shared" si="7"/>
        <v>0</v>
      </c>
      <c r="F50" s="22">
        <f t="shared" si="7"/>
        <v>10</v>
      </c>
      <c r="G50" s="22">
        <f t="shared" si="7"/>
        <v>9</v>
      </c>
      <c r="H50" s="22">
        <f t="shared" si="7"/>
        <v>10</v>
      </c>
      <c r="I50" s="22">
        <f t="shared" si="7"/>
        <v>-5</v>
      </c>
      <c r="K50" s="22">
        <f t="shared" si="9"/>
        <v>5</v>
      </c>
      <c r="L50" s="129">
        <f t="shared" si="10"/>
        <v>3</v>
      </c>
      <c r="M50" s="22">
        <f t="shared" si="11"/>
        <v>1</v>
      </c>
      <c r="N50">
        <f t="shared" si="12"/>
        <v>9</v>
      </c>
      <c r="O50">
        <v>16</v>
      </c>
      <c r="P50">
        <f t="shared" si="8"/>
        <v>2</v>
      </c>
    </row>
    <row r="52" spans="1:16">
      <c r="A52">
        <f>A1-A$3</f>
        <v>-2</v>
      </c>
      <c r="B52">
        <f t="shared" ref="B52:I52" si="13">B1-B$3</f>
        <v>6</v>
      </c>
      <c r="C52">
        <f t="shared" si="13"/>
        <v>6</v>
      </c>
      <c r="D52">
        <f t="shared" si="13"/>
        <v>6</v>
      </c>
      <c r="E52">
        <f t="shared" si="13"/>
        <v>2</v>
      </c>
      <c r="F52">
        <f t="shared" si="13"/>
        <v>-8</v>
      </c>
      <c r="G52">
        <f t="shared" si="13"/>
        <v>-5</v>
      </c>
      <c r="H52">
        <f t="shared" si="13"/>
        <v>-8</v>
      </c>
      <c r="I52">
        <f t="shared" si="13"/>
        <v>0</v>
      </c>
      <c r="K52" s="22">
        <f>COUNTIF(A52:I52,"&lt;0")</f>
        <v>4</v>
      </c>
      <c r="L52" s="129">
        <f>COUNTIF(A52:I52,"&gt;0")</f>
        <v>4</v>
      </c>
      <c r="M52" s="22">
        <f>COUNTIF(A52:I52,"0")</f>
        <v>1</v>
      </c>
      <c r="N52">
        <f>SUM(K52:M52)</f>
        <v>9</v>
      </c>
      <c r="O52">
        <v>1</v>
      </c>
      <c r="P52">
        <f>P35+1</f>
        <v>3</v>
      </c>
    </row>
    <row r="53" spans="1:16">
      <c r="A53">
        <f t="shared" ref="A53:I67" si="14">A2-A$3</f>
        <v>0</v>
      </c>
      <c r="B53">
        <f t="shared" si="14"/>
        <v>3</v>
      </c>
      <c r="C53">
        <f t="shared" si="14"/>
        <v>3</v>
      </c>
      <c r="D53">
        <f t="shared" si="14"/>
        <v>3</v>
      </c>
      <c r="E53">
        <f t="shared" si="14"/>
        <v>4</v>
      </c>
      <c r="F53">
        <f t="shared" si="14"/>
        <v>-6</v>
      </c>
      <c r="G53">
        <f t="shared" si="14"/>
        <v>-3</v>
      </c>
      <c r="H53">
        <f t="shared" si="14"/>
        <v>-6</v>
      </c>
      <c r="I53">
        <f t="shared" si="14"/>
        <v>0</v>
      </c>
      <c r="K53" s="22">
        <f>COUNTIF(A53:I53,"&lt;0")</f>
        <v>3</v>
      </c>
      <c r="L53" s="129">
        <f>COUNTIF(A53:I53,"&gt;0")</f>
        <v>4</v>
      </c>
      <c r="M53" s="22">
        <f>COUNTIF(A53:I53,"0")</f>
        <v>2</v>
      </c>
      <c r="N53">
        <f>SUM(K53:M53)</f>
        <v>9</v>
      </c>
      <c r="O53">
        <v>2</v>
      </c>
      <c r="P53">
        <f t="shared" ref="P53:P67" si="15">P36+1</f>
        <v>3</v>
      </c>
    </row>
    <row r="54" spans="1:16">
      <c r="A54">
        <f t="shared" si="14"/>
        <v>0</v>
      </c>
      <c r="B54">
        <f t="shared" si="14"/>
        <v>0</v>
      </c>
      <c r="C54">
        <f t="shared" si="14"/>
        <v>0</v>
      </c>
      <c r="D54">
        <f t="shared" si="14"/>
        <v>0</v>
      </c>
      <c r="E54">
        <f t="shared" si="14"/>
        <v>0</v>
      </c>
      <c r="F54">
        <f t="shared" si="14"/>
        <v>0</v>
      </c>
      <c r="G54">
        <f t="shared" si="14"/>
        <v>0</v>
      </c>
      <c r="H54">
        <f t="shared" si="14"/>
        <v>0</v>
      </c>
      <c r="I54">
        <f t="shared" si="14"/>
        <v>0</v>
      </c>
      <c r="K54" s="22">
        <f t="shared" ref="K54:K67" si="16">COUNTIF(A54:I54,"&lt;0")</f>
        <v>0</v>
      </c>
      <c r="L54" s="129">
        <f t="shared" ref="L54:L67" si="17">COUNTIF(A54:I54,"&gt;0")</f>
        <v>0</v>
      </c>
      <c r="M54" s="22">
        <f t="shared" ref="M54:M67" si="18">COUNTIF(A54:I54,"0")</f>
        <v>9</v>
      </c>
      <c r="N54">
        <f t="shared" ref="N54:N67" si="19">SUM(K54:M54)</f>
        <v>9</v>
      </c>
      <c r="O54">
        <v>3</v>
      </c>
      <c r="P54">
        <f t="shared" si="15"/>
        <v>3</v>
      </c>
    </row>
    <row r="55" spans="1:16">
      <c r="A55">
        <f t="shared" si="14"/>
        <v>4</v>
      </c>
      <c r="B55">
        <f t="shared" si="14"/>
        <v>-3</v>
      </c>
      <c r="C55">
        <f t="shared" si="14"/>
        <v>-3</v>
      </c>
      <c r="D55">
        <f t="shared" si="14"/>
        <v>-3</v>
      </c>
      <c r="E55">
        <f t="shared" si="14"/>
        <v>4</v>
      </c>
      <c r="F55">
        <f t="shared" si="14"/>
        <v>2</v>
      </c>
      <c r="G55">
        <f t="shared" si="14"/>
        <v>2</v>
      </c>
      <c r="H55">
        <f t="shared" si="14"/>
        <v>2</v>
      </c>
      <c r="I55">
        <f t="shared" si="14"/>
        <v>0</v>
      </c>
      <c r="K55" s="22">
        <f t="shared" si="16"/>
        <v>3</v>
      </c>
      <c r="L55" s="129">
        <f t="shared" si="17"/>
        <v>5</v>
      </c>
      <c r="M55" s="22">
        <f t="shared" si="18"/>
        <v>1</v>
      </c>
      <c r="N55">
        <f t="shared" si="19"/>
        <v>9</v>
      </c>
      <c r="O55">
        <v>4</v>
      </c>
      <c r="P55">
        <f t="shared" si="15"/>
        <v>3</v>
      </c>
    </row>
    <row r="56" spans="1:16">
      <c r="A56">
        <f t="shared" si="14"/>
        <v>-4</v>
      </c>
      <c r="B56">
        <f t="shared" si="14"/>
        <v>-7</v>
      </c>
      <c r="C56">
        <f t="shared" si="14"/>
        <v>-6</v>
      </c>
      <c r="D56">
        <f t="shared" si="14"/>
        <v>-6</v>
      </c>
      <c r="E56">
        <f t="shared" si="14"/>
        <v>4</v>
      </c>
      <c r="F56">
        <f t="shared" si="14"/>
        <v>4</v>
      </c>
      <c r="G56">
        <f t="shared" si="14"/>
        <v>6</v>
      </c>
      <c r="H56">
        <f t="shared" si="14"/>
        <v>4</v>
      </c>
      <c r="I56">
        <f t="shared" si="14"/>
        <v>0</v>
      </c>
      <c r="K56" s="22">
        <f t="shared" si="16"/>
        <v>4</v>
      </c>
      <c r="L56" s="22">
        <f t="shared" si="17"/>
        <v>4</v>
      </c>
      <c r="M56" s="22">
        <f t="shared" si="18"/>
        <v>1</v>
      </c>
      <c r="N56">
        <f t="shared" si="19"/>
        <v>9</v>
      </c>
      <c r="O56">
        <v>5</v>
      </c>
      <c r="P56">
        <f t="shared" si="15"/>
        <v>3</v>
      </c>
    </row>
    <row r="57" spans="1:16">
      <c r="A57">
        <f t="shared" si="14"/>
        <v>9</v>
      </c>
      <c r="B57">
        <f t="shared" si="14"/>
        <v>5</v>
      </c>
      <c r="C57">
        <f t="shared" si="14"/>
        <v>5</v>
      </c>
      <c r="D57">
        <f t="shared" si="14"/>
        <v>5</v>
      </c>
      <c r="E57">
        <f t="shared" si="14"/>
        <v>4</v>
      </c>
      <c r="F57">
        <f t="shared" si="14"/>
        <v>-6</v>
      </c>
      <c r="G57">
        <f t="shared" si="14"/>
        <v>-3</v>
      </c>
      <c r="H57">
        <f t="shared" si="14"/>
        <v>-6</v>
      </c>
      <c r="I57">
        <f t="shared" si="14"/>
        <v>0</v>
      </c>
      <c r="K57" s="22">
        <f t="shared" si="16"/>
        <v>3</v>
      </c>
      <c r="L57" s="130">
        <f t="shared" si="17"/>
        <v>5</v>
      </c>
      <c r="M57" s="22">
        <f t="shared" si="18"/>
        <v>1</v>
      </c>
      <c r="N57">
        <f t="shared" si="19"/>
        <v>9</v>
      </c>
      <c r="O57">
        <v>6</v>
      </c>
      <c r="P57">
        <f t="shared" si="15"/>
        <v>3</v>
      </c>
    </row>
    <row r="58" spans="1:16">
      <c r="A58">
        <f t="shared" si="14"/>
        <v>6</v>
      </c>
      <c r="B58">
        <f t="shared" si="14"/>
        <v>2</v>
      </c>
      <c r="C58">
        <f t="shared" si="14"/>
        <v>2</v>
      </c>
      <c r="D58">
        <f t="shared" si="14"/>
        <v>2</v>
      </c>
      <c r="E58">
        <f t="shared" si="14"/>
        <v>-4</v>
      </c>
      <c r="F58">
        <f t="shared" si="14"/>
        <v>-6</v>
      </c>
      <c r="G58">
        <f t="shared" si="14"/>
        <v>2</v>
      </c>
      <c r="H58">
        <f t="shared" si="14"/>
        <v>-3</v>
      </c>
      <c r="I58">
        <f t="shared" si="14"/>
        <v>0</v>
      </c>
      <c r="K58" s="22">
        <f t="shared" si="16"/>
        <v>3</v>
      </c>
      <c r="L58" s="22">
        <f t="shared" si="17"/>
        <v>5</v>
      </c>
      <c r="M58" s="22">
        <f t="shared" si="18"/>
        <v>1</v>
      </c>
      <c r="N58">
        <f t="shared" si="19"/>
        <v>9</v>
      </c>
      <c r="O58">
        <v>7</v>
      </c>
      <c r="P58">
        <f t="shared" si="15"/>
        <v>3</v>
      </c>
    </row>
    <row r="59" spans="1:16">
      <c r="A59">
        <f t="shared" si="14"/>
        <v>8</v>
      </c>
      <c r="B59">
        <f t="shared" si="14"/>
        <v>-1</v>
      </c>
      <c r="C59">
        <f t="shared" si="14"/>
        <v>-1</v>
      </c>
      <c r="D59">
        <f t="shared" si="14"/>
        <v>-1</v>
      </c>
      <c r="E59">
        <f t="shared" si="14"/>
        <v>-4</v>
      </c>
      <c r="F59">
        <f t="shared" si="14"/>
        <v>-6</v>
      </c>
      <c r="G59">
        <f t="shared" si="14"/>
        <v>2</v>
      </c>
      <c r="H59">
        <f t="shared" si="14"/>
        <v>-3</v>
      </c>
      <c r="I59">
        <f t="shared" si="14"/>
        <v>0</v>
      </c>
      <c r="K59" s="22">
        <f t="shared" si="16"/>
        <v>6</v>
      </c>
      <c r="L59" s="22">
        <f t="shared" si="17"/>
        <v>2</v>
      </c>
      <c r="M59" s="22">
        <f t="shared" si="18"/>
        <v>1</v>
      </c>
      <c r="N59">
        <f t="shared" si="19"/>
        <v>9</v>
      </c>
      <c r="O59">
        <v>8</v>
      </c>
      <c r="P59">
        <f t="shared" si="15"/>
        <v>3</v>
      </c>
    </row>
    <row r="60" spans="1:16">
      <c r="A60">
        <f t="shared" si="14"/>
        <v>7</v>
      </c>
      <c r="B60">
        <f t="shared" si="14"/>
        <v>-4</v>
      </c>
      <c r="C60">
        <f t="shared" si="14"/>
        <v>-6</v>
      </c>
      <c r="D60">
        <f t="shared" si="14"/>
        <v>-4</v>
      </c>
      <c r="E60">
        <f t="shared" si="14"/>
        <v>-5</v>
      </c>
      <c r="F60">
        <f t="shared" si="14"/>
        <v>-6</v>
      </c>
      <c r="G60">
        <f t="shared" si="14"/>
        <v>6</v>
      </c>
      <c r="H60">
        <f t="shared" si="14"/>
        <v>-1</v>
      </c>
      <c r="I60">
        <f t="shared" si="14"/>
        <v>0</v>
      </c>
      <c r="K60" s="22">
        <f t="shared" si="16"/>
        <v>6</v>
      </c>
      <c r="L60" s="22">
        <f t="shared" si="17"/>
        <v>2</v>
      </c>
      <c r="M60" s="22">
        <f t="shared" si="18"/>
        <v>1</v>
      </c>
      <c r="N60">
        <f t="shared" si="19"/>
        <v>9</v>
      </c>
      <c r="O60">
        <v>9</v>
      </c>
      <c r="P60">
        <f t="shared" si="15"/>
        <v>3</v>
      </c>
    </row>
    <row r="61" spans="1:16">
      <c r="A61">
        <f t="shared" si="14"/>
        <v>10</v>
      </c>
      <c r="B61">
        <f t="shared" si="14"/>
        <v>-7</v>
      </c>
      <c r="C61">
        <f t="shared" si="14"/>
        <v>-7</v>
      </c>
      <c r="D61">
        <f t="shared" si="14"/>
        <v>-7</v>
      </c>
      <c r="E61">
        <f t="shared" si="14"/>
        <v>-2</v>
      </c>
      <c r="F61">
        <f t="shared" si="14"/>
        <v>6</v>
      </c>
      <c r="G61">
        <f t="shared" si="14"/>
        <v>9</v>
      </c>
      <c r="H61">
        <f t="shared" si="14"/>
        <v>6</v>
      </c>
      <c r="I61">
        <f t="shared" si="14"/>
        <v>0</v>
      </c>
      <c r="K61" s="22">
        <f t="shared" si="16"/>
        <v>4</v>
      </c>
      <c r="L61" s="22">
        <f t="shared" si="17"/>
        <v>4</v>
      </c>
      <c r="M61" s="22">
        <f t="shared" si="18"/>
        <v>1</v>
      </c>
      <c r="N61">
        <f t="shared" si="19"/>
        <v>9</v>
      </c>
      <c r="O61">
        <v>10</v>
      </c>
      <c r="P61">
        <f t="shared" si="15"/>
        <v>3</v>
      </c>
    </row>
    <row r="62" spans="1:16">
      <c r="A62">
        <f t="shared" si="14"/>
        <v>10</v>
      </c>
      <c r="B62">
        <f t="shared" si="14"/>
        <v>-8</v>
      </c>
      <c r="C62">
        <f t="shared" si="14"/>
        <v>-8</v>
      </c>
      <c r="D62">
        <f t="shared" si="14"/>
        <v>-8</v>
      </c>
      <c r="E62">
        <f t="shared" si="14"/>
        <v>-2</v>
      </c>
      <c r="F62">
        <f t="shared" si="14"/>
        <v>6</v>
      </c>
      <c r="G62">
        <f t="shared" si="14"/>
        <v>9</v>
      </c>
      <c r="H62">
        <f t="shared" si="14"/>
        <v>6</v>
      </c>
      <c r="I62">
        <f t="shared" si="14"/>
        <v>0</v>
      </c>
      <c r="K62" s="22">
        <f t="shared" si="16"/>
        <v>4</v>
      </c>
      <c r="L62" s="129">
        <f t="shared" si="17"/>
        <v>4</v>
      </c>
      <c r="M62" s="22">
        <f t="shared" si="18"/>
        <v>1</v>
      </c>
      <c r="N62">
        <f t="shared" si="19"/>
        <v>9</v>
      </c>
      <c r="O62">
        <v>11</v>
      </c>
      <c r="P62">
        <f t="shared" si="15"/>
        <v>3</v>
      </c>
    </row>
    <row r="63" spans="1:16">
      <c r="A63">
        <f t="shared" si="14"/>
        <v>-2</v>
      </c>
      <c r="B63">
        <f t="shared" si="14"/>
        <v>6</v>
      </c>
      <c r="C63">
        <f t="shared" si="14"/>
        <v>6</v>
      </c>
      <c r="D63">
        <f t="shared" si="14"/>
        <v>6</v>
      </c>
      <c r="E63">
        <f t="shared" si="14"/>
        <v>2</v>
      </c>
      <c r="F63">
        <f t="shared" si="14"/>
        <v>-8</v>
      </c>
      <c r="G63">
        <f t="shared" si="14"/>
        <v>-5</v>
      </c>
      <c r="H63">
        <f t="shared" si="14"/>
        <v>-8</v>
      </c>
      <c r="I63">
        <f t="shared" si="14"/>
        <v>-5</v>
      </c>
      <c r="K63" s="129">
        <f t="shared" si="16"/>
        <v>5</v>
      </c>
      <c r="L63" s="129">
        <f t="shared" si="17"/>
        <v>4</v>
      </c>
      <c r="M63" s="22">
        <f t="shared" si="18"/>
        <v>0</v>
      </c>
      <c r="N63">
        <f t="shared" si="19"/>
        <v>9</v>
      </c>
      <c r="O63">
        <v>12</v>
      </c>
      <c r="P63">
        <f t="shared" si="15"/>
        <v>3</v>
      </c>
    </row>
    <row r="64" spans="1:16">
      <c r="A64">
        <f t="shared" si="14"/>
        <v>0</v>
      </c>
      <c r="B64">
        <f t="shared" si="14"/>
        <v>3</v>
      </c>
      <c r="C64">
        <f t="shared" si="14"/>
        <v>3</v>
      </c>
      <c r="D64">
        <f t="shared" si="14"/>
        <v>3</v>
      </c>
      <c r="E64">
        <f t="shared" si="14"/>
        <v>4</v>
      </c>
      <c r="F64">
        <f t="shared" si="14"/>
        <v>-6</v>
      </c>
      <c r="G64">
        <f t="shared" si="14"/>
        <v>-3</v>
      </c>
      <c r="H64">
        <f t="shared" si="14"/>
        <v>-6</v>
      </c>
      <c r="I64">
        <f t="shared" si="14"/>
        <v>-5</v>
      </c>
      <c r="K64" s="22">
        <f t="shared" si="16"/>
        <v>4</v>
      </c>
      <c r="L64" s="129">
        <f t="shared" si="17"/>
        <v>4</v>
      </c>
      <c r="M64" s="22">
        <f t="shared" si="18"/>
        <v>1</v>
      </c>
      <c r="N64">
        <f t="shared" si="19"/>
        <v>9</v>
      </c>
      <c r="O64">
        <v>13</v>
      </c>
      <c r="P64">
        <f t="shared" si="15"/>
        <v>3</v>
      </c>
    </row>
    <row r="65" spans="1:16">
      <c r="A65">
        <f t="shared" si="14"/>
        <v>0</v>
      </c>
      <c r="B65">
        <f t="shared" si="14"/>
        <v>0</v>
      </c>
      <c r="C65">
        <f t="shared" si="14"/>
        <v>0</v>
      </c>
      <c r="D65">
        <f t="shared" si="14"/>
        <v>0</v>
      </c>
      <c r="E65">
        <f t="shared" si="14"/>
        <v>0</v>
      </c>
      <c r="F65">
        <f t="shared" si="14"/>
        <v>0</v>
      </c>
      <c r="G65">
        <f t="shared" si="14"/>
        <v>0</v>
      </c>
      <c r="H65">
        <f t="shared" si="14"/>
        <v>0</v>
      </c>
      <c r="I65">
        <f t="shared" si="14"/>
        <v>-5</v>
      </c>
      <c r="K65" s="22">
        <f t="shared" si="16"/>
        <v>1</v>
      </c>
      <c r="L65" s="128">
        <f t="shared" si="17"/>
        <v>0</v>
      </c>
      <c r="M65" s="22">
        <f t="shared" si="18"/>
        <v>8</v>
      </c>
      <c r="N65">
        <f t="shared" si="19"/>
        <v>9</v>
      </c>
      <c r="O65" s="133">
        <v>14</v>
      </c>
      <c r="P65" s="133">
        <f t="shared" si="15"/>
        <v>3</v>
      </c>
    </row>
    <row r="66" spans="1:16">
      <c r="A66">
        <f t="shared" si="14"/>
        <v>4</v>
      </c>
      <c r="B66">
        <f t="shared" si="14"/>
        <v>-3</v>
      </c>
      <c r="C66">
        <f t="shared" si="14"/>
        <v>-3</v>
      </c>
      <c r="D66">
        <f t="shared" si="14"/>
        <v>-3</v>
      </c>
      <c r="E66">
        <f t="shared" si="14"/>
        <v>4</v>
      </c>
      <c r="F66">
        <f t="shared" si="14"/>
        <v>2</v>
      </c>
      <c r="G66">
        <f t="shared" si="14"/>
        <v>2</v>
      </c>
      <c r="H66">
        <f t="shared" si="14"/>
        <v>2</v>
      </c>
      <c r="I66">
        <f t="shared" si="14"/>
        <v>-5</v>
      </c>
      <c r="K66" s="22">
        <f t="shared" si="16"/>
        <v>4</v>
      </c>
      <c r="L66" s="129">
        <f t="shared" si="17"/>
        <v>5</v>
      </c>
      <c r="M66" s="22">
        <f t="shared" si="18"/>
        <v>0</v>
      </c>
      <c r="N66">
        <f t="shared" si="19"/>
        <v>9</v>
      </c>
      <c r="O66">
        <v>15</v>
      </c>
      <c r="P66">
        <f t="shared" si="15"/>
        <v>3</v>
      </c>
    </row>
    <row r="67" spans="1:16">
      <c r="A67">
        <f t="shared" si="14"/>
        <v>-4</v>
      </c>
      <c r="B67">
        <f t="shared" si="14"/>
        <v>-7</v>
      </c>
      <c r="C67">
        <f t="shared" si="14"/>
        <v>-6</v>
      </c>
      <c r="D67">
        <f t="shared" si="14"/>
        <v>-6</v>
      </c>
      <c r="E67">
        <f t="shared" si="14"/>
        <v>4</v>
      </c>
      <c r="F67">
        <f t="shared" si="14"/>
        <v>4</v>
      </c>
      <c r="G67">
        <f t="shared" si="14"/>
        <v>6</v>
      </c>
      <c r="H67">
        <f t="shared" si="14"/>
        <v>4</v>
      </c>
      <c r="I67">
        <f t="shared" si="14"/>
        <v>-5</v>
      </c>
      <c r="K67" s="22">
        <f t="shared" si="16"/>
        <v>5</v>
      </c>
      <c r="L67" s="129">
        <f t="shared" si="17"/>
        <v>4</v>
      </c>
      <c r="M67" s="22">
        <f t="shared" si="18"/>
        <v>0</v>
      </c>
      <c r="N67">
        <f t="shared" si="19"/>
        <v>9</v>
      </c>
      <c r="O67">
        <v>16</v>
      </c>
      <c r="P67">
        <f t="shared" si="15"/>
        <v>3</v>
      </c>
    </row>
    <row r="69" spans="1:16">
      <c r="A69">
        <f>A1-A$4</f>
        <v>-6</v>
      </c>
      <c r="B69">
        <f t="shared" ref="B69:I69" si="20">B1-B$4</f>
        <v>9</v>
      </c>
      <c r="C69">
        <f t="shared" si="20"/>
        <v>9</v>
      </c>
      <c r="D69">
        <f t="shared" si="20"/>
        <v>9</v>
      </c>
      <c r="E69">
        <f t="shared" si="20"/>
        <v>-2</v>
      </c>
      <c r="F69">
        <f t="shared" si="20"/>
        <v>-10</v>
      </c>
      <c r="G69">
        <f t="shared" si="20"/>
        <v>-7</v>
      </c>
      <c r="H69">
        <f t="shared" si="20"/>
        <v>-10</v>
      </c>
      <c r="I69">
        <f t="shared" si="20"/>
        <v>0</v>
      </c>
      <c r="K69" s="22">
        <f>COUNTIF(A69:I69,"&lt;0")</f>
        <v>5</v>
      </c>
      <c r="L69" s="129">
        <f>COUNTIF(A69:I69,"&gt;0")</f>
        <v>3</v>
      </c>
      <c r="M69" s="22">
        <f>COUNTIF(A69:I69,"0")</f>
        <v>1</v>
      </c>
      <c r="N69">
        <f>SUM(K69:M69)</f>
        <v>9</v>
      </c>
      <c r="O69">
        <v>1</v>
      </c>
      <c r="P69">
        <f>P52+1</f>
        <v>4</v>
      </c>
    </row>
    <row r="70" spans="1:16">
      <c r="A70">
        <f>A2-A$4</f>
        <v>-4</v>
      </c>
      <c r="B70">
        <f>B2-B$4</f>
        <v>6</v>
      </c>
      <c r="C70">
        <f>C2-C$4</f>
        <v>6</v>
      </c>
      <c r="D70">
        <f>D2-D$4</f>
        <v>6</v>
      </c>
      <c r="E70">
        <f>E2-E$4</f>
        <v>0</v>
      </c>
      <c r="F70">
        <f>F2-F$4</f>
        <v>-8</v>
      </c>
      <c r="G70">
        <f>G2-G$4</f>
        <v>-5</v>
      </c>
      <c r="H70">
        <f>H2-H$4</f>
        <v>-8</v>
      </c>
      <c r="I70">
        <f>I2-I$4</f>
        <v>0</v>
      </c>
      <c r="K70" s="22">
        <f>COUNTIF(A70:I70,"&lt;0")</f>
        <v>4</v>
      </c>
      <c r="L70" s="129">
        <f>COUNTIF(A70:I70,"&gt;0")</f>
        <v>3</v>
      </c>
      <c r="M70" s="22">
        <f>COUNTIF(A70:I70,"0")</f>
        <v>2</v>
      </c>
      <c r="N70">
        <f>SUM(K70:M70)</f>
        <v>9</v>
      </c>
      <c r="O70">
        <v>2</v>
      </c>
      <c r="P70">
        <f t="shared" ref="P70:P84" si="21">P53+1</f>
        <v>4</v>
      </c>
    </row>
    <row r="71" spans="1:16">
      <c r="A71">
        <f>A3-A$4</f>
        <v>-4</v>
      </c>
      <c r="B71">
        <f>B3-B$4</f>
        <v>3</v>
      </c>
      <c r="C71">
        <f>C3-C$4</f>
        <v>3</v>
      </c>
      <c r="D71">
        <f>D3-D$4</f>
        <v>3</v>
      </c>
      <c r="E71">
        <f>E3-E$4</f>
        <v>-4</v>
      </c>
      <c r="F71">
        <f>F3-F$4</f>
        <v>-2</v>
      </c>
      <c r="G71">
        <f>G3-G$4</f>
        <v>-2</v>
      </c>
      <c r="H71">
        <f>H3-H$4</f>
        <v>-2</v>
      </c>
      <c r="I71">
        <f>I3-I$4</f>
        <v>0</v>
      </c>
      <c r="K71" s="22">
        <f t="shared" ref="K71:K84" si="22">COUNTIF(A71:I71,"&lt;0")</f>
        <v>5</v>
      </c>
      <c r="L71" s="129">
        <f t="shared" ref="L71:L84" si="23">COUNTIF(A71:I71,"&gt;0")</f>
        <v>3</v>
      </c>
      <c r="M71" s="22">
        <f t="shared" ref="M71:M84" si="24">COUNTIF(A71:I71,"0")</f>
        <v>1</v>
      </c>
      <c r="N71">
        <f t="shared" ref="N71:N84" si="25">SUM(K71:M71)</f>
        <v>9</v>
      </c>
      <c r="O71">
        <v>3</v>
      </c>
      <c r="P71">
        <f t="shared" si="21"/>
        <v>4</v>
      </c>
    </row>
    <row r="72" spans="1:16">
      <c r="A72">
        <f>A4-A$4</f>
        <v>0</v>
      </c>
      <c r="B72">
        <f>B4-B$4</f>
        <v>0</v>
      </c>
      <c r="C72">
        <f>C4-C$4</f>
        <v>0</v>
      </c>
      <c r="D72">
        <f>D4-D$4</f>
        <v>0</v>
      </c>
      <c r="E72">
        <f>E4-E$4</f>
        <v>0</v>
      </c>
      <c r="F72">
        <f>F4-F$4</f>
        <v>0</v>
      </c>
      <c r="G72">
        <f>G4-G$4</f>
        <v>0</v>
      </c>
      <c r="H72">
        <f>H4-H$4</f>
        <v>0</v>
      </c>
      <c r="I72">
        <f>I4-I$4</f>
        <v>0</v>
      </c>
      <c r="K72" s="22">
        <f t="shared" si="22"/>
        <v>0</v>
      </c>
      <c r="L72" s="129">
        <f t="shared" si="23"/>
        <v>0</v>
      </c>
      <c r="M72" s="22">
        <f t="shared" si="24"/>
        <v>9</v>
      </c>
      <c r="N72">
        <f t="shared" si="25"/>
        <v>9</v>
      </c>
      <c r="O72">
        <v>4</v>
      </c>
      <c r="P72">
        <f t="shared" si="21"/>
        <v>4</v>
      </c>
    </row>
    <row r="73" spans="1:16">
      <c r="A73">
        <f>A5-A$4</f>
        <v>-8</v>
      </c>
      <c r="B73">
        <f>B5-B$4</f>
        <v>-4</v>
      </c>
      <c r="C73">
        <f>C5-C$4</f>
        <v>-3</v>
      </c>
      <c r="D73">
        <f>D5-D$4</f>
        <v>-3</v>
      </c>
      <c r="E73">
        <f>E5-E$4</f>
        <v>0</v>
      </c>
      <c r="F73">
        <f>F5-F$4</f>
        <v>2</v>
      </c>
      <c r="G73">
        <f>G5-G$4</f>
        <v>4</v>
      </c>
      <c r="H73">
        <f>H5-H$4</f>
        <v>2</v>
      </c>
      <c r="I73">
        <f>I5-I$4</f>
        <v>0</v>
      </c>
      <c r="K73" s="22">
        <f t="shared" si="22"/>
        <v>4</v>
      </c>
      <c r="L73" s="22">
        <f t="shared" si="23"/>
        <v>3</v>
      </c>
      <c r="M73" s="22">
        <f t="shared" si="24"/>
        <v>2</v>
      </c>
      <c r="N73">
        <f t="shared" si="25"/>
        <v>9</v>
      </c>
      <c r="O73">
        <v>5</v>
      </c>
      <c r="P73">
        <f t="shared" si="21"/>
        <v>4</v>
      </c>
    </row>
    <row r="74" spans="1:16">
      <c r="A74">
        <f>A6-A$4</f>
        <v>5</v>
      </c>
      <c r="B74">
        <f>B6-B$4</f>
        <v>8</v>
      </c>
      <c r="C74">
        <f>C6-C$4</f>
        <v>8</v>
      </c>
      <c r="D74">
        <f>D6-D$4</f>
        <v>8</v>
      </c>
      <c r="E74">
        <f>E6-E$4</f>
        <v>0</v>
      </c>
      <c r="F74">
        <f>F6-F$4</f>
        <v>-8</v>
      </c>
      <c r="G74">
        <f>G6-G$4</f>
        <v>-5</v>
      </c>
      <c r="H74">
        <f>H6-H$4</f>
        <v>-8</v>
      </c>
      <c r="I74">
        <f>I6-I$4</f>
        <v>0</v>
      </c>
      <c r="K74" s="22">
        <f t="shared" si="22"/>
        <v>3</v>
      </c>
      <c r="L74" s="130">
        <f t="shared" si="23"/>
        <v>4</v>
      </c>
      <c r="M74" s="22">
        <f t="shared" si="24"/>
        <v>2</v>
      </c>
      <c r="N74">
        <f t="shared" si="25"/>
        <v>9</v>
      </c>
      <c r="O74">
        <v>6</v>
      </c>
      <c r="P74">
        <f t="shared" si="21"/>
        <v>4</v>
      </c>
    </row>
    <row r="75" spans="1:16">
      <c r="A75">
        <f>A7-A$4</f>
        <v>2</v>
      </c>
      <c r="B75">
        <f>B7-B$4</f>
        <v>5</v>
      </c>
      <c r="C75">
        <f>C7-C$4</f>
        <v>5</v>
      </c>
      <c r="D75">
        <f>D7-D$4</f>
        <v>5</v>
      </c>
      <c r="E75">
        <f>E7-E$4</f>
        <v>-8</v>
      </c>
      <c r="F75">
        <f>F7-F$4</f>
        <v>-8</v>
      </c>
      <c r="G75">
        <f>G7-G$4</f>
        <v>0</v>
      </c>
      <c r="H75">
        <f>H7-H$4</f>
        <v>-5</v>
      </c>
      <c r="I75">
        <f>I7-I$4</f>
        <v>0</v>
      </c>
      <c r="K75" s="22">
        <f t="shared" si="22"/>
        <v>3</v>
      </c>
      <c r="L75" s="22">
        <f t="shared" si="23"/>
        <v>4</v>
      </c>
      <c r="M75" s="22">
        <f t="shared" si="24"/>
        <v>2</v>
      </c>
      <c r="N75">
        <f t="shared" si="25"/>
        <v>9</v>
      </c>
      <c r="O75">
        <v>7</v>
      </c>
      <c r="P75">
        <f t="shared" si="21"/>
        <v>4</v>
      </c>
    </row>
    <row r="76" spans="1:16">
      <c r="A76">
        <f>A8-A$4</f>
        <v>4</v>
      </c>
      <c r="B76">
        <f>B8-B$4</f>
        <v>2</v>
      </c>
      <c r="C76">
        <f>C8-C$4</f>
        <v>2</v>
      </c>
      <c r="D76">
        <f>D8-D$4</f>
        <v>2</v>
      </c>
      <c r="E76">
        <f>E8-E$4</f>
        <v>-8</v>
      </c>
      <c r="F76">
        <f>F8-F$4</f>
        <v>-8</v>
      </c>
      <c r="G76">
        <f>G8-G$4</f>
        <v>0</v>
      </c>
      <c r="H76">
        <f>H8-H$4</f>
        <v>-5</v>
      </c>
      <c r="I76">
        <f>I8-I$4</f>
        <v>0</v>
      </c>
      <c r="K76" s="22">
        <f t="shared" si="22"/>
        <v>3</v>
      </c>
      <c r="L76" s="22">
        <f t="shared" si="23"/>
        <v>4</v>
      </c>
      <c r="M76" s="22">
        <f t="shared" si="24"/>
        <v>2</v>
      </c>
      <c r="N76">
        <f t="shared" si="25"/>
        <v>9</v>
      </c>
      <c r="O76">
        <v>8</v>
      </c>
      <c r="P76">
        <f t="shared" si="21"/>
        <v>4</v>
      </c>
    </row>
    <row r="77" spans="1:16">
      <c r="A77">
        <f>A9-A$4</f>
        <v>3</v>
      </c>
      <c r="B77">
        <f>B9-B$4</f>
        <v>-1</v>
      </c>
      <c r="C77">
        <f>C9-C$4</f>
        <v>-3</v>
      </c>
      <c r="D77">
        <f>D9-D$4</f>
        <v>-1</v>
      </c>
      <c r="E77">
        <f>E9-E$4</f>
        <v>-9</v>
      </c>
      <c r="F77">
        <f>F9-F$4</f>
        <v>-8</v>
      </c>
      <c r="G77">
        <f>G9-G$4</f>
        <v>4</v>
      </c>
      <c r="H77">
        <f>H9-H$4</f>
        <v>-3</v>
      </c>
      <c r="I77">
        <f>I9-I$4</f>
        <v>0</v>
      </c>
      <c r="K77" s="22">
        <f t="shared" si="22"/>
        <v>6</v>
      </c>
      <c r="L77" s="22">
        <f t="shared" si="23"/>
        <v>2</v>
      </c>
      <c r="M77" s="22">
        <f t="shared" si="24"/>
        <v>1</v>
      </c>
      <c r="N77">
        <f t="shared" si="25"/>
        <v>9</v>
      </c>
      <c r="O77">
        <v>9</v>
      </c>
      <c r="P77">
        <f t="shared" si="21"/>
        <v>4</v>
      </c>
    </row>
    <row r="78" spans="1:16">
      <c r="A78">
        <f>A10-A$4</f>
        <v>6</v>
      </c>
      <c r="B78">
        <f>B10-B$4</f>
        <v>-4</v>
      </c>
      <c r="C78">
        <f>C10-C$4</f>
        <v>-4</v>
      </c>
      <c r="D78">
        <f>D10-D$4</f>
        <v>-4</v>
      </c>
      <c r="E78">
        <f>E10-E$4</f>
        <v>-6</v>
      </c>
      <c r="F78">
        <f>F10-F$4</f>
        <v>4</v>
      </c>
      <c r="G78">
        <f>G10-G$4</f>
        <v>7</v>
      </c>
      <c r="H78">
        <f>H10-H$4</f>
        <v>4</v>
      </c>
      <c r="I78">
        <f>I10-I$4</f>
        <v>0</v>
      </c>
      <c r="K78" s="22">
        <f t="shared" si="22"/>
        <v>4</v>
      </c>
      <c r="L78" s="22">
        <f t="shared" si="23"/>
        <v>4</v>
      </c>
      <c r="M78" s="22">
        <f t="shared" si="24"/>
        <v>1</v>
      </c>
      <c r="N78">
        <f t="shared" si="25"/>
        <v>9</v>
      </c>
      <c r="O78">
        <v>10</v>
      </c>
      <c r="P78">
        <f t="shared" si="21"/>
        <v>4</v>
      </c>
    </row>
    <row r="79" spans="1:16">
      <c r="A79">
        <f>A11-A$4</f>
        <v>6</v>
      </c>
      <c r="B79">
        <f>B11-B$4</f>
        <v>-5</v>
      </c>
      <c r="C79">
        <f>C11-C$4</f>
        <v>-5</v>
      </c>
      <c r="D79">
        <f>D11-D$4</f>
        <v>-5</v>
      </c>
      <c r="E79">
        <f>E11-E$4</f>
        <v>-6</v>
      </c>
      <c r="F79">
        <f>F11-F$4</f>
        <v>4</v>
      </c>
      <c r="G79">
        <f>G11-G$4</f>
        <v>7</v>
      </c>
      <c r="H79">
        <f>H11-H$4</f>
        <v>4</v>
      </c>
      <c r="I79">
        <f>I11-I$4</f>
        <v>0</v>
      </c>
      <c r="K79" s="22">
        <f t="shared" si="22"/>
        <v>4</v>
      </c>
      <c r="L79" s="129">
        <f t="shared" si="23"/>
        <v>4</v>
      </c>
      <c r="M79" s="22">
        <f t="shared" si="24"/>
        <v>1</v>
      </c>
      <c r="N79">
        <f t="shared" si="25"/>
        <v>9</v>
      </c>
      <c r="O79">
        <v>11</v>
      </c>
      <c r="P79">
        <f t="shared" si="21"/>
        <v>4</v>
      </c>
    </row>
    <row r="80" spans="1:16">
      <c r="A80">
        <f>A12-A$4</f>
        <v>-6</v>
      </c>
      <c r="B80">
        <f>B12-B$4</f>
        <v>9</v>
      </c>
      <c r="C80">
        <f>C12-C$4</f>
        <v>9</v>
      </c>
      <c r="D80">
        <f>D12-D$4</f>
        <v>9</v>
      </c>
      <c r="E80">
        <f>E12-E$4</f>
        <v>-2</v>
      </c>
      <c r="F80">
        <f>F12-F$4</f>
        <v>-10</v>
      </c>
      <c r="G80">
        <f>G12-G$4</f>
        <v>-7</v>
      </c>
      <c r="H80">
        <f>H12-H$4</f>
        <v>-10</v>
      </c>
      <c r="I80">
        <f>I12-I$4</f>
        <v>-5</v>
      </c>
      <c r="K80" s="129">
        <f t="shared" si="22"/>
        <v>6</v>
      </c>
      <c r="L80" s="129">
        <f t="shared" si="23"/>
        <v>3</v>
      </c>
      <c r="M80" s="22">
        <f t="shared" si="24"/>
        <v>0</v>
      </c>
      <c r="N80">
        <f t="shared" si="25"/>
        <v>9</v>
      </c>
      <c r="O80">
        <v>12</v>
      </c>
      <c r="P80">
        <f t="shared" si="21"/>
        <v>4</v>
      </c>
    </row>
    <row r="81" spans="1:16">
      <c r="A81">
        <f>A13-A$4</f>
        <v>-4</v>
      </c>
      <c r="B81">
        <f>B13-B$4</f>
        <v>6</v>
      </c>
      <c r="C81">
        <f>C13-C$4</f>
        <v>6</v>
      </c>
      <c r="D81">
        <f>D13-D$4</f>
        <v>6</v>
      </c>
      <c r="E81">
        <f>E13-E$4</f>
        <v>0</v>
      </c>
      <c r="F81">
        <f>F13-F$4</f>
        <v>-8</v>
      </c>
      <c r="G81">
        <f>G13-G$4</f>
        <v>-5</v>
      </c>
      <c r="H81">
        <f>H13-H$4</f>
        <v>-8</v>
      </c>
      <c r="I81">
        <f>I13-I$4</f>
        <v>-5</v>
      </c>
      <c r="K81" s="22">
        <f t="shared" si="22"/>
        <v>5</v>
      </c>
      <c r="L81" s="129">
        <f t="shared" si="23"/>
        <v>3</v>
      </c>
      <c r="M81" s="22">
        <f t="shared" si="24"/>
        <v>1</v>
      </c>
      <c r="N81">
        <f t="shared" si="25"/>
        <v>9</v>
      </c>
      <c r="O81">
        <v>13</v>
      </c>
      <c r="P81">
        <f t="shared" si="21"/>
        <v>4</v>
      </c>
    </row>
    <row r="82" spans="1:16">
      <c r="A82">
        <f>A14-A$4</f>
        <v>-4</v>
      </c>
      <c r="B82">
        <f>B14-B$4</f>
        <v>3</v>
      </c>
      <c r="C82">
        <f>C14-C$4</f>
        <v>3</v>
      </c>
      <c r="D82">
        <f>D14-D$4</f>
        <v>3</v>
      </c>
      <c r="E82">
        <f>E14-E$4</f>
        <v>-4</v>
      </c>
      <c r="F82">
        <f>F14-F$4</f>
        <v>-2</v>
      </c>
      <c r="G82">
        <f>G14-G$4</f>
        <v>-2</v>
      </c>
      <c r="H82">
        <f>H14-H$4</f>
        <v>-2</v>
      </c>
      <c r="I82">
        <f>I14-I$4</f>
        <v>-5</v>
      </c>
      <c r="K82" s="22">
        <f t="shared" si="22"/>
        <v>6</v>
      </c>
      <c r="L82" s="129">
        <f t="shared" si="23"/>
        <v>3</v>
      </c>
      <c r="M82" s="22">
        <f t="shared" si="24"/>
        <v>0</v>
      </c>
      <c r="N82">
        <f t="shared" si="25"/>
        <v>9</v>
      </c>
      <c r="O82">
        <v>14</v>
      </c>
      <c r="P82">
        <f t="shared" si="21"/>
        <v>4</v>
      </c>
    </row>
    <row r="83" spans="1:16">
      <c r="A83">
        <f>A15-A$4</f>
        <v>0</v>
      </c>
      <c r="B83">
        <f>B15-B$4</f>
        <v>0</v>
      </c>
      <c r="C83">
        <f>C15-C$4</f>
        <v>0</v>
      </c>
      <c r="D83">
        <f>D15-D$4</f>
        <v>0</v>
      </c>
      <c r="E83">
        <f>E15-E$4</f>
        <v>0</v>
      </c>
      <c r="F83">
        <f>F15-F$4</f>
        <v>0</v>
      </c>
      <c r="G83">
        <f>G15-G$4</f>
        <v>0</v>
      </c>
      <c r="H83">
        <f>H15-H$4</f>
        <v>0</v>
      </c>
      <c r="I83">
        <f>I15-I$4</f>
        <v>-5</v>
      </c>
      <c r="K83" s="22">
        <f t="shared" si="22"/>
        <v>1</v>
      </c>
      <c r="L83" s="129">
        <f t="shared" si="23"/>
        <v>0</v>
      </c>
      <c r="M83" s="22">
        <f t="shared" si="24"/>
        <v>8</v>
      </c>
      <c r="N83">
        <f t="shared" si="25"/>
        <v>9</v>
      </c>
      <c r="O83" s="133">
        <v>15</v>
      </c>
      <c r="P83" s="133">
        <f t="shared" si="21"/>
        <v>4</v>
      </c>
    </row>
    <row r="84" spans="1:16">
      <c r="A84">
        <f>A16-A$4</f>
        <v>-8</v>
      </c>
      <c r="B84">
        <f>B16-B$4</f>
        <v>-4</v>
      </c>
      <c r="C84">
        <f>C16-C$4</f>
        <v>-3</v>
      </c>
      <c r="D84">
        <f>D16-D$4</f>
        <v>-3</v>
      </c>
      <c r="E84">
        <f>E16-E$4</f>
        <v>0</v>
      </c>
      <c r="F84">
        <f>F16-F$4</f>
        <v>2</v>
      </c>
      <c r="G84">
        <f>G16-G$4</f>
        <v>4</v>
      </c>
      <c r="H84">
        <f>H16-H$4</f>
        <v>2</v>
      </c>
      <c r="I84">
        <f>I16-I$4</f>
        <v>-5</v>
      </c>
      <c r="K84" s="22">
        <f t="shared" si="22"/>
        <v>5</v>
      </c>
      <c r="L84" s="129">
        <f t="shared" si="23"/>
        <v>3</v>
      </c>
      <c r="M84" s="22">
        <f t="shared" si="24"/>
        <v>1</v>
      </c>
      <c r="N84">
        <f t="shared" si="25"/>
        <v>9</v>
      </c>
      <c r="O84">
        <v>16</v>
      </c>
      <c r="P84">
        <f t="shared" si="21"/>
        <v>4</v>
      </c>
    </row>
    <row r="86" spans="1:16">
      <c r="A86">
        <f>A1-A$5</f>
        <v>2</v>
      </c>
      <c r="B86">
        <f t="shared" ref="B86:I86" si="26">B1-B$5</f>
        <v>13</v>
      </c>
      <c r="C86">
        <f t="shared" si="26"/>
        <v>12</v>
      </c>
      <c r="D86">
        <f t="shared" si="26"/>
        <v>12</v>
      </c>
      <c r="E86">
        <f t="shared" si="26"/>
        <v>-2</v>
      </c>
      <c r="F86">
        <f t="shared" si="26"/>
        <v>-12</v>
      </c>
      <c r="G86">
        <f t="shared" si="26"/>
        <v>-11</v>
      </c>
      <c r="H86">
        <f t="shared" si="26"/>
        <v>-12</v>
      </c>
      <c r="I86">
        <f t="shared" si="26"/>
        <v>0</v>
      </c>
      <c r="K86" s="22">
        <f>COUNTIF(A86:I86,"&lt;0")</f>
        <v>4</v>
      </c>
      <c r="L86" s="129">
        <f>COUNTIF(A86:I86,"&gt;0")</f>
        <v>4</v>
      </c>
      <c r="M86" s="22">
        <f>COUNTIF(A86:I86,"0")</f>
        <v>1</v>
      </c>
      <c r="N86">
        <f>SUM(K86:M86)</f>
        <v>9</v>
      </c>
      <c r="O86">
        <v>1</v>
      </c>
      <c r="P86">
        <f>P69+1</f>
        <v>5</v>
      </c>
    </row>
    <row r="87" spans="1:16">
      <c r="A87">
        <f t="shared" ref="A87:I87" si="27">A2-A$5</f>
        <v>4</v>
      </c>
      <c r="B87">
        <f t="shared" si="27"/>
        <v>10</v>
      </c>
      <c r="C87">
        <f t="shared" si="27"/>
        <v>9</v>
      </c>
      <c r="D87">
        <f t="shared" si="27"/>
        <v>9</v>
      </c>
      <c r="E87">
        <f t="shared" si="27"/>
        <v>0</v>
      </c>
      <c r="F87">
        <f t="shared" si="27"/>
        <v>-10</v>
      </c>
      <c r="G87">
        <f t="shared" si="27"/>
        <v>-9</v>
      </c>
      <c r="H87">
        <f t="shared" si="27"/>
        <v>-10</v>
      </c>
      <c r="I87">
        <f t="shared" si="27"/>
        <v>0</v>
      </c>
      <c r="K87" s="22">
        <f>COUNTIF(A87:I87,"&lt;0")</f>
        <v>3</v>
      </c>
      <c r="L87" s="129">
        <f>COUNTIF(A87:I87,"&gt;0")</f>
        <v>4</v>
      </c>
      <c r="M87" s="22">
        <f>COUNTIF(A87:I87,"0")</f>
        <v>2</v>
      </c>
      <c r="N87">
        <f>SUM(K87:M87)</f>
        <v>9</v>
      </c>
      <c r="O87">
        <v>2</v>
      </c>
      <c r="P87">
        <f t="shared" ref="P87:P101" si="28">P70+1</f>
        <v>5</v>
      </c>
    </row>
    <row r="88" spans="1:16">
      <c r="A88">
        <f t="shared" ref="A88:I88" si="29">A3-A$5</f>
        <v>4</v>
      </c>
      <c r="B88">
        <f t="shared" si="29"/>
        <v>7</v>
      </c>
      <c r="C88">
        <f t="shared" si="29"/>
        <v>6</v>
      </c>
      <c r="D88">
        <f t="shared" si="29"/>
        <v>6</v>
      </c>
      <c r="E88">
        <f t="shared" si="29"/>
        <v>-4</v>
      </c>
      <c r="F88">
        <f t="shared" si="29"/>
        <v>-4</v>
      </c>
      <c r="G88">
        <f t="shared" si="29"/>
        <v>-6</v>
      </c>
      <c r="H88">
        <f t="shared" si="29"/>
        <v>-4</v>
      </c>
      <c r="I88">
        <f t="shared" si="29"/>
        <v>0</v>
      </c>
      <c r="K88" s="22">
        <f t="shared" ref="K88:K101" si="30">COUNTIF(A88:I88,"&lt;0")</f>
        <v>4</v>
      </c>
      <c r="L88" s="129">
        <f t="shared" ref="L88:L101" si="31">COUNTIF(A88:I88,"&gt;0")</f>
        <v>4</v>
      </c>
      <c r="M88" s="22">
        <f t="shared" ref="M88:M101" si="32">COUNTIF(A88:I88,"0")</f>
        <v>1</v>
      </c>
      <c r="N88">
        <f t="shared" ref="N88:N101" si="33">SUM(K88:M88)</f>
        <v>9</v>
      </c>
      <c r="O88">
        <v>3</v>
      </c>
      <c r="P88">
        <f t="shared" si="28"/>
        <v>5</v>
      </c>
    </row>
    <row r="89" spans="1:16">
      <c r="A89">
        <f t="shared" ref="A89:I89" si="34">A4-A$5</f>
        <v>8</v>
      </c>
      <c r="B89">
        <f t="shared" si="34"/>
        <v>4</v>
      </c>
      <c r="C89">
        <f t="shared" si="34"/>
        <v>3</v>
      </c>
      <c r="D89">
        <f t="shared" si="34"/>
        <v>3</v>
      </c>
      <c r="E89">
        <f t="shared" si="34"/>
        <v>0</v>
      </c>
      <c r="F89">
        <f t="shared" si="34"/>
        <v>-2</v>
      </c>
      <c r="G89">
        <f t="shared" si="34"/>
        <v>-4</v>
      </c>
      <c r="H89">
        <f t="shared" si="34"/>
        <v>-2</v>
      </c>
      <c r="I89">
        <f t="shared" si="34"/>
        <v>0</v>
      </c>
      <c r="K89" s="22">
        <f t="shared" si="30"/>
        <v>3</v>
      </c>
      <c r="L89" s="129">
        <f t="shared" si="31"/>
        <v>4</v>
      </c>
      <c r="M89" s="22">
        <f t="shared" si="32"/>
        <v>2</v>
      </c>
      <c r="N89">
        <f t="shared" si="33"/>
        <v>9</v>
      </c>
      <c r="O89">
        <v>4</v>
      </c>
      <c r="P89">
        <f t="shared" si="28"/>
        <v>5</v>
      </c>
    </row>
    <row r="90" spans="1:16">
      <c r="A90">
        <f t="shared" ref="A90:I90" si="35">A5-A$5</f>
        <v>0</v>
      </c>
      <c r="B90">
        <f t="shared" si="35"/>
        <v>0</v>
      </c>
      <c r="C90">
        <f t="shared" si="35"/>
        <v>0</v>
      </c>
      <c r="D90">
        <f t="shared" si="35"/>
        <v>0</v>
      </c>
      <c r="E90">
        <f t="shared" si="35"/>
        <v>0</v>
      </c>
      <c r="F90">
        <f t="shared" si="35"/>
        <v>0</v>
      </c>
      <c r="G90">
        <f t="shared" si="35"/>
        <v>0</v>
      </c>
      <c r="H90">
        <f t="shared" si="35"/>
        <v>0</v>
      </c>
      <c r="I90">
        <f t="shared" si="35"/>
        <v>0</v>
      </c>
      <c r="K90" s="22">
        <f t="shared" si="30"/>
        <v>0</v>
      </c>
      <c r="L90" s="131">
        <f t="shared" si="31"/>
        <v>0</v>
      </c>
      <c r="M90" s="22">
        <f t="shared" si="32"/>
        <v>9</v>
      </c>
      <c r="N90">
        <f t="shared" si="33"/>
        <v>9</v>
      </c>
      <c r="O90">
        <v>5</v>
      </c>
      <c r="P90">
        <f t="shared" si="28"/>
        <v>5</v>
      </c>
    </row>
    <row r="91" spans="1:16">
      <c r="A91">
        <f t="shared" ref="A91:I91" si="36">A6-A$5</f>
        <v>13</v>
      </c>
      <c r="B91">
        <f t="shared" si="36"/>
        <v>12</v>
      </c>
      <c r="C91">
        <f t="shared" si="36"/>
        <v>11</v>
      </c>
      <c r="D91">
        <f t="shared" si="36"/>
        <v>11</v>
      </c>
      <c r="E91">
        <f t="shared" si="36"/>
        <v>0</v>
      </c>
      <c r="F91">
        <f t="shared" si="36"/>
        <v>-10</v>
      </c>
      <c r="G91">
        <f t="shared" si="36"/>
        <v>-9</v>
      </c>
      <c r="H91">
        <f t="shared" si="36"/>
        <v>-10</v>
      </c>
      <c r="I91">
        <f t="shared" si="36"/>
        <v>0</v>
      </c>
      <c r="K91" s="22">
        <f t="shared" si="30"/>
        <v>3</v>
      </c>
      <c r="L91" s="132">
        <f t="shared" si="31"/>
        <v>4</v>
      </c>
      <c r="M91" s="22">
        <f t="shared" si="32"/>
        <v>2</v>
      </c>
      <c r="N91">
        <f t="shared" si="33"/>
        <v>9</v>
      </c>
      <c r="O91">
        <v>6</v>
      </c>
      <c r="P91">
        <f t="shared" si="28"/>
        <v>5</v>
      </c>
    </row>
    <row r="92" spans="1:16">
      <c r="A92">
        <f t="shared" ref="A92:I92" si="37">A7-A$5</f>
        <v>10</v>
      </c>
      <c r="B92">
        <f t="shared" si="37"/>
        <v>9</v>
      </c>
      <c r="C92">
        <f t="shared" si="37"/>
        <v>8</v>
      </c>
      <c r="D92">
        <f t="shared" si="37"/>
        <v>8</v>
      </c>
      <c r="E92">
        <f t="shared" si="37"/>
        <v>-8</v>
      </c>
      <c r="F92">
        <f t="shared" si="37"/>
        <v>-10</v>
      </c>
      <c r="G92">
        <f t="shared" si="37"/>
        <v>-4</v>
      </c>
      <c r="H92">
        <f t="shared" si="37"/>
        <v>-7</v>
      </c>
      <c r="I92">
        <f t="shared" si="37"/>
        <v>0</v>
      </c>
      <c r="K92" s="22">
        <f t="shared" si="30"/>
        <v>4</v>
      </c>
      <c r="L92" s="131">
        <f t="shared" si="31"/>
        <v>4</v>
      </c>
      <c r="M92" s="22">
        <f t="shared" si="32"/>
        <v>1</v>
      </c>
      <c r="N92">
        <f t="shared" si="33"/>
        <v>9</v>
      </c>
      <c r="O92">
        <v>7</v>
      </c>
      <c r="P92">
        <f t="shared" si="28"/>
        <v>5</v>
      </c>
    </row>
    <row r="93" spans="1:16">
      <c r="A93">
        <f t="shared" ref="A93:I93" si="38">A8-A$5</f>
        <v>12</v>
      </c>
      <c r="B93">
        <f t="shared" si="38"/>
        <v>6</v>
      </c>
      <c r="C93">
        <f t="shared" si="38"/>
        <v>5</v>
      </c>
      <c r="D93">
        <f t="shared" si="38"/>
        <v>5</v>
      </c>
      <c r="E93">
        <f t="shared" si="38"/>
        <v>-8</v>
      </c>
      <c r="F93">
        <f t="shared" si="38"/>
        <v>-10</v>
      </c>
      <c r="G93">
        <f t="shared" si="38"/>
        <v>-4</v>
      </c>
      <c r="H93">
        <f t="shared" si="38"/>
        <v>-7</v>
      </c>
      <c r="I93">
        <f t="shared" si="38"/>
        <v>0</v>
      </c>
      <c r="K93" s="22">
        <f t="shared" si="30"/>
        <v>4</v>
      </c>
      <c r="L93" s="22">
        <f t="shared" si="31"/>
        <v>4</v>
      </c>
      <c r="M93" s="22">
        <f t="shared" si="32"/>
        <v>1</v>
      </c>
      <c r="N93">
        <f t="shared" si="33"/>
        <v>9</v>
      </c>
      <c r="O93">
        <v>8</v>
      </c>
      <c r="P93">
        <f t="shared" si="28"/>
        <v>5</v>
      </c>
    </row>
    <row r="94" spans="1:16">
      <c r="A94">
        <f t="shared" ref="A94:I94" si="39">A9-A$5</f>
        <v>11</v>
      </c>
      <c r="B94">
        <f t="shared" si="39"/>
        <v>3</v>
      </c>
      <c r="C94">
        <f t="shared" si="39"/>
        <v>0</v>
      </c>
      <c r="D94">
        <f t="shared" si="39"/>
        <v>2</v>
      </c>
      <c r="E94">
        <f t="shared" si="39"/>
        <v>-9</v>
      </c>
      <c r="F94">
        <f t="shared" si="39"/>
        <v>-10</v>
      </c>
      <c r="G94">
        <f t="shared" si="39"/>
        <v>0</v>
      </c>
      <c r="H94">
        <f t="shared" si="39"/>
        <v>-5</v>
      </c>
      <c r="I94">
        <f t="shared" si="39"/>
        <v>0</v>
      </c>
      <c r="K94" s="22">
        <f t="shared" si="30"/>
        <v>3</v>
      </c>
      <c r="L94" s="22">
        <f t="shared" si="31"/>
        <v>3</v>
      </c>
      <c r="M94" s="22">
        <f t="shared" si="32"/>
        <v>3</v>
      </c>
      <c r="N94">
        <f t="shared" si="33"/>
        <v>9</v>
      </c>
      <c r="O94">
        <v>9</v>
      </c>
      <c r="P94">
        <f t="shared" si="28"/>
        <v>5</v>
      </c>
    </row>
    <row r="95" spans="1:16">
      <c r="A95">
        <f t="shared" ref="A95:I95" si="40">A10-A$5</f>
        <v>14</v>
      </c>
      <c r="B95">
        <f t="shared" si="40"/>
        <v>0</v>
      </c>
      <c r="C95">
        <f t="shared" si="40"/>
        <v>-1</v>
      </c>
      <c r="D95">
        <f t="shared" si="40"/>
        <v>-1</v>
      </c>
      <c r="E95">
        <f t="shared" si="40"/>
        <v>-6</v>
      </c>
      <c r="F95">
        <f t="shared" si="40"/>
        <v>2</v>
      </c>
      <c r="G95">
        <f t="shared" si="40"/>
        <v>3</v>
      </c>
      <c r="H95">
        <f t="shared" si="40"/>
        <v>2</v>
      </c>
      <c r="I95">
        <f t="shared" si="40"/>
        <v>0</v>
      </c>
      <c r="K95" s="22">
        <f t="shared" si="30"/>
        <v>3</v>
      </c>
      <c r="L95" s="22">
        <f t="shared" si="31"/>
        <v>4</v>
      </c>
      <c r="M95" s="22">
        <f t="shared" si="32"/>
        <v>2</v>
      </c>
      <c r="N95">
        <f t="shared" si="33"/>
        <v>9</v>
      </c>
      <c r="O95">
        <v>10</v>
      </c>
      <c r="P95">
        <f t="shared" si="28"/>
        <v>5</v>
      </c>
    </row>
    <row r="96" spans="1:16">
      <c r="A96">
        <f t="shared" ref="A96:I96" si="41">A11-A$5</f>
        <v>14</v>
      </c>
      <c r="B96">
        <f t="shared" si="41"/>
        <v>-1</v>
      </c>
      <c r="C96">
        <f t="shared" si="41"/>
        <v>-2</v>
      </c>
      <c r="D96">
        <f t="shared" si="41"/>
        <v>-2</v>
      </c>
      <c r="E96">
        <f t="shared" si="41"/>
        <v>-6</v>
      </c>
      <c r="F96">
        <f t="shared" si="41"/>
        <v>2</v>
      </c>
      <c r="G96">
        <f t="shared" si="41"/>
        <v>3</v>
      </c>
      <c r="H96">
        <f t="shared" si="41"/>
        <v>2</v>
      </c>
      <c r="I96">
        <f t="shared" si="41"/>
        <v>0</v>
      </c>
      <c r="K96" s="22">
        <f t="shared" si="30"/>
        <v>4</v>
      </c>
      <c r="L96" s="129">
        <f t="shared" si="31"/>
        <v>4</v>
      </c>
      <c r="M96" s="22">
        <f t="shared" si="32"/>
        <v>1</v>
      </c>
      <c r="N96">
        <f t="shared" si="33"/>
        <v>9</v>
      </c>
      <c r="O96">
        <v>11</v>
      </c>
      <c r="P96">
        <f t="shared" si="28"/>
        <v>5</v>
      </c>
    </row>
    <row r="97" spans="1:16">
      <c r="A97">
        <f t="shared" ref="A97:I97" si="42">A12-A$5</f>
        <v>2</v>
      </c>
      <c r="B97">
        <f t="shared" si="42"/>
        <v>13</v>
      </c>
      <c r="C97">
        <f t="shared" si="42"/>
        <v>12</v>
      </c>
      <c r="D97">
        <f t="shared" si="42"/>
        <v>12</v>
      </c>
      <c r="E97">
        <f t="shared" si="42"/>
        <v>-2</v>
      </c>
      <c r="F97">
        <f t="shared" si="42"/>
        <v>-12</v>
      </c>
      <c r="G97">
        <f t="shared" si="42"/>
        <v>-11</v>
      </c>
      <c r="H97">
        <f t="shared" si="42"/>
        <v>-12</v>
      </c>
      <c r="I97">
        <f t="shared" si="42"/>
        <v>-5</v>
      </c>
      <c r="K97" s="129">
        <f t="shared" si="30"/>
        <v>5</v>
      </c>
      <c r="L97" s="129">
        <f t="shared" si="31"/>
        <v>4</v>
      </c>
      <c r="M97" s="22">
        <f t="shared" si="32"/>
        <v>0</v>
      </c>
      <c r="N97">
        <f t="shared" si="33"/>
        <v>9</v>
      </c>
      <c r="O97">
        <v>12</v>
      </c>
      <c r="P97">
        <f t="shared" si="28"/>
        <v>5</v>
      </c>
    </row>
    <row r="98" spans="1:16">
      <c r="A98">
        <f t="shared" ref="A98:I98" si="43">A13-A$5</f>
        <v>4</v>
      </c>
      <c r="B98">
        <f t="shared" si="43"/>
        <v>10</v>
      </c>
      <c r="C98">
        <f t="shared" si="43"/>
        <v>9</v>
      </c>
      <c r="D98">
        <f t="shared" si="43"/>
        <v>9</v>
      </c>
      <c r="E98">
        <f t="shared" si="43"/>
        <v>0</v>
      </c>
      <c r="F98">
        <f t="shared" si="43"/>
        <v>-10</v>
      </c>
      <c r="G98">
        <f t="shared" si="43"/>
        <v>-9</v>
      </c>
      <c r="H98">
        <f t="shared" si="43"/>
        <v>-10</v>
      </c>
      <c r="I98">
        <f t="shared" si="43"/>
        <v>-5</v>
      </c>
      <c r="K98" s="22">
        <f t="shared" si="30"/>
        <v>4</v>
      </c>
      <c r="L98" s="129">
        <f t="shared" si="31"/>
        <v>4</v>
      </c>
      <c r="M98" s="22">
        <f t="shared" si="32"/>
        <v>1</v>
      </c>
      <c r="N98">
        <f t="shared" si="33"/>
        <v>9</v>
      </c>
      <c r="O98">
        <v>13</v>
      </c>
      <c r="P98">
        <f t="shared" si="28"/>
        <v>5</v>
      </c>
    </row>
    <row r="99" spans="1:16">
      <c r="A99">
        <f t="shared" ref="A99:I99" si="44">A14-A$5</f>
        <v>4</v>
      </c>
      <c r="B99">
        <f t="shared" si="44"/>
        <v>7</v>
      </c>
      <c r="C99">
        <f t="shared" si="44"/>
        <v>6</v>
      </c>
      <c r="D99">
        <f t="shared" si="44"/>
        <v>6</v>
      </c>
      <c r="E99">
        <f t="shared" si="44"/>
        <v>-4</v>
      </c>
      <c r="F99">
        <f t="shared" si="44"/>
        <v>-4</v>
      </c>
      <c r="G99">
        <f t="shared" si="44"/>
        <v>-6</v>
      </c>
      <c r="H99">
        <f t="shared" si="44"/>
        <v>-4</v>
      </c>
      <c r="I99">
        <f t="shared" si="44"/>
        <v>-5</v>
      </c>
      <c r="K99" s="22">
        <f t="shared" si="30"/>
        <v>5</v>
      </c>
      <c r="L99" s="129">
        <f t="shared" si="31"/>
        <v>4</v>
      </c>
      <c r="M99" s="22">
        <f t="shared" si="32"/>
        <v>0</v>
      </c>
      <c r="N99">
        <f t="shared" si="33"/>
        <v>9</v>
      </c>
      <c r="O99">
        <v>14</v>
      </c>
      <c r="P99">
        <f t="shared" si="28"/>
        <v>5</v>
      </c>
    </row>
    <row r="100" spans="1:16">
      <c r="A100">
        <f t="shared" ref="A100:I100" si="45">A15-A$5</f>
        <v>8</v>
      </c>
      <c r="B100">
        <f t="shared" si="45"/>
        <v>4</v>
      </c>
      <c r="C100">
        <f t="shared" si="45"/>
        <v>3</v>
      </c>
      <c r="D100">
        <f t="shared" si="45"/>
        <v>3</v>
      </c>
      <c r="E100">
        <f t="shared" si="45"/>
        <v>0</v>
      </c>
      <c r="F100">
        <f t="shared" si="45"/>
        <v>-2</v>
      </c>
      <c r="G100">
        <f t="shared" si="45"/>
        <v>-4</v>
      </c>
      <c r="H100">
        <f t="shared" si="45"/>
        <v>-2</v>
      </c>
      <c r="I100">
        <f t="shared" si="45"/>
        <v>-5</v>
      </c>
      <c r="K100" s="22">
        <f t="shared" si="30"/>
        <v>4</v>
      </c>
      <c r="L100" s="129">
        <f t="shared" si="31"/>
        <v>4</v>
      </c>
      <c r="M100" s="22">
        <f t="shared" si="32"/>
        <v>1</v>
      </c>
      <c r="N100">
        <f t="shared" si="33"/>
        <v>9</v>
      </c>
      <c r="O100">
        <v>15</v>
      </c>
      <c r="P100">
        <f t="shared" si="28"/>
        <v>5</v>
      </c>
    </row>
    <row r="101" spans="1:16">
      <c r="A101">
        <f t="shared" ref="A101:I101" si="46">A16-A$5</f>
        <v>0</v>
      </c>
      <c r="B101">
        <f t="shared" si="46"/>
        <v>0</v>
      </c>
      <c r="C101">
        <f t="shared" si="46"/>
        <v>0</v>
      </c>
      <c r="D101">
        <f t="shared" si="46"/>
        <v>0</v>
      </c>
      <c r="E101">
        <f t="shared" si="46"/>
        <v>0</v>
      </c>
      <c r="F101">
        <f t="shared" si="46"/>
        <v>0</v>
      </c>
      <c r="G101">
        <f t="shared" si="46"/>
        <v>0</v>
      </c>
      <c r="H101">
        <f t="shared" si="46"/>
        <v>0</v>
      </c>
      <c r="I101">
        <f t="shared" si="46"/>
        <v>-5</v>
      </c>
      <c r="K101" s="22">
        <f t="shared" si="30"/>
        <v>1</v>
      </c>
      <c r="L101" s="129">
        <f t="shared" si="31"/>
        <v>0</v>
      </c>
      <c r="M101" s="22">
        <f t="shared" si="32"/>
        <v>8</v>
      </c>
      <c r="N101">
        <f t="shared" si="33"/>
        <v>9</v>
      </c>
      <c r="O101" s="133">
        <v>16</v>
      </c>
      <c r="P101" s="133">
        <f t="shared" si="28"/>
        <v>5</v>
      </c>
    </row>
    <row r="103" spans="1:16">
      <c r="A103">
        <f>A1-A$6</f>
        <v>-11</v>
      </c>
      <c r="B103">
        <f t="shared" ref="B103:I103" si="47">B1-B$6</f>
        <v>1</v>
      </c>
      <c r="C103">
        <f t="shared" si="47"/>
        <v>1</v>
      </c>
      <c r="D103">
        <f t="shared" si="47"/>
        <v>1</v>
      </c>
      <c r="E103">
        <f t="shared" si="47"/>
        <v>-2</v>
      </c>
      <c r="F103">
        <f t="shared" si="47"/>
        <v>-2</v>
      </c>
      <c r="G103">
        <f t="shared" si="47"/>
        <v>-2</v>
      </c>
      <c r="H103">
        <f t="shared" si="47"/>
        <v>-2</v>
      </c>
      <c r="I103">
        <f t="shared" si="47"/>
        <v>0</v>
      </c>
      <c r="K103" s="22">
        <f>COUNTIF(A103:I103,"&lt;0")</f>
        <v>5</v>
      </c>
      <c r="L103" s="129">
        <f>COUNTIF(A103:I103,"&gt;0")</f>
        <v>3</v>
      </c>
      <c r="M103" s="22">
        <f>COUNTIF(A103:I103,"0")</f>
        <v>1</v>
      </c>
      <c r="N103">
        <f>SUM(K103:M103)</f>
        <v>9</v>
      </c>
      <c r="O103">
        <v>1</v>
      </c>
      <c r="P103">
        <f>P86+1</f>
        <v>6</v>
      </c>
    </row>
    <row r="104" spans="1:16">
      <c r="A104">
        <f t="shared" ref="A104:I104" si="48">A2-A$6</f>
        <v>-9</v>
      </c>
      <c r="B104">
        <f t="shared" si="48"/>
        <v>-2</v>
      </c>
      <c r="C104">
        <f t="shared" si="48"/>
        <v>-2</v>
      </c>
      <c r="D104">
        <f t="shared" si="48"/>
        <v>-2</v>
      </c>
      <c r="E104">
        <f t="shared" si="48"/>
        <v>0</v>
      </c>
      <c r="F104">
        <f t="shared" si="48"/>
        <v>0</v>
      </c>
      <c r="G104">
        <f t="shared" si="48"/>
        <v>0</v>
      </c>
      <c r="H104">
        <f t="shared" si="48"/>
        <v>0</v>
      </c>
      <c r="I104">
        <f t="shared" si="48"/>
        <v>0</v>
      </c>
      <c r="K104" s="22">
        <f>COUNTIF(A104:I104,"&lt;0")</f>
        <v>4</v>
      </c>
      <c r="L104" s="129">
        <f>COUNTIF(A104:I104,"&gt;0")</f>
        <v>0</v>
      </c>
      <c r="M104" s="22">
        <f>COUNTIF(A104:I104,"0")</f>
        <v>5</v>
      </c>
      <c r="N104">
        <f>SUM(K104:M104)</f>
        <v>9</v>
      </c>
      <c r="O104" s="133">
        <v>2</v>
      </c>
      <c r="P104" s="133">
        <f t="shared" ref="P104:P118" si="49">P87+1</f>
        <v>6</v>
      </c>
    </row>
    <row r="105" spans="1:16">
      <c r="A105">
        <f t="shared" ref="A105:I105" si="50">A3-A$6</f>
        <v>-9</v>
      </c>
      <c r="B105">
        <f t="shared" si="50"/>
        <v>-5</v>
      </c>
      <c r="C105">
        <f t="shared" si="50"/>
        <v>-5</v>
      </c>
      <c r="D105">
        <f t="shared" si="50"/>
        <v>-5</v>
      </c>
      <c r="E105">
        <f t="shared" si="50"/>
        <v>-4</v>
      </c>
      <c r="F105">
        <f t="shared" si="50"/>
        <v>6</v>
      </c>
      <c r="G105">
        <f t="shared" si="50"/>
        <v>3</v>
      </c>
      <c r="H105">
        <f t="shared" si="50"/>
        <v>6</v>
      </c>
      <c r="I105">
        <f t="shared" si="50"/>
        <v>0</v>
      </c>
      <c r="K105" s="22">
        <f t="shared" ref="K105:K118" si="51">COUNTIF(A105:I105,"&lt;0")</f>
        <v>5</v>
      </c>
      <c r="L105" s="129">
        <f t="shared" ref="L105:L118" si="52">COUNTIF(A105:I105,"&gt;0")</f>
        <v>3</v>
      </c>
      <c r="M105" s="22">
        <f t="shared" ref="M105:M118" si="53">COUNTIF(A105:I105,"0")</f>
        <v>1</v>
      </c>
      <c r="N105">
        <f t="shared" ref="N105:N118" si="54">SUM(K105:M105)</f>
        <v>9</v>
      </c>
      <c r="O105">
        <v>3</v>
      </c>
      <c r="P105">
        <f t="shared" si="49"/>
        <v>6</v>
      </c>
    </row>
    <row r="106" spans="1:16">
      <c r="A106">
        <f t="shared" ref="A106:I106" si="55">A4-A$6</f>
        <v>-5</v>
      </c>
      <c r="B106">
        <f t="shared" si="55"/>
        <v>-8</v>
      </c>
      <c r="C106">
        <f t="shared" si="55"/>
        <v>-8</v>
      </c>
      <c r="D106">
        <f t="shared" si="55"/>
        <v>-8</v>
      </c>
      <c r="E106">
        <f t="shared" si="55"/>
        <v>0</v>
      </c>
      <c r="F106">
        <f t="shared" si="55"/>
        <v>8</v>
      </c>
      <c r="G106">
        <f t="shared" si="55"/>
        <v>5</v>
      </c>
      <c r="H106">
        <f t="shared" si="55"/>
        <v>8</v>
      </c>
      <c r="I106">
        <f t="shared" si="55"/>
        <v>0</v>
      </c>
      <c r="K106" s="22">
        <f t="shared" si="51"/>
        <v>4</v>
      </c>
      <c r="L106" s="129">
        <f t="shared" si="52"/>
        <v>3</v>
      </c>
      <c r="M106" s="22">
        <f t="shared" si="53"/>
        <v>2</v>
      </c>
      <c r="N106">
        <f t="shared" si="54"/>
        <v>9</v>
      </c>
      <c r="O106">
        <v>4</v>
      </c>
      <c r="P106">
        <f t="shared" si="49"/>
        <v>6</v>
      </c>
    </row>
    <row r="107" spans="1:16">
      <c r="A107">
        <f t="shared" ref="A107:I107" si="56">A5-A$6</f>
        <v>-13</v>
      </c>
      <c r="B107">
        <f t="shared" si="56"/>
        <v>-12</v>
      </c>
      <c r="C107">
        <f t="shared" si="56"/>
        <v>-11</v>
      </c>
      <c r="D107">
        <f t="shared" si="56"/>
        <v>-11</v>
      </c>
      <c r="E107">
        <f t="shared" si="56"/>
        <v>0</v>
      </c>
      <c r="F107">
        <f t="shared" si="56"/>
        <v>10</v>
      </c>
      <c r="G107">
        <f t="shared" si="56"/>
        <v>9</v>
      </c>
      <c r="H107">
        <f t="shared" si="56"/>
        <v>10</v>
      </c>
      <c r="I107">
        <f t="shared" si="56"/>
        <v>0</v>
      </c>
      <c r="K107" s="22">
        <f t="shared" si="51"/>
        <v>4</v>
      </c>
      <c r="L107" s="22">
        <f t="shared" si="52"/>
        <v>3</v>
      </c>
      <c r="M107" s="22">
        <f t="shared" si="53"/>
        <v>2</v>
      </c>
      <c r="N107">
        <f t="shared" si="54"/>
        <v>9</v>
      </c>
      <c r="O107">
        <v>5</v>
      </c>
      <c r="P107">
        <f t="shared" si="49"/>
        <v>6</v>
      </c>
    </row>
    <row r="108" spans="1:16">
      <c r="A108">
        <f t="shared" ref="A108:I108" si="57">A6-A$6</f>
        <v>0</v>
      </c>
      <c r="B108">
        <f t="shared" si="57"/>
        <v>0</v>
      </c>
      <c r="C108">
        <f t="shared" si="57"/>
        <v>0</v>
      </c>
      <c r="D108">
        <f t="shared" si="57"/>
        <v>0</v>
      </c>
      <c r="E108">
        <f t="shared" si="57"/>
        <v>0</v>
      </c>
      <c r="F108">
        <f t="shared" si="57"/>
        <v>0</v>
      </c>
      <c r="G108">
        <f t="shared" si="57"/>
        <v>0</v>
      </c>
      <c r="H108">
        <f t="shared" si="57"/>
        <v>0</v>
      </c>
      <c r="I108">
        <f t="shared" si="57"/>
        <v>0</v>
      </c>
      <c r="K108" s="22">
        <f t="shared" si="51"/>
        <v>0</v>
      </c>
      <c r="L108" s="130">
        <f t="shared" si="52"/>
        <v>0</v>
      </c>
      <c r="M108" s="22">
        <f t="shared" si="53"/>
        <v>9</v>
      </c>
      <c r="N108">
        <f t="shared" si="54"/>
        <v>9</v>
      </c>
      <c r="O108">
        <v>6</v>
      </c>
      <c r="P108">
        <f t="shared" si="49"/>
        <v>6</v>
      </c>
    </row>
    <row r="109" spans="1:16">
      <c r="A109">
        <f t="shared" ref="A109:I109" si="58">A7-A$6</f>
        <v>-3</v>
      </c>
      <c r="B109">
        <f t="shared" si="58"/>
        <v>-3</v>
      </c>
      <c r="C109">
        <f t="shared" si="58"/>
        <v>-3</v>
      </c>
      <c r="D109">
        <f t="shared" si="58"/>
        <v>-3</v>
      </c>
      <c r="E109">
        <f t="shared" si="58"/>
        <v>-8</v>
      </c>
      <c r="F109">
        <f t="shared" si="58"/>
        <v>0</v>
      </c>
      <c r="G109">
        <f t="shared" si="58"/>
        <v>5</v>
      </c>
      <c r="H109">
        <f t="shared" si="58"/>
        <v>3</v>
      </c>
      <c r="I109">
        <f t="shared" si="58"/>
        <v>0</v>
      </c>
      <c r="K109" s="22">
        <f t="shared" si="51"/>
        <v>5</v>
      </c>
      <c r="L109" s="22">
        <f t="shared" si="52"/>
        <v>2</v>
      </c>
      <c r="M109" s="22">
        <f t="shared" si="53"/>
        <v>2</v>
      </c>
      <c r="N109">
        <f t="shared" si="54"/>
        <v>9</v>
      </c>
      <c r="O109">
        <v>7</v>
      </c>
      <c r="P109">
        <f t="shared" si="49"/>
        <v>6</v>
      </c>
    </row>
    <row r="110" spans="1:16">
      <c r="A110">
        <f t="shared" ref="A110:I110" si="59">A8-A$6</f>
        <v>-1</v>
      </c>
      <c r="B110">
        <f t="shared" si="59"/>
        <v>-6</v>
      </c>
      <c r="C110">
        <f t="shared" si="59"/>
        <v>-6</v>
      </c>
      <c r="D110">
        <f t="shared" si="59"/>
        <v>-6</v>
      </c>
      <c r="E110">
        <f t="shared" si="59"/>
        <v>-8</v>
      </c>
      <c r="F110">
        <f t="shared" si="59"/>
        <v>0</v>
      </c>
      <c r="G110">
        <f t="shared" si="59"/>
        <v>5</v>
      </c>
      <c r="H110">
        <f t="shared" si="59"/>
        <v>3</v>
      </c>
      <c r="I110">
        <f t="shared" si="59"/>
        <v>0</v>
      </c>
      <c r="K110" s="22">
        <f t="shared" si="51"/>
        <v>5</v>
      </c>
      <c r="L110" s="22">
        <f t="shared" si="52"/>
        <v>2</v>
      </c>
      <c r="M110" s="22">
        <f t="shared" si="53"/>
        <v>2</v>
      </c>
      <c r="N110">
        <f t="shared" si="54"/>
        <v>9</v>
      </c>
      <c r="O110">
        <v>8</v>
      </c>
      <c r="P110">
        <f t="shared" si="49"/>
        <v>6</v>
      </c>
    </row>
    <row r="111" spans="1:16">
      <c r="A111">
        <f t="shared" ref="A111:I111" si="60">A9-A$6</f>
        <v>-2</v>
      </c>
      <c r="B111">
        <f t="shared" si="60"/>
        <v>-9</v>
      </c>
      <c r="C111">
        <f t="shared" si="60"/>
        <v>-11</v>
      </c>
      <c r="D111">
        <f t="shared" si="60"/>
        <v>-9</v>
      </c>
      <c r="E111">
        <f t="shared" si="60"/>
        <v>-9</v>
      </c>
      <c r="F111">
        <f t="shared" si="60"/>
        <v>0</v>
      </c>
      <c r="G111">
        <f t="shared" si="60"/>
        <v>9</v>
      </c>
      <c r="H111">
        <f t="shared" si="60"/>
        <v>5</v>
      </c>
      <c r="I111">
        <f t="shared" si="60"/>
        <v>0</v>
      </c>
      <c r="K111" s="22">
        <f t="shared" si="51"/>
        <v>5</v>
      </c>
      <c r="L111" s="22">
        <f t="shared" si="52"/>
        <v>2</v>
      </c>
      <c r="M111" s="22">
        <f t="shared" si="53"/>
        <v>2</v>
      </c>
      <c r="N111">
        <f t="shared" si="54"/>
        <v>9</v>
      </c>
      <c r="O111">
        <v>9</v>
      </c>
      <c r="P111">
        <f t="shared" si="49"/>
        <v>6</v>
      </c>
    </row>
    <row r="112" spans="1:16">
      <c r="A112">
        <f t="shared" ref="A112:I112" si="61">A10-A$6</f>
        <v>1</v>
      </c>
      <c r="B112">
        <f t="shared" si="61"/>
        <v>-12</v>
      </c>
      <c r="C112">
        <f t="shared" si="61"/>
        <v>-12</v>
      </c>
      <c r="D112">
        <f t="shared" si="61"/>
        <v>-12</v>
      </c>
      <c r="E112">
        <f t="shared" si="61"/>
        <v>-6</v>
      </c>
      <c r="F112">
        <f t="shared" si="61"/>
        <v>12</v>
      </c>
      <c r="G112">
        <f t="shared" si="61"/>
        <v>12</v>
      </c>
      <c r="H112">
        <f t="shared" si="61"/>
        <v>12</v>
      </c>
      <c r="I112">
        <f t="shared" si="61"/>
        <v>0</v>
      </c>
      <c r="K112" s="22">
        <f t="shared" si="51"/>
        <v>4</v>
      </c>
      <c r="L112" s="22">
        <f t="shared" si="52"/>
        <v>4</v>
      </c>
      <c r="M112" s="22">
        <f t="shared" si="53"/>
        <v>1</v>
      </c>
      <c r="N112">
        <f t="shared" si="54"/>
        <v>9</v>
      </c>
      <c r="O112">
        <v>10</v>
      </c>
      <c r="P112">
        <f t="shared" si="49"/>
        <v>6</v>
      </c>
    </row>
    <row r="113" spans="1:16">
      <c r="A113">
        <f t="shared" ref="A113:I113" si="62">A11-A$6</f>
        <v>1</v>
      </c>
      <c r="B113">
        <f t="shared" si="62"/>
        <v>-13</v>
      </c>
      <c r="C113">
        <f t="shared" si="62"/>
        <v>-13</v>
      </c>
      <c r="D113">
        <f t="shared" si="62"/>
        <v>-13</v>
      </c>
      <c r="E113">
        <f t="shared" si="62"/>
        <v>-6</v>
      </c>
      <c r="F113">
        <f t="shared" si="62"/>
        <v>12</v>
      </c>
      <c r="G113">
        <f t="shared" si="62"/>
        <v>12</v>
      </c>
      <c r="H113">
        <f t="shared" si="62"/>
        <v>12</v>
      </c>
      <c r="I113">
        <f t="shared" si="62"/>
        <v>0</v>
      </c>
      <c r="K113" s="22">
        <f t="shared" si="51"/>
        <v>4</v>
      </c>
      <c r="L113" s="129">
        <f t="shared" si="52"/>
        <v>4</v>
      </c>
      <c r="M113" s="22">
        <f t="shared" si="53"/>
        <v>1</v>
      </c>
      <c r="N113">
        <f t="shared" si="54"/>
        <v>9</v>
      </c>
      <c r="O113">
        <v>11</v>
      </c>
      <c r="P113">
        <f t="shared" si="49"/>
        <v>6</v>
      </c>
    </row>
    <row r="114" spans="1:16">
      <c r="A114">
        <f t="shared" ref="A114:I114" si="63">A12-A$6</f>
        <v>-11</v>
      </c>
      <c r="B114">
        <f t="shared" si="63"/>
        <v>1</v>
      </c>
      <c r="C114">
        <f t="shared" si="63"/>
        <v>1</v>
      </c>
      <c r="D114">
        <f t="shared" si="63"/>
        <v>1</v>
      </c>
      <c r="E114">
        <f t="shared" si="63"/>
        <v>-2</v>
      </c>
      <c r="F114">
        <f t="shared" si="63"/>
        <v>-2</v>
      </c>
      <c r="G114">
        <f t="shared" si="63"/>
        <v>-2</v>
      </c>
      <c r="H114">
        <f t="shared" si="63"/>
        <v>-2</v>
      </c>
      <c r="I114">
        <f t="shared" si="63"/>
        <v>-5</v>
      </c>
      <c r="K114" s="129">
        <f t="shared" si="51"/>
        <v>6</v>
      </c>
      <c r="L114" s="129">
        <f t="shared" si="52"/>
        <v>3</v>
      </c>
      <c r="M114" s="22">
        <f t="shared" si="53"/>
        <v>0</v>
      </c>
      <c r="N114">
        <f t="shared" si="54"/>
        <v>9</v>
      </c>
      <c r="O114">
        <v>12</v>
      </c>
      <c r="P114">
        <f t="shared" si="49"/>
        <v>6</v>
      </c>
    </row>
    <row r="115" spans="1:16">
      <c r="A115">
        <f t="shared" ref="A115:I115" si="64">A13-A$6</f>
        <v>-9</v>
      </c>
      <c r="B115">
        <f t="shared" si="64"/>
        <v>-2</v>
      </c>
      <c r="C115">
        <f t="shared" si="64"/>
        <v>-2</v>
      </c>
      <c r="D115">
        <f t="shared" si="64"/>
        <v>-2</v>
      </c>
      <c r="E115">
        <f t="shared" si="64"/>
        <v>0</v>
      </c>
      <c r="F115">
        <f t="shared" si="64"/>
        <v>0</v>
      </c>
      <c r="G115">
        <f t="shared" si="64"/>
        <v>0</v>
      </c>
      <c r="H115">
        <f t="shared" si="64"/>
        <v>0</v>
      </c>
      <c r="I115">
        <f t="shared" si="64"/>
        <v>-5</v>
      </c>
      <c r="K115" s="22">
        <f t="shared" si="51"/>
        <v>5</v>
      </c>
      <c r="L115" s="129">
        <f t="shared" si="52"/>
        <v>0</v>
      </c>
      <c r="M115" s="22">
        <f t="shared" si="53"/>
        <v>4</v>
      </c>
      <c r="N115">
        <f t="shared" si="54"/>
        <v>9</v>
      </c>
      <c r="O115" s="133">
        <v>13</v>
      </c>
      <c r="P115" s="133">
        <f t="shared" si="49"/>
        <v>6</v>
      </c>
    </row>
    <row r="116" spans="1:16">
      <c r="A116">
        <f t="shared" ref="A116:I116" si="65">A14-A$6</f>
        <v>-9</v>
      </c>
      <c r="B116">
        <f t="shared" si="65"/>
        <v>-5</v>
      </c>
      <c r="C116">
        <f t="shared" si="65"/>
        <v>-5</v>
      </c>
      <c r="D116">
        <f t="shared" si="65"/>
        <v>-5</v>
      </c>
      <c r="E116">
        <f t="shared" si="65"/>
        <v>-4</v>
      </c>
      <c r="F116">
        <f t="shared" si="65"/>
        <v>6</v>
      </c>
      <c r="G116">
        <f t="shared" si="65"/>
        <v>3</v>
      </c>
      <c r="H116">
        <f t="shared" si="65"/>
        <v>6</v>
      </c>
      <c r="I116">
        <f t="shared" si="65"/>
        <v>-5</v>
      </c>
      <c r="K116" s="22">
        <f t="shared" si="51"/>
        <v>6</v>
      </c>
      <c r="L116" s="129">
        <f t="shared" si="52"/>
        <v>3</v>
      </c>
      <c r="M116" s="22">
        <f t="shared" si="53"/>
        <v>0</v>
      </c>
      <c r="N116">
        <f t="shared" si="54"/>
        <v>9</v>
      </c>
      <c r="O116">
        <v>14</v>
      </c>
      <c r="P116">
        <f t="shared" si="49"/>
        <v>6</v>
      </c>
    </row>
    <row r="117" spans="1:16">
      <c r="A117">
        <f t="shared" ref="A117:I117" si="66">A15-A$6</f>
        <v>-5</v>
      </c>
      <c r="B117">
        <f t="shared" si="66"/>
        <v>-8</v>
      </c>
      <c r="C117">
        <f t="shared" si="66"/>
        <v>-8</v>
      </c>
      <c r="D117">
        <f t="shared" si="66"/>
        <v>-8</v>
      </c>
      <c r="E117">
        <f t="shared" si="66"/>
        <v>0</v>
      </c>
      <c r="F117">
        <f t="shared" si="66"/>
        <v>8</v>
      </c>
      <c r="G117">
        <f t="shared" si="66"/>
        <v>5</v>
      </c>
      <c r="H117">
        <f t="shared" si="66"/>
        <v>8</v>
      </c>
      <c r="I117">
        <f t="shared" si="66"/>
        <v>-5</v>
      </c>
      <c r="K117" s="22">
        <f t="shared" si="51"/>
        <v>5</v>
      </c>
      <c r="L117" s="129">
        <f t="shared" si="52"/>
        <v>3</v>
      </c>
      <c r="M117" s="22">
        <f t="shared" si="53"/>
        <v>1</v>
      </c>
      <c r="N117">
        <f t="shared" si="54"/>
        <v>9</v>
      </c>
      <c r="O117">
        <v>15</v>
      </c>
      <c r="P117">
        <f t="shared" si="49"/>
        <v>6</v>
      </c>
    </row>
    <row r="118" spans="1:16">
      <c r="A118">
        <f>A16-A$6</f>
        <v>-13</v>
      </c>
      <c r="B118">
        <f>B16-B$6</f>
        <v>-12</v>
      </c>
      <c r="C118">
        <f>C16-C$6</f>
        <v>-11</v>
      </c>
      <c r="D118">
        <f>D16-D$6</f>
        <v>-11</v>
      </c>
      <c r="E118">
        <f>E16-E$6</f>
        <v>0</v>
      </c>
      <c r="F118">
        <f>F16-F$6</f>
        <v>10</v>
      </c>
      <c r="G118">
        <f>G16-G$6</f>
        <v>9</v>
      </c>
      <c r="H118">
        <f>H16-H$6</f>
        <v>10</v>
      </c>
      <c r="I118">
        <f>I16-I$6</f>
        <v>-5</v>
      </c>
      <c r="K118" s="22">
        <f t="shared" si="51"/>
        <v>5</v>
      </c>
      <c r="L118" s="129">
        <f t="shared" si="52"/>
        <v>3</v>
      </c>
      <c r="M118" s="22">
        <f t="shared" si="53"/>
        <v>1</v>
      </c>
      <c r="N118">
        <f t="shared" si="54"/>
        <v>9</v>
      </c>
      <c r="O118">
        <v>16</v>
      </c>
      <c r="P118">
        <f t="shared" si="49"/>
        <v>6</v>
      </c>
    </row>
    <row r="120" spans="1:16">
      <c r="A120">
        <f>A1-A$7</f>
        <v>-8</v>
      </c>
      <c r="B120">
        <f t="shared" ref="B120:I120" si="67">B1-B$7</f>
        <v>4</v>
      </c>
      <c r="C120">
        <f t="shared" si="67"/>
        <v>4</v>
      </c>
      <c r="D120">
        <f t="shared" si="67"/>
        <v>4</v>
      </c>
      <c r="E120">
        <f t="shared" si="67"/>
        <v>6</v>
      </c>
      <c r="F120">
        <f t="shared" si="67"/>
        <v>-2</v>
      </c>
      <c r="G120">
        <f t="shared" si="67"/>
        <v>-7</v>
      </c>
      <c r="H120">
        <f t="shared" si="67"/>
        <v>-5</v>
      </c>
      <c r="I120">
        <f t="shared" si="67"/>
        <v>0</v>
      </c>
      <c r="K120" s="22">
        <f>COUNTIF(A120:I120,"&lt;0")</f>
        <v>4</v>
      </c>
      <c r="L120" s="129">
        <f>COUNTIF(A120:I120,"&gt;0")</f>
        <v>4</v>
      </c>
      <c r="M120" s="22">
        <f>COUNTIF(A120:I120,"0")</f>
        <v>1</v>
      </c>
      <c r="N120">
        <f>SUM(K120:M120)</f>
        <v>9</v>
      </c>
      <c r="O120">
        <v>1</v>
      </c>
      <c r="P120">
        <f>P103+1</f>
        <v>7</v>
      </c>
    </row>
    <row r="121" spans="1:16">
      <c r="A121">
        <f t="shared" ref="A121:I121" si="68">A2-A$7</f>
        <v>-6</v>
      </c>
      <c r="B121">
        <f t="shared" si="68"/>
        <v>1</v>
      </c>
      <c r="C121">
        <f t="shared" si="68"/>
        <v>1</v>
      </c>
      <c r="D121">
        <f t="shared" si="68"/>
        <v>1</v>
      </c>
      <c r="E121">
        <f t="shared" si="68"/>
        <v>8</v>
      </c>
      <c r="F121">
        <f t="shared" si="68"/>
        <v>0</v>
      </c>
      <c r="G121">
        <f t="shared" si="68"/>
        <v>-5</v>
      </c>
      <c r="H121">
        <f t="shared" si="68"/>
        <v>-3</v>
      </c>
      <c r="I121">
        <f t="shared" si="68"/>
        <v>0</v>
      </c>
      <c r="K121" s="22">
        <f>COUNTIF(A121:I121,"&lt;0")</f>
        <v>3</v>
      </c>
      <c r="L121" s="129">
        <f>COUNTIF(A121:I121,"&gt;0")</f>
        <v>4</v>
      </c>
      <c r="M121" s="22">
        <f>COUNTIF(A121:I121,"0")</f>
        <v>2</v>
      </c>
      <c r="N121">
        <f>SUM(K121:M121)</f>
        <v>9</v>
      </c>
      <c r="O121">
        <v>2</v>
      </c>
      <c r="P121">
        <f t="shared" ref="P121:P135" si="69">P104+1</f>
        <v>7</v>
      </c>
    </row>
    <row r="122" spans="1:16">
      <c r="A122">
        <f t="shared" ref="A122:I122" si="70">A3-A$7</f>
        <v>-6</v>
      </c>
      <c r="B122">
        <f t="shared" si="70"/>
        <v>-2</v>
      </c>
      <c r="C122">
        <f t="shared" si="70"/>
        <v>-2</v>
      </c>
      <c r="D122">
        <f t="shared" si="70"/>
        <v>-2</v>
      </c>
      <c r="E122">
        <f t="shared" si="70"/>
        <v>4</v>
      </c>
      <c r="F122">
        <f t="shared" si="70"/>
        <v>6</v>
      </c>
      <c r="G122">
        <f t="shared" si="70"/>
        <v>-2</v>
      </c>
      <c r="H122">
        <f t="shared" si="70"/>
        <v>3</v>
      </c>
      <c r="I122">
        <f t="shared" si="70"/>
        <v>0</v>
      </c>
      <c r="K122" s="22">
        <f t="shared" ref="K122:K135" si="71">COUNTIF(A122:I122,"&lt;0")</f>
        <v>5</v>
      </c>
      <c r="L122" s="129">
        <f t="shared" ref="L122:L135" si="72">COUNTIF(A122:I122,"&gt;0")</f>
        <v>3</v>
      </c>
      <c r="M122" s="22">
        <f t="shared" ref="M122:M135" si="73">COUNTIF(A122:I122,"0")</f>
        <v>1</v>
      </c>
      <c r="N122">
        <f t="shared" ref="N122:N135" si="74">SUM(K122:M122)</f>
        <v>9</v>
      </c>
      <c r="O122">
        <v>3</v>
      </c>
      <c r="P122">
        <f t="shared" si="69"/>
        <v>7</v>
      </c>
    </row>
    <row r="123" spans="1:16">
      <c r="A123">
        <f t="shared" ref="A123:I123" si="75">A4-A$7</f>
        <v>-2</v>
      </c>
      <c r="B123">
        <f t="shared" si="75"/>
        <v>-5</v>
      </c>
      <c r="C123">
        <f t="shared" si="75"/>
        <v>-5</v>
      </c>
      <c r="D123">
        <f t="shared" si="75"/>
        <v>-5</v>
      </c>
      <c r="E123">
        <f t="shared" si="75"/>
        <v>8</v>
      </c>
      <c r="F123">
        <f t="shared" si="75"/>
        <v>8</v>
      </c>
      <c r="G123">
        <f t="shared" si="75"/>
        <v>0</v>
      </c>
      <c r="H123">
        <f t="shared" si="75"/>
        <v>5</v>
      </c>
      <c r="I123">
        <f t="shared" si="75"/>
        <v>0</v>
      </c>
      <c r="K123" s="22">
        <f t="shared" si="71"/>
        <v>4</v>
      </c>
      <c r="L123" s="129">
        <f t="shared" si="72"/>
        <v>3</v>
      </c>
      <c r="M123" s="22">
        <f t="shared" si="73"/>
        <v>2</v>
      </c>
      <c r="N123">
        <f t="shared" si="74"/>
        <v>9</v>
      </c>
      <c r="O123">
        <v>4</v>
      </c>
      <c r="P123">
        <f t="shared" si="69"/>
        <v>7</v>
      </c>
    </row>
    <row r="124" spans="1:16">
      <c r="A124">
        <f t="shared" ref="A124:I124" si="76">A5-A$7</f>
        <v>-10</v>
      </c>
      <c r="B124">
        <f t="shared" si="76"/>
        <v>-9</v>
      </c>
      <c r="C124">
        <f t="shared" si="76"/>
        <v>-8</v>
      </c>
      <c r="D124">
        <f t="shared" si="76"/>
        <v>-8</v>
      </c>
      <c r="E124">
        <f t="shared" si="76"/>
        <v>8</v>
      </c>
      <c r="F124">
        <f t="shared" si="76"/>
        <v>10</v>
      </c>
      <c r="G124">
        <f t="shared" si="76"/>
        <v>4</v>
      </c>
      <c r="H124">
        <f t="shared" si="76"/>
        <v>7</v>
      </c>
      <c r="I124">
        <f t="shared" si="76"/>
        <v>0</v>
      </c>
      <c r="K124" s="22">
        <f t="shared" si="71"/>
        <v>4</v>
      </c>
      <c r="L124" s="22">
        <f t="shared" si="72"/>
        <v>4</v>
      </c>
      <c r="M124" s="22">
        <f t="shared" si="73"/>
        <v>1</v>
      </c>
      <c r="N124">
        <f t="shared" si="74"/>
        <v>9</v>
      </c>
      <c r="O124">
        <v>5</v>
      </c>
      <c r="P124">
        <f t="shared" si="69"/>
        <v>7</v>
      </c>
    </row>
    <row r="125" spans="1:16">
      <c r="A125">
        <f t="shared" ref="A125:I125" si="77">A6-A$7</f>
        <v>3</v>
      </c>
      <c r="B125">
        <f t="shared" si="77"/>
        <v>3</v>
      </c>
      <c r="C125">
        <f t="shared" si="77"/>
        <v>3</v>
      </c>
      <c r="D125">
        <f t="shared" si="77"/>
        <v>3</v>
      </c>
      <c r="E125">
        <f t="shared" si="77"/>
        <v>8</v>
      </c>
      <c r="F125">
        <f t="shared" si="77"/>
        <v>0</v>
      </c>
      <c r="G125">
        <f t="shared" si="77"/>
        <v>-5</v>
      </c>
      <c r="H125">
        <f t="shared" si="77"/>
        <v>-3</v>
      </c>
      <c r="I125">
        <f t="shared" si="77"/>
        <v>0</v>
      </c>
      <c r="K125" s="22">
        <f t="shared" si="71"/>
        <v>2</v>
      </c>
      <c r="L125" s="130">
        <f t="shared" si="72"/>
        <v>5</v>
      </c>
      <c r="M125" s="22">
        <f t="shared" si="73"/>
        <v>2</v>
      </c>
      <c r="N125">
        <f t="shared" si="74"/>
        <v>9</v>
      </c>
      <c r="O125">
        <v>6</v>
      </c>
      <c r="P125">
        <f t="shared" si="69"/>
        <v>7</v>
      </c>
    </row>
    <row r="126" spans="1:16">
      <c r="A126">
        <f t="shared" ref="A126:I126" si="78">A7-A$7</f>
        <v>0</v>
      </c>
      <c r="B126">
        <f t="shared" si="78"/>
        <v>0</v>
      </c>
      <c r="C126">
        <f t="shared" si="78"/>
        <v>0</v>
      </c>
      <c r="D126">
        <f t="shared" si="78"/>
        <v>0</v>
      </c>
      <c r="E126">
        <f t="shared" si="78"/>
        <v>0</v>
      </c>
      <c r="F126">
        <f t="shared" si="78"/>
        <v>0</v>
      </c>
      <c r="G126">
        <f t="shared" si="78"/>
        <v>0</v>
      </c>
      <c r="H126">
        <f t="shared" si="78"/>
        <v>0</v>
      </c>
      <c r="I126">
        <f t="shared" si="78"/>
        <v>0</v>
      </c>
      <c r="K126" s="22">
        <f t="shared" si="71"/>
        <v>0</v>
      </c>
      <c r="L126" s="22">
        <f t="shared" si="72"/>
        <v>0</v>
      </c>
      <c r="M126" s="22">
        <f t="shared" si="73"/>
        <v>9</v>
      </c>
      <c r="N126">
        <f t="shared" si="74"/>
        <v>9</v>
      </c>
      <c r="O126">
        <v>7</v>
      </c>
      <c r="P126">
        <f t="shared" si="69"/>
        <v>7</v>
      </c>
    </row>
    <row r="127" spans="1:16">
      <c r="A127">
        <f t="shared" ref="A127:I127" si="79">A8-A$7</f>
        <v>2</v>
      </c>
      <c r="B127">
        <f t="shared" si="79"/>
        <v>-3</v>
      </c>
      <c r="C127">
        <f t="shared" si="79"/>
        <v>-3</v>
      </c>
      <c r="D127">
        <f t="shared" si="79"/>
        <v>-3</v>
      </c>
      <c r="E127">
        <f t="shared" si="79"/>
        <v>0</v>
      </c>
      <c r="F127">
        <f t="shared" si="79"/>
        <v>0</v>
      </c>
      <c r="G127">
        <f t="shared" si="79"/>
        <v>0</v>
      </c>
      <c r="H127">
        <f t="shared" si="79"/>
        <v>0</v>
      </c>
      <c r="I127">
        <f t="shared" si="79"/>
        <v>0</v>
      </c>
      <c r="K127" s="22">
        <f t="shared" si="71"/>
        <v>3</v>
      </c>
      <c r="L127" s="22">
        <f t="shared" si="72"/>
        <v>1</v>
      </c>
      <c r="M127" s="22">
        <f t="shared" si="73"/>
        <v>5</v>
      </c>
      <c r="N127">
        <f t="shared" si="74"/>
        <v>9</v>
      </c>
      <c r="O127">
        <v>8</v>
      </c>
      <c r="P127">
        <f t="shared" si="69"/>
        <v>7</v>
      </c>
    </row>
    <row r="128" spans="1:16">
      <c r="A128">
        <f t="shared" ref="A128:I128" si="80">A9-A$7</f>
        <v>1</v>
      </c>
      <c r="B128">
        <f t="shared" si="80"/>
        <v>-6</v>
      </c>
      <c r="C128">
        <f t="shared" si="80"/>
        <v>-8</v>
      </c>
      <c r="D128">
        <f t="shared" si="80"/>
        <v>-6</v>
      </c>
      <c r="E128">
        <f t="shared" si="80"/>
        <v>-1</v>
      </c>
      <c r="F128">
        <f t="shared" si="80"/>
        <v>0</v>
      </c>
      <c r="G128">
        <f t="shared" si="80"/>
        <v>4</v>
      </c>
      <c r="H128">
        <f t="shared" si="80"/>
        <v>2</v>
      </c>
      <c r="I128">
        <f t="shared" si="80"/>
        <v>0</v>
      </c>
      <c r="K128" s="22">
        <f t="shared" si="71"/>
        <v>4</v>
      </c>
      <c r="L128" s="22">
        <f t="shared" si="72"/>
        <v>3</v>
      </c>
      <c r="M128" s="22">
        <f t="shared" si="73"/>
        <v>2</v>
      </c>
      <c r="N128">
        <f t="shared" si="74"/>
        <v>9</v>
      </c>
      <c r="O128">
        <v>9</v>
      </c>
      <c r="P128">
        <f t="shared" si="69"/>
        <v>7</v>
      </c>
    </row>
    <row r="129" spans="1:16">
      <c r="A129">
        <f t="shared" ref="A129:I129" si="81">A10-A$7</f>
        <v>4</v>
      </c>
      <c r="B129">
        <f t="shared" si="81"/>
        <v>-9</v>
      </c>
      <c r="C129">
        <f t="shared" si="81"/>
        <v>-9</v>
      </c>
      <c r="D129">
        <f t="shared" si="81"/>
        <v>-9</v>
      </c>
      <c r="E129">
        <f t="shared" si="81"/>
        <v>2</v>
      </c>
      <c r="F129">
        <f t="shared" si="81"/>
        <v>12</v>
      </c>
      <c r="G129">
        <f t="shared" si="81"/>
        <v>7</v>
      </c>
      <c r="H129">
        <f t="shared" si="81"/>
        <v>9</v>
      </c>
      <c r="I129">
        <f t="shared" si="81"/>
        <v>0</v>
      </c>
      <c r="K129" s="22">
        <f t="shared" si="71"/>
        <v>3</v>
      </c>
      <c r="L129" s="22">
        <f t="shared" si="72"/>
        <v>5</v>
      </c>
      <c r="M129" s="22">
        <f t="shared" si="73"/>
        <v>1</v>
      </c>
      <c r="N129">
        <f t="shared" si="74"/>
        <v>9</v>
      </c>
      <c r="O129">
        <v>10</v>
      </c>
      <c r="P129">
        <f t="shared" si="69"/>
        <v>7</v>
      </c>
    </row>
    <row r="130" spans="1:16">
      <c r="A130">
        <f t="shared" ref="A130:I130" si="82">A11-A$7</f>
        <v>4</v>
      </c>
      <c r="B130">
        <f t="shared" si="82"/>
        <v>-10</v>
      </c>
      <c r="C130">
        <f t="shared" si="82"/>
        <v>-10</v>
      </c>
      <c r="D130">
        <f t="shared" si="82"/>
        <v>-10</v>
      </c>
      <c r="E130">
        <f t="shared" si="82"/>
        <v>2</v>
      </c>
      <c r="F130">
        <f t="shared" si="82"/>
        <v>12</v>
      </c>
      <c r="G130">
        <f t="shared" si="82"/>
        <v>7</v>
      </c>
      <c r="H130">
        <f t="shared" si="82"/>
        <v>9</v>
      </c>
      <c r="I130">
        <f t="shared" si="82"/>
        <v>0</v>
      </c>
      <c r="K130" s="22">
        <f t="shared" si="71"/>
        <v>3</v>
      </c>
      <c r="L130" s="129">
        <f t="shared" si="72"/>
        <v>5</v>
      </c>
      <c r="M130" s="22">
        <f t="shared" si="73"/>
        <v>1</v>
      </c>
      <c r="N130">
        <f t="shared" si="74"/>
        <v>9</v>
      </c>
      <c r="O130">
        <v>11</v>
      </c>
      <c r="P130">
        <f t="shared" si="69"/>
        <v>7</v>
      </c>
    </row>
    <row r="131" spans="1:16">
      <c r="A131">
        <f t="shared" ref="A131:I131" si="83">A12-A$7</f>
        <v>-8</v>
      </c>
      <c r="B131">
        <f t="shared" si="83"/>
        <v>4</v>
      </c>
      <c r="C131">
        <f t="shared" si="83"/>
        <v>4</v>
      </c>
      <c r="D131">
        <f t="shared" si="83"/>
        <v>4</v>
      </c>
      <c r="E131">
        <f t="shared" si="83"/>
        <v>6</v>
      </c>
      <c r="F131">
        <f t="shared" si="83"/>
        <v>-2</v>
      </c>
      <c r="G131">
        <f t="shared" si="83"/>
        <v>-7</v>
      </c>
      <c r="H131">
        <f t="shared" si="83"/>
        <v>-5</v>
      </c>
      <c r="I131">
        <f t="shared" si="83"/>
        <v>-5</v>
      </c>
      <c r="K131" s="129">
        <f t="shared" si="71"/>
        <v>5</v>
      </c>
      <c r="L131" s="129">
        <f t="shared" si="72"/>
        <v>4</v>
      </c>
      <c r="M131" s="22">
        <f t="shared" si="73"/>
        <v>0</v>
      </c>
      <c r="N131">
        <f t="shared" si="74"/>
        <v>9</v>
      </c>
      <c r="O131">
        <v>12</v>
      </c>
      <c r="P131">
        <f t="shared" si="69"/>
        <v>7</v>
      </c>
    </row>
    <row r="132" spans="1:16">
      <c r="A132">
        <f t="shared" ref="A132:I132" si="84">A13-A$7</f>
        <v>-6</v>
      </c>
      <c r="B132">
        <f t="shared" si="84"/>
        <v>1</v>
      </c>
      <c r="C132">
        <f t="shared" si="84"/>
        <v>1</v>
      </c>
      <c r="D132">
        <f t="shared" si="84"/>
        <v>1</v>
      </c>
      <c r="E132">
        <f t="shared" si="84"/>
        <v>8</v>
      </c>
      <c r="F132">
        <f t="shared" si="84"/>
        <v>0</v>
      </c>
      <c r="G132">
        <f t="shared" si="84"/>
        <v>-5</v>
      </c>
      <c r="H132">
        <f t="shared" si="84"/>
        <v>-3</v>
      </c>
      <c r="I132">
        <f t="shared" si="84"/>
        <v>-5</v>
      </c>
      <c r="K132" s="22">
        <f t="shared" si="71"/>
        <v>4</v>
      </c>
      <c r="L132" s="129">
        <f t="shared" si="72"/>
        <v>4</v>
      </c>
      <c r="M132" s="22">
        <f t="shared" si="73"/>
        <v>1</v>
      </c>
      <c r="N132">
        <f t="shared" si="74"/>
        <v>9</v>
      </c>
      <c r="O132">
        <v>13</v>
      </c>
      <c r="P132">
        <f t="shared" si="69"/>
        <v>7</v>
      </c>
    </row>
    <row r="133" spans="1:16">
      <c r="A133">
        <f t="shared" ref="A133:I133" si="85">A14-A$7</f>
        <v>-6</v>
      </c>
      <c r="B133">
        <f t="shared" si="85"/>
        <v>-2</v>
      </c>
      <c r="C133">
        <f t="shared" si="85"/>
        <v>-2</v>
      </c>
      <c r="D133">
        <f t="shared" si="85"/>
        <v>-2</v>
      </c>
      <c r="E133">
        <f t="shared" si="85"/>
        <v>4</v>
      </c>
      <c r="F133">
        <f t="shared" si="85"/>
        <v>6</v>
      </c>
      <c r="G133">
        <f t="shared" si="85"/>
        <v>-2</v>
      </c>
      <c r="H133">
        <f t="shared" si="85"/>
        <v>3</v>
      </c>
      <c r="I133">
        <f t="shared" si="85"/>
        <v>-5</v>
      </c>
      <c r="K133" s="22">
        <f t="shared" si="71"/>
        <v>6</v>
      </c>
      <c r="L133" s="129">
        <f t="shared" si="72"/>
        <v>3</v>
      </c>
      <c r="M133" s="22">
        <f t="shared" si="73"/>
        <v>0</v>
      </c>
      <c r="N133">
        <f t="shared" si="74"/>
        <v>9</v>
      </c>
      <c r="O133">
        <v>14</v>
      </c>
      <c r="P133">
        <f t="shared" si="69"/>
        <v>7</v>
      </c>
    </row>
    <row r="134" spans="1:16">
      <c r="A134">
        <f t="shared" ref="A134:I134" si="86">A15-A$7</f>
        <v>-2</v>
      </c>
      <c r="B134">
        <f t="shared" si="86"/>
        <v>-5</v>
      </c>
      <c r="C134">
        <f t="shared" si="86"/>
        <v>-5</v>
      </c>
      <c r="D134">
        <f t="shared" si="86"/>
        <v>-5</v>
      </c>
      <c r="E134">
        <f t="shared" si="86"/>
        <v>8</v>
      </c>
      <c r="F134">
        <f t="shared" si="86"/>
        <v>8</v>
      </c>
      <c r="G134">
        <f t="shared" si="86"/>
        <v>0</v>
      </c>
      <c r="H134">
        <f t="shared" si="86"/>
        <v>5</v>
      </c>
      <c r="I134">
        <f t="shared" si="86"/>
        <v>-5</v>
      </c>
      <c r="K134" s="22">
        <f t="shared" si="71"/>
        <v>5</v>
      </c>
      <c r="L134" s="129">
        <f t="shared" si="72"/>
        <v>3</v>
      </c>
      <c r="M134" s="22">
        <f t="shared" si="73"/>
        <v>1</v>
      </c>
      <c r="N134">
        <f t="shared" si="74"/>
        <v>9</v>
      </c>
      <c r="O134">
        <v>15</v>
      </c>
      <c r="P134">
        <f t="shared" si="69"/>
        <v>7</v>
      </c>
    </row>
    <row r="135" spans="1:16">
      <c r="A135">
        <f t="shared" ref="A135:I135" si="87">A16-A$7</f>
        <v>-10</v>
      </c>
      <c r="B135">
        <f t="shared" si="87"/>
        <v>-9</v>
      </c>
      <c r="C135">
        <f t="shared" si="87"/>
        <v>-8</v>
      </c>
      <c r="D135">
        <f t="shared" si="87"/>
        <v>-8</v>
      </c>
      <c r="E135">
        <f t="shared" si="87"/>
        <v>8</v>
      </c>
      <c r="F135">
        <f t="shared" si="87"/>
        <v>10</v>
      </c>
      <c r="G135">
        <f t="shared" si="87"/>
        <v>4</v>
      </c>
      <c r="H135">
        <f t="shared" si="87"/>
        <v>7</v>
      </c>
      <c r="I135">
        <f t="shared" si="87"/>
        <v>-5</v>
      </c>
      <c r="K135" s="22">
        <f t="shared" si="71"/>
        <v>5</v>
      </c>
      <c r="L135" s="129">
        <f t="shared" si="72"/>
        <v>4</v>
      </c>
      <c r="M135" s="22">
        <f t="shared" si="73"/>
        <v>0</v>
      </c>
      <c r="N135">
        <f t="shared" si="74"/>
        <v>9</v>
      </c>
      <c r="O135">
        <v>16</v>
      </c>
      <c r="P135">
        <f t="shared" si="69"/>
        <v>7</v>
      </c>
    </row>
    <row r="137" spans="1:16">
      <c r="A137">
        <f>A1-A$8</f>
        <v>-10</v>
      </c>
      <c r="B137">
        <f t="shared" ref="B137:I137" si="88">B1-B$8</f>
        <v>7</v>
      </c>
      <c r="C137">
        <f t="shared" si="88"/>
        <v>7</v>
      </c>
      <c r="D137">
        <f t="shared" si="88"/>
        <v>7</v>
      </c>
      <c r="E137">
        <f t="shared" si="88"/>
        <v>6</v>
      </c>
      <c r="F137">
        <f t="shared" si="88"/>
        <v>-2</v>
      </c>
      <c r="G137">
        <f t="shared" si="88"/>
        <v>-7</v>
      </c>
      <c r="H137">
        <f t="shared" si="88"/>
        <v>-5</v>
      </c>
      <c r="I137">
        <f t="shared" si="88"/>
        <v>0</v>
      </c>
      <c r="K137" s="22">
        <f>COUNTIF(A137:I137,"&lt;0")</f>
        <v>4</v>
      </c>
      <c r="L137" s="129">
        <f>COUNTIF(A137:I137,"&gt;0")</f>
        <v>4</v>
      </c>
      <c r="M137" s="22">
        <f>COUNTIF(A137:I137,"0")</f>
        <v>1</v>
      </c>
      <c r="N137">
        <f>SUM(K137:M137)</f>
        <v>9</v>
      </c>
      <c r="O137">
        <v>1</v>
      </c>
      <c r="P137">
        <f>P120+1</f>
        <v>8</v>
      </c>
    </row>
    <row r="138" spans="1:16">
      <c r="A138">
        <f t="shared" ref="A138:I152" si="89">A2-A$8</f>
        <v>-8</v>
      </c>
      <c r="B138">
        <f t="shared" si="89"/>
        <v>4</v>
      </c>
      <c r="C138">
        <f t="shared" si="89"/>
        <v>4</v>
      </c>
      <c r="D138">
        <f t="shared" si="89"/>
        <v>4</v>
      </c>
      <c r="E138">
        <f t="shared" si="89"/>
        <v>8</v>
      </c>
      <c r="F138">
        <f t="shared" si="89"/>
        <v>0</v>
      </c>
      <c r="G138">
        <f t="shared" si="89"/>
        <v>-5</v>
      </c>
      <c r="H138">
        <f t="shared" si="89"/>
        <v>-3</v>
      </c>
      <c r="I138">
        <f t="shared" si="89"/>
        <v>0</v>
      </c>
      <c r="K138" s="22">
        <f>COUNTIF(A138:I138,"&lt;0")</f>
        <v>3</v>
      </c>
      <c r="L138" s="129">
        <f>COUNTIF(A138:I138,"&gt;0")</f>
        <v>4</v>
      </c>
      <c r="M138" s="22">
        <f>COUNTIF(A138:I138,"0")</f>
        <v>2</v>
      </c>
      <c r="N138">
        <f>SUM(K138:M138)</f>
        <v>9</v>
      </c>
      <c r="O138">
        <v>2</v>
      </c>
      <c r="P138">
        <f t="shared" ref="P138:P152" si="90">P121+1</f>
        <v>8</v>
      </c>
    </row>
    <row r="139" spans="1:16">
      <c r="A139">
        <f t="shared" si="89"/>
        <v>-8</v>
      </c>
      <c r="B139">
        <f t="shared" si="89"/>
        <v>1</v>
      </c>
      <c r="C139">
        <f t="shared" si="89"/>
        <v>1</v>
      </c>
      <c r="D139">
        <f t="shared" si="89"/>
        <v>1</v>
      </c>
      <c r="E139">
        <f t="shared" si="89"/>
        <v>4</v>
      </c>
      <c r="F139">
        <f t="shared" si="89"/>
        <v>6</v>
      </c>
      <c r="G139">
        <f t="shared" si="89"/>
        <v>-2</v>
      </c>
      <c r="H139">
        <f t="shared" si="89"/>
        <v>3</v>
      </c>
      <c r="I139">
        <f t="shared" si="89"/>
        <v>0</v>
      </c>
      <c r="K139" s="22">
        <f t="shared" ref="K139:K152" si="91">COUNTIF(A139:I139,"&lt;0")</f>
        <v>2</v>
      </c>
      <c r="L139" s="129">
        <f t="shared" ref="L139:L152" si="92">COUNTIF(A139:I139,"&gt;0")</f>
        <v>6</v>
      </c>
      <c r="M139" s="22">
        <f t="shared" ref="M139:M152" si="93">COUNTIF(A139:I139,"0")</f>
        <v>1</v>
      </c>
      <c r="N139">
        <f t="shared" ref="N139:N152" si="94">SUM(K139:M139)</f>
        <v>9</v>
      </c>
      <c r="O139">
        <v>3</v>
      </c>
      <c r="P139">
        <f t="shared" si="90"/>
        <v>8</v>
      </c>
    </row>
    <row r="140" spans="1:16">
      <c r="A140">
        <f t="shared" si="89"/>
        <v>-4</v>
      </c>
      <c r="B140">
        <f t="shared" si="89"/>
        <v>-2</v>
      </c>
      <c r="C140">
        <f t="shared" si="89"/>
        <v>-2</v>
      </c>
      <c r="D140">
        <f t="shared" si="89"/>
        <v>-2</v>
      </c>
      <c r="E140">
        <f t="shared" si="89"/>
        <v>8</v>
      </c>
      <c r="F140">
        <f t="shared" si="89"/>
        <v>8</v>
      </c>
      <c r="G140">
        <f t="shared" si="89"/>
        <v>0</v>
      </c>
      <c r="H140">
        <f t="shared" si="89"/>
        <v>5</v>
      </c>
      <c r="I140">
        <f t="shared" si="89"/>
        <v>0</v>
      </c>
      <c r="K140" s="22">
        <f t="shared" si="91"/>
        <v>4</v>
      </c>
      <c r="L140" s="129">
        <f t="shared" si="92"/>
        <v>3</v>
      </c>
      <c r="M140" s="22">
        <f t="shared" si="93"/>
        <v>2</v>
      </c>
      <c r="N140">
        <f t="shared" si="94"/>
        <v>9</v>
      </c>
      <c r="O140">
        <v>4</v>
      </c>
      <c r="P140">
        <f t="shared" si="90"/>
        <v>8</v>
      </c>
    </row>
    <row r="141" spans="1:16">
      <c r="A141">
        <f t="shared" si="89"/>
        <v>-12</v>
      </c>
      <c r="B141">
        <f t="shared" si="89"/>
        <v>-6</v>
      </c>
      <c r="C141">
        <f t="shared" si="89"/>
        <v>-5</v>
      </c>
      <c r="D141">
        <f t="shared" si="89"/>
        <v>-5</v>
      </c>
      <c r="E141">
        <f t="shared" si="89"/>
        <v>8</v>
      </c>
      <c r="F141">
        <f t="shared" si="89"/>
        <v>10</v>
      </c>
      <c r="G141">
        <f t="shared" si="89"/>
        <v>4</v>
      </c>
      <c r="H141">
        <f t="shared" si="89"/>
        <v>7</v>
      </c>
      <c r="I141">
        <f t="shared" si="89"/>
        <v>0</v>
      </c>
      <c r="K141" s="22">
        <f t="shared" si="91"/>
        <v>4</v>
      </c>
      <c r="L141" s="22">
        <f t="shared" si="92"/>
        <v>4</v>
      </c>
      <c r="M141" s="22">
        <f t="shared" si="93"/>
        <v>1</v>
      </c>
      <c r="N141">
        <f t="shared" si="94"/>
        <v>9</v>
      </c>
      <c r="O141">
        <v>5</v>
      </c>
      <c r="P141">
        <f t="shared" si="90"/>
        <v>8</v>
      </c>
    </row>
    <row r="142" spans="1:16">
      <c r="A142">
        <f t="shared" si="89"/>
        <v>1</v>
      </c>
      <c r="B142">
        <f t="shared" si="89"/>
        <v>6</v>
      </c>
      <c r="C142">
        <f t="shared" si="89"/>
        <v>6</v>
      </c>
      <c r="D142">
        <f t="shared" si="89"/>
        <v>6</v>
      </c>
      <c r="E142">
        <f t="shared" si="89"/>
        <v>8</v>
      </c>
      <c r="F142">
        <f t="shared" si="89"/>
        <v>0</v>
      </c>
      <c r="G142">
        <f t="shared" si="89"/>
        <v>-5</v>
      </c>
      <c r="H142">
        <f t="shared" si="89"/>
        <v>-3</v>
      </c>
      <c r="I142">
        <f t="shared" si="89"/>
        <v>0</v>
      </c>
      <c r="K142" s="22">
        <f t="shared" si="91"/>
        <v>2</v>
      </c>
      <c r="L142" s="130">
        <f t="shared" si="92"/>
        <v>5</v>
      </c>
      <c r="M142" s="22">
        <f t="shared" si="93"/>
        <v>2</v>
      </c>
      <c r="N142">
        <f t="shared" si="94"/>
        <v>9</v>
      </c>
      <c r="O142">
        <v>6</v>
      </c>
      <c r="P142">
        <f t="shared" si="90"/>
        <v>8</v>
      </c>
    </row>
    <row r="143" spans="1:16">
      <c r="A143">
        <f t="shared" si="89"/>
        <v>-2</v>
      </c>
      <c r="B143">
        <f t="shared" si="89"/>
        <v>3</v>
      </c>
      <c r="C143">
        <f t="shared" si="89"/>
        <v>3</v>
      </c>
      <c r="D143">
        <f t="shared" si="89"/>
        <v>3</v>
      </c>
      <c r="E143">
        <f t="shared" si="89"/>
        <v>0</v>
      </c>
      <c r="F143">
        <f t="shared" si="89"/>
        <v>0</v>
      </c>
      <c r="G143">
        <f t="shared" si="89"/>
        <v>0</v>
      </c>
      <c r="H143">
        <f t="shared" si="89"/>
        <v>0</v>
      </c>
      <c r="I143">
        <f t="shared" si="89"/>
        <v>0</v>
      </c>
      <c r="K143" s="22">
        <f t="shared" si="91"/>
        <v>1</v>
      </c>
      <c r="L143" s="22">
        <f t="shared" si="92"/>
        <v>3</v>
      </c>
      <c r="M143" s="22">
        <f t="shared" si="93"/>
        <v>5</v>
      </c>
      <c r="N143">
        <f t="shared" si="94"/>
        <v>9</v>
      </c>
      <c r="O143">
        <v>7</v>
      </c>
      <c r="P143">
        <f t="shared" si="90"/>
        <v>8</v>
      </c>
    </row>
    <row r="144" spans="1:16">
      <c r="A144">
        <f t="shared" si="89"/>
        <v>0</v>
      </c>
      <c r="B144">
        <f t="shared" si="89"/>
        <v>0</v>
      </c>
      <c r="C144">
        <f t="shared" si="89"/>
        <v>0</v>
      </c>
      <c r="D144">
        <f t="shared" si="89"/>
        <v>0</v>
      </c>
      <c r="E144">
        <f t="shared" si="89"/>
        <v>0</v>
      </c>
      <c r="F144">
        <f t="shared" si="89"/>
        <v>0</v>
      </c>
      <c r="G144">
        <f t="shared" si="89"/>
        <v>0</v>
      </c>
      <c r="H144">
        <f t="shared" si="89"/>
        <v>0</v>
      </c>
      <c r="I144">
        <f t="shared" si="89"/>
        <v>0</v>
      </c>
      <c r="K144" s="22">
        <f t="shared" si="91"/>
        <v>0</v>
      </c>
      <c r="L144" s="22">
        <f t="shared" si="92"/>
        <v>0</v>
      </c>
      <c r="M144" s="22">
        <f t="shared" si="93"/>
        <v>9</v>
      </c>
      <c r="N144">
        <f t="shared" si="94"/>
        <v>9</v>
      </c>
      <c r="O144">
        <v>8</v>
      </c>
      <c r="P144">
        <f t="shared" si="90"/>
        <v>8</v>
      </c>
    </row>
    <row r="145" spans="1:16">
      <c r="A145">
        <f t="shared" si="89"/>
        <v>-1</v>
      </c>
      <c r="B145">
        <f t="shared" si="89"/>
        <v>-3</v>
      </c>
      <c r="C145">
        <f t="shared" si="89"/>
        <v>-5</v>
      </c>
      <c r="D145">
        <f t="shared" si="89"/>
        <v>-3</v>
      </c>
      <c r="E145">
        <f t="shared" si="89"/>
        <v>-1</v>
      </c>
      <c r="F145">
        <f t="shared" si="89"/>
        <v>0</v>
      </c>
      <c r="G145">
        <f t="shared" si="89"/>
        <v>4</v>
      </c>
      <c r="H145">
        <f t="shared" si="89"/>
        <v>2</v>
      </c>
      <c r="I145">
        <f t="shared" si="89"/>
        <v>0</v>
      </c>
      <c r="K145" s="22">
        <f t="shared" si="91"/>
        <v>5</v>
      </c>
      <c r="L145" s="22">
        <f t="shared" si="92"/>
        <v>2</v>
      </c>
      <c r="M145" s="22">
        <f t="shared" si="93"/>
        <v>2</v>
      </c>
      <c r="N145">
        <f t="shared" si="94"/>
        <v>9</v>
      </c>
      <c r="O145">
        <v>9</v>
      </c>
      <c r="P145">
        <f t="shared" si="90"/>
        <v>8</v>
      </c>
    </row>
    <row r="146" spans="1:16">
      <c r="A146">
        <f t="shared" si="89"/>
        <v>2</v>
      </c>
      <c r="B146">
        <f t="shared" si="89"/>
        <v>-6</v>
      </c>
      <c r="C146">
        <f t="shared" si="89"/>
        <v>-6</v>
      </c>
      <c r="D146">
        <f t="shared" si="89"/>
        <v>-6</v>
      </c>
      <c r="E146">
        <f t="shared" si="89"/>
        <v>2</v>
      </c>
      <c r="F146">
        <f t="shared" si="89"/>
        <v>12</v>
      </c>
      <c r="G146">
        <f t="shared" si="89"/>
        <v>7</v>
      </c>
      <c r="H146">
        <f t="shared" si="89"/>
        <v>9</v>
      </c>
      <c r="I146">
        <f t="shared" si="89"/>
        <v>0</v>
      </c>
      <c r="K146" s="22">
        <f t="shared" si="91"/>
        <v>3</v>
      </c>
      <c r="L146" s="22">
        <f t="shared" si="92"/>
        <v>5</v>
      </c>
      <c r="M146" s="22">
        <f t="shared" si="93"/>
        <v>1</v>
      </c>
      <c r="N146">
        <f t="shared" si="94"/>
        <v>9</v>
      </c>
      <c r="O146">
        <v>10</v>
      </c>
      <c r="P146">
        <f t="shared" si="90"/>
        <v>8</v>
      </c>
    </row>
    <row r="147" spans="1:16">
      <c r="A147">
        <f t="shared" si="89"/>
        <v>2</v>
      </c>
      <c r="B147">
        <f t="shared" si="89"/>
        <v>-7</v>
      </c>
      <c r="C147">
        <f t="shared" si="89"/>
        <v>-7</v>
      </c>
      <c r="D147">
        <f t="shared" si="89"/>
        <v>-7</v>
      </c>
      <c r="E147">
        <f t="shared" si="89"/>
        <v>2</v>
      </c>
      <c r="F147">
        <f t="shared" si="89"/>
        <v>12</v>
      </c>
      <c r="G147">
        <f t="shared" si="89"/>
        <v>7</v>
      </c>
      <c r="H147">
        <f t="shared" si="89"/>
        <v>9</v>
      </c>
      <c r="I147">
        <f t="shared" si="89"/>
        <v>0</v>
      </c>
      <c r="K147" s="22">
        <f t="shared" si="91"/>
        <v>3</v>
      </c>
      <c r="L147" s="129">
        <f t="shared" si="92"/>
        <v>5</v>
      </c>
      <c r="M147" s="22">
        <f t="shared" si="93"/>
        <v>1</v>
      </c>
      <c r="N147">
        <f t="shared" si="94"/>
        <v>9</v>
      </c>
      <c r="O147">
        <v>11</v>
      </c>
      <c r="P147">
        <f t="shared" si="90"/>
        <v>8</v>
      </c>
    </row>
    <row r="148" spans="1:16">
      <c r="A148">
        <f t="shared" si="89"/>
        <v>-10</v>
      </c>
      <c r="B148">
        <f t="shared" si="89"/>
        <v>7</v>
      </c>
      <c r="C148">
        <f t="shared" si="89"/>
        <v>7</v>
      </c>
      <c r="D148">
        <f t="shared" si="89"/>
        <v>7</v>
      </c>
      <c r="E148">
        <f t="shared" si="89"/>
        <v>6</v>
      </c>
      <c r="F148">
        <f t="shared" si="89"/>
        <v>-2</v>
      </c>
      <c r="G148">
        <f t="shared" si="89"/>
        <v>-7</v>
      </c>
      <c r="H148">
        <f t="shared" si="89"/>
        <v>-5</v>
      </c>
      <c r="I148">
        <f t="shared" si="89"/>
        <v>-5</v>
      </c>
      <c r="K148" s="129">
        <f t="shared" si="91"/>
        <v>5</v>
      </c>
      <c r="L148" s="129">
        <f t="shared" si="92"/>
        <v>4</v>
      </c>
      <c r="M148" s="22">
        <f t="shared" si="93"/>
        <v>0</v>
      </c>
      <c r="N148">
        <f t="shared" si="94"/>
        <v>9</v>
      </c>
      <c r="O148">
        <v>12</v>
      </c>
      <c r="P148">
        <f t="shared" si="90"/>
        <v>8</v>
      </c>
    </row>
    <row r="149" spans="1:16">
      <c r="A149">
        <f t="shared" si="89"/>
        <v>-8</v>
      </c>
      <c r="B149">
        <f t="shared" si="89"/>
        <v>4</v>
      </c>
      <c r="C149">
        <f t="shared" si="89"/>
        <v>4</v>
      </c>
      <c r="D149">
        <f t="shared" si="89"/>
        <v>4</v>
      </c>
      <c r="E149">
        <f t="shared" si="89"/>
        <v>8</v>
      </c>
      <c r="F149">
        <f t="shared" si="89"/>
        <v>0</v>
      </c>
      <c r="G149">
        <f t="shared" si="89"/>
        <v>-5</v>
      </c>
      <c r="H149">
        <f t="shared" si="89"/>
        <v>-3</v>
      </c>
      <c r="I149">
        <f t="shared" si="89"/>
        <v>-5</v>
      </c>
      <c r="K149" s="22">
        <f t="shared" si="91"/>
        <v>4</v>
      </c>
      <c r="L149" s="129">
        <f t="shared" si="92"/>
        <v>4</v>
      </c>
      <c r="M149" s="22">
        <f t="shared" si="93"/>
        <v>1</v>
      </c>
      <c r="N149">
        <f t="shared" si="94"/>
        <v>9</v>
      </c>
      <c r="O149">
        <v>13</v>
      </c>
      <c r="P149">
        <f t="shared" si="90"/>
        <v>8</v>
      </c>
    </row>
    <row r="150" spans="1:16">
      <c r="A150">
        <f t="shared" si="89"/>
        <v>-8</v>
      </c>
      <c r="B150">
        <f t="shared" si="89"/>
        <v>1</v>
      </c>
      <c r="C150">
        <f t="shared" si="89"/>
        <v>1</v>
      </c>
      <c r="D150">
        <f t="shared" si="89"/>
        <v>1</v>
      </c>
      <c r="E150">
        <f t="shared" si="89"/>
        <v>4</v>
      </c>
      <c r="F150">
        <f t="shared" si="89"/>
        <v>6</v>
      </c>
      <c r="G150">
        <f t="shared" si="89"/>
        <v>-2</v>
      </c>
      <c r="H150">
        <f t="shared" si="89"/>
        <v>3</v>
      </c>
      <c r="I150">
        <f t="shared" si="89"/>
        <v>-5</v>
      </c>
      <c r="K150" s="22">
        <f t="shared" si="91"/>
        <v>3</v>
      </c>
      <c r="L150" s="129">
        <f t="shared" si="92"/>
        <v>6</v>
      </c>
      <c r="M150" s="22">
        <f t="shared" si="93"/>
        <v>0</v>
      </c>
      <c r="N150">
        <f t="shared" si="94"/>
        <v>9</v>
      </c>
      <c r="O150">
        <v>14</v>
      </c>
      <c r="P150">
        <f t="shared" si="90"/>
        <v>8</v>
      </c>
    </row>
    <row r="151" spans="1:16">
      <c r="A151">
        <f t="shared" si="89"/>
        <v>-4</v>
      </c>
      <c r="B151">
        <f t="shared" si="89"/>
        <v>-2</v>
      </c>
      <c r="C151">
        <f t="shared" si="89"/>
        <v>-2</v>
      </c>
      <c r="D151">
        <f t="shared" si="89"/>
        <v>-2</v>
      </c>
      <c r="E151">
        <f t="shared" si="89"/>
        <v>8</v>
      </c>
      <c r="F151">
        <f t="shared" si="89"/>
        <v>8</v>
      </c>
      <c r="G151">
        <f t="shared" si="89"/>
        <v>0</v>
      </c>
      <c r="H151">
        <f t="shared" si="89"/>
        <v>5</v>
      </c>
      <c r="I151">
        <f t="shared" si="89"/>
        <v>-5</v>
      </c>
      <c r="K151" s="22">
        <f t="shared" si="91"/>
        <v>5</v>
      </c>
      <c r="L151" s="129">
        <f t="shared" si="92"/>
        <v>3</v>
      </c>
      <c r="M151" s="22">
        <f t="shared" si="93"/>
        <v>1</v>
      </c>
      <c r="N151">
        <f t="shared" si="94"/>
        <v>9</v>
      </c>
      <c r="O151">
        <v>15</v>
      </c>
      <c r="P151">
        <f t="shared" si="90"/>
        <v>8</v>
      </c>
    </row>
    <row r="152" spans="1:16">
      <c r="A152">
        <f t="shared" si="89"/>
        <v>-12</v>
      </c>
      <c r="B152">
        <f t="shared" si="89"/>
        <v>-6</v>
      </c>
      <c r="C152">
        <f t="shared" si="89"/>
        <v>-5</v>
      </c>
      <c r="D152">
        <f t="shared" si="89"/>
        <v>-5</v>
      </c>
      <c r="E152">
        <f t="shared" si="89"/>
        <v>8</v>
      </c>
      <c r="F152">
        <f t="shared" si="89"/>
        <v>10</v>
      </c>
      <c r="G152">
        <f t="shared" si="89"/>
        <v>4</v>
      </c>
      <c r="H152">
        <f t="shared" si="89"/>
        <v>7</v>
      </c>
      <c r="I152">
        <f t="shared" si="89"/>
        <v>-5</v>
      </c>
      <c r="K152" s="22">
        <f t="shared" si="91"/>
        <v>5</v>
      </c>
      <c r="L152" s="129">
        <f t="shared" si="92"/>
        <v>4</v>
      </c>
      <c r="M152" s="22">
        <f t="shared" si="93"/>
        <v>0</v>
      </c>
      <c r="N152">
        <f t="shared" si="94"/>
        <v>9</v>
      </c>
      <c r="O152">
        <v>16</v>
      </c>
      <c r="P152">
        <f t="shared" si="90"/>
        <v>8</v>
      </c>
    </row>
    <row r="154" spans="1:16">
      <c r="A154">
        <f>A1-A$9</f>
        <v>-9</v>
      </c>
      <c r="B154">
        <f t="shared" ref="B154:I154" si="95">B1-B$9</f>
        <v>10</v>
      </c>
      <c r="C154">
        <f t="shared" si="95"/>
        <v>12</v>
      </c>
      <c r="D154">
        <f t="shared" si="95"/>
        <v>10</v>
      </c>
      <c r="E154">
        <f t="shared" si="95"/>
        <v>7</v>
      </c>
      <c r="F154">
        <f t="shared" si="95"/>
        <v>-2</v>
      </c>
      <c r="G154">
        <f t="shared" si="95"/>
        <v>-11</v>
      </c>
      <c r="H154">
        <f t="shared" si="95"/>
        <v>-7</v>
      </c>
      <c r="I154">
        <f t="shared" si="95"/>
        <v>0</v>
      </c>
      <c r="K154" s="22">
        <f>COUNTIF(A154:I154,"&lt;0")</f>
        <v>4</v>
      </c>
      <c r="L154" s="129">
        <f>COUNTIF(A154:I154,"&gt;0")</f>
        <v>4</v>
      </c>
      <c r="M154" s="22">
        <f>COUNTIF(A154:I154,"0")</f>
        <v>1</v>
      </c>
      <c r="N154">
        <f>SUM(K154:M154)</f>
        <v>9</v>
      </c>
      <c r="O154">
        <v>1</v>
      </c>
      <c r="P154">
        <f>P137+1</f>
        <v>9</v>
      </c>
    </row>
    <row r="155" spans="1:16">
      <c r="A155">
        <f t="shared" ref="A155:I169" si="96">A2-A$9</f>
        <v>-7</v>
      </c>
      <c r="B155">
        <f t="shared" si="96"/>
        <v>7</v>
      </c>
      <c r="C155">
        <f t="shared" si="96"/>
        <v>9</v>
      </c>
      <c r="D155">
        <f t="shared" si="96"/>
        <v>7</v>
      </c>
      <c r="E155">
        <f t="shared" si="96"/>
        <v>9</v>
      </c>
      <c r="F155">
        <f t="shared" si="96"/>
        <v>0</v>
      </c>
      <c r="G155">
        <f t="shared" si="96"/>
        <v>-9</v>
      </c>
      <c r="H155">
        <f t="shared" si="96"/>
        <v>-5</v>
      </c>
      <c r="I155">
        <f t="shared" si="96"/>
        <v>0</v>
      </c>
      <c r="K155" s="22">
        <f>COUNTIF(A155:I155,"&lt;0")</f>
        <v>3</v>
      </c>
      <c r="L155" s="129">
        <f>COUNTIF(A155:I155,"&gt;0")</f>
        <v>4</v>
      </c>
      <c r="M155" s="22">
        <f>COUNTIF(A155:I155,"0")</f>
        <v>2</v>
      </c>
      <c r="N155">
        <f>SUM(K155:M155)</f>
        <v>9</v>
      </c>
      <c r="O155">
        <v>2</v>
      </c>
      <c r="P155">
        <f t="shared" ref="P155:P169" si="97">P138+1</f>
        <v>9</v>
      </c>
    </row>
    <row r="156" spans="1:16">
      <c r="A156">
        <f t="shared" si="96"/>
        <v>-7</v>
      </c>
      <c r="B156">
        <f t="shared" si="96"/>
        <v>4</v>
      </c>
      <c r="C156">
        <f t="shared" si="96"/>
        <v>6</v>
      </c>
      <c r="D156">
        <f t="shared" si="96"/>
        <v>4</v>
      </c>
      <c r="E156">
        <f t="shared" si="96"/>
        <v>5</v>
      </c>
      <c r="F156">
        <f t="shared" si="96"/>
        <v>6</v>
      </c>
      <c r="G156">
        <f t="shared" si="96"/>
        <v>-6</v>
      </c>
      <c r="H156">
        <f t="shared" si="96"/>
        <v>1</v>
      </c>
      <c r="I156">
        <f t="shared" si="96"/>
        <v>0</v>
      </c>
      <c r="K156" s="22">
        <f t="shared" ref="K156:K169" si="98">COUNTIF(A156:I156,"&lt;0")</f>
        <v>2</v>
      </c>
      <c r="L156" s="129">
        <f t="shared" ref="L156:L169" si="99">COUNTIF(A156:I156,"&gt;0")</f>
        <v>6</v>
      </c>
      <c r="M156" s="22">
        <f t="shared" ref="M156:M169" si="100">COUNTIF(A156:I156,"0")</f>
        <v>1</v>
      </c>
      <c r="N156">
        <f t="shared" ref="N156:N169" si="101">SUM(K156:M156)</f>
        <v>9</v>
      </c>
      <c r="O156">
        <v>3</v>
      </c>
      <c r="P156">
        <f t="shared" si="97"/>
        <v>9</v>
      </c>
    </row>
    <row r="157" spans="1:16">
      <c r="A157">
        <f t="shared" si="96"/>
        <v>-3</v>
      </c>
      <c r="B157">
        <f t="shared" si="96"/>
        <v>1</v>
      </c>
      <c r="C157">
        <f t="shared" si="96"/>
        <v>3</v>
      </c>
      <c r="D157">
        <f t="shared" si="96"/>
        <v>1</v>
      </c>
      <c r="E157">
        <f t="shared" si="96"/>
        <v>9</v>
      </c>
      <c r="F157">
        <f t="shared" si="96"/>
        <v>8</v>
      </c>
      <c r="G157">
        <f t="shared" si="96"/>
        <v>-4</v>
      </c>
      <c r="H157">
        <f t="shared" si="96"/>
        <v>3</v>
      </c>
      <c r="I157">
        <f t="shared" si="96"/>
        <v>0</v>
      </c>
      <c r="K157" s="22">
        <f t="shared" si="98"/>
        <v>2</v>
      </c>
      <c r="L157" s="129">
        <f t="shared" si="99"/>
        <v>6</v>
      </c>
      <c r="M157" s="22">
        <f t="shared" si="100"/>
        <v>1</v>
      </c>
      <c r="N157">
        <f t="shared" si="101"/>
        <v>9</v>
      </c>
      <c r="O157">
        <v>4</v>
      </c>
      <c r="P157">
        <f t="shared" si="97"/>
        <v>9</v>
      </c>
    </row>
    <row r="158" spans="1:16">
      <c r="A158">
        <f t="shared" si="96"/>
        <v>-11</v>
      </c>
      <c r="B158">
        <f t="shared" si="96"/>
        <v>-3</v>
      </c>
      <c r="C158">
        <f t="shared" si="96"/>
        <v>0</v>
      </c>
      <c r="D158">
        <f t="shared" si="96"/>
        <v>-2</v>
      </c>
      <c r="E158">
        <f t="shared" si="96"/>
        <v>9</v>
      </c>
      <c r="F158">
        <f t="shared" si="96"/>
        <v>10</v>
      </c>
      <c r="G158">
        <f t="shared" si="96"/>
        <v>0</v>
      </c>
      <c r="H158">
        <f t="shared" si="96"/>
        <v>5</v>
      </c>
      <c r="I158">
        <f t="shared" si="96"/>
        <v>0</v>
      </c>
      <c r="K158" s="22">
        <f t="shared" si="98"/>
        <v>3</v>
      </c>
      <c r="L158" s="22">
        <f t="shared" si="99"/>
        <v>3</v>
      </c>
      <c r="M158" s="22">
        <f t="shared" si="100"/>
        <v>3</v>
      </c>
      <c r="N158">
        <f t="shared" si="101"/>
        <v>9</v>
      </c>
      <c r="O158">
        <v>5</v>
      </c>
      <c r="P158">
        <f t="shared" si="97"/>
        <v>9</v>
      </c>
    </row>
    <row r="159" spans="1:16">
      <c r="A159">
        <f t="shared" si="96"/>
        <v>2</v>
      </c>
      <c r="B159">
        <f t="shared" si="96"/>
        <v>9</v>
      </c>
      <c r="C159">
        <f t="shared" si="96"/>
        <v>11</v>
      </c>
      <c r="D159">
        <f t="shared" si="96"/>
        <v>9</v>
      </c>
      <c r="E159">
        <f t="shared" si="96"/>
        <v>9</v>
      </c>
      <c r="F159">
        <f t="shared" si="96"/>
        <v>0</v>
      </c>
      <c r="G159">
        <f t="shared" si="96"/>
        <v>-9</v>
      </c>
      <c r="H159">
        <f t="shared" si="96"/>
        <v>-5</v>
      </c>
      <c r="I159">
        <f t="shared" si="96"/>
        <v>0</v>
      </c>
      <c r="K159" s="22">
        <f t="shared" si="98"/>
        <v>2</v>
      </c>
      <c r="L159" s="130">
        <f t="shared" si="99"/>
        <v>5</v>
      </c>
      <c r="M159" s="22">
        <f t="shared" si="100"/>
        <v>2</v>
      </c>
      <c r="N159">
        <f t="shared" si="101"/>
        <v>9</v>
      </c>
      <c r="O159">
        <v>6</v>
      </c>
      <c r="P159">
        <f t="shared" si="97"/>
        <v>9</v>
      </c>
    </row>
    <row r="160" spans="1:16">
      <c r="A160">
        <f t="shared" si="96"/>
        <v>-1</v>
      </c>
      <c r="B160">
        <f t="shared" si="96"/>
        <v>6</v>
      </c>
      <c r="C160">
        <f t="shared" si="96"/>
        <v>8</v>
      </c>
      <c r="D160">
        <f t="shared" si="96"/>
        <v>6</v>
      </c>
      <c r="E160">
        <f t="shared" si="96"/>
        <v>1</v>
      </c>
      <c r="F160">
        <f t="shared" si="96"/>
        <v>0</v>
      </c>
      <c r="G160">
        <f t="shared" si="96"/>
        <v>-4</v>
      </c>
      <c r="H160">
        <f t="shared" si="96"/>
        <v>-2</v>
      </c>
      <c r="I160">
        <f t="shared" si="96"/>
        <v>0</v>
      </c>
      <c r="K160" s="22">
        <f t="shared" si="98"/>
        <v>3</v>
      </c>
      <c r="L160" s="22">
        <f t="shared" si="99"/>
        <v>4</v>
      </c>
      <c r="M160" s="22">
        <f t="shared" si="100"/>
        <v>2</v>
      </c>
      <c r="N160">
        <f t="shared" si="101"/>
        <v>9</v>
      </c>
      <c r="O160">
        <v>7</v>
      </c>
      <c r="P160">
        <f t="shared" si="97"/>
        <v>9</v>
      </c>
    </row>
    <row r="161" spans="1:16">
      <c r="A161">
        <f t="shared" si="96"/>
        <v>1</v>
      </c>
      <c r="B161">
        <f t="shared" si="96"/>
        <v>3</v>
      </c>
      <c r="C161">
        <f t="shared" si="96"/>
        <v>5</v>
      </c>
      <c r="D161">
        <f t="shared" si="96"/>
        <v>3</v>
      </c>
      <c r="E161">
        <f t="shared" si="96"/>
        <v>1</v>
      </c>
      <c r="F161">
        <f t="shared" si="96"/>
        <v>0</v>
      </c>
      <c r="G161">
        <f t="shared" si="96"/>
        <v>-4</v>
      </c>
      <c r="H161">
        <f t="shared" si="96"/>
        <v>-2</v>
      </c>
      <c r="I161">
        <f t="shared" si="96"/>
        <v>0</v>
      </c>
      <c r="K161" s="22">
        <f t="shared" si="98"/>
        <v>2</v>
      </c>
      <c r="L161" s="22">
        <f t="shared" si="99"/>
        <v>5</v>
      </c>
      <c r="M161" s="22">
        <f t="shared" si="100"/>
        <v>2</v>
      </c>
      <c r="N161">
        <f t="shared" si="101"/>
        <v>9</v>
      </c>
      <c r="O161">
        <v>8</v>
      </c>
      <c r="P161">
        <f t="shared" si="97"/>
        <v>9</v>
      </c>
    </row>
    <row r="162" spans="1:16">
      <c r="A162">
        <f t="shared" si="96"/>
        <v>0</v>
      </c>
      <c r="B162">
        <f t="shared" si="96"/>
        <v>0</v>
      </c>
      <c r="C162">
        <f t="shared" si="96"/>
        <v>0</v>
      </c>
      <c r="D162">
        <f t="shared" si="96"/>
        <v>0</v>
      </c>
      <c r="E162">
        <f t="shared" si="96"/>
        <v>0</v>
      </c>
      <c r="F162">
        <f t="shared" si="96"/>
        <v>0</v>
      </c>
      <c r="G162">
        <f t="shared" si="96"/>
        <v>0</v>
      </c>
      <c r="H162">
        <f t="shared" si="96"/>
        <v>0</v>
      </c>
      <c r="I162">
        <f t="shared" si="96"/>
        <v>0</v>
      </c>
      <c r="K162" s="22">
        <f t="shared" si="98"/>
        <v>0</v>
      </c>
      <c r="L162" s="22">
        <f t="shared" si="99"/>
        <v>0</v>
      </c>
      <c r="M162" s="22">
        <f t="shared" si="100"/>
        <v>9</v>
      </c>
      <c r="N162">
        <f t="shared" si="101"/>
        <v>9</v>
      </c>
      <c r="O162">
        <v>9</v>
      </c>
      <c r="P162">
        <f t="shared" si="97"/>
        <v>9</v>
      </c>
    </row>
    <row r="163" spans="1:16">
      <c r="A163">
        <f t="shared" si="96"/>
        <v>3</v>
      </c>
      <c r="B163">
        <f t="shared" si="96"/>
        <v>-3</v>
      </c>
      <c r="C163">
        <f t="shared" si="96"/>
        <v>-1</v>
      </c>
      <c r="D163">
        <f t="shared" si="96"/>
        <v>-3</v>
      </c>
      <c r="E163">
        <f t="shared" si="96"/>
        <v>3</v>
      </c>
      <c r="F163">
        <f t="shared" si="96"/>
        <v>12</v>
      </c>
      <c r="G163">
        <f t="shared" si="96"/>
        <v>3</v>
      </c>
      <c r="H163">
        <f t="shared" si="96"/>
        <v>7</v>
      </c>
      <c r="I163">
        <f t="shared" si="96"/>
        <v>0</v>
      </c>
      <c r="K163" s="22">
        <f t="shared" si="98"/>
        <v>3</v>
      </c>
      <c r="L163" s="22">
        <f t="shared" si="99"/>
        <v>5</v>
      </c>
      <c r="M163" s="22">
        <f t="shared" si="100"/>
        <v>1</v>
      </c>
      <c r="N163">
        <f t="shared" si="101"/>
        <v>9</v>
      </c>
      <c r="O163">
        <v>10</v>
      </c>
      <c r="P163">
        <f t="shared" si="97"/>
        <v>9</v>
      </c>
    </row>
    <row r="164" spans="1:16">
      <c r="A164">
        <f t="shared" si="96"/>
        <v>3</v>
      </c>
      <c r="B164">
        <f t="shared" si="96"/>
        <v>-4</v>
      </c>
      <c r="C164">
        <f t="shared" si="96"/>
        <v>-2</v>
      </c>
      <c r="D164">
        <f t="shared" si="96"/>
        <v>-4</v>
      </c>
      <c r="E164">
        <f t="shared" si="96"/>
        <v>3</v>
      </c>
      <c r="F164">
        <f t="shared" si="96"/>
        <v>12</v>
      </c>
      <c r="G164">
        <f t="shared" si="96"/>
        <v>3</v>
      </c>
      <c r="H164">
        <f t="shared" si="96"/>
        <v>7</v>
      </c>
      <c r="I164">
        <f t="shared" si="96"/>
        <v>0</v>
      </c>
      <c r="K164" s="22">
        <f t="shared" si="98"/>
        <v>3</v>
      </c>
      <c r="L164" s="129">
        <f t="shared" si="99"/>
        <v>5</v>
      </c>
      <c r="M164" s="22">
        <f t="shared" si="100"/>
        <v>1</v>
      </c>
      <c r="N164">
        <f t="shared" si="101"/>
        <v>9</v>
      </c>
      <c r="O164">
        <v>11</v>
      </c>
      <c r="P164">
        <f t="shared" si="97"/>
        <v>9</v>
      </c>
    </row>
    <row r="165" spans="1:16">
      <c r="A165">
        <f t="shared" si="96"/>
        <v>-9</v>
      </c>
      <c r="B165">
        <f t="shared" si="96"/>
        <v>10</v>
      </c>
      <c r="C165">
        <f t="shared" si="96"/>
        <v>12</v>
      </c>
      <c r="D165">
        <f t="shared" si="96"/>
        <v>10</v>
      </c>
      <c r="E165">
        <f t="shared" si="96"/>
        <v>7</v>
      </c>
      <c r="F165">
        <f t="shared" si="96"/>
        <v>-2</v>
      </c>
      <c r="G165">
        <f t="shared" si="96"/>
        <v>-11</v>
      </c>
      <c r="H165">
        <f t="shared" si="96"/>
        <v>-7</v>
      </c>
      <c r="I165">
        <f t="shared" si="96"/>
        <v>-5</v>
      </c>
      <c r="K165" s="129">
        <f t="shared" si="98"/>
        <v>5</v>
      </c>
      <c r="L165" s="129">
        <f t="shared" si="99"/>
        <v>4</v>
      </c>
      <c r="M165" s="22">
        <f t="shared" si="100"/>
        <v>0</v>
      </c>
      <c r="N165">
        <f t="shared" si="101"/>
        <v>9</v>
      </c>
      <c r="O165">
        <v>12</v>
      </c>
      <c r="P165">
        <f t="shared" si="97"/>
        <v>9</v>
      </c>
    </row>
    <row r="166" spans="1:16">
      <c r="A166">
        <f t="shared" si="96"/>
        <v>-7</v>
      </c>
      <c r="B166">
        <f t="shared" si="96"/>
        <v>7</v>
      </c>
      <c r="C166">
        <f t="shared" si="96"/>
        <v>9</v>
      </c>
      <c r="D166">
        <f t="shared" si="96"/>
        <v>7</v>
      </c>
      <c r="E166">
        <f t="shared" si="96"/>
        <v>9</v>
      </c>
      <c r="F166">
        <f t="shared" si="96"/>
        <v>0</v>
      </c>
      <c r="G166">
        <f t="shared" si="96"/>
        <v>-9</v>
      </c>
      <c r="H166">
        <f t="shared" si="96"/>
        <v>-5</v>
      </c>
      <c r="I166">
        <f t="shared" si="96"/>
        <v>-5</v>
      </c>
      <c r="K166" s="22">
        <f t="shared" si="98"/>
        <v>4</v>
      </c>
      <c r="L166" s="129">
        <f t="shared" si="99"/>
        <v>4</v>
      </c>
      <c r="M166" s="22">
        <f t="shared" si="100"/>
        <v>1</v>
      </c>
      <c r="N166">
        <f t="shared" si="101"/>
        <v>9</v>
      </c>
      <c r="O166">
        <v>13</v>
      </c>
      <c r="P166">
        <f t="shared" si="97"/>
        <v>9</v>
      </c>
    </row>
    <row r="167" spans="1:16">
      <c r="A167">
        <f t="shared" si="96"/>
        <v>-7</v>
      </c>
      <c r="B167">
        <f t="shared" si="96"/>
        <v>4</v>
      </c>
      <c r="C167">
        <f t="shared" si="96"/>
        <v>6</v>
      </c>
      <c r="D167">
        <f t="shared" si="96"/>
        <v>4</v>
      </c>
      <c r="E167">
        <f t="shared" si="96"/>
        <v>5</v>
      </c>
      <c r="F167">
        <f t="shared" si="96"/>
        <v>6</v>
      </c>
      <c r="G167">
        <f t="shared" si="96"/>
        <v>-6</v>
      </c>
      <c r="H167">
        <f t="shared" si="96"/>
        <v>1</v>
      </c>
      <c r="I167">
        <f t="shared" si="96"/>
        <v>-5</v>
      </c>
      <c r="K167" s="22">
        <f t="shared" si="98"/>
        <v>3</v>
      </c>
      <c r="L167" s="129">
        <f t="shared" si="99"/>
        <v>6</v>
      </c>
      <c r="M167" s="22">
        <f t="shared" si="100"/>
        <v>0</v>
      </c>
      <c r="N167">
        <f t="shared" si="101"/>
        <v>9</v>
      </c>
      <c r="O167">
        <v>14</v>
      </c>
      <c r="P167">
        <f t="shared" si="97"/>
        <v>9</v>
      </c>
    </row>
    <row r="168" spans="1:16">
      <c r="A168">
        <f t="shared" si="96"/>
        <v>-3</v>
      </c>
      <c r="B168">
        <f t="shared" si="96"/>
        <v>1</v>
      </c>
      <c r="C168">
        <f t="shared" si="96"/>
        <v>3</v>
      </c>
      <c r="D168">
        <f t="shared" si="96"/>
        <v>1</v>
      </c>
      <c r="E168">
        <f t="shared" si="96"/>
        <v>9</v>
      </c>
      <c r="F168">
        <f t="shared" si="96"/>
        <v>8</v>
      </c>
      <c r="G168">
        <f t="shared" si="96"/>
        <v>-4</v>
      </c>
      <c r="H168">
        <f t="shared" si="96"/>
        <v>3</v>
      </c>
      <c r="I168">
        <f t="shared" si="96"/>
        <v>-5</v>
      </c>
      <c r="K168" s="22">
        <f t="shared" si="98"/>
        <v>3</v>
      </c>
      <c r="L168" s="129">
        <f t="shared" si="99"/>
        <v>6</v>
      </c>
      <c r="M168" s="22">
        <f t="shared" si="100"/>
        <v>0</v>
      </c>
      <c r="N168">
        <f t="shared" si="101"/>
        <v>9</v>
      </c>
      <c r="O168">
        <v>15</v>
      </c>
      <c r="P168">
        <f t="shared" si="97"/>
        <v>9</v>
      </c>
    </row>
    <row r="169" spans="1:16">
      <c r="A169">
        <f t="shared" si="96"/>
        <v>-11</v>
      </c>
      <c r="B169">
        <f t="shared" si="96"/>
        <v>-3</v>
      </c>
      <c r="C169">
        <f t="shared" si="96"/>
        <v>0</v>
      </c>
      <c r="D169">
        <f t="shared" si="96"/>
        <v>-2</v>
      </c>
      <c r="E169">
        <f t="shared" si="96"/>
        <v>9</v>
      </c>
      <c r="F169">
        <f t="shared" si="96"/>
        <v>10</v>
      </c>
      <c r="G169">
        <f t="shared" si="96"/>
        <v>0</v>
      </c>
      <c r="H169">
        <f t="shared" si="96"/>
        <v>5</v>
      </c>
      <c r="I169">
        <f t="shared" si="96"/>
        <v>-5</v>
      </c>
      <c r="K169" s="22">
        <f t="shared" si="98"/>
        <v>4</v>
      </c>
      <c r="L169" s="129">
        <f t="shared" si="99"/>
        <v>3</v>
      </c>
      <c r="M169" s="22">
        <f t="shared" si="100"/>
        <v>2</v>
      </c>
      <c r="N169">
        <f t="shared" si="101"/>
        <v>9</v>
      </c>
      <c r="O169">
        <v>16</v>
      </c>
      <c r="P169">
        <f t="shared" si="97"/>
        <v>9</v>
      </c>
    </row>
    <row r="171" spans="1:16">
      <c r="A171">
        <f>A1-A$10</f>
        <v>-12</v>
      </c>
      <c r="B171">
        <f t="shared" ref="B171:I171" si="102">B1-B$10</f>
        <v>13</v>
      </c>
      <c r="C171">
        <f t="shared" si="102"/>
        <v>13</v>
      </c>
      <c r="D171">
        <f t="shared" si="102"/>
        <v>13</v>
      </c>
      <c r="E171">
        <f t="shared" si="102"/>
        <v>4</v>
      </c>
      <c r="F171">
        <f t="shared" si="102"/>
        <v>-14</v>
      </c>
      <c r="G171">
        <f t="shared" si="102"/>
        <v>-14</v>
      </c>
      <c r="H171">
        <f t="shared" si="102"/>
        <v>-14</v>
      </c>
      <c r="I171">
        <f t="shared" si="102"/>
        <v>0</v>
      </c>
      <c r="K171" s="22">
        <f>COUNTIF(A171:I171,"&lt;0")</f>
        <v>4</v>
      </c>
      <c r="L171" s="129">
        <f>COUNTIF(A171:I171,"&gt;0")</f>
        <v>4</v>
      </c>
      <c r="M171" s="22">
        <f>COUNTIF(A171:I171,"0")</f>
        <v>1</v>
      </c>
      <c r="N171">
        <f>SUM(K171:M171)</f>
        <v>9</v>
      </c>
      <c r="O171">
        <v>1</v>
      </c>
      <c r="P171">
        <f>P154+1</f>
        <v>10</v>
      </c>
    </row>
    <row r="172" spans="1:16">
      <c r="A172">
        <f>A2-A$10</f>
        <v>-10</v>
      </c>
      <c r="B172">
        <f>B2-B$10</f>
        <v>10</v>
      </c>
      <c r="C172">
        <f>C2-C$10</f>
        <v>10</v>
      </c>
      <c r="D172">
        <f>D2-D$10</f>
        <v>10</v>
      </c>
      <c r="E172">
        <f>E2-E$10</f>
        <v>6</v>
      </c>
      <c r="F172">
        <f>F2-F$10</f>
        <v>-12</v>
      </c>
      <c r="G172">
        <f>G2-G$10</f>
        <v>-12</v>
      </c>
      <c r="H172">
        <f>H2-H$10</f>
        <v>-12</v>
      </c>
      <c r="I172">
        <f>I2-I$10</f>
        <v>0</v>
      </c>
      <c r="K172" s="22">
        <f>COUNTIF(A172:I172,"&lt;0")</f>
        <v>4</v>
      </c>
      <c r="L172" s="129">
        <f>COUNTIF(A172:I172,"&gt;0")</f>
        <v>4</v>
      </c>
      <c r="M172" s="22">
        <f>COUNTIF(A172:I172,"0")</f>
        <v>1</v>
      </c>
      <c r="N172">
        <f>SUM(K172:M172)</f>
        <v>9</v>
      </c>
      <c r="O172">
        <v>2</v>
      </c>
      <c r="P172">
        <f t="shared" ref="P172:P186" si="103">P155+1</f>
        <v>10</v>
      </c>
    </row>
    <row r="173" spans="1:16">
      <c r="A173">
        <f>A3-A$10</f>
        <v>-10</v>
      </c>
      <c r="B173">
        <f>B3-B$10</f>
        <v>7</v>
      </c>
      <c r="C173">
        <f>C3-C$10</f>
        <v>7</v>
      </c>
      <c r="D173">
        <f>D3-D$10</f>
        <v>7</v>
      </c>
      <c r="E173">
        <f>E3-E$10</f>
        <v>2</v>
      </c>
      <c r="F173">
        <f>F3-F$10</f>
        <v>-6</v>
      </c>
      <c r="G173">
        <f>G3-G$10</f>
        <v>-9</v>
      </c>
      <c r="H173">
        <f>H3-H$10</f>
        <v>-6</v>
      </c>
      <c r="I173">
        <f>I3-I$10</f>
        <v>0</v>
      </c>
      <c r="K173" s="22">
        <f t="shared" ref="K173:K186" si="104">COUNTIF(A173:I173,"&lt;0")</f>
        <v>4</v>
      </c>
      <c r="L173" s="129">
        <f t="shared" ref="L173:L186" si="105">COUNTIF(A173:I173,"&gt;0")</f>
        <v>4</v>
      </c>
      <c r="M173" s="22">
        <f t="shared" ref="M173:M186" si="106">COUNTIF(A173:I173,"0")</f>
        <v>1</v>
      </c>
      <c r="N173">
        <f t="shared" ref="N173:N186" si="107">SUM(K173:M173)</f>
        <v>9</v>
      </c>
      <c r="O173">
        <v>3</v>
      </c>
      <c r="P173">
        <f t="shared" si="103"/>
        <v>10</v>
      </c>
    </row>
    <row r="174" spans="1:16">
      <c r="A174">
        <f>A4-A$10</f>
        <v>-6</v>
      </c>
      <c r="B174">
        <f>B4-B$10</f>
        <v>4</v>
      </c>
      <c r="C174">
        <f>C4-C$10</f>
        <v>4</v>
      </c>
      <c r="D174">
        <f>D4-D$10</f>
        <v>4</v>
      </c>
      <c r="E174">
        <f>E4-E$10</f>
        <v>6</v>
      </c>
      <c r="F174">
        <f>F4-F$10</f>
        <v>-4</v>
      </c>
      <c r="G174">
        <f>G4-G$10</f>
        <v>-7</v>
      </c>
      <c r="H174">
        <f>H4-H$10</f>
        <v>-4</v>
      </c>
      <c r="I174">
        <f>I4-I$10</f>
        <v>0</v>
      </c>
      <c r="K174" s="22">
        <f t="shared" si="104"/>
        <v>4</v>
      </c>
      <c r="L174" s="129">
        <f t="shared" si="105"/>
        <v>4</v>
      </c>
      <c r="M174" s="22">
        <f t="shared" si="106"/>
        <v>1</v>
      </c>
      <c r="N174">
        <f t="shared" si="107"/>
        <v>9</v>
      </c>
      <c r="O174">
        <v>4</v>
      </c>
      <c r="P174">
        <f t="shared" si="103"/>
        <v>10</v>
      </c>
    </row>
    <row r="175" spans="1:16">
      <c r="A175">
        <f>A5-A$10</f>
        <v>-14</v>
      </c>
      <c r="B175">
        <f>B5-B$10</f>
        <v>0</v>
      </c>
      <c r="C175">
        <f>C5-C$10</f>
        <v>1</v>
      </c>
      <c r="D175">
        <f>D5-D$10</f>
        <v>1</v>
      </c>
      <c r="E175">
        <f>E5-E$10</f>
        <v>6</v>
      </c>
      <c r="F175">
        <f>F5-F$10</f>
        <v>-2</v>
      </c>
      <c r="G175">
        <f>G5-G$10</f>
        <v>-3</v>
      </c>
      <c r="H175">
        <f>H5-H$10</f>
        <v>-2</v>
      </c>
      <c r="I175">
        <f>I5-I$10</f>
        <v>0</v>
      </c>
      <c r="K175" s="22">
        <f t="shared" si="104"/>
        <v>4</v>
      </c>
      <c r="L175" s="22">
        <f t="shared" si="105"/>
        <v>3</v>
      </c>
      <c r="M175" s="22">
        <f t="shared" si="106"/>
        <v>2</v>
      </c>
      <c r="N175">
        <f t="shared" si="107"/>
        <v>9</v>
      </c>
      <c r="O175">
        <v>5</v>
      </c>
      <c r="P175">
        <f t="shared" si="103"/>
        <v>10</v>
      </c>
    </row>
    <row r="176" spans="1:16">
      <c r="A176">
        <f>A6-A$10</f>
        <v>-1</v>
      </c>
      <c r="B176">
        <f>B6-B$10</f>
        <v>12</v>
      </c>
      <c r="C176">
        <f>C6-C$10</f>
        <v>12</v>
      </c>
      <c r="D176">
        <f>D6-D$10</f>
        <v>12</v>
      </c>
      <c r="E176">
        <f>E6-E$10</f>
        <v>6</v>
      </c>
      <c r="F176">
        <f>F6-F$10</f>
        <v>-12</v>
      </c>
      <c r="G176">
        <f>G6-G$10</f>
        <v>-12</v>
      </c>
      <c r="H176">
        <f>H6-H$10</f>
        <v>-12</v>
      </c>
      <c r="I176">
        <f>I6-I$10</f>
        <v>0</v>
      </c>
      <c r="K176" s="22">
        <f t="shared" si="104"/>
        <v>4</v>
      </c>
      <c r="L176" s="130">
        <f t="shared" si="105"/>
        <v>4</v>
      </c>
      <c r="M176" s="22">
        <f t="shared" si="106"/>
        <v>1</v>
      </c>
      <c r="N176">
        <f t="shared" si="107"/>
        <v>9</v>
      </c>
      <c r="O176">
        <v>6</v>
      </c>
      <c r="P176">
        <f t="shared" si="103"/>
        <v>10</v>
      </c>
    </row>
    <row r="177" spans="1:16">
      <c r="A177">
        <f>A7-A$10</f>
        <v>-4</v>
      </c>
      <c r="B177">
        <f>B7-B$10</f>
        <v>9</v>
      </c>
      <c r="C177">
        <f>C7-C$10</f>
        <v>9</v>
      </c>
      <c r="D177">
        <f>D7-D$10</f>
        <v>9</v>
      </c>
      <c r="E177">
        <f>E7-E$10</f>
        <v>-2</v>
      </c>
      <c r="F177">
        <f>F7-F$10</f>
        <v>-12</v>
      </c>
      <c r="G177">
        <f>G7-G$10</f>
        <v>-7</v>
      </c>
      <c r="H177">
        <f>H7-H$10</f>
        <v>-9</v>
      </c>
      <c r="I177">
        <f>I7-I$10</f>
        <v>0</v>
      </c>
      <c r="K177" s="22">
        <f t="shared" si="104"/>
        <v>5</v>
      </c>
      <c r="L177" s="22">
        <f t="shared" si="105"/>
        <v>3</v>
      </c>
      <c r="M177" s="22">
        <f t="shared" si="106"/>
        <v>1</v>
      </c>
      <c r="N177">
        <f t="shared" si="107"/>
        <v>9</v>
      </c>
      <c r="O177">
        <v>7</v>
      </c>
      <c r="P177">
        <f t="shared" si="103"/>
        <v>10</v>
      </c>
    </row>
    <row r="178" spans="1:16">
      <c r="A178">
        <f>A8-A$10</f>
        <v>-2</v>
      </c>
      <c r="B178">
        <f>B8-B$10</f>
        <v>6</v>
      </c>
      <c r="C178">
        <f>C8-C$10</f>
        <v>6</v>
      </c>
      <c r="D178">
        <f>D8-D$10</f>
        <v>6</v>
      </c>
      <c r="E178">
        <f>E8-E$10</f>
        <v>-2</v>
      </c>
      <c r="F178">
        <f>F8-F$10</f>
        <v>-12</v>
      </c>
      <c r="G178">
        <f>G8-G$10</f>
        <v>-7</v>
      </c>
      <c r="H178">
        <f>H8-H$10</f>
        <v>-9</v>
      </c>
      <c r="I178">
        <f>I8-I$10</f>
        <v>0</v>
      </c>
      <c r="K178" s="22">
        <f t="shared" si="104"/>
        <v>5</v>
      </c>
      <c r="L178" s="22">
        <f t="shared" si="105"/>
        <v>3</v>
      </c>
      <c r="M178" s="22">
        <f t="shared" si="106"/>
        <v>1</v>
      </c>
      <c r="N178">
        <f t="shared" si="107"/>
        <v>9</v>
      </c>
      <c r="O178">
        <v>8</v>
      </c>
      <c r="P178">
        <f t="shared" si="103"/>
        <v>10</v>
      </c>
    </row>
    <row r="179" spans="1:16">
      <c r="A179">
        <f>A9-A$10</f>
        <v>-3</v>
      </c>
      <c r="B179">
        <f>B9-B$10</f>
        <v>3</v>
      </c>
      <c r="C179">
        <f>C9-C$10</f>
        <v>1</v>
      </c>
      <c r="D179">
        <f>D9-D$10</f>
        <v>3</v>
      </c>
      <c r="E179">
        <f>E9-E$10</f>
        <v>-3</v>
      </c>
      <c r="F179">
        <f>F9-F$10</f>
        <v>-12</v>
      </c>
      <c r="G179">
        <f>G9-G$10</f>
        <v>-3</v>
      </c>
      <c r="H179">
        <f>H9-H$10</f>
        <v>-7</v>
      </c>
      <c r="I179">
        <f>I9-I$10</f>
        <v>0</v>
      </c>
      <c r="K179" s="22">
        <f t="shared" si="104"/>
        <v>5</v>
      </c>
      <c r="L179" s="22">
        <f t="shared" si="105"/>
        <v>3</v>
      </c>
      <c r="M179" s="22">
        <f t="shared" si="106"/>
        <v>1</v>
      </c>
      <c r="N179">
        <f t="shared" si="107"/>
        <v>9</v>
      </c>
      <c r="O179">
        <v>9</v>
      </c>
      <c r="P179">
        <f t="shared" si="103"/>
        <v>10</v>
      </c>
    </row>
    <row r="180" spans="1:16">
      <c r="A180">
        <f>A10-A$10</f>
        <v>0</v>
      </c>
      <c r="B180">
        <f>B10-B$10</f>
        <v>0</v>
      </c>
      <c r="C180">
        <f>C10-C$10</f>
        <v>0</v>
      </c>
      <c r="D180">
        <f>D10-D$10</f>
        <v>0</v>
      </c>
      <c r="E180">
        <f>E10-E$10</f>
        <v>0</v>
      </c>
      <c r="F180">
        <f>F10-F$10</f>
        <v>0</v>
      </c>
      <c r="G180">
        <f>G10-G$10</f>
        <v>0</v>
      </c>
      <c r="H180">
        <f>H10-H$10</f>
        <v>0</v>
      </c>
      <c r="I180">
        <f>I10-I$10</f>
        <v>0</v>
      </c>
      <c r="K180" s="22">
        <f t="shared" si="104"/>
        <v>0</v>
      </c>
      <c r="L180" s="22">
        <f t="shared" si="105"/>
        <v>0</v>
      </c>
      <c r="M180" s="22">
        <f t="shared" si="106"/>
        <v>9</v>
      </c>
      <c r="N180">
        <f t="shared" si="107"/>
        <v>9</v>
      </c>
      <c r="O180">
        <v>10</v>
      </c>
      <c r="P180">
        <f t="shared" si="103"/>
        <v>10</v>
      </c>
    </row>
    <row r="181" spans="1:16">
      <c r="A181">
        <f>A11-A$10</f>
        <v>0</v>
      </c>
      <c r="B181">
        <f>B11-B$10</f>
        <v>-1</v>
      </c>
      <c r="C181">
        <f>C11-C$10</f>
        <v>-1</v>
      </c>
      <c r="D181">
        <f>D11-D$10</f>
        <v>-1</v>
      </c>
      <c r="E181">
        <f>E11-E$10</f>
        <v>0</v>
      </c>
      <c r="F181">
        <f>F11-F$10</f>
        <v>0</v>
      </c>
      <c r="G181">
        <f>G11-G$10</f>
        <v>0</v>
      </c>
      <c r="H181">
        <f>H11-H$10</f>
        <v>0</v>
      </c>
      <c r="I181">
        <f>I11-I$10</f>
        <v>0</v>
      </c>
      <c r="K181" s="22">
        <f t="shared" si="104"/>
        <v>3</v>
      </c>
      <c r="L181" s="129">
        <f t="shared" si="105"/>
        <v>0</v>
      </c>
      <c r="M181" s="22">
        <f t="shared" si="106"/>
        <v>6</v>
      </c>
      <c r="N181">
        <f t="shared" si="107"/>
        <v>9</v>
      </c>
      <c r="O181" s="133">
        <v>11</v>
      </c>
      <c r="P181" s="133">
        <f t="shared" si="103"/>
        <v>10</v>
      </c>
    </row>
    <row r="182" spans="1:16">
      <c r="A182">
        <f>A12-A$10</f>
        <v>-12</v>
      </c>
      <c r="B182">
        <f>B12-B$10</f>
        <v>13</v>
      </c>
      <c r="C182">
        <f>C12-C$10</f>
        <v>13</v>
      </c>
      <c r="D182">
        <f>D12-D$10</f>
        <v>13</v>
      </c>
      <c r="E182">
        <f>E12-E$10</f>
        <v>4</v>
      </c>
      <c r="F182">
        <f>F12-F$10</f>
        <v>-14</v>
      </c>
      <c r="G182">
        <f>G12-G$10</f>
        <v>-14</v>
      </c>
      <c r="H182">
        <f>H12-H$10</f>
        <v>-14</v>
      </c>
      <c r="I182">
        <f>I12-I$10</f>
        <v>-5</v>
      </c>
      <c r="K182" s="129">
        <f t="shared" si="104"/>
        <v>5</v>
      </c>
      <c r="L182" s="129">
        <f t="shared" si="105"/>
        <v>4</v>
      </c>
      <c r="M182" s="22">
        <f t="shared" si="106"/>
        <v>0</v>
      </c>
      <c r="N182">
        <f t="shared" si="107"/>
        <v>9</v>
      </c>
      <c r="O182">
        <v>12</v>
      </c>
      <c r="P182">
        <f t="shared" si="103"/>
        <v>10</v>
      </c>
    </row>
    <row r="183" spans="1:16">
      <c r="A183">
        <f>A13-A$10</f>
        <v>-10</v>
      </c>
      <c r="B183">
        <f>B13-B$10</f>
        <v>10</v>
      </c>
      <c r="C183">
        <f>C13-C$10</f>
        <v>10</v>
      </c>
      <c r="D183">
        <f>D13-D$10</f>
        <v>10</v>
      </c>
      <c r="E183">
        <f>E13-E$10</f>
        <v>6</v>
      </c>
      <c r="F183">
        <f>F13-F$10</f>
        <v>-12</v>
      </c>
      <c r="G183">
        <f>G13-G$10</f>
        <v>-12</v>
      </c>
      <c r="H183">
        <f>H13-H$10</f>
        <v>-12</v>
      </c>
      <c r="I183">
        <f>I13-I$10</f>
        <v>-5</v>
      </c>
      <c r="K183" s="22">
        <f t="shared" si="104"/>
        <v>5</v>
      </c>
      <c r="L183" s="129">
        <f t="shared" si="105"/>
        <v>4</v>
      </c>
      <c r="M183" s="22">
        <f t="shared" si="106"/>
        <v>0</v>
      </c>
      <c r="N183">
        <f t="shared" si="107"/>
        <v>9</v>
      </c>
      <c r="O183">
        <v>13</v>
      </c>
      <c r="P183">
        <f t="shared" si="103"/>
        <v>10</v>
      </c>
    </row>
    <row r="184" spans="1:16">
      <c r="A184">
        <f>A14-A$10</f>
        <v>-10</v>
      </c>
      <c r="B184">
        <f>B14-B$10</f>
        <v>7</v>
      </c>
      <c r="C184">
        <f>C14-C$10</f>
        <v>7</v>
      </c>
      <c r="D184">
        <f>D14-D$10</f>
        <v>7</v>
      </c>
      <c r="E184">
        <f>E14-E$10</f>
        <v>2</v>
      </c>
      <c r="F184">
        <f>F14-F$10</f>
        <v>-6</v>
      </c>
      <c r="G184">
        <f>G14-G$10</f>
        <v>-9</v>
      </c>
      <c r="H184">
        <f>H14-H$10</f>
        <v>-6</v>
      </c>
      <c r="I184">
        <f>I14-I$10</f>
        <v>-5</v>
      </c>
      <c r="K184" s="22">
        <f t="shared" si="104"/>
        <v>5</v>
      </c>
      <c r="L184" s="129">
        <f t="shared" si="105"/>
        <v>4</v>
      </c>
      <c r="M184" s="22">
        <f t="shared" si="106"/>
        <v>0</v>
      </c>
      <c r="N184">
        <f t="shared" si="107"/>
        <v>9</v>
      </c>
      <c r="O184">
        <v>14</v>
      </c>
      <c r="P184">
        <f t="shared" si="103"/>
        <v>10</v>
      </c>
    </row>
    <row r="185" spans="1:16">
      <c r="A185">
        <f>A15-A$10</f>
        <v>-6</v>
      </c>
      <c r="B185">
        <f>B15-B$10</f>
        <v>4</v>
      </c>
      <c r="C185">
        <f>C15-C$10</f>
        <v>4</v>
      </c>
      <c r="D185">
        <f>D15-D$10</f>
        <v>4</v>
      </c>
      <c r="E185">
        <f>E15-E$10</f>
        <v>6</v>
      </c>
      <c r="F185">
        <f>F15-F$10</f>
        <v>-4</v>
      </c>
      <c r="G185">
        <f>G15-G$10</f>
        <v>-7</v>
      </c>
      <c r="H185">
        <f>H15-H$10</f>
        <v>-4</v>
      </c>
      <c r="I185">
        <f>I15-I$10</f>
        <v>-5</v>
      </c>
      <c r="K185" s="22">
        <f t="shared" si="104"/>
        <v>5</v>
      </c>
      <c r="L185" s="129">
        <f t="shared" si="105"/>
        <v>4</v>
      </c>
      <c r="M185" s="22">
        <f t="shared" si="106"/>
        <v>0</v>
      </c>
      <c r="N185">
        <f t="shared" si="107"/>
        <v>9</v>
      </c>
      <c r="O185">
        <v>15</v>
      </c>
      <c r="P185">
        <f t="shared" si="103"/>
        <v>10</v>
      </c>
    </row>
    <row r="186" spans="1:16">
      <c r="A186">
        <f>A16-A$10</f>
        <v>-14</v>
      </c>
      <c r="B186">
        <f>B16-B$10</f>
        <v>0</v>
      </c>
      <c r="C186">
        <f>C16-C$10</f>
        <v>1</v>
      </c>
      <c r="D186">
        <f>D16-D$10</f>
        <v>1</v>
      </c>
      <c r="E186">
        <f>E16-E$10</f>
        <v>6</v>
      </c>
      <c r="F186">
        <f>F16-F$10</f>
        <v>-2</v>
      </c>
      <c r="G186">
        <f>G16-G$10</f>
        <v>-3</v>
      </c>
      <c r="H186">
        <f>H16-H$10</f>
        <v>-2</v>
      </c>
      <c r="I186">
        <f>I16-I$10</f>
        <v>-5</v>
      </c>
      <c r="K186" s="22">
        <f t="shared" si="104"/>
        <v>5</v>
      </c>
      <c r="L186" s="129">
        <f t="shared" si="105"/>
        <v>3</v>
      </c>
      <c r="M186" s="22">
        <f t="shared" si="106"/>
        <v>1</v>
      </c>
      <c r="N186">
        <f t="shared" si="107"/>
        <v>9</v>
      </c>
      <c r="O186">
        <v>16</v>
      </c>
      <c r="P186">
        <f t="shared" si="103"/>
        <v>10</v>
      </c>
    </row>
    <row r="188" spans="1:16">
      <c r="A188">
        <f>A1-A$11</f>
        <v>-12</v>
      </c>
      <c r="B188">
        <f t="shared" ref="B188:I188" si="108">B1-B$11</f>
        <v>14</v>
      </c>
      <c r="C188">
        <f t="shared" si="108"/>
        <v>14</v>
      </c>
      <c r="D188">
        <f t="shared" si="108"/>
        <v>14</v>
      </c>
      <c r="E188">
        <f t="shared" si="108"/>
        <v>4</v>
      </c>
      <c r="F188">
        <f t="shared" si="108"/>
        <v>-14</v>
      </c>
      <c r="G188">
        <f t="shared" si="108"/>
        <v>-14</v>
      </c>
      <c r="H188">
        <f t="shared" si="108"/>
        <v>-14</v>
      </c>
      <c r="I188">
        <f t="shared" si="108"/>
        <v>0</v>
      </c>
      <c r="K188" s="22">
        <f>COUNTIF(A188:I188,"&lt;0")</f>
        <v>4</v>
      </c>
      <c r="L188" s="129">
        <f>COUNTIF(A188:I188,"&gt;0")</f>
        <v>4</v>
      </c>
      <c r="M188" s="22">
        <f>COUNTIF(A188:I188,"0")</f>
        <v>1</v>
      </c>
      <c r="N188">
        <f>SUM(K188:M188)</f>
        <v>9</v>
      </c>
      <c r="O188">
        <v>1</v>
      </c>
      <c r="P188">
        <f>P171+1</f>
        <v>11</v>
      </c>
    </row>
    <row r="189" spans="1:16">
      <c r="A189">
        <f t="shared" ref="A189:I203" si="109">A2-A$11</f>
        <v>-10</v>
      </c>
      <c r="B189">
        <f t="shared" si="109"/>
        <v>11</v>
      </c>
      <c r="C189">
        <f t="shared" si="109"/>
        <v>11</v>
      </c>
      <c r="D189">
        <f t="shared" si="109"/>
        <v>11</v>
      </c>
      <c r="E189">
        <f t="shared" si="109"/>
        <v>6</v>
      </c>
      <c r="F189">
        <f t="shared" si="109"/>
        <v>-12</v>
      </c>
      <c r="G189">
        <f t="shared" si="109"/>
        <v>-12</v>
      </c>
      <c r="H189">
        <f t="shared" si="109"/>
        <v>-12</v>
      </c>
      <c r="I189">
        <f t="shared" si="109"/>
        <v>0</v>
      </c>
      <c r="K189" s="22">
        <f>COUNTIF(A189:I189,"&lt;0")</f>
        <v>4</v>
      </c>
      <c r="L189" s="129">
        <f>COUNTIF(A189:I189,"&gt;0")</f>
        <v>4</v>
      </c>
      <c r="M189" s="22">
        <f>COUNTIF(A189:I189,"0")</f>
        <v>1</v>
      </c>
      <c r="N189">
        <f>SUM(K189:M189)</f>
        <v>9</v>
      </c>
      <c r="O189">
        <v>2</v>
      </c>
      <c r="P189">
        <f t="shared" ref="P189:P203" si="110">P172+1</f>
        <v>11</v>
      </c>
    </row>
    <row r="190" spans="1:16">
      <c r="A190">
        <f t="shared" si="109"/>
        <v>-10</v>
      </c>
      <c r="B190">
        <f t="shared" si="109"/>
        <v>8</v>
      </c>
      <c r="C190">
        <f t="shared" si="109"/>
        <v>8</v>
      </c>
      <c r="D190">
        <f t="shared" si="109"/>
        <v>8</v>
      </c>
      <c r="E190">
        <f t="shared" si="109"/>
        <v>2</v>
      </c>
      <c r="F190">
        <f t="shared" si="109"/>
        <v>-6</v>
      </c>
      <c r="G190">
        <f t="shared" si="109"/>
        <v>-9</v>
      </c>
      <c r="H190">
        <f t="shared" si="109"/>
        <v>-6</v>
      </c>
      <c r="I190">
        <f t="shared" si="109"/>
        <v>0</v>
      </c>
      <c r="K190" s="22">
        <f t="shared" ref="K190:K203" si="111">COUNTIF(A190:I190,"&lt;0")</f>
        <v>4</v>
      </c>
      <c r="L190" s="129">
        <f t="shared" ref="L190:L203" si="112">COUNTIF(A190:I190,"&gt;0")</f>
        <v>4</v>
      </c>
      <c r="M190" s="22">
        <f t="shared" ref="M190:M203" si="113">COUNTIF(A190:I190,"0")</f>
        <v>1</v>
      </c>
      <c r="N190">
        <f t="shared" ref="N190:N203" si="114">SUM(K190:M190)</f>
        <v>9</v>
      </c>
      <c r="O190">
        <v>3</v>
      </c>
      <c r="P190">
        <f t="shared" si="110"/>
        <v>11</v>
      </c>
    </row>
    <row r="191" spans="1:16">
      <c r="A191">
        <f t="shared" si="109"/>
        <v>-6</v>
      </c>
      <c r="B191">
        <f t="shared" si="109"/>
        <v>5</v>
      </c>
      <c r="C191">
        <f t="shared" si="109"/>
        <v>5</v>
      </c>
      <c r="D191">
        <f t="shared" si="109"/>
        <v>5</v>
      </c>
      <c r="E191">
        <f t="shared" si="109"/>
        <v>6</v>
      </c>
      <c r="F191">
        <f t="shared" si="109"/>
        <v>-4</v>
      </c>
      <c r="G191">
        <f t="shared" si="109"/>
        <v>-7</v>
      </c>
      <c r="H191">
        <f t="shared" si="109"/>
        <v>-4</v>
      </c>
      <c r="I191">
        <f t="shared" si="109"/>
        <v>0</v>
      </c>
      <c r="K191" s="22">
        <f t="shared" si="111"/>
        <v>4</v>
      </c>
      <c r="L191" s="129">
        <f t="shared" si="112"/>
        <v>4</v>
      </c>
      <c r="M191" s="22">
        <f t="shared" si="113"/>
        <v>1</v>
      </c>
      <c r="N191">
        <f t="shared" si="114"/>
        <v>9</v>
      </c>
      <c r="O191">
        <v>4</v>
      </c>
      <c r="P191">
        <f t="shared" si="110"/>
        <v>11</v>
      </c>
    </row>
    <row r="192" spans="1:16">
      <c r="A192">
        <f t="shared" si="109"/>
        <v>-14</v>
      </c>
      <c r="B192">
        <f t="shared" si="109"/>
        <v>1</v>
      </c>
      <c r="C192">
        <f t="shared" si="109"/>
        <v>2</v>
      </c>
      <c r="D192">
        <f t="shared" si="109"/>
        <v>2</v>
      </c>
      <c r="E192">
        <f t="shared" si="109"/>
        <v>6</v>
      </c>
      <c r="F192">
        <f t="shared" si="109"/>
        <v>-2</v>
      </c>
      <c r="G192">
        <f t="shared" si="109"/>
        <v>-3</v>
      </c>
      <c r="H192">
        <f t="shared" si="109"/>
        <v>-2</v>
      </c>
      <c r="I192">
        <f t="shared" si="109"/>
        <v>0</v>
      </c>
      <c r="K192" s="22">
        <f t="shared" si="111"/>
        <v>4</v>
      </c>
      <c r="L192" s="22">
        <f t="shared" si="112"/>
        <v>4</v>
      </c>
      <c r="M192" s="22">
        <f t="shared" si="113"/>
        <v>1</v>
      </c>
      <c r="N192">
        <f t="shared" si="114"/>
        <v>9</v>
      </c>
      <c r="O192">
        <v>5</v>
      </c>
      <c r="P192">
        <f t="shared" si="110"/>
        <v>11</v>
      </c>
    </row>
    <row r="193" spans="1:16">
      <c r="A193">
        <f t="shared" si="109"/>
        <v>-1</v>
      </c>
      <c r="B193">
        <f t="shared" si="109"/>
        <v>13</v>
      </c>
      <c r="C193">
        <f t="shared" si="109"/>
        <v>13</v>
      </c>
      <c r="D193">
        <f t="shared" si="109"/>
        <v>13</v>
      </c>
      <c r="E193">
        <f t="shared" si="109"/>
        <v>6</v>
      </c>
      <c r="F193">
        <f t="shared" si="109"/>
        <v>-12</v>
      </c>
      <c r="G193">
        <f t="shared" si="109"/>
        <v>-12</v>
      </c>
      <c r="H193">
        <f t="shared" si="109"/>
        <v>-12</v>
      </c>
      <c r="I193">
        <f t="shared" si="109"/>
        <v>0</v>
      </c>
      <c r="K193" s="22">
        <f t="shared" si="111"/>
        <v>4</v>
      </c>
      <c r="L193" s="130">
        <f t="shared" si="112"/>
        <v>4</v>
      </c>
      <c r="M193" s="22">
        <f t="shared" si="113"/>
        <v>1</v>
      </c>
      <c r="N193">
        <f t="shared" si="114"/>
        <v>9</v>
      </c>
      <c r="O193">
        <v>6</v>
      </c>
      <c r="P193">
        <f t="shared" si="110"/>
        <v>11</v>
      </c>
    </row>
    <row r="194" spans="1:16">
      <c r="A194">
        <f t="shared" si="109"/>
        <v>-4</v>
      </c>
      <c r="B194">
        <f t="shared" si="109"/>
        <v>10</v>
      </c>
      <c r="C194">
        <f t="shared" si="109"/>
        <v>10</v>
      </c>
      <c r="D194">
        <f t="shared" si="109"/>
        <v>10</v>
      </c>
      <c r="E194">
        <f t="shared" si="109"/>
        <v>-2</v>
      </c>
      <c r="F194">
        <f t="shared" si="109"/>
        <v>-12</v>
      </c>
      <c r="G194">
        <f t="shared" si="109"/>
        <v>-7</v>
      </c>
      <c r="H194">
        <f t="shared" si="109"/>
        <v>-9</v>
      </c>
      <c r="I194">
        <f t="shared" si="109"/>
        <v>0</v>
      </c>
      <c r="K194" s="22">
        <f t="shared" si="111"/>
        <v>5</v>
      </c>
      <c r="L194" s="22">
        <f t="shared" si="112"/>
        <v>3</v>
      </c>
      <c r="M194" s="22">
        <f t="shared" si="113"/>
        <v>1</v>
      </c>
      <c r="N194">
        <f t="shared" si="114"/>
        <v>9</v>
      </c>
      <c r="O194">
        <v>7</v>
      </c>
      <c r="P194">
        <f t="shared" si="110"/>
        <v>11</v>
      </c>
    </row>
    <row r="195" spans="1:16">
      <c r="A195">
        <f t="shared" si="109"/>
        <v>-2</v>
      </c>
      <c r="B195">
        <f t="shared" si="109"/>
        <v>7</v>
      </c>
      <c r="C195">
        <f t="shared" si="109"/>
        <v>7</v>
      </c>
      <c r="D195">
        <f t="shared" si="109"/>
        <v>7</v>
      </c>
      <c r="E195">
        <f t="shared" si="109"/>
        <v>-2</v>
      </c>
      <c r="F195">
        <f t="shared" si="109"/>
        <v>-12</v>
      </c>
      <c r="G195">
        <f t="shared" si="109"/>
        <v>-7</v>
      </c>
      <c r="H195">
        <f t="shared" si="109"/>
        <v>-9</v>
      </c>
      <c r="I195">
        <f t="shared" si="109"/>
        <v>0</v>
      </c>
      <c r="K195" s="22">
        <f t="shared" si="111"/>
        <v>5</v>
      </c>
      <c r="L195" s="22">
        <f t="shared" si="112"/>
        <v>3</v>
      </c>
      <c r="M195" s="22">
        <f t="shared" si="113"/>
        <v>1</v>
      </c>
      <c r="N195">
        <f t="shared" si="114"/>
        <v>9</v>
      </c>
      <c r="O195">
        <v>8</v>
      </c>
      <c r="P195">
        <f t="shared" si="110"/>
        <v>11</v>
      </c>
    </row>
    <row r="196" spans="1:16">
      <c r="A196">
        <f t="shared" si="109"/>
        <v>-3</v>
      </c>
      <c r="B196">
        <f t="shared" si="109"/>
        <v>4</v>
      </c>
      <c r="C196">
        <f t="shared" si="109"/>
        <v>2</v>
      </c>
      <c r="D196">
        <f t="shared" si="109"/>
        <v>4</v>
      </c>
      <c r="E196">
        <f t="shared" si="109"/>
        <v>-3</v>
      </c>
      <c r="F196">
        <f t="shared" si="109"/>
        <v>-12</v>
      </c>
      <c r="G196">
        <f t="shared" si="109"/>
        <v>-3</v>
      </c>
      <c r="H196">
        <f t="shared" si="109"/>
        <v>-7</v>
      </c>
      <c r="I196">
        <f t="shared" si="109"/>
        <v>0</v>
      </c>
      <c r="K196" s="22">
        <f t="shared" si="111"/>
        <v>5</v>
      </c>
      <c r="L196" s="22">
        <f t="shared" si="112"/>
        <v>3</v>
      </c>
      <c r="M196" s="22">
        <f t="shared" si="113"/>
        <v>1</v>
      </c>
      <c r="N196">
        <f t="shared" si="114"/>
        <v>9</v>
      </c>
      <c r="O196">
        <v>9</v>
      </c>
      <c r="P196">
        <f t="shared" si="110"/>
        <v>11</v>
      </c>
    </row>
    <row r="197" spans="1:16">
      <c r="A197">
        <f t="shared" si="109"/>
        <v>0</v>
      </c>
      <c r="B197">
        <f t="shared" si="109"/>
        <v>1</v>
      </c>
      <c r="C197">
        <f t="shared" si="109"/>
        <v>1</v>
      </c>
      <c r="D197">
        <f t="shared" si="109"/>
        <v>1</v>
      </c>
      <c r="E197">
        <f t="shared" si="109"/>
        <v>0</v>
      </c>
      <c r="F197">
        <f t="shared" si="109"/>
        <v>0</v>
      </c>
      <c r="G197">
        <f t="shared" si="109"/>
        <v>0</v>
      </c>
      <c r="H197">
        <f t="shared" si="109"/>
        <v>0</v>
      </c>
      <c r="I197">
        <f t="shared" si="109"/>
        <v>0</v>
      </c>
      <c r="K197" s="22">
        <f t="shared" si="111"/>
        <v>0</v>
      </c>
      <c r="L197" s="22">
        <f t="shared" si="112"/>
        <v>3</v>
      </c>
      <c r="M197" s="22">
        <f t="shared" si="113"/>
        <v>6</v>
      </c>
      <c r="N197">
        <f t="shared" si="114"/>
        <v>9</v>
      </c>
      <c r="O197">
        <v>10</v>
      </c>
      <c r="P197">
        <f t="shared" si="110"/>
        <v>11</v>
      </c>
    </row>
    <row r="198" spans="1:16">
      <c r="A198">
        <f t="shared" si="109"/>
        <v>0</v>
      </c>
      <c r="B198">
        <f t="shared" si="109"/>
        <v>0</v>
      </c>
      <c r="C198">
        <f t="shared" si="109"/>
        <v>0</v>
      </c>
      <c r="D198">
        <f t="shared" si="109"/>
        <v>0</v>
      </c>
      <c r="E198">
        <f t="shared" si="109"/>
        <v>0</v>
      </c>
      <c r="F198">
        <f t="shared" si="109"/>
        <v>0</v>
      </c>
      <c r="G198">
        <f t="shared" si="109"/>
        <v>0</v>
      </c>
      <c r="H198">
        <f t="shared" si="109"/>
        <v>0</v>
      </c>
      <c r="I198">
        <f t="shared" si="109"/>
        <v>0</v>
      </c>
      <c r="K198" s="22">
        <f t="shared" si="111"/>
        <v>0</v>
      </c>
      <c r="L198" s="129">
        <f t="shared" si="112"/>
        <v>0</v>
      </c>
      <c r="M198" s="22">
        <f t="shared" si="113"/>
        <v>9</v>
      </c>
      <c r="N198">
        <f t="shared" si="114"/>
        <v>9</v>
      </c>
      <c r="O198">
        <v>11</v>
      </c>
      <c r="P198">
        <f t="shared" si="110"/>
        <v>11</v>
      </c>
    </row>
    <row r="199" spans="1:16">
      <c r="A199">
        <f t="shared" si="109"/>
        <v>-12</v>
      </c>
      <c r="B199">
        <f t="shared" si="109"/>
        <v>14</v>
      </c>
      <c r="C199">
        <f t="shared" si="109"/>
        <v>14</v>
      </c>
      <c r="D199">
        <f t="shared" si="109"/>
        <v>14</v>
      </c>
      <c r="E199">
        <f t="shared" si="109"/>
        <v>4</v>
      </c>
      <c r="F199">
        <f t="shared" si="109"/>
        <v>-14</v>
      </c>
      <c r="G199">
        <f t="shared" si="109"/>
        <v>-14</v>
      </c>
      <c r="H199">
        <f t="shared" si="109"/>
        <v>-14</v>
      </c>
      <c r="I199">
        <f t="shared" si="109"/>
        <v>-5</v>
      </c>
      <c r="K199" s="129">
        <f t="shared" si="111"/>
        <v>5</v>
      </c>
      <c r="L199" s="129">
        <f t="shared" si="112"/>
        <v>4</v>
      </c>
      <c r="M199" s="22">
        <f t="shared" si="113"/>
        <v>0</v>
      </c>
      <c r="N199">
        <f t="shared" si="114"/>
        <v>9</v>
      </c>
      <c r="O199">
        <v>12</v>
      </c>
      <c r="P199">
        <f t="shared" si="110"/>
        <v>11</v>
      </c>
    </row>
    <row r="200" spans="1:16">
      <c r="A200">
        <f t="shared" si="109"/>
        <v>-10</v>
      </c>
      <c r="B200">
        <f t="shared" si="109"/>
        <v>11</v>
      </c>
      <c r="C200">
        <f t="shared" si="109"/>
        <v>11</v>
      </c>
      <c r="D200">
        <f t="shared" si="109"/>
        <v>11</v>
      </c>
      <c r="E200">
        <f t="shared" si="109"/>
        <v>6</v>
      </c>
      <c r="F200">
        <f t="shared" si="109"/>
        <v>-12</v>
      </c>
      <c r="G200">
        <f t="shared" si="109"/>
        <v>-12</v>
      </c>
      <c r="H200">
        <f t="shared" si="109"/>
        <v>-12</v>
      </c>
      <c r="I200">
        <f t="shared" si="109"/>
        <v>-5</v>
      </c>
      <c r="K200" s="22">
        <f t="shared" si="111"/>
        <v>5</v>
      </c>
      <c r="L200" s="129">
        <f t="shared" si="112"/>
        <v>4</v>
      </c>
      <c r="M200" s="22">
        <f t="shared" si="113"/>
        <v>0</v>
      </c>
      <c r="N200">
        <f t="shared" si="114"/>
        <v>9</v>
      </c>
      <c r="O200">
        <v>13</v>
      </c>
      <c r="P200">
        <f t="shared" si="110"/>
        <v>11</v>
      </c>
    </row>
    <row r="201" spans="1:16">
      <c r="A201">
        <f t="shared" si="109"/>
        <v>-10</v>
      </c>
      <c r="B201">
        <f t="shared" si="109"/>
        <v>8</v>
      </c>
      <c r="C201">
        <f t="shared" si="109"/>
        <v>8</v>
      </c>
      <c r="D201">
        <f t="shared" si="109"/>
        <v>8</v>
      </c>
      <c r="E201">
        <f t="shared" si="109"/>
        <v>2</v>
      </c>
      <c r="F201">
        <f t="shared" si="109"/>
        <v>-6</v>
      </c>
      <c r="G201">
        <f t="shared" si="109"/>
        <v>-9</v>
      </c>
      <c r="H201">
        <f t="shared" si="109"/>
        <v>-6</v>
      </c>
      <c r="I201">
        <f t="shared" si="109"/>
        <v>-5</v>
      </c>
      <c r="K201" s="22">
        <f t="shared" si="111"/>
        <v>5</v>
      </c>
      <c r="L201" s="129">
        <f t="shared" si="112"/>
        <v>4</v>
      </c>
      <c r="M201" s="22">
        <f t="shared" si="113"/>
        <v>0</v>
      </c>
      <c r="N201">
        <f t="shared" si="114"/>
        <v>9</v>
      </c>
      <c r="O201">
        <v>14</v>
      </c>
      <c r="P201">
        <f t="shared" si="110"/>
        <v>11</v>
      </c>
    </row>
    <row r="202" spans="1:16">
      <c r="A202">
        <f t="shared" si="109"/>
        <v>-6</v>
      </c>
      <c r="B202">
        <f t="shared" si="109"/>
        <v>5</v>
      </c>
      <c r="C202">
        <f t="shared" si="109"/>
        <v>5</v>
      </c>
      <c r="D202">
        <f t="shared" si="109"/>
        <v>5</v>
      </c>
      <c r="E202">
        <f t="shared" si="109"/>
        <v>6</v>
      </c>
      <c r="F202">
        <f t="shared" si="109"/>
        <v>-4</v>
      </c>
      <c r="G202">
        <f t="shared" si="109"/>
        <v>-7</v>
      </c>
      <c r="H202">
        <f t="shared" si="109"/>
        <v>-4</v>
      </c>
      <c r="I202">
        <f t="shared" si="109"/>
        <v>-5</v>
      </c>
      <c r="K202" s="22">
        <f t="shared" si="111"/>
        <v>5</v>
      </c>
      <c r="L202" s="129">
        <f t="shared" si="112"/>
        <v>4</v>
      </c>
      <c r="M202" s="22">
        <f t="shared" si="113"/>
        <v>0</v>
      </c>
      <c r="N202">
        <f t="shared" si="114"/>
        <v>9</v>
      </c>
      <c r="O202">
        <v>15</v>
      </c>
      <c r="P202">
        <f t="shared" si="110"/>
        <v>11</v>
      </c>
    </row>
    <row r="203" spans="1:16">
      <c r="A203">
        <f t="shared" si="109"/>
        <v>-14</v>
      </c>
      <c r="B203">
        <f t="shared" si="109"/>
        <v>1</v>
      </c>
      <c r="C203">
        <f t="shared" si="109"/>
        <v>2</v>
      </c>
      <c r="D203">
        <f t="shared" si="109"/>
        <v>2</v>
      </c>
      <c r="E203">
        <f t="shared" si="109"/>
        <v>6</v>
      </c>
      <c r="F203">
        <f t="shared" si="109"/>
        <v>-2</v>
      </c>
      <c r="G203">
        <f t="shared" si="109"/>
        <v>-3</v>
      </c>
      <c r="H203">
        <f t="shared" si="109"/>
        <v>-2</v>
      </c>
      <c r="I203">
        <f t="shared" si="109"/>
        <v>-5</v>
      </c>
      <c r="K203" s="22">
        <f t="shared" si="111"/>
        <v>5</v>
      </c>
      <c r="L203" s="129">
        <f t="shared" si="112"/>
        <v>4</v>
      </c>
      <c r="M203" s="22">
        <f t="shared" si="113"/>
        <v>0</v>
      </c>
      <c r="N203">
        <f t="shared" si="114"/>
        <v>9</v>
      </c>
      <c r="O203">
        <v>16</v>
      </c>
      <c r="P203">
        <f t="shared" si="110"/>
        <v>11</v>
      </c>
    </row>
    <row r="205" spans="1:16">
      <c r="A205">
        <f>A1-A$12</f>
        <v>0</v>
      </c>
      <c r="B205">
        <f t="shared" ref="B205:I205" si="115">B1-B$12</f>
        <v>0</v>
      </c>
      <c r="C205">
        <f t="shared" si="115"/>
        <v>0</v>
      </c>
      <c r="D205">
        <f t="shared" si="115"/>
        <v>0</v>
      </c>
      <c r="E205">
        <f t="shared" si="115"/>
        <v>0</v>
      </c>
      <c r="F205">
        <f t="shared" si="115"/>
        <v>0</v>
      </c>
      <c r="G205">
        <f t="shared" si="115"/>
        <v>0</v>
      </c>
      <c r="H205">
        <f t="shared" si="115"/>
        <v>0</v>
      </c>
      <c r="I205">
        <f t="shared" si="115"/>
        <v>5</v>
      </c>
      <c r="K205" s="22">
        <f>COUNTIF(A205:I205,"&lt;0")</f>
        <v>0</v>
      </c>
      <c r="L205" s="129">
        <f>COUNTIF(A205:I205,"&gt;0")</f>
        <v>1</v>
      </c>
      <c r="M205" s="22">
        <f>COUNTIF(A205:I205,"0")</f>
        <v>8</v>
      </c>
      <c r="N205">
        <f>SUM(K205:M205)</f>
        <v>9</v>
      </c>
      <c r="O205">
        <v>1</v>
      </c>
      <c r="P205">
        <f>P188+1</f>
        <v>12</v>
      </c>
    </row>
    <row r="206" spans="1:16">
      <c r="A206">
        <f>A2-A$12</f>
        <v>2</v>
      </c>
      <c r="B206">
        <f>B2-B$12</f>
        <v>-3</v>
      </c>
      <c r="C206">
        <f>C2-C$12</f>
        <v>-3</v>
      </c>
      <c r="D206">
        <f>D2-D$12</f>
        <v>-3</v>
      </c>
      <c r="E206">
        <f>E2-E$12</f>
        <v>2</v>
      </c>
      <c r="F206">
        <f>F2-F$12</f>
        <v>2</v>
      </c>
      <c r="G206">
        <f>G2-G$12</f>
        <v>2</v>
      </c>
      <c r="H206">
        <f>H2-H$12</f>
        <v>2</v>
      </c>
      <c r="I206">
        <f>I2-I$12</f>
        <v>5</v>
      </c>
      <c r="K206" s="22">
        <f>COUNTIF(A206:I206,"&lt;0")</f>
        <v>3</v>
      </c>
      <c r="L206" s="129">
        <f>COUNTIF(A206:I206,"&gt;0")</f>
        <v>6</v>
      </c>
      <c r="M206" s="22">
        <f>COUNTIF(A206:I206,"0")</f>
        <v>0</v>
      </c>
      <c r="N206">
        <f>SUM(K206:M206)</f>
        <v>9</v>
      </c>
      <c r="O206">
        <v>2</v>
      </c>
      <c r="P206">
        <f t="shared" ref="P206:P220" si="116">P189+1</f>
        <v>12</v>
      </c>
    </row>
    <row r="207" spans="1:16">
      <c r="A207">
        <f>A3-A$12</f>
        <v>2</v>
      </c>
      <c r="B207">
        <f>B3-B$12</f>
        <v>-6</v>
      </c>
      <c r="C207">
        <f>C3-C$12</f>
        <v>-6</v>
      </c>
      <c r="D207">
        <f>D3-D$12</f>
        <v>-6</v>
      </c>
      <c r="E207">
        <f>E3-E$12</f>
        <v>-2</v>
      </c>
      <c r="F207">
        <f>F3-F$12</f>
        <v>8</v>
      </c>
      <c r="G207">
        <f>G3-G$12</f>
        <v>5</v>
      </c>
      <c r="H207">
        <f>H3-H$12</f>
        <v>8</v>
      </c>
      <c r="I207">
        <f>I3-I$12</f>
        <v>5</v>
      </c>
      <c r="K207" s="22">
        <f t="shared" ref="K207:K220" si="117">COUNTIF(A207:I207,"&lt;0")</f>
        <v>4</v>
      </c>
      <c r="L207" s="129">
        <f t="shared" ref="L207:L220" si="118">COUNTIF(A207:I207,"&gt;0")</f>
        <v>5</v>
      </c>
      <c r="M207" s="22">
        <f t="shared" ref="M207:M220" si="119">COUNTIF(A207:I207,"0")</f>
        <v>0</v>
      </c>
      <c r="N207">
        <f t="shared" ref="N207:N220" si="120">SUM(K207:M207)</f>
        <v>9</v>
      </c>
      <c r="O207">
        <v>3</v>
      </c>
      <c r="P207">
        <f t="shared" si="116"/>
        <v>12</v>
      </c>
    </row>
    <row r="208" spans="1:16">
      <c r="A208">
        <f>A4-A$12</f>
        <v>6</v>
      </c>
      <c r="B208">
        <f>B4-B$12</f>
        <v>-9</v>
      </c>
      <c r="C208">
        <f>C4-C$12</f>
        <v>-9</v>
      </c>
      <c r="D208">
        <f>D4-D$12</f>
        <v>-9</v>
      </c>
      <c r="E208">
        <f>E4-E$12</f>
        <v>2</v>
      </c>
      <c r="F208">
        <f>F4-F$12</f>
        <v>10</v>
      </c>
      <c r="G208">
        <f>G4-G$12</f>
        <v>7</v>
      </c>
      <c r="H208">
        <f>H4-H$12</f>
        <v>10</v>
      </c>
      <c r="I208">
        <f>I4-I$12</f>
        <v>5</v>
      </c>
      <c r="K208" s="22">
        <f t="shared" si="117"/>
        <v>3</v>
      </c>
      <c r="L208" s="129">
        <f t="shared" si="118"/>
        <v>6</v>
      </c>
      <c r="M208" s="22">
        <f t="shared" si="119"/>
        <v>0</v>
      </c>
      <c r="N208">
        <f t="shared" si="120"/>
        <v>9</v>
      </c>
      <c r="O208">
        <v>4</v>
      </c>
      <c r="P208">
        <f t="shared" si="116"/>
        <v>12</v>
      </c>
    </row>
    <row r="209" spans="1:16">
      <c r="A209">
        <f>A5-A$12</f>
        <v>-2</v>
      </c>
      <c r="B209">
        <f>B5-B$12</f>
        <v>-13</v>
      </c>
      <c r="C209">
        <f>C5-C$12</f>
        <v>-12</v>
      </c>
      <c r="D209">
        <f>D5-D$12</f>
        <v>-12</v>
      </c>
      <c r="E209">
        <f>E5-E$12</f>
        <v>2</v>
      </c>
      <c r="F209">
        <f>F5-F$12</f>
        <v>12</v>
      </c>
      <c r="G209">
        <f>G5-G$12</f>
        <v>11</v>
      </c>
      <c r="H209">
        <f>H5-H$12</f>
        <v>12</v>
      </c>
      <c r="I209">
        <f>I5-I$12</f>
        <v>5</v>
      </c>
      <c r="K209" s="22">
        <f t="shared" si="117"/>
        <v>4</v>
      </c>
      <c r="L209" s="22">
        <f t="shared" si="118"/>
        <v>5</v>
      </c>
      <c r="M209" s="22">
        <f t="shared" si="119"/>
        <v>0</v>
      </c>
      <c r="N209">
        <f t="shared" si="120"/>
        <v>9</v>
      </c>
      <c r="O209">
        <v>5</v>
      </c>
      <c r="P209">
        <f t="shared" si="116"/>
        <v>12</v>
      </c>
    </row>
    <row r="210" spans="1:16">
      <c r="A210">
        <f>A6-A$12</f>
        <v>11</v>
      </c>
      <c r="B210">
        <f>B6-B$12</f>
        <v>-1</v>
      </c>
      <c r="C210">
        <f>C6-C$12</f>
        <v>-1</v>
      </c>
      <c r="D210">
        <f>D6-D$12</f>
        <v>-1</v>
      </c>
      <c r="E210">
        <f>E6-E$12</f>
        <v>2</v>
      </c>
      <c r="F210">
        <f>F6-F$12</f>
        <v>2</v>
      </c>
      <c r="G210">
        <f>G6-G$12</f>
        <v>2</v>
      </c>
      <c r="H210">
        <f>H6-H$12</f>
        <v>2</v>
      </c>
      <c r="I210">
        <f>I6-I$12</f>
        <v>5</v>
      </c>
      <c r="K210" s="22">
        <f t="shared" si="117"/>
        <v>3</v>
      </c>
      <c r="L210" s="130">
        <f t="shared" si="118"/>
        <v>6</v>
      </c>
      <c r="M210" s="22">
        <f t="shared" si="119"/>
        <v>0</v>
      </c>
      <c r="N210">
        <f t="shared" si="120"/>
        <v>9</v>
      </c>
      <c r="O210">
        <v>6</v>
      </c>
      <c r="P210">
        <f t="shared" si="116"/>
        <v>12</v>
      </c>
    </row>
    <row r="211" spans="1:16">
      <c r="A211">
        <f>A7-A$12</f>
        <v>8</v>
      </c>
      <c r="B211">
        <f>B7-B$12</f>
        <v>-4</v>
      </c>
      <c r="C211">
        <f>C7-C$12</f>
        <v>-4</v>
      </c>
      <c r="D211">
        <f>D7-D$12</f>
        <v>-4</v>
      </c>
      <c r="E211">
        <f>E7-E$12</f>
        <v>-6</v>
      </c>
      <c r="F211">
        <f>F7-F$12</f>
        <v>2</v>
      </c>
      <c r="G211">
        <f>G7-G$12</f>
        <v>7</v>
      </c>
      <c r="H211">
        <f>H7-H$12</f>
        <v>5</v>
      </c>
      <c r="I211">
        <f>I7-I$12</f>
        <v>5</v>
      </c>
      <c r="K211" s="22">
        <f t="shared" si="117"/>
        <v>4</v>
      </c>
      <c r="L211" s="22">
        <f t="shared" si="118"/>
        <v>5</v>
      </c>
      <c r="M211" s="22">
        <f t="shared" si="119"/>
        <v>0</v>
      </c>
      <c r="N211">
        <f t="shared" si="120"/>
        <v>9</v>
      </c>
      <c r="O211">
        <v>7</v>
      </c>
      <c r="P211">
        <f t="shared" si="116"/>
        <v>12</v>
      </c>
    </row>
    <row r="212" spans="1:16">
      <c r="A212">
        <f>A8-A$12</f>
        <v>10</v>
      </c>
      <c r="B212">
        <f>B8-B$12</f>
        <v>-7</v>
      </c>
      <c r="C212">
        <f>C8-C$12</f>
        <v>-7</v>
      </c>
      <c r="D212">
        <f>D8-D$12</f>
        <v>-7</v>
      </c>
      <c r="E212">
        <f>E8-E$12</f>
        <v>-6</v>
      </c>
      <c r="F212">
        <f>F8-F$12</f>
        <v>2</v>
      </c>
      <c r="G212">
        <f>G8-G$12</f>
        <v>7</v>
      </c>
      <c r="H212">
        <f>H8-H$12</f>
        <v>5</v>
      </c>
      <c r="I212">
        <f>I8-I$12</f>
        <v>5</v>
      </c>
      <c r="K212" s="22">
        <f t="shared" si="117"/>
        <v>4</v>
      </c>
      <c r="L212" s="22">
        <f t="shared" si="118"/>
        <v>5</v>
      </c>
      <c r="M212" s="22">
        <f t="shared" si="119"/>
        <v>0</v>
      </c>
      <c r="N212">
        <f t="shared" si="120"/>
        <v>9</v>
      </c>
      <c r="O212">
        <v>8</v>
      </c>
      <c r="P212">
        <f t="shared" si="116"/>
        <v>12</v>
      </c>
    </row>
    <row r="213" spans="1:16">
      <c r="A213">
        <f>A9-A$12</f>
        <v>9</v>
      </c>
      <c r="B213">
        <f>B9-B$12</f>
        <v>-10</v>
      </c>
      <c r="C213">
        <f>C9-C$12</f>
        <v>-12</v>
      </c>
      <c r="D213">
        <f>D9-D$12</f>
        <v>-10</v>
      </c>
      <c r="E213">
        <f>E9-E$12</f>
        <v>-7</v>
      </c>
      <c r="F213">
        <f>F9-F$12</f>
        <v>2</v>
      </c>
      <c r="G213">
        <f>G9-G$12</f>
        <v>11</v>
      </c>
      <c r="H213">
        <f>H9-H$12</f>
        <v>7</v>
      </c>
      <c r="I213">
        <f>I9-I$12</f>
        <v>5</v>
      </c>
      <c r="K213" s="22">
        <f t="shared" si="117"/>
        <v>4</v>
      </c>
      <c r="L213" s="22">
        <f t="shared" si="118"/>
        <v>5</v>
      </c>
      <c r="M213" s="22">
        <f t="shared" si="119"/>
        <v>0</v>
      </c>
      <c r="N213">
        <f t="shared" si="120"/>
        <v>9</v>
      </c>
      <c r="O213">
        <v>9</v>
      </c>
      <c r="P213">
        <f t="shared" si="116"/>
        <v>12</v>
      </c>
    </row>
    <row r="214" spans="1:16">
      <c r="A214">
        <f>A10-A$12</f>
        <v>12</v>
      </c>
      <c r="B214">
        <f>B10-B$12</f>
        <v>-13</v>
      </c>
      <c r="C214">
        <f>C10-C$12</f>
        <v>-13</v>
      </c>
      <c r="D214">
        <f>D10-D$12</f>
        <v>-13</v>
      </c>
      <c r="E214">
        <f>E10-E$12</f>
        <v>-4</v>
      </c>
      <c r="F214">
        <f>F10-F$12</f>
        <v>14</v>
      </c>
      <c r="G214">
        <f>G10-G$12</f>
        <v>14</v>
      </c>
      <c r="H214">
        <f>H10-H$12</f>
        <v>14</v>
      </c>
      <c r="I214">
        <f>I10-I$12</f>
        <v>5</v>
      </c>
      <c r="K214" s="22">
        <f t="shared" si="117"/>
        <v>4</v>
      </c>
      <c r="L214" s="22">
        <f t="shared" si="118"/>
        <v>5</v>
      </c>
      <c r="M214" s="22">
        <f t="shared" si="119"/>
        <v>0</v>
      </c>
      <c r="N214">
        <f t="shared" si="120"/>
        <v>9</v>
      </c>
      <c r="O214">
        <v>10</v>
      </c>
      <c r="P214">
        <f t="shared" si="116"/>
        <v>12</v>
      </c>
    </row>
    <row r="215" spans="1:16">
      <c r="A215">
        <f>A11-A$12</f>
        <v>12</v>
      </c>
      <c r="B215">
        <f>B11-B$12</f>
        <v>-14</v>
      </c>
      <c r="C215">
        <f>C11-C$12</f>
        <v>-14</v>
      </c>
      <c r="D215">
        <f>D11-D$12</f>
        <v>-14</v>
      </c>
      <c r="E215">
        <f>E11-E$12</f>
        <v>-4</v>
      </c>
      <c r="F215">
        <f>F11-F$12</f>
        <v>14</v>
      </c>
      <c r="G215">
        <f>G11-G$12</f>
        <v>14</v>
      </c>
      <c r="H215">
        <f>H11-H$12</f>
        <v>14</v>
      </c>
      <c r="I215">
        <f>I11-I$12</f>
        <v>5</v>
      </c>
      <c r="K215" s="22">
        <f t="shared" si="117"/>
        <v>4</v>
      </c>
      <c r="L215" s="129">
        <f t="shared" si="118"/>
        <v>5</v>
      </c>
      <c r="M215" s="22">
        <f t="shared" si="119"/>
        <v>0</v>
      </c>
      <c r="N215">
        <f t="shared" si="120"/>
        <v>9</v>
      </c>
      <c r="O215">
        <v>11</v>
      </c>
      <c r="P215">
        <f t="shared" si="116"/>
        <v>12</v>
      </c>
    </row>
    <row r="216" spans="1:16">
      <c r="A216">
        <f>A12-A$12</f>
        <v>0</v>
      </c>
      <c r="B216">
        <f>B12-B$12</f>
        <v>0</v>
      </c>
      <c r="C216">
        <f>C12-C$12</f>
        <v>0</v>
      </c>
      <c r="D216">
        <f>D12-D$12</f>
        <v>0</v>
      </c>
      <c r="E216">
        <f>E12-E$12</f>
        <v>0</v>
      </c>
      <c r="F216">
        <f>F12-F$12</f>
        <v>0</v>
      </c>
      <c r="G216">
        <f>G12-G$12</f>
        <v>0</v>
      </c>
      <c r="H216">
        <f>H12-H$12</f>
        <v>0</v>
      </c>
      <c r="I216">
        <f>I12-I$12</f>
        <v>0</v>
      </c>
      <c r="K216" s="129">
        <f t="shared" si="117"/>
        <v>0</v>
      </c>
      <c r="L216" s="129">
        <f t="shared" si="118"/>
        <v>0</v>
      </c>
      <c r="M216" s="22">
        <f t="shared" si="119"/>
        <v>9</v>
      </c>
      <c r="N216">
        <f t="shared" si="120"/>
        <v>9</v>
      </c>
      <c r="O216">
        <v>12</v>
      </c>
      <c r="P216">
        <f t="shared" si="116"/>
        <v>12</v>
      </c>
    </row>
    <row r="217" spans="1:16">
      <c r="A217">
        <f>A13-A$12</f>
        <v>2</v>
      </c>
      <c r="B217">
        <f>B13-B$12</f>
        <v>-3</v>
      </c>
      <c r="C217">
        <f>C13-C$12</f>
        <v>-3</v>
      </c>
      <c r="D217">
        <f>D13-D$12</f>
        <v>-3</v>
      </c>
      <c r="E217">
        <f>E13-E$12</f>
        <v>2</v>
      </c>
      <c r="F217">
        <f>F13-F$12</f>
        <v>2</v>
      </c>
      <c r="G217">
        <f>G13-G$12</f>
        <v>2</v>
      </c>
      <c r="H217">
        <f>H13-H$12</f>
        <v>2</v>
      </c>
      <c r="I217">
        <f>I13-I$12</f>
        <v>0</v>
      </c>
      <c r="K217" s="22">
        <f t="shared" si="117"/>
        <v>3</v>
      </c>
      <c r="L217" s="129">
        <f t="shared" si="118"/>
        <v>5</v>
      </c>
      <c r="M217" s="22">
        <f t="shared" si="119"/>
        <v>1</v>
      </c>
      <c r="N217">
        <f t="shared" si="120"/>
        <v>9</v>
      </c>
      <c r="O217">
        <v>13</v>
      </c>
      <c r="P217">
        <f t="shared" si="116"/>
        <v>12</v>
      </c>
    </row>
    <row r="218" spans="1:16">
      <c r="A218">
        <f>A14-A$12</f>
        <v>2</v>
      </c>
      <c r="B218">
        <f>B14-B$12</f>
        <v>-6</v>
      </c>
      <c r="C218">
        <f>C14-C$12</f>
        <v>-6</v>
      </c>
      <c r="D218">
        <f>D14-D$12</f>
        <v>-6</v>
      </c>
      <c r="E218">
        <f>E14-E$12</f>
        <v>-2</v>
      </c>
      <c r="F218">
        <f>F14-F$12</f>
        <v>8</v>
      </c>
      <c r="G218">
        <f>G14-G$12</f>
        <v>5</v>
      </c>
      <c r="H218">
        <f>H14-H$12</f>
        <v>8</v>
      </c>
      <c r="I218">
        <f>I14-I$12</f>
        <v>0</v>
      </c>
      <c r="K218" s="22">
        <f t="shared" si="117"/>
        <v>4</v>
      </c>
      <c r="L218" s="129">
        <f t="shared" si="118"/>
        <v>4</v>
      </c>
      <c r="M218" s="22">
        <f t="shared" si="119"/>
        <v>1</v>
      </c>
      <c r="N218">
        <f t="shared" si="120"/>
        <v>9</v>
      </c>
      <c r="O218">
        <v>14</v>
      </c>
      <c r="P218">
        <f t="shared" si="116"/>
        <v>12</v>
      </c>
    </row>
    <row r="219" spans="1:16">
      <c r="A219">
        <f>A15-A$12</f>
        <v>6</v>
      </c>
      <c r="B219">
        <f>B15-B$12</f>
        <v>-9</v>
      </c>
      <c r="C219">
        <f>C15-C$12</f>
        <v>-9</v>
      </c>
      <c r="D219">
        <f>D15-D$12</f>
        <v>-9</v>
      </c>
      <c r="E219">
        <f>E15-E$12</f>
        <v>2</v>
      </c>
      <c r="F219">
        <f>F15-F$12</f>
        <v>10</v>
      </c>
      <c r="G219">
        <f>G15-G$12</f>
        <v>7</v>
      </c>
      <c r="H219">
        <f>H15-H$12</f>
        <v>10</v>
      </c>
      <c r="I219">
        <f>I15-I$12</f>
        <v>0</v>
      </c>
      <c r="K219" s="22">
        <f t="shared" si="117"/>
        <v>3</v>
      </c>
      <c r="L219" s="129">
        <f t="shared" si="118"/>
        <v>5</v>
      </c>
      <c r="M219" s="22">
        <f t="shared" si="119"/>
        <v>1</v>
      </c>
      <c r="N219">
        <f t="shared" si="120"/>
        <v>9</v>
      </c>
      <c r="O219">
        <v>15</v>
      </c>
      <c r="P219">
        <f t="shared" si="116"/>
        <v>12</v>
      </c>
    </row>
    <row r="220" spans="1:16">
      <c r="A220">
        <f>A16-A$12</f>
        <v>-2</v>
      </c>
      <c r="B220">
        <f>B16-B$12</f>
        <v>-13</v>
      </c>
      <c r="C220">
        <f>C16-C$12</f>
        <v>-12</v>
      </c>
      <c r="D220">
        <f>D16-D$12</f>
        <v>-12</v>
      </c>
      <c r="E220">
        <f>E16-E$12</f>
        <v>2</v>
      </c>
      <c r="F220">
        <f>F16-F$12</f>
        <v>12</v>
      </c>
      <c r="G220">
        <f>G16-G$12</f>
        <v>11</v>
      </c>
      <c r="H220">
        <f>H16-H$12</f>
        <v>12</v>
      </c>
      <c r="I220">
        <f>I16-I$12</f>
        <v>0</v>
      </c>
      <c r="K220" s="22">
        <f t="shared" si="117"/>
        <v>4</v>
      </c>
      <c r="L220" s="129">
        <f t="shared" si="118"/>
        <v>4</v>
      </c>
      <c r="M220" s="22">
        <f t="shared" si="119"/>
        <v>1</v>
      </c>
      <c r="N220">
        <f t="shared" si="120"/>
        <v>9</v>
      </c>
      <c r="O220">
        <v>16</v>
      </c>
      <c r="P220">
        <f t="shared" si="116"/>
        <v>12</v>
      </c>
    </row>
    <row r="222" spans="1:16">
      <c r="A222">
        <f>A1-A$13</f>
        <v>-2</v>
      </c>
      <c r="B222">
        <f t="shared" ref="B222:I222" si="121">B1-B$13</f>
        <v>3</v>
      </c>
      <c r="C222">
        <f t="shared" si="121"/>
        <v>3</v>
      </c>
      <c r="D222">
        <f t="shared" si="121"/>
        <v>3</v>
      </c>
      <c r="E222">
        <f t="shared" si="121"/>
        <v>-2</v>
      </c>
      <c r="F222">
        <f t="shared" si="121"/>
        <v>-2</v>
      </c>
      <c r="G222">
        <f t="shared" si="121"/>
        <v>-2</v>
      </c>
      <c r="H222">
        <f t="shared" si="121"/>
        <v>-2</v>
      </c>
      <c r="I222">
        <f t="shared" si="121"/>
        <v>5</v>
      </c>
      <c r="K222" s="22">
        <f>COUNTIF(A222:I222,"&lt;0")</f>
        <v>5</v>
      </c>
      <c r="L222" s="129">
        <f>COUNTIF(A222:I222,"&gt;0")</f>
        <v>4</v>
      </c>
      <c r="M222" s="22">
        <f>COUNTIF(A222:I222,"0")</f>
        <v>0</v>
      </c>
      <c r="N222">
        <f>SUM(K222:M222)</f>
        <v>9</v>
      </c>
      <c r="O222">
        <v>1</v>
      </c>
      <c r="P222">
        <f>P205+1</f>
        <v>13</v>
      </c>
    </row>
    <row r="223" spans="1:16">
      <c r="A223">
        <f>A2-A$13</f>
        <v>0</v>
      </c>
      <c r="B223">
        <f>B2-B$13</f>
        <v>0</v>
      </c>
      <c r="C223">
        <f>C2-C$13</f>
        <v>0</v>
      </c>
      <c r="D223">
        <f>D2-D$13</f>
        <v>0</v>
      </c>
      <c r="E223">
        <f>E2-E$13</f>
        <v>0</v>
      </c>
      <c r="F223">
        <f>F2-F$13</f>
        <v>0</v>
      </c>
      <c r="G223">
        <f>G2-G$13</f>
        <v>0</v>
      </c>
      <c r="H223">
        <f>H2-H$13</f>
        <v>0</v>
      </c>
      <c r="I223">
        <f>I2-I$13</f>
        <v>5</v>
      </c>
      <c r="K223" s="22">
        <f>COUNTIF(A223:I223,"&lt;0")</f>
        <v>0</v>
      </c>
      <c r="L223" s="129">
        <f>COUNTIF(A223:I223,"&gt;0")</f>
        <v>1</v>
      </c>
      <c r="M223" s="22">
        <f>COUNTIF(A223:I223,"0")</f>
        <v>8</v>
      </c>
      <c r="N223">
        <f>SUM(K223:M223)</f>
        <v>9</v>
      </c>
      <c r="O223">
        <v>2</v>
      </c>
      <c r="P223">
        <f t="shared" ref="P223:P237" si="122">P206+1</f>
        <v>13</v>
      </c>
    </row>
    <row r="224" spans="1:16">
      <c r="A224">
        <f>A3-A$13</f>
        <v>0</v>
      </c>
      <c r="B224">
        <f>B3-B$13</f>
        <v>-3</v>
      </c>
      <c r="C224">
        <f>C3-C$13</f>
        <v>-3</v>
      </c>
      <c r="D224">
        <f>D3-D$13</f>
        <v>-3</v>
      </c>
      <c r="E224">
        <f>E3-E$13</f>
        <v>-4</v>
      </c>
      <c r="F224">
        <f>F3-F$13</f>
        <v>6</v>
      </c>
      <c r="G224">
        <f>G3-G$13</f>
        <v>3</v>
      </c>
      <c r="H224">
        <f>H3-H$13</f>
        <v>6</v>
      </c>
      <c r="I224">
        <f>I3-I$13</f>
        <v>5</v>
      </c>
      <c r="K224" s="22">
        <f t="shared" ref="K224:K237" si="123">COUNTIF(A224:I224,"&lt;0")</f>
        <v>4</v>
      </c>
      <c r="L224" s="129">
        <f t="shared" ref="L224:L237" si="124">COUNTIF(A224:I224,"&gt;0")</f>
        <v>4</v>
      </c>
      <c r="M224" s="22">
        <f t="shared" ref="M224:M237" si="125">COUNTIF(A224:I224,"0")</f>
        <v>1</v>
      </c>
      <c r="N224">
        <f t="shared" ref="N224:N237" si="126">SUM(K224:M224)</f>
        <v>9</v>
      </c>
      <c r="O224">
        <v>3</v>
      </c>
      <c r="P224">
        <f t="shared" si="122"/>
        <v>13</v>
      </c>
    </row>
    <row r="225" spans="1:16">
      <c r="A225">
        <f>A4-A$13</f>
        <v>4</v>
      </c>
      <c r="B225">
        <f>B4-B$13</f>
        <v>-6</v>
      </c>
      <c r="C225">
        <f>C4-C$13</f>
        <v>-6</v>
      </c>
      <c r="D225">
        <f>D4-D$13</f>
        <v>-6</v>
      </c>
      <c r="E225">
        <f>E4-E$13</f>
        <v>0</v>
      </c>
      <c r="F225">
        <f>F4-F$13</f>
        <v>8</v>
      </c>
      <c r="G225">
        <f>G4-G$13</f>
        <v>5</v>
      </c>
      <c r="H225">
        <f>H4-H$13</f>
        <v>8</v>
      </c>
      <c r="I225">
        <f>I4-I$13</f>
        <v>5</v>
      </c>
      <c r="K225" s="22">
        <f t="shared" si="123"/>
        <v>3</v>
      </c>
      <c r="L225" s="129">
        <f t="shared" si="124"/>
        <v>5</v>
      </c>
      <c r="M225" s="22">
        <f t="shared" si="125"/>
        <v>1</v>
      </c>
      <c r="N225">
        <f t="shared" si="126"/>
        <v>9</v>
      </c>
      <c r="O225">
        <v>4</v>
      </c>
      <c r="P225">
        <f t="shared" si="122"/>
        <v>13</v>
      </c>
    </row>
    <row r="226" spans="1:16">
      <c r="A226">
        <f>A5-A$13</f>
        <v>-4</v>
      </c>
      <c r="B226">
        <f>B5-B$13</f>
        <v>-10</v>
      </c>
      <c r="C226">
        <f>C5-C$13</f>
        <v>-9</v>
      </c>
      <c r="D226">
        <f>D5-D$13</f>
        <v>-9</v>
      </c>
      <c r="E226">
        <f>E5-E$13</f>
        <v>0</v>
      </c>
      <c r="F226">
        <f>F5-F$13</f>
        <v>10</v>
      </c>
      <c r="G226">
        <f>G5-G$13</f>
        <v>9</v>
      </c>
      <c r="H226">
        <f>H5-H$13</f>
        <v>10</v>
      </c>
      <c r="I226">
        <f>I5-I$13</f>
        <v>5</v>
      </c>
      <c r="K226" s="22">
        <f t="shared" si="123"/>
        <v>4</v>
      </c>
      <c r="L226" s="22">
        <f t="shared" si="124"/>
        <v>4</v>
      </c>
      <c r="M226" s="22">
        <f t="shared" si="125"/>
        <v>1</v>
      </c>
      <c r="N226">
        <f t="shared" si="126"/>
        <v>9</v>
      </c>
      <c r="O226">
        <v>5</v>
      </c>
      <c r="P226">
        <f t="shared" si="122"/>
        <v>13</v>
      </c>
    </row>
    <row r="227" spans="1:16">
      <c r="A227">
        <f>A6-A$13</f>
        <v>9</v>
      </c>
      <c r="B227">
        <f>B6-B$13</f>
        <v>2</v>
      </c>
      <c r="C227">
        <f>C6-C$13</f>
        <v>2</v>
      </c>
      <c r="D227">
        <f>D6-D$13</f>
        <v>2</v>
      </c>
      <c r="E227">
        <f>E6-E$13</f>
        <v>0</v>
      </c>
      <c r="F227">
        <f>F6-F$13</f>
        <v>0</v>
      </c>
      <c r="G227">
        <f>G6-G$13</f>
        <v>0</v>
      </c>
      <c r="H227">
        <f>H6-H$13</f>
        <v>0</v>
      </c>
      <c r="I227">
        <f>I6-I$13</f>
        <v>5</v>
      </c>
      <c r="K227" s="22">
        <f t="shared" si="123"/>
        <v>0</v>
      </c>
      <c r="L227" s="130">
        <f t="shared" si="124"/>
        <v>5</v>
      </c>
      <c r="M227" s="22">
        <f t="shared" si="125"/>
        <v>4</v>
      </c>
      <c r="N227">
        <f t="shared" si="126"/>
        <v>9</v>
      </c>
      <c r="O227">
        <v>6</v>
      </c>
      <c r="P227">
        <f t="shared" si="122"/>
        <v>13</v>
      </c>
    </row>
    <row r="228" spans="1:16">
      <c r="A228">
        <f>A7-A$13</f>
        <v>6</v>
      </c>
      <c r="B228">
        <f>B7-B$13</f>
        <v>-1</v>
      </c>
      <c r="C228">
        <f>C7-C$13</f>
        <v>-1</v>
      </c>
      <c r="D228">
        <f>D7-D$13</f>
        <v>-1</v>
      </c>
      <c r="E228">
        <f>E7-E$13</f>
        <v>-8</v>
      </c>
      <c r="F228">
        <f>F7-F$13</f>
        <v>0</v>
      </c>
      <c r="G228">
        <f>G7-G$13</f>
        <v>5</v>
      </c>
      <c r="H228">
        <f>H7-H$13</f>
        <v>3</v>
      </c>
      <c r="I228">
        <f>I7-I$13</f>
        <v>5</v>
      </c>
      <c r="K228" s="22">
        <f t="shared" si="123"/>
        <v>4</v>
      </c>
      <c r="L228" s="22">
        <f t="shared" si="124"/>
        <v>4</v>
      </c>
      <c r="M228" s="22">
        <f t="shared" si="125"/>
        <v>1</v>
      </c>
      <c r="N228">
        <f t="shared" si="126"/>
        <v>9</v>
      </c>
      <c r="O228">
        <v>7</v>
      </c>
      <c r="P228">
        <f t="shared" si="122"/>
        <v>13</v>
      </c>
    </row>
    <row r="229" spans="1:16">
      <c r="A229">
        <f>A8-A$13</f>
        <v>8</v>
      </c>
      <c r="B229">
        <f>B8-B$13</f>
        <v>-4</v>
      </c>
      <c r="C229">
        <f>C8-C$13</f>
        <v>-4</v>
      </c>
      <c r="D229">
        <f>D8-D$13</f>
        <v>-4</v>
      </c>
      <c r="E229">
        <f>E8-E$13</f>
        <v>-8</v>
      </c>
      <c r="F229">
        <f>F8-F$13</f>
        <v>0</v>
      </c>
      <c r="G229">
        <f>G8-G$13</f>
        <v>5</v>
      </c>
      <c r="H229">
        <f>H8-H$13</f>
        <v>3</v>
      </c>
      <c r="I229">
        <f>I8-I$13</f>
        <v>5</v>
      </c>
      <c r="K229" s="22">
        <f t="shared" si="123"/>
        <v>4</v>
      </c>
      <c r="L229" s="22">
        <f t="shared" si="124"/>
        <v>4</v>
      </c>
      <c r="M229" s="22">
        <f t="shared" si="125"/>
        <v>1</v>
      </c>
      <c r="N229">
        <f t="shared" si="126"/>
        <v>9</v>
      </c>
      <c r="O229">
        <v>8</v>
      </c>
      <c r="P229">
        <f t="shared" si="122"/>
        <v>13</v>
      </c>
    </row>
    <row r="230" spans="1:16">
      <c r="A230">
        <f>A9-A$13</f>
        <v>7</v>
      </c>
      <c r="B230">
        <f>B9-B$13</f>
        <v>-7</v>
      </c>
      <c r="C230">
        <f>C9-C$13</f>
        <v>-9</v>
      </c>
      <c r="D230">
        <f>D9-D$13</f>
        <v>-7</v>
      </c>
      <c r="E230">
        <f>E9-E$13</f>
        <v>-9</v>
      </c>
      <c r="F230">
        <f>F9-F$13</f>
        <v>0</v>
      </c>
      <c r="G230">
        <f>G9-G$13</f>
        <v>9</v>
      </c>
      <c r="H230">
        <f>H9-H$13</f>
        <v>5</v>
      </c>
      <c r="I230">
        <f>I9-I$13</f>
        <v>5</v>
      </c>
      <c r="K230" s="22">
        <f t="shared" si="123"/>
        <v>4</v>
      </c>
      <c r="L230" s="22">
        <f t="shared" si="124"/>
        <v>4</v>
      </c>
      <c r="M230" s="22">
        <f t="shared" si="125"/>
        <v>1</v>
      </c>
      <c r="N230">
        <f t="shared" si="126"/>
        <v>9</v>
      </c>
      <c r="O230">
        <v>9</v>
      </c>
      <c r="P230">
        <f t="shared" si="122"/>
        <v>13</v>
      </c>
    </row>
    <row r="231" spans="1:16">
      <c r="A231">
        <f>A10-A$13</f>
        <v>10</v>
      </c>
      <c r="B231">
        <f>B10-B$13</f>
        <v>-10</v>
      </c>
      <c r="C231">
        <f>C10-C$13</f>
        <v>-10</v>
      </c>
      <c r="D231">
        <f>D10-D$13</f>
        <v>-10</v>
      </c>
      <c r="E231">
        <f>E10-E$13</f>
        <v>-6</v>
      </c>
      <c r="F231">
        <f>F10-F$13</f>
        <v>12</v>
      </c>
      <c r="G231">
        <f>G10-G$13</f>
        <v>12</v>
      </c>
      <c r="H231">
        <f>H10-H$13</f>
        <v>12</v>
      </c>
      <c r="I231">
        <f>I10-I$13</f>
        <v>5</v>
      </c>
      <c r="K231" s="22">
        <f t="shared" si="123"/>
        <v>4</v>
      </c>
      <c r="L231" s="22">
        <f t="shared" si="124"/>
        <v>5</v>
      </c>
      <c r="M231" s="22">
        <f t="shared" si="125"/>
        <v>0</v>
      </c>
      <c r="N231">
        <f t="shared" si="126"/>
        <v>9</v>
      </c>
      <c r="O231">
        <v>10</v>
      </c>
      <c r="P231">
        <f t="shared" si="122"/>
        <v>13</v>
      </c>
    </row>
    <row r="232" spans="1:16">
      <c r="A232">
        <f>A11-A$13</f>
        <v>10</v>
      </c>
      <c r="B232">
        <f>B11-B$13</f>
        <v>-11</v>
      </c>
      <c r="C232">
        <f>C11-C$13</f>
        <v>-11</v>
      </c>
      <c r="D232">
        <f>D11-D$13</f>
        <v>-11</v>
      </c>
      <c r="E232">
        <f>E11-E$13</f>
        <v>-6</v>
      </c>
      <c r="F232">
        <f>F11-F$13</f>
        <v>12</v>
      </c>
      <c r="G232">
        <f>G11-G$13</f>
        <v>12</v>
      </c>
      <c r="H232">
        <f>H11-H$13</f>
        <v>12</v>
      </c>
      <c r="I232">
        <f>I11-I$13</f>
        <v>5</v>
      </c>
      <c r="K232" s="22">
        <f t="shared" si="123"/>
        <v>4</v>
      </c>
      <c r="L232" s="129">
        <f t="shared" si="124"/>
        <v>5</v>
      </c>
      <c r="M232" s="22">
        <f t="shared" si="125"/>
        <v>0</v>
      </c>
      <c r="N232">
        <f t="shared" si="126"/>
        <v>9</v>
      </c>
      <c r="O232">
        <v>11</v>
      </c>
      <c r="P232">
        <f t="shared" si="122"/>
        <v>13</v>
      </c>
    </row>
    <row r="233" spans="1:16">
      <c r="A233">
        <f>A12-A$13</f>
        <v>-2</v>
      </c>
      <c r="B233">
        <f>B12-B$13</f>
        <v>3</v>
      </c>
      <c r="C233">
        <f>C12-C$13</f>
        <v>3</v>
      </c>
      <c r="D233">
        <f>D12-D$13</f>
        <v>3</v>
      </c>
      <c r="E233">
        <f>E12-E$13</f>
        <v>-2</v>
      </c>
      <c r="F233">
        <f>F12-F$13</f>
        <v>-2</v>
      </c>
      <c r="G233">
        <f>G12-G$13</f>
        <v>-2</v>
      </c>
      <c r="H233">
        <f>H12-H$13</f>
        <v>-2</v>
      </c>
      <c r="I233">
        <f>I12-I$13</f>
        <v>0</v>
      </c>
      <c r="K233" s="129">
        <f t="shared" si="123"/>
        <v>5</v>
      </c>
      <c r="L233" s="129">
        <f t="shared" si="124"/>
        <v>3</v>
      </c>
      <c r="M233" s="22">
        <f t="shared" si="125"/>
        <v>1</v>
      </c>
      <c r="N233">
        <f t="shared" si="126"/>
        <v>9</v>
      </c>
      <c r="O233">
        <v>12</v>
      </c>
      <c r="P233">
        <f t="shared" si="122"/>
        <v>13</v>
      </c>
    </row>
    <row r="234" spans="1:16">
      <c r="A234">
        <f>A13-A$13</f>
        <v>0</v>
      </c>
      <c r="B234">
        <f>B13-B$13</f>
        <v>0</v>
      </c>
      <c r="C234">
        <f>C13-C$13</f>
        <v>0</v>
      </c>
      <c r="D234">
        <f>D13-D$13</f>
        <v>0</v>
      </c>
      <c r="E234">
        <f>E13-E$13</f>
        <v>0</v>
      </c>
      <c r="F234">
        <f>F13-F$13</f>
        <v>0</v>
      </c>
      <c r="G234">
        <f>G13-G$13</f>
        <v>0</v>
      </c>
      <c r="H234">
        <f>H13-H$13</f>
        <v>0</v>
      </c>
      <c r="I234">
        <f>I13-I$13</f>
        <v>0</v>
      </c>
      <c r="K234" s="22">
        <f t="shared" si="123"/>
        <v>0</v>
      </c>
      <c r="L234" s="129">
        <f t="shared" si="124"/>
        <v>0</v>
      </c>
      <c r="M234" s="22">
        <f t="shared" si="125"/>
        <v>9</v>
      </c>
      <c r="N234">
        <f t="shared" si="126"/>
        <v>9</v>
      </c>
      <c r="O234">
        <v>13</v>
      </c>
      <c r="P234">
        <f t="shared" si="122"/>
        <v>13</v>
      </c>
    </row>
    <row r="235" spans="1:16">
      <c r="A235">
        <f>A14-A$13</f>
        <v>0</v>
      </c>
      <c r="B235">
        <f t="shared" ref="B235:I235" si="127">B14-B$13</f>
        <v>-3</v>
      </c>
      <c r="C235">
        <f t="shared" si="127"/>
        <v>-3</v>
      </c>
      <c r="D235">
        <f t="shared" si="127"/>
        <v>-3</v>
      </c>
      <c r="E235">
        <f t="shared" si="127"/>
        <v>-4</v>
      </c>
      <c r="F235">
        <f t="shared" si="127"/>
        <v>6</v>
      </c>
      <c r="G235">
        <f t="shared" si="127"/>
        <v>3</v>
      </c>
      <c r="H235">
        <f t="shared" si="127"/>
        <v>6</v>
      </c>
      <c r="I235">
        <f t="shared" si="127"/>
        <v>0</v>
      </c>
      <c r="K235" s="22">
        <f t="shared" si="123"/>
        <v>4</v>
      </c>
      <c r="L235" s="129">
        <f t="shared" si="124"/>
        <v>3</v>
      </c>
      <c r="M235" s="22">
        <f t="shared" si="125"/>
        <v>2</v>
      </c>
      <c r="N235">
        <f t="shared" si="126"/>
        <v>9</v>
      </c>
      <c r="O235">
        <v>14</v>
      </c>
      <c r="P235">
        <f t="shared" si="122"/>
        <v>13</v>
      </c>
    </row>
    <row r="236" spans="1:16">
      <c r="A236">
        <f>A15-A$13</f>
        <v>4</v>
      </c>
      <c r="B236">
        <f>B15-B$13</f>
        <v>-6</v>
      </c>
      <c r="C236">
        <f>C15-C$13</f>
        <v>-6</v>
      </c>
      <c r="D236">
        <f>D15-D$13</f>
        <v>-6</v>
      </c>
      <c r="E236">
        <f>E15-E$13</f>
        <v>0</v>
      </c>
      <c r="F236">
        <f>F15-F$13</f>
        <v>8</v>
      </c>
      <c r="G236">
        <f>G15-G$13</f>
        <v>5</v>
      </c>
      <c r="H236">
        <f>H15-H$13</f>
        <v>8</v>
      </c>
      <c r="I236">
        <f>I15-I$13</f>
        <v>0</v>
      </c>
      <c r="K236" s="22">
        <f t="shared" si="123"/>
        <v>3</v>
      </c>
      <c r="L236" s="129">
        <f t="shared" si="124"/>
        <v>4</v>
      </c>
      <c r="M236" s="22">
        <f t="shared" si="125"/>
        <v>2</v>
      </c>
      <c r="N236">
        <f t="shared" si="126"/>
        <v>9</v>
      </c>
      <c r="O236">
        <v>15</v>
      </c>
      <c r="P236">
        <f t="shared" si="122"/>
        <v>13</v>
      </c>
    </row>
    <row r="237" spans="1:16">
      <c r="A237">
        <f>A16-A$13</f>
        <v>-4</v>
      </c>
      <c r="B237">
        <f>B16-B$13</f>
        <v>-10</v>
      </c>
      <c r="C237">
        <f>C16-C$13</f>
        <v>-9</v>
      </c>
      <c r="D237">
        <f>D16-D$13</f>
        <v>-9</v>
      </c>
      <c r="E237">
        <f>E16-E$13</f>
        <v>0</v>
      </c>
      <c r="F237">
        <f>F16-F$13</f>
        <v>10</v>
      </c>
      <c r="G237">
        <f>G16-G$13</f>
        <v>9</v>
      </c>
      <c r="H237">
        <f>H16-H$13</f>
        <v>10</v>
      </c>
      <c r="I237">
        <f>I16-I$13</f>
        <v>0</v>
      </c>
      <c r="K237" s="22">
        <f t="shared" si="123"/>
        <v>4</v>
      </c>
      <c r="L237" s="129">
        <f t="shared" si="124"/>
        <v>3</v>
      </c>
      <c r="M237" s="22">
        <f t="shared" si="125"/>
        <v>2</v>
      </c>
      <c r="N237">
        <f t="shared" si="126"/>
        <v>9</v>
      </c>
      <c r="O237">
        <v>16</v>
      </c>
      <c r="P237">
        <f t="shared" si="122"/>
        <v>13</v>
      </c>
    </row>
    <row r="239" spans="1:16">
      <c r="A239">
        <f>A1-A$14</f>
        <v>-2</v>
      </c>
      <c r="B239">
        <f t="shared" ref="B239:I239" si="128">B1-B$14</f>
        <v>6</v>
      </c>
      <c r="C239">
        <f t="shared" si="128"/>
        <v>6</v>
      </c>
      <c r="D239">
        <f t="shared" si="128"/>
        <v>6</v>
      </c>
      <c r="E239">
        <f t="shared" si="128"/>
        <v>2</v>
      </c>
      <c r="F239">
        <f t="shared" si="128"/>
        <v>-8</v>
      </c>
      <c r="G239">
        <f t="shared" si="128"/>
        <v>-5</v>
      </c>
      <c r="H239">
        <f t="shared" si="128"/>
        <v>-8</v>
      </c>
      <c r="I239">
        <f t="shared" si="128"/>
        <v>5</v>
      </c>
      <c r="K239" s="22">
        <f>COUNTIF(A239:I239,"&lt;0")</f>
        <v>4</v>
      </c>
      <c r="L239" s="129">
        <f>COUNTIF(A239:I239,"&gt;0")</f>
        <v>5</v>
      </c>
      <c r="M239" s="22">
        <f>COUNTIF(A239:I239,"0")</f>
        <v>0</v>
      </c>
      <c r="N239">
        <f>SUM(K239:M239)</f>
        <v>9</v>
      </c>
      <c r="O239">
        <v>1</v>
      </c>
      <c r="P239">
        <f>P222+1</f>
        <v>14</v>
      </c>
    </row>
    <row r="240" spans="1:16">
      <c r="A240">
        <f>A2-A$14</f>
        <v>0</v>
      </c>
      <c r="B240">
        <f>B2-B$14</f>
        <v>3</v>
      </c>
      <c r="C240">
        <f>C2-C$14</f>
        <v>3</v>
      </c>
      <c r="D240">
        <f>D2-D$14</f>
        <v>3</v>
      </c>
      <c r="E240">
        <f>E2-E$14</f>
        <v>4</v>
      </c>
      <c r="F240">
        <f>F2-F$14</f>
        <v>-6</v>
      </c>
      <c r="G240">
        <f>G2-G$14</f>
        <v>-3</v>
      </c>
      <c r="H240">
        <f>H2-H$14</f>
        <v>-6</v>
      </c>
      <c r="I240">
        <f>I2-I$14</f>
        <v>5</v>
      </c>
      <c r="K240" s="22">
        <f>COUNTIF(A240:I240,"&lt;0")</f>
        <v>3</v>
      </c>
      <c r="L240" s="129">
        <f>COUNTIF(A240:I240,"&gt;0")</f>
        <v>5</v>
      </c>
      <c r="M240" s="22">
        <f>COUNTIF(A240:I240,"0")</f>
        <v>1</v>
      </c>
      <c r="N240">
        <f>SUM(K240:M240)</f>
        <v>9</v>
      </c>
      <c r="O240">
        <v>2</v>
      </c>
      <c r="P240">
        <f t="shared" ref="P240:P254" si="129">P223+1</f>
        <v>14</v>
      </c>
    </row>
    <row r="241" spans="1:16">
      <c r="A241">
        <f>A3-A$14</f>
        <v>0</v>
      </c>
      <c r="B241">
        <f>B3-B$14</f>
        <v>0</v>
      </c>
      <c r="C241">
        <f>C3-C$14</f>
        <v>0</v>
      </c>
      <c r="D241">
        <f>D3-D$14</f>
        <v>0</v>
      </c>
      <c r="E241">
        <f>E3-E$14</f>
        <v>0</v>
      </c>
      <c r="F241">
        <f>F3-F$14</f>
        <v>0</v>
      </c>
      <c r="G241">
        <f>G3-G$14</f>
        <v>0</v>
      </c>
      <c r="H241">
        <f>H3-H$14</f>
        <v>0</v>
      </c>
      <c r="I241">
        <f>I3-I$14</f>
        <v>5</v>
      </c>
      <c r="K241" s="22">
        <f t="shared" ref="K241:K254" si="130">COUNTIF(A241:I241,"&lt;0")</f>
        <v>0</v>
      </c>
      <c r="L241" s="129">
        <f t="shared" ref="L241:L254" si="131">COUNTIF(A241:I241,"&gt;0")</f>
        <v>1</v>
      </c>
      <c r="M241" s="22">
        <f t="shared" ref="M241:M254" si="132">COUNTIF(A241:I241,"0")</f>
        <v>8</v>
      </c>
      <c r="N241">
        <f t="shared" ref="N241:N254" si="133">SUM(K241:M241)</f>
        <v>9</v>
      </c>
      <c r="O241">
        <v>3</v>
      </c>
      <c r="P241">
        <f t="shared" si="129"/>
        <v>14</v>
      </c>
    </row>
    <row r="242" spans="1:16">
      <c r="A242">
        <f>A4-A$14</f>
        <v>4</v>
      </c>
      <c r="B242">
        <f>B4-B$14</f>
        <v>-3</v>
      </c>
      <c r="C242">
        <f>C4-C$14</f>
        <v>-3</v>
      </c>
      <c r="D242">
        <f>D4-D$14</f>
        <v>-3</v>
      </c>
      <c r="E242">
        <f>E4-E$14</f>
        <v>4</v>
      </c>
      <c r="F242">
        <f>F4-F$14</f>
        <v>2</v>
      </c>
      <c r="G242">
        <f>G4-G$14</f>
        <v>2</v>
      </c>
      <c r="H242">
        <f>H4-H$14</f>
        <v>2</v>
      </c>
      <c r="I242">
        <f>I4-I$14</f>
        <v>5</v>
      </c>
      <c r="K242" s="22">
        <f t="shared" si="130"/>
        <v>3</v>
      </c>
      <c r="L242" s="129">
        <f t="shared" si="131"/>
        <v>6</v>
      </c>
      <c r="M242" s="22">
        <f t="shared" si="132"/>
        <v>0</v>
      </c>
      <c r="N242">
        <f t="shared" si="133"/>
        <v>9</v>
      </c>
      <c r="O242">
        <v>4</v>
      </c>
      <c r="P242">
        <f t="shared" si="129"/>
        <v>14</v>
      </c>
    </row>
    <row r="243" spans="1:16">
      <c r="A243">
        <f>A5-A$14</f>
        <v>-4</v>
      </c>
      <c r="B243">
        <f>B5-B$14</f>
        <v>-7</v>
      </c>
      <c r="C243">
        <f>C5-C$14</f>
        <v>-6</v>
      </c>
      <c r="D243">
        <f>D5-D$14</f>
        <v>-6</v>
      </c>
      <c r="E243">
        <f>E5-E$14</f>
        <v>4</v>
      </c>
      <c r="F243">
        <f>F5-F$14</f>
        <v>4</v>
      </c>
      <c r="G243">
        <f>G5-G$14</f>
        <v>6</v>
      </c>
      <c r="H243">
        <f>H5-H$14</f>
        <v>4</v>
      </c>
      <c r="I243">
        <f>I5-I$14</f>
        <v>5</v>
      </c>
      <c r="K243" s="22">
        <f t="shared" si="130"/>
        <v>4</v>
      </c>
      <c r="L243" s="22">
        <f t="shared" si="131"/>
        <v>5</v>
      </c>
      <c r="M243" s="22">
        <f t="shared" si="132"/>
        <v>0</v>
      </c>
      <c r="N243">
        <f t="shared" si="133"/>
        <v>9</v>
      </c>
      <c r="O243">
        <v>5</v>
      </c>
      <c r="P243">
        <f t="shared" si="129"/>
        <v>14</v>
      </c>
    </row>
    <row r="244" spans="1:16">
      <c r="A244">
        <f>A6-A$14</f>
        <v>9</v>
      </c>
      <c r="B244">
        <f>B6-B$14</f>
        <v>5</v>
      </c>
      <c r="C244">
        <f>C6-C$14</f>
        <v>5</v>
      </c>
      <c r="D244">
        <f>D6-D$14</f>
        <v>5</v>
      </c>
      <c r="E244">
        <f>E6-E$14</f>
        <v>4</v>
      </c>
      <c r="F244">
        <f>F6-F$14</f>
        <v>-6</v>
      </c>
      <c r="G244">
        <f>G6-G$14</f>
        <v>-3</v>
      </c>
      <c r="H244">
        <f>H6-H$14</f>
        <v>-6</v>
      </c>
      <c r="I244">
        <f>I6-I$14</f>
        <v>5</v>
      </c>
      <c r="K244" s="22">
        <f t="shared" si="130"/>
        <v>3</v>
      </c>
      <c r="L244" s="130">
        <f t="shared" si="131"/>
        <v>6</v>
      </c>
      <c r="M244" s="22">
        <f t="shared" si="132"/>
        <v>0</v>
      </c>
      <c r="N244">
        <f t="shared" si="133"/>
        <v>9</v>
      </c>
      <c r="O244">
        <v>6</v>
      </c>
      <c r="P244">
        <f t="shared" si="129"/>
        <v>14</v>
      </c>
    </row>
    <row r="245" spans="1:16">
      <c r="A245">
        <f>A7-A$14</f>
        <v>6</v>
      </c>
      <c r="B245">
        <f>B7-B$14</f>
        <v>2</v>
      </c>
      <c r="C245">
        <f>C7-C$14</f>
        <v>2</v>
      </c>
      <c r="D245">
        <f>D7-D$14</f>
        <v>2</v>
      </c>
      <c r="E245">
        <f>E7-E$14</f>
        <v>-4</v>
      </c>
      <c r="F245">
        <f>F7-F$14</f>
        <v>-6</v>
      </c>
      <c r="G245">
        <f>G7-G$14</f>
        <v>2</v>
      </c>
      <c r="H245">
        <f>H7-H$14</f>
        <v>-3</v>
      </c>
      <c r="I245">
        <f>I7-I$14</f>
        <v>5</v>
      </c>
      <c r="K245" s="22">
        <f t="shared" si="130"/>
        <v>3</v>
      </c>
      <c r="L245" s="22">
        <f t="shared" si="131"/>
        <v>6</v>
      </c>
      <c r="M245" s="22">
        <f t="shared" si="132"/>
        <v>0</v>
      </c>
      <c r="N245">
        <f t="shared" si="133"/>
        <v>9</v>
      </c>
      <c r="O245">
        <v>7</v>
      </c>
      <c r="P245">
        <f t="shared" si="129"/>
        <v>14</v>
      </c>
    </row>
    <row r="246" spans="1:16">
      <c r="A246">
        <f>A8-A$14</f>
        <v>8</v>
      </c>
      <c r="B246">
        <f>B8-B$14</f>
        <v>-1</v>
      </c>
      <c r="C246">
        <f>C8-C$14</f>
        <v>-1</v>
      </c>
      <c r="D246">
        <f>D8-D$14</f>
        <v>-1</v>
      </c>
      <c r="E246">
        <f>E8-E$14</f>
        <v>-4</v>
      </c>
      <c r="F246">
        <f>F8-F$14</f>
        <v>-6</v>
      </c>
      <c r="G246">
        <f>G8-G$14</f>
        <v>2</v>
      </c>
      <c r="H246">
        <f>H8-H$14</f>
        <v>-3</v>
      </c>
      <c r="I246">
        <f>I8-I$14</f>
        <v>5</v>
      </c>
      <c r="K246" s="22">
        <f t="shared" si="130"/>
        <v>6</v>
      </c>
      <c r="L246" s="22">
        <f t="shared" si="131"/>
        <v>3</v>
      </c>
      <c r="M246" s="22">
        <f t="shared" si="132"/>
        <v>0</v>
      </c>
      <c r="N246">
        <f t="shared" si="133"/>
        <v>9</v>
      </c>
      <c r="O246">
        <v>8</v>
      </c>
      <c r="P246">
        <f t="shared" si="129"/>
        <v>14</v>
      </c>
    </row>
    <row r="247" spans="1:16">
      <c r="A247">
        <f>A9-A$14</f>
        <v>7</v>
      </c>
      <c r="B247">
        <f>B9-B$14</f>
        <v>-4</v>
      </c>
      <c r="C247">
        <f>C9-C$14</f>
        <v>-6</v>
      </c>
      <c r="D247">
        <f>D9-D$14</f>
        <v>-4</v>
      </c>
      <c r="E247">
        <f>E9-E$14</f>
        <v>-5</v>
      </c>
      <c r="F247">
        <f>F9-F$14</f>
        <v>-6</v>
      </c>
      <c r="G247">
        <f>G9-G$14</f>
        <v>6</v>
      </c>
      <c r="H247">
        <f>H9-H$14</f>
        <v>-1</v>
      </c>
      <c r="I247">
        <f>I9-I$14</f>
        <v>5</v>
      </c>
      <c r="K247" s="22">
        <f t="shared" si="130"/>
        <v>6</v>
      </c>
      <c r="L247" s="22">
        <f t="shared" si="131"/>
        <v>3</v>
      </c>
      <c r="M247" s="22">
        <f t="shared" si="132"/>
        <v>0</v>
      </c>
      <c r="N247">
        <f t="shared" si="133"/>
        <v>9</v>
      </c>
      <c r="O247">
        <v>9</v>
      </c>
      <c r="P247">
        <f t="shared" si="129"/>
        <v>14</v>
      </c>
    </row>
    <row r="248" spans="1:16">
      <c r="A248">
        <f>A10-A$14</f>
        <v>10</v>
      </c>
      <c r="B248">
        <f>B10-B$14</f>
        <v>-7</v>
      </c>
      <c r="C248">
        <f>C10-C$14</f>
        <v>-7</v>
      </c>
      <c r="D248">
        <f>D10-D$14</f>
        <v>-7</v>
      </c>
      <c r="E248">
        <f>E10-E$14</f>
        <v>-2</v>
      </c>
      <c r="F248">
        <f>F10-F$14</f>
        <v>6</v>
      </c>
      <c r="G248">
        <f>G10-G$14</f>
        <v>9</v>
      </c>
      <c r="H248">
        <f>H10-H$14</f>
        <v>6</v>
      </c>
      <c r="I248">
        <f>I10-I$14</f>
        <v>5</v>
      </c>
      <c r="K248" s="22">
        <f t="shared" si="130"/>
        <v>4</v>
      </c>
      <c r="L248" s="22">
        <f t="shared" si="131"/>
        <v>5</v>
      </c>
      <c r="M248" s="22">
        <f t="shared" si="132"/>
        <v>0</v>
      </c>
      <c r="N248">
        <f t="shared" si="133"/>
        <v>9</v>
      </c>
      <c r="O248">
        <v>10</v>
      </c>
      <c r="P248">
        <f t="shared" si="129"/>
        <v>14</v>
      </c>
    </row>
    <row r="249" spans="1:16">
      <c r="A249">
        <f>A11-A$14</f>
        <v>10</v>
      </c>
      <c r="B249">
        <f>B11-B$14</f>
        <v>-8</v>
      </c>
      <c r="C249">
        <f>C11-C$14</f>
        <v>-8</v>
      </c>
      <c r="D249">
        <f>D11-D$14</f>
        <v>-8</v>
      </c>
      <c r="E249">
        <f>E11-E$14</f>
        <v>-2</v>
      </c>
      <c r="F249">
        <f>F11-F$14</f>
        <v>6</v>
      </c>
      <c r="G249">
        <f>G11-G$14</f>
        <v>9</v>
      </c>
      <c r="H249">
        <f>H11-H$14</f>
        <v>6</v>
      </c>
      <c r="I249">
        <f>I11-I$14</f>
        <v>5</v>
      </c>
      <c r="K249" s="22">
        <f t="shared" si="130"/>
        <v>4</v>
      </c>
      <c r="L249" s="129">
        <f t="shared" si="131"/>
        <v>5</v>
      </c>
      <c r="M249" s="22">
        <f t="shared" si="132"/>
        <v>0</v>
      </c>
      <c r="N249">
        <f t="shared" si="133"/>
        <v>9</v>
      </c>
      <c r="O249">
        <v>11</v>
      </c>
      <c r="P249">
        <f t="shared" si="129"/>
        <v>14</v>
      </c>
    </row>
    <row r="250" spans="1:16">
      <c r="A250">
        <f>A12-A$14</f>
        <v>-2</v>
      </c>
      <c r="B250">
        <f>B12-B$14</f>
        <v>6</v>
      </c>
      <c r="C250">
        <f>C12-C$14</f>
        <v>6</v>
      </c>
      <c r="D250">
        <f>D12-D$14</f>
        <v>6</v>
      </c>
      <c r="E250">
        <f>E12-E$14</f>
        <v>2</v>
      </c>
      <c r="F250">
        <f>F12-F$14</f>
        <v>-8</v>
      </c>
      <c r="G250">
        <f>G12-G$14</f>
        <v>-5</v>
      </c>
      <c r="H250">
        <f>H12-H$14</f>
        <v>-8</v>
      </c>
      <c r="I250">
        <f>I12-I$14</f>
        <v>0</v>
      </c>
      <c r="K250" s="129">
        <f t="shared" si="130"/>
        <v>4</v>
      </c>
      <c r="L250" s="129">
        <f t="shared" si="131"/>
        <v>4</v>
      </c>
      <c r="M250" s="22">
        <f t="shared" si="132"/>
        <v>1</v>
      </c>
      <c r="N250">
        <f t="shared" si="133"/>
        <v>9</v>
      </c>
      <c r="O250">
        <v>12</v>
      </c>
      <c r="P250">
        <f t="shared" si="129"/>
        <v>14</v>
      </c>
    </row>
    <row r="251" spans="1:16">
      <c r="A251">
        <f>A13-A$14</f>
        <v>0</v>
      </c>
      <c r="B251">
        <f>B13-B$14</f>
        <v>3</v>
      </c>
      <c r="C251">
        <f>C13-C$14</f>
        <v>3</v>
      </c>
      <c r="D251">
        <f>D13-D$14</f>
        <v>3</v>
      </c>
      <c r="E251">
        <f>E13-E$14</f>
        <v>4</v>
      </c>
      <c r="F251">
        <f>F13-F$14</f>
        <v>-6</v>
      </c>
      <c r="G251">
        <f>G13-G$14</f>
        <v>-3</v>
      </c>
      <c r="H251">
        <f>H13-H$14</f>
        <v>-6</v>
      </c>
      <c r="I251">
        <f>I13-I$14</f>
        <v>0</v>
      </c>
      <c r="K251" s="22">
        <f t="shared" si="130"/>
        <v>3</v>
      </c>
      <c r="L251" s="129">
        <f t="shared" si="131"/>
        <v>4</v>
      </c>
      <c r="M251" s="22">
        <f t="shared" si="132"/>
        <v>2</v>
      </c>
      <c r="N251">
        <f t="shared" si="133"/>
        <v>9</v>
      </c>
      <c r="O251">
        <v>13</v>
      </c>
      <c r="P251">
        <f t="shared" si="129"/>
        <v>14</v>
      </c>
    </row>
    <row r="252" spans="1:16">
      <c r="A252">
        <f>A14-A$14</f>
        <v>0</v>
      </c>
      <c r="B252">
        <f>B14-B$14</f>
        <v>0</v>
      </c>
      <c r="C252">
        <f>C14-C$14</f>
        <v>0</v>
      </c>
      <c r="D252">
        <f>D14-D$14</f>
        <v>0</v>
      </c>
      <c r="E252">
        <f>E14-E$14</f>
        <v>0</v>
      </c>
      <c r="F252">
        <f>F14-F$14</f>
        <v>0</v>
      </c>
      <c r="G252">
        <f>G14-G$14</f>
        <v>0</v>
      </c>
      <c r="H252">
        <f>H14-H$14</f>
        <v>0</v>
      </c>
      <c r="I252">
        <f>I14-I$14</f>
        <v>0</v>
      </c>
      <c r="K252" s="22">
        <f t="shared" si="130"/>
        <v>0</v>
      </c>
      <c r="L252" s="129">
        <f t="shared" si="131"/>
        <v>0</v>
      </c>
      <c r="M252" s="22">
        <f t="shared" si="132"/>
        <v>9</v>
      </c>
      <c r="N252">
        <f t="shared" si="133"/>
        <v>9</v>
      </c>
      <c r="O252">
        <v>14</v>
      </c>
      <c r="P252">
        <f t="shared" si="129"/>
        <v>14</v>
      </c>
    </row>
    <row r="253" spans="1:16">
      <c r="A253">
        <f>A15-A$14</f>
        <v>4</v>
      </c>
      <c r="B253">
        <f>B15-B$14</f>
        <v>-3</v>
      </c>
      <c r="C253">
        <f>C15-C$14</f>
        <v>-3</v>
      </c>
      <c r="D253">
        <f>D15-D$14</f>
        <v>-3</v>
      </c>
      <c r="E253">
        <f>E15-E$14</f>
        <v>4</v>
      </c>
      <c r="F253">
        <f>F15-F$14</f>
        <v>2</v>
      </c>
      <c r="G253">
        <f>G15-G$14</f>
        <v>2</v>
      </c>
      <c r="H253">
        <f>H15-H$14</f>
        <v>2</v>
      </c>
      <c r="I253">
        <f>I15-I$14</f>
        <v>0</v>
      </c>
      <c r="K253" s="22">
        <f t="shared" si="130"/>
        <v>3</v>
      </c>
      <c r="L253" s="129">
        <f t="shared" si="131"/>
        <v>5</v>
      </c>
      <c r="M253" s="22">
        <f t="shared" si="132"/>
        <v>1</v>
      </c>
      <c r="N253">
        <f t="shared" si="133"/>
        <v>9</v>
      </c>
      <c r="O253">
        <v>15</v>
      </c>
      <c r="P253">
        <f t="shared" si="129"/>
        <v>14</v>
      </c>
    </row>
    <row r="254" spans="1:16">
      <c r="A254">
        <f>A16-A$14</f>
        <v>-4</v>
      </c>
      <c r="B254">
        <f t="shared" ref="B254:I254" si="134">B16-B$14</f>
        <v>-7</v>
      </c>
      <c r="C254">
        <f t="shared" si="134"/>
        <v>-6</v>
      </c>
      <c r="D254">
        <f t="shared" si="134"/>
        <v>-6</v>
      </c>
      <c r="E254">
        <f t="shared" si="134"/>
        <v>4</v>
      </c>
      <c r="F254">
        <f t="shared" si="134"/>
        <v>4</v>
      </c>
      <c r="G254">
        <f t="shared" si="134"/>
        <v>6</v>
      </c>
      <c r="H254">
        <f t="shared" si="134"/>
        <v>4</v>
      </c>
      <c r="I254">
        <f t="shared" si="134"/>
        <v>0</v>
      </c>
      <c r="K254" s="22">
        <f t="shared" si="130"/>
        <v>4</v>
      </c>
      <c r="L254" s="129">
        <f t="shared" si="131"/>
        <v>4</v>
      </c>
      <c r="M254" s="22">
        <f t="shared" si="132"/>
        <v>1</v>
      </c>
      <c r="N254">
        <f t="shared" si="133"/>
        <v>9</v>
      </c>
      <c r="O254">
        <v>16</v>
      </c>
      <c r="P254">
        <f t="shared" si="129"/>
        <v>14</v>
      </c>
    </row>
    <row r="256" spans="1:16">
      <c r="A256">
        <f>A1-A$15</f>
        <v>-6</v>
      </c>
      <c r="B256">
        <f t="shared" ref="B256:I256" si="135">B1-B$15</f>
        <v>9</v>
      </c>
      <c r="C256">
        <f t="shared" si="135"/>
        <v>9</v>
      </c>
      <c r="D256">
        <f t="shared" si="135"/>
        <v>9</v>
      </c>
      <c r="E256">
        <f t="shared" si="135"/>
        <v>-2</v>
      </c>
      <c r="F256">
        <f t="shared" si="135"/>
        <v>-10</v>
      </c>
      <c r="G256">
        <f t="shared" si="135"/>
        <v>-7</v>
      </c>
      <c r="H256">
        <f t="shared" si="135"/>
        <v>-10</v>
      </c>
      <c r="I256">
        <f t="shared" si="135"/>
        <v>5</v>
      </c>
      <c r="K256" s="22">
        <f>COUNTIF(A256:I256,"&lt;0")</f>
        <v>5</v>
      </c>
      <c r="L256" s="129">
        <f>COUNTIF(A256:I256,"&gt;0")</f>
        <v>4</v>
      </c>
      <c r="M256" s="22">
        <f>COUNTIF(A256:I256,"0")</f>
        <v>0</v>
      </c>
      <c r="N256">
        <f>SUM(K256:M256)</f>
        <v>9</v>
      </c>
      <c r="O256">
        <v>1</v>
      </c>
      <c r="P256">
        <f>P239+1</f>
        <v>15</v>
      </c>
    </row>
    <row r="257" spans="1:16">
      <c r="A257">
        <f>A2-A$15</f>
        <v>-4</v>
      </c>
      <c r="B257">
        <f>B2-B$15</f>
        <v>6</v>
      </c>
      <c r="C257">
        <f>C2-C$15</f>
        <v>6</v>
      </c>
      <c r="D257">
        <f>D2-D$15</f>
        <v>6</v>
      </c>
      <c r="E257">
        <f>E2-E$15</f>
        <v>0</v>
      </c>
      <c r="F257">
        <f>F2-F$15</f>
        <v>-8</v>
      </c>
      <c r="G257">
        <f>G2-G$15</f>
        <v>-5</v>
      </c>
      <c r="H257">
        <f>H2-H$15</f>
        <v>-8</v>
      </c>
      <c r="I257">
        <f>I2-I$15</f>
        <v>5</v>
      </c>
      <c r="K257" s="22">
        <f>COUNTIF(A257:I257,"&lt;0")</f>
        <v>4</v>
      </c>
      <c r="L257" s="129">
        <f>COUNTIF(A257:I257,"&gt;0")</f>
        <v>4</v>
      </c>
      <c r="M257" s="22">
        <f>COUNTIF(A257:I257,"0")</f>
        <v>1</v>
      </c>
      <c r="N257">
        <f>SUM(K257:M257)</f>
        <v>9</v>
      </c>
      <c r="O257">
        <v>2</v>
      </c>
      <c r="P257">
        <f t="shared" ref="P257:P271" si="136">P240+1</f>
        <v>15</v>
      </c>
    </row>
    <row r="258" spans="1:16">
      <c r="A258">
        <f>A3-A$15</f>
        <v>-4</v>
      </c>
      <c r="B258">
        <f>B3-B$15</f>
        <v>3</v>
      </c>
      <c r="C258">
        <f>C3-C$15</f>
        <v>3</v>
      </c>
      <c r="D258">
        <f>D3-D$15</f>
        <v>3</v>
      </c>
      <c r="E258">
        <f>E3-E$15</f>
        <v>-4</v>
      </c>
      <c r="F258">
        <f>F3-F$15</f>
        <v>-2</v>
      </c>
      <c r="G258">
        <f>G3-G$15</f>
        <v>-2</v>
      </c>
      <c r="H258">
        <f>H3-H$15</f>
        <v>-2</v>
      </c>
      <c r="I258">
        <f>I3-I$15</f>
        <v>5</v>
      </c>
      <c r="K258" s="22">
        <f t="shared" ref="K258:K271" si="137">COUNTIF(A258:I258,"&lt;0")</f>
        <v>5</v>
      </c>
      <c r="L258" s="129">
        <f t="shared" ref="L258:L271" si="138">COUNTIF(A258:I258,"&gt;0")</f>
        <v>4</v>
      </c>
      <c r="M258" s="22">
        <f t="shared" ref="M258:M271" si="139">COUNTIF(A258:I258,"0")</f>
        <v>0</v>
      </c>
      <c r="N258">
        <f t="shared" ref="N258:N271" si="140">SUM(K258:M258)</f>
        <v>9</v>
      </c>
      <c r="O258">
        <v>3</v>
      </c>
      <c r="P258">
        <f t="shared" si="136"/>
        <v>15</v>
      </c>
    </row>
    <row r="259" spans="1:16">
      <c r="A259">
        <f>A4-A$15</f>
        <v>0</v>
      </c>
      <c r="B259">
        <f>B4-B$15</f>
        <v>0</v>
      </c>
      <c r="C259">
        <f>C4-C$15</f>
        <v>0</v>
      </c>
      <c r="D259">
        <f>D4-D$15</f>
        <v>0</v>
      </c>
      <c r="E259">
        <f>E4-E$15</f>
        <v>0</v>
      </c>
      <c r="F259">
        <f>F4-F$15</f>
        <v>0</v>
      </c>
      <c r="G259">
        <f>G4-G$15</f>
        <v>0</v>
      </c>
      <c r="H259">
        <f>H4-H$15</f>
        <v>0</v>
      </c>
      <c r="I259">
        <f>I4-I$15</f>
        <v>5</v>
      </c>
      <c r="K259" s="22">
        <f t="shared" si="137"/>
        <v>0</v>
      </c>
      <c r="L259" s="129">
        <f t="shared" si="138"/>
        <v>1</v>
      </c>
      <c r="M259" s="22">
        <f t="shared" si="139"/>
        <v>8</v>
      </c>
      <c r="N259">
        <f t="shared" si="140"/>
        <v>9</v>
      </c>
      <c r="O259">
        <v>4</v>
      </c>
      <c r="P259">
        <f t="shared" si="136"/>
        <v>15</v>
      </c>
    </row>
    <row r="260" spans="1:16">
      <c r="A260">
        <f>A5-A$15</f>
        <v>-8</v>
      </c>
      <c r="B260">
        <f>B5-B$15</f>
        <v>-4</v>
      </c>
      <c r="C260">
        <f>C5-C$15</f>
        <v>-3</v>
      </c>
      <c r="D260">
        <f>D5-D$15</f>
        <v>-3</v>
      </c>
      <c r="E260">
        <f>E5-E$15</f>
        <v>0</v>
      </c>
      <c r="F260">
        <f>F5-F$15</f>
        <v>2</v>
      </c>
      <c r="G260">
        <f>G5-G$15</f>
        <v>4</v>
      </c>
      <c r="H260">
        <f>H5-H$15</f>
        <v>2</v>
      </c>
      <c r="I260">
        <f>I5-I$15</f>
        <v>5</v>
      </c>
      <c r="K260" s="22">
        <f t="shared" si="137"/>
        <v>4</v>
      </c>
      <c r="L260" s="22">
        <f t="shared" si="138"/>
        <v>4</v>
      </c>
      <c r="M260" s="22">
        <f t="shared" si="139"/>
        <v>1</v>
      </c>
      <c r="N260">
        <f t="shared" si="140"/>
        <v>9</v>
      </c>
      <c r="O260">
        <v>5</v>
      </c>
      <c r="P260">
        <f t="shared" si="136"/>
        <v>15</v>
      </c>
    </row>
    <row r="261" spans="1:16">
      <c r="A261">
        <f>A6-A$15</f>
        <v>5</v>
      </c>
      <c r="B261">
        <f>B6-B$15</f>
        <v>8</v>
      </c>
      <c r="C261">
        <f>C6-C$15</f>
        <v>8</v>
      </c>
      <c r="D261">
        <f>D6-D$15</f>
        <v>8</v>
      </c>
      <c r="E261">
        <f>E6-E$15</f>
        <v>0</v>
      </c>
      <c r="F261">
        <f>F6-F$15</f>
        <v>-8</v>
      </c>
      <c r="G261">
        <f>G6-G$15</f>
        <v>-5</v>
      </c>
      <c r="H261">
        <f>H6-H$15</f>
        <v>-8</v>
      </c>
      <c r="I261">
        <f>I6-I$15</f>
        <v>5</v>
      </c>
      <c r="K261" s="22">
        <f t="shared" si="137"/>
        <v>3</v>
      </c>
      <c r="L261" s="130">
        <f t="shared" si="138"/>
        <v>5</v>
      </c>
      <c r="M261" s="22">
        <f t="shared" si="139"/>
        <v>1</v>
      </c>
      <c r="N261">
        <f t="shared" si="140"/>
        <v>9</v>
      </c>
      <c r="O261">
        <v>6</v>
      </c>
      <c r="P261">
        <f t="shared" si="136"/>
        <v>15</v>
      </c>
    </row>
    <row r="262" spans="1:16">
      <c r="A262">
        <f>A7-A$15</f>
        <v>2</v>
      </c>
      <c r="B262">
        <f>B7-B$15</f>
        <v>5</v>
      </c>
      <c r="C262">
        <f>C7-C$15</f>
        <v>5</v>
      </c>
      <c r="D262">
        <f>D7-D$15</f>
        <v>5</v>
      </c>
      <c r="E262">
        <f>E7-E$15</f>
        <v>-8</v>
      </c>
      <c r="F262">
        <f>F7-F$15</f>
        <v>-8</v>
      </c>
      <c r="G262">
        <f>G7-G$15</f>
        <v>0</v>
      </c>
      <c r="H262">
        <f>H7-H$15</f>
        <v>-5</v>
      </c>
      <c r="I262">
        <f>I7-I$15</f>
        <v>5</v>
      </c>
      <c r="K262" s="22">
        <f t="shared" si="137"/>
        <v>3</v>
      </c>
      <c r="L262" s="22">
        <f t="shared" si="138"/>
        <v>5</v>
      </c>
      <c r="M262" s="22">
        <f t="shared" si="139"/>
        <v>1</v>
      </c>
      <c r="N262">
        <f t="shared" si="140"/>
        <v>9</v>
      </c>
      <c r="O262">
        <v>7</v>
      </c>
      <c r="P262">
        <f t="shared" si="136"/>
        <v>15</v>
      </c>
    </row>
    <row r="263" spans="1:16">
      <c r="A263">
        <f>A8-A$15</f>
        <v>4</v>
      </c>
      <c r="B263">
        <f>B8-B$15</f>
        <v>2</v>
      </c>
      <c r="C263">
        <f>C8-C$15</f>
        <v>2</v>
      </c>
      <c r="D263">
        <f>D8-D$15</f>
        <v>2</v>
      </c>
      <c r="E263">
        <f>E8-E$15</f>
        <v>-8</v>
      </c>
      <c r="F263">
        <f>F8-F$15</f>
        <v>-8</v>
      </c>
      <c r="G263">
        <f>G8-G$15</f>
        <v>0</v>
      </c>
      <c r="H263">
        <f>H8-H$15</f>
        <v>-5</v>
      </c>
      <c r="I263">
        <f>I8-I$15</f>
        <v>5</v>
      </c>
      <c r="K263" s="22">
        <f t="shared" si="137"/>
        <v>3</v>
      </c>
      <c r="L263" s="22">
        <f t="shared" si="138"/>
        <v>5</v>
      </c>
      <c r="M263" s="22">
        <f t="shared" si="139"/>
        <v>1</v>
      </c>
      <c r="N263">
        <f t="shared" si="140"/>
        <v>9</v>
      </c>
      <c r="O263">
        <v>8</v>
      </c>
      <c r="P263">
        <f t="shared" si="136"/>
        <v>15</v>
      </c>
    </row>
    <row r="264" spans="1:16">
      <c r="A264">
        <f>A9-A$15</f>
        <v>3</v>
      </c>
      <c r="B264">
        <f>B9-B$15</f>
        <v>-1</v>
      </c>
      <c r="C264">
        <f>C9-C$15</f>
        <v>-3</v>
      </c>
      <c r="D264">
        <f>D9-D$15</f>
        <v>-1</v>
      </c>
      <c r="E264">
        <f>E9-E$15</f>
        <v>-9</v>
      </c>
      <c r="F264">
        <f>F9-F$15</f>
        <v>-8</v>
      </c>
      <c r="G264">
        <f>G9-G$15</f>
        <v>4</v>
      </c>
      <c r="H264">
        <f>H9-H$15</f>
        <v>-3</v>
      </c>
      <c r="I264">
        <f>I9-I$15</f>
        <v>5</v>
      </c>
      <c r="K264" s="22">
        <f t="shared" si="137"/>
        <v>6</v>
      </c>
      <c r="L264" s="22">
        <f t="shared" si="138"/>
        <v>3</v>
      </c>
      <c r="M264" s="22">
        <f t="shared" si="139"/>
        <v>0</v>
      </c>
      <c r="N264">
        <f t="shared" si="140"/>
        <v>9</v>
      </c>
      <c r="O264">
        <v>9</v>
      </c>
      <c r="P264">
        <f t="shared" si="136"/>
        <v>15</v>
      </c>
    </row>
    <row r="265" spans="1:16">
      <c r="A265">
        <f>A10-A$15</f>
        <v>6</v>
      </c>
      <c r="B265">
        <f>B10-B$15</f>
        <v>-4</v>
      </c>
      <c r="C265">
        <f>C10-C$15</f>
        <v>-4</v>
      </c>
      <c r="D265">
        <f>D10-D$15</f>
        <v>-4</v>
      </c>
      <c r="E265">
        <f>E10-E$15</f>
        <v>-6</v>
      </c>
      <c r="F265">
        <f>F10-F$15</f>
        <v>4</v>
      </c>
      <c r="G265">
        <f>G10-G$15</f>
        <v>7</v>
      </c>
      <c r="H265">
        <f>H10-H$15</f>
        <v>4</v>
      </c>
      <c r="I265">
        <f>I10-I$15</f>
        <v>5</v>
      </c>
      <c r="K265" s="22">
        <f t="shared" si="137"/>
        <v>4</v>
      </c>
      <c r="L265" s="22">
        <f t="shared" si="138"/>
        <v>5</v>
      </c>
      <c r="M265" s="22">
        <f t="shared" si="139"/>
        <v>0</v>
      </c>
      <c r="N265">
        <f t="shared" si="140"/>
        <v>9</v>
      </c>
      <c r="O265">
        <v>10</v>
      </c>
      <c r="P265">
        <f t="shared" si="136"/>
        <v>15</v>
      </c>
    </row>
    <row r="266" spans="1:16">
      <c r="A266">
        <f>A11-A$15</f>
        <v>6</v>
      </c>
      <c r="B266">
        <f>B11-B$15</f>
        <v>-5</v>
      </c>
      <c r="C266">
        <f>C11-C$15</f>
        <v>-5</v>
      </c>
      <c r="D266">
        <f>D11-D$15</f>
        <v>-5</v>
      </c>
      <c r="E266">
        <f>E11-E$15</f>
        <v>-6</v>
      </c>
      <c r="F266">
        <f>F11-F$15</f>
        <v>4</v>
      </c>
      <c r="G266">
        <f>G11-G$15</f>
        <v>7</v>
      </c>
      <c r="H266">
        <f>H11-H$15</f>
        <v>4</v>
      </c>
      <c r="I266">
        <f>I11-I$15</f>
        <v>5</v>
      </c>
      <c r="K266" s="22">
        <f t="shared" si="137"/>
        <v>4</v>
      </c>
      <c r="L266" s="129">
        <f t="shared" si="138"/>
        <v>5</v>
      </c>
      <c r="M266" s="22">
        <f t="shared" si="139"/>
        <v>0</v>
      </c>
      <c r="N266">
        <f t="shared" si="140"/>
        <v>9</v>
      </c>
      <c r="O266">
        <v>11</v>
      </c>
      <c r="P266">
        <f t="shared" si="136"/>
        <v>15</v>
      </c>
    </row>
    <row r="267" spans="1:16">
      <c r="A267">
        <f>A12-A$15</f>
        <v>-6</v>
      </c>
      <c r="B267">
        <f>B12-B$15</f>
        <v>9</v>
      </c>
      <c r="C267">
        <f>C12-C$15</f>
        <v>9</v>
      </c>
      <c r="D267">
        <f>D12-D$15</f>
        <v>9</v>
      </c>
      <c r="E267">
        <f>E12-E$15</f>
        <v>-2</v>
      </c>
      <c r="F267">
        <f>F12-F$15</f>
        <v>-10</v>
      </c>
      <c r="G267">
        <f>G12-G$15</f>
        <v>-7</v>
      </c>
      <c r="H267">
        <f>H12-H$15</f>
        <v>-10</v>
      </c>
      <c r="I267">
        <f>I12-I$15</f>
        <v>0</v>
      </c>
      <c r="K267" s="129">
        <f t="shared" si="137"/>
        <v>5</v>
      </c>
      <c r="L267" s="129">
        <f t="shared" si="138"/>
        <v>3</v>
      </c>
      <c r="M267" s="22">
        <f t="shared" si="139"/>
        <v>1</v>
      </c>
      <c r="N267">
        <f t="shared" si="140"/>
        <v>9</v>
      </c>
      <c r="O267">
        <v>12</v>
      </c>
      <c r="P267">
        <f t="shared" si="136"/>
        <v>15</v>
      </c>
    </row>
    <row r="268" spans="1:16">
      <c r="A268">
        <f>A13-A$15</f>
        <v>-4</v>
      </c>
      <c r="B268">
        <f>B13-B$15</f>
        <v>6</v>
      </c>
      <c r="C268">
        <f>C13-C$15</f>
        <v>6</v>
      </c>
      <c r="D268">
        <f>D13-D$15</f>
        <v>6</v>
      </c>
      <c r="E268">
        <f>E13-E$15</f>
        <v>0</v>
      </c>
      <c r="F268">
        <f>F13-F$15</f>
        <v>-8</v>
      </c>
      <c r="G268">
        <f>G13-G$15</f>
        <v>-5</v>
      </c>
      <c r="H268">
        <f>H13-H$15</f>
        <v>-8</v>
      </c>
      <c r="I268">
        <f>I13-I$15</f>
        <v>0</v>
      </c>
      <c r="K268" s="22">
        <f t="shared" si="137"/>
        <v>4</v>
      </c>
      <c r="L268" s="129">
        <f t="shared" si="138"/>
        <v>3</v>
      </c>
      <c r="M268" s="22">
        <f t="shared" si="139"/>
        <v>2</v>
      </c>
      <c r="N268">
        <f t="shared" si="140"/>
        <v>9</v>
      </c>
      <c r="O268">
        <v>13</v>
      </c>
      <c r="P268">
        <f t="shared" si="136"/>
        <v>15</v>
      </c>
    </row>
    <row r="269" spans="1:16">
      <c r="A269">
        <f>A14-A$15</f>
        <v>-4</v>
      </c>
      <c r="B269">
        <f>B14-B$15</f>
        <v>3</v>
      </c>
      <c r="C269">
        <f>C14-C$15</f>
        <v>3</v>
      </c>
      <c r="D269">
        <f>D14-D$15</f>
        <v>3</v>
      </c>
      <c r="E269">
        <f>E14-E$15</f>
        <v>-4</v>
      </c>
      <c r="F269">
        <f>F14-F$15</f>
        <v>-2</v>
      </c>
      <c r="G269">
        <f>G14-G$15</f>
        <v>-2</v>
      </c>
      <c r="H269">
        <f>H14-H$15</f>
        <v>-2</v>
      </c>
      <c r="I269">
        <f>I14-I$15</f>
        <v>0</v>
      </c>
      <c r="K269" s="22">
        <f t="shared" si="137"/>
        <v>5</v>
      </c>
      <c r="L269" s="129">
        <f t="shared" si="138"/>
        <v>3</v>
      </c>
      <c r="M269" s="22">
        <f t="shared" si="139"/>
        <v>1</v>
      </c>
      <c r="N269">
        <f t="shared" si="140"/>
        <v>9</v>
      </c>
      <c r="O269">
        <v>14</v>
      </c>
      <c r="P269">
        <f t="shared" si="136"/>
        <v>15</v>
      </c>
    </row>
    <row r="270" spans="1:16">
      <c r="A270">
        <f>A15-A$15</f>
        <v>0</v>
      </c>
      <c r="B270">
        <f t="shared" ref="B270:I270" si="141">B15-B$15</f>
        <v>0</v>
      </c>
      <c r="C270">
        <f t="shared" si="141"/>
        <v>0</v>
      </c>
      <c r="D270">
        <f t="shared" si="141"/>
        <v>0</v>
      </c>
      <c r="E270">
        <f t="shared" si="141"/>
        <v>0</v>
      </c>
      <c r="F270">
        <f t="shared" si="141"/>
        <v>0</v>
      </c>
      <c r="G270">
        <f t="shared" si="141"/>
        <v>0</v>
      </c>
      <c r="H270">
        <f t="shared" si="141"/>
        <v>0</v>
      </c>
      <c r="I270">
        <f t="shared" si="141"/>
        <v>0</v>
      </c>
      <c r="K270" s="22">
        <f t="shared" si="137"/>
        <v>0</v>
      </c>
      <c r="L270" s="129">
        <f t="shared" si="138"/>
        <v>0</v>
      </c>
      <c r="M270" s="22">
        <f t="shared" si="139"/>
        <v>9</v>
      </c>
      <c r="N270">
        <f t="shared" si="140"/>
        <v>9</v>
      </c>
      <c r="O270">
        <v>15</v>
      </c>
      <c r="P270">
        <f t="shared" si="136"/>
        <v>15</v>
      </c>
    </row>
    <row r="271" spans="1:16">
      <c r="A271">
        <f>A16-A$15</f>
        <v>-8</v>
      </c>
      <c r="B271">
        <f>B16-B$15</f>
        <v>-4</v>
      </c>
      <c r="C271">
        <f>C16-C$15</f>
        <v>-3</v>
      </c>
      <c r="D271">
        <f>D16-D$15</f>
        <v>-3</v>
      </c>
      <c r="E271">
        <f>E16-E$15</f>
        <v>0</v>
      </c>
      <c r="F271">
        <f>F16-F$15</f>
        <v>2</v>
      </c>
      <c r="G271">
        <f>G16-G$15</f>
        <v>4</v>
      </c>
      <c r="H271">
        <f>H16-H$15</f>
        <v>2</v>
      </c>
      <c r="I271">
        <f>I16-I$15</f>
        <v>0</v>
      </c>
      <c r="K271" s="22">
        <f t="shared" si="137"/>
        <v>4</v>
      </c>
      <c r="L271" s="129">
        <f t="shared" si="138"/>
        <v>3</v>
      </c>
      <c r="M271" s="22">
        <f t="shared" si="139"/>
        <v>2</v>
      </c>
      <c r="N271">
        <f t="shared" si="140"/>
        <v>9</v>
      </c>
      <c r="O271">
        <v>16</v>
      </c>
      <c r="P271">
        <f t="shared" si="136"/>
        <v>15</v>
      </c>
    </row>
    <row r="273" spans="1:16">
      <c r="A273">
        <f>A1-A$16</f>
        <v>2</v>
      </c>
      <c r="B273">
        <f t="shared" ref="B273:I273" si="142">B1-B$16</f>
        <v>13</v>
      </c>
      <c r="C273">
        <f t="shared" si="142"/>
        <v>12</v>
      </c>
      <c r="D273">
        <f t="shared" si="142"/>
        <v>12</v>
      </c>
      <c r="E273">
        <f t="shared" si="142"/>
        <v>-2</v>
      </c>
      <c r="F273">
        <f t="shared" si="142"/>
        <v>-12</v>
      </c>
      <c r="G273">
        <f t="shared" si="142"/>
        <v>-11</v>
      </c>
      <c r="H273">
        <f t="shared" si="142"/>
        <v>-12</v>
      </c>
      <c r="I273">
        <f t="shared" si="142"/>
        <v>5</v>
      </c>
      <c r="K273" s="22">
        <f>COUNTIF(A273:I273,"&lt;0")</f>
        <v>4</v>
      </c>
      <c r="L273" s="129">
        <f>COUNTIF(A273:I273,"&gt;0")</f>
        <v>5</v>
      </c>
      <c r="M273" s="22">
        <f>COUNTIF(A273:I273,"0")</f>
        <v>0</v>
      </c>
      <c r="N273">
        <f>SUM(K273:M273)</f>
        <v>9</v>
      </c>
      <c r="O273">
        <v>1</v>
      </c>
      <c r="P273">
        <f>P256+1</f>
        <v>16</v>
      </c>
    </row>
    <row r="274" spans="1:16">
      <c r="A274">
        <f t="shared" ref="A274:I288" si="143">A2-A$16</f>
        <v>4</v>
      </c>
      <c r="B274">
        <f t="shared" si="143"/>
        <v>10</v>
      </c>
      <c r="C274">
        <f t="shared" si="143"/>
        <v>9</v>
      </c>
      <c r="D274">
        <f t="shared" si="143"/>
        <v>9</v>
      </c>
      <c r="E274">
        <f t="shared" si="143"/>
        <v>0</v>
      </c>
      <c r="F274">
        <f t="shared" si="143"/>
        <v>-10</v>
      </c>
      <c r="G274">
        <f t="shared" si="143"/>
        <v>-9</v>
      </c>
      <c r="H274">
        <f t="shared" si="143"/>
        <v>-10</v>
      </c>
      <c r="I274">
        <f t="shared" si="143"/>
        <v>5</v>
      </c>
      <c r="K274" s="22">
        <f>COUNTIF(A274:I274,"&lt;0")</f>
        <v>3</v>
      </c>
      <c r="L274" s="129">
        <f>COUNTIF(A274:I274,"&gt;0")</f>
        <v>5</v>
      </c>
      <c r="M274" s="22">
        <f>COUNTIF(A274:I274,"0")</f>
        <v>1</v>
      </c>
      <c r="N274">
        <f>SUM(K274:M274)</f>
        <v>9</v>
      </c>
      <c r="O274">
        <v>2</v>
      </c>
      <c r="P274">
        <f t="shared" ref="P274:P288" si="144">P257+1</f>
        <v>16</v>
      </c>
    </row>
    <row r="275" spans="1:16">
      <c r="A275">
        <f t="shared" si="143"/>
        <v>4</v>
      </c>
      <c r="B275">
        <f t="shared" si="143"/>
        <v>7</v>
      </c>
      <c r="C275">
        <f t="shared" si="143"/>
        <v>6</v>
      </c>
      <c r="D275">
        <f t="shared" si="143"/>
        <v>6</v>
      </c>
      <c r="E275">
        <f t="shared" si="143"/>
        <v>-4</v>
      </c>
      <c r="F275">
        <f t="shared" si="143"/>
        <v>-4</v>
      </c>
      <c r="G275">
        <f t="shared" si="143"/>
        <v>-6</v>
      </c>
      <c r="H275">
        <f t="shared" si="143"/>
        <v>-4</v>
      </c>
      <c r="I275">
        <f t="shared" si="143"/>
        <v>5</v>
      </c>
      <c r="K275" s="22">
        <f t="shared" ref="K275:K288" si="145">COUNTIF(A275:I275,"&lt;0")</f>
        <v>4</v>
      </c>
      <c r="L275" s="129">
        <f t="shared" ref="L275:L288" si="146">COUNTIF(A275:I275,"&gt;0")</f>
        <v>5</v>
      </c>
      <c r="M275" s="22">
        <f t="shared" ref="M275:M288" si="147">COUNTIF(A275:I275,"0")</f>
        <v>0</v>
      </c>
      <c r="N275">
        <f t="shared" ref="N275:N288" si="148">SUM(K275:M275)</f>
        <v>9</v>
      </c>
      <c r="O275">
        <v>3</v>
      </c>
      <c r="P275">
        <f t="shared" si="144"/>
        <v>16</v>
      </c>
    </row>
    <row r="276" spans="1:16">
      <c r="A276">
        <f t="shared" si="143"/>
        <v>8</v>
      </c>
      <c r="B276">
        <f t="shared" si="143"/>
        <v>4</v>
      </c>
      <c r="C276">
        <f t="shared" si="143"/>
        <v>3</v>
      </c>
      <c r="D276">
        <f t="shared" si="143"/>
        <v>3</v>
      </c>
      <c r="E276">
        <f t="shared" si="143"/>
        <v>0</v>
      </c>
      <c r="F276">
        <f t="shared" si="143"/>
        <v>-2</v>
      </c>
      <c r="G276">
        <f t="shared" si="143"/>
        <v>-4</v>
      </c>
      <c r="H276">
        <f t="shared" si="143"/>
        <v>-2</v>
      </c>
      <c r="I276">
        <f t="shared" si="143"/>
        <v>5</v>
      </c>
      <c r="K276" s="22">
        <f t="shared" si="145"/>
        <v>3</v>
      </c>
      <c r="L276" s="129">
        <f t="shared" si="146"/>
        <v>5</v>
      </c>
      <c r="M276" s="22">
        <f t="shared" si="147"/>
        <v>1</v>
      </c>
      <c r="N276">
        <f t="shared" si="148"/>
        <v>9</v>
      </c>
      <c r="O276">
        <v>4</v>
      </c>
      <c r="P276">
        <f t="shared" si="144"/>
        <v>16</v>
      </c>
    </row>
    <row r="277" spans="1:16">
      <c r="A277">
        <f t="shared" si="143"/>
        <v>0</v>
      </c>
      <c r="B277">
        <f t="shared" si="143"/>
        <v>0</v>
      </c>
      <c r="C277">
        <f t="shared" si="143"/>
        <v>0</v>
      </c>
      <c r="D277">
        <f t="shared" si="143"/>
        <v>0</v>
      </c>
      <c r="E277">
        <f t="shared" si="143"/>
        <v>0</v>
      </c>
      <c r="F277">
        <f t="shared" si="143"/>
        <v>0</v>
      </c>
      <c r="G277">
        <f t="shared" si="143"/>
        <v>0</v>
      </c>
      <c r="H277">
        <f t="shared" si="143"/>
        <v>0</v>
      </c>
      <c r="I277">
        <f t="shared" si="143"/>
        <v>5</v>
      </c>
      <c r="K277" s="22">
        <f t="shared" si="145"/>
        <v>0</v>
      </c>
      <c r="L277" s="22">
        <f t="shared" si="146"/>
        <v>1</v>
      </c>
      <c r="M277" s="22">
        <f t="shared" si="147"/>
        <v>8</v>
      </c>
      <c r="N277">
        <f t="shared" si="148"/>
        <v>9</v>
      </c>
      <c r="O277">
        <v>5</v>
      </c>
      <c r="P277">
        <f t="shared" si="144"/>
        <v>16</v>
      </c>
    </row>
    <row r="278" spans="1:16">
      <c r="A278">
        <f t="shared" si="143"/>
        <v>13</v>
      </c>
      <c r="B278">
        <f t="shared" si="143"/>
        <v>12</v>
      </c>
      <c r="C278">
        <f t="shared" si="143"/>
        <v>11</v>
      </c>
      <c r="D278">
        <f t="shared" si="143"/>
        <v>11</v>
      </c>
      <c r="E278">
        <f t="shared" si="143"/>
        <v>0</v>
      </c>
      <c r="F278">
        <f t="shared" si="143"/>
        <v>-10</v>
      </c>
      <c r="G278">
        <f t="shared" si="143"/>
        <v>-9</v>
      </c>
      <c r="H278">
        <f t="shared" si="143"/>
        <v>-10</v>
      </c>
      <c r="I278">
        <f t="shared" si="143"/>
        <v>5</v>
      </c>
      <c r="K278" s="22">
        <f t="shared" si="145"/>
        <v>3</v>
      </c>
      <c r="L278" s="130">
        <f t="shared" si="146"/>
        <v>5</v>
      </c>
      <c r="M278" s="22">
        <f t="shared" si="147"/>
        <v>1</v>
      </c>
      <c r="N278">
        <f t="shared" si="148"/>
        <v>9</v>
      </c>
      <c r="O278">
        <v>6</v>
      </c>
      <c r="P278">
        <f t="shared" si="144"/>
        <v>16</v>
      </c>
    </row>
    <row r="279" spans="1:16">
      <c r="A279">
        <f t="shared" si="143"/>
        <v>10</v>
      </c>
      <c r="B279">
        <f t="shared" si="143"/>
        <v>9</v>
      </c>
      <c r="C279">
        <f t="shared" si="143"/>
        <v>8</v>
      </c>
      <c r="D279">
        <f t="shared" si="143"/>
        <v>8</v>
      </c>
      <c r="E279">
        <f t="shared" si="143"/>
        <v>-8</v>
      </c>
      <c r="F279">
        <f t="shared" si="143"/>
        <v>-10</v>
      </c>
      <c r="G279">
        <f t="shared" si="143"/>
        <v>-4</v>
      </c>
      <c r="H279">
        <f t="shared" si="143"/>
        <v>-7</v>
      </c>
      <c r="I279">
        <f t="shared" si="143"/>
        <v>5</v>
      </c>
      <c r="K279" s="22">
        <f t="shared" si="145"/>
        <v>4</v>
      </c>
      <c r="L279" s="22">
        <f t="shared" si="146"/>
        <v>5</v>
      </c>
      <c r="M279" s="22">
        <f t="shared" si="147"/>
        <v>0</v>
      </c>
      <c r="N279">
        <f t="shared" si="148"/>
        <v>9</v>
      </c>
      <c r="O279">
        <v>7</v>
      </c>
      <c r="P279">
        <f t="shared" si="144"/>
        <v>16</v>
      </c>
    </row>
    <row r="280" spans="1:16">
      <c r="A280">
        <f t="shared" si="143"/>
        <v>12</v>
      </c>
      <c r="B280">
        <f t="shared" si="143"/>
        <v>6</v>
      </c>
      <c r="C280">
        <f t="shared" si="143"/>
        <v>5</v>
      </c>
      <c r="D280">
        <f t="shared" si="143"/>
        <v>5</v>
      </c>
      <c r="E280">
        <f t="shared" si="143"/>
        <v>-8</v>
      </c>
      <c r="F280">
        <f t="shared" si="143"/>
        <v>-10</v>
      </c>
      <c r="G280">
        <f t="shared" si="143"/>
        <v>-4</v>
      </c>
      <c r="H280">
        <f t="shared" si="143"/>
        <v>-7</v>
      </c>
      <c r="I280">
        <f t="shared" si="143"/>
        <v>5</v>
      </c>
      <c r="K280" s="22">
        <f t="shared" si="145"/>
        <v>4</v>
      </c>
      <c r="L280" s="22">
        <f t="shared" si="146"/>
        <v>5</v>
      </c>
      <c r="M280" s="22">
        <f t="shared" si="147"/>
        <v>0</v>
      </c>
      <c r="N280">
        <f t="shared" si="148"/>
        <v>9</v>
      </c>
      <c r="O280">
        <v>8</v>
      </c>
      <c r="P280">
        <f t="shared" si="144"/>
        <v>16</v>
      </c>
    </row>
    <row r="281" spans="1:16">
      <c r="A281">
        <f t="shared" si="143"/>
        <v>11</v>
      </c>
      <c r="B281">
        <f t="shared" si="143"/>
        <v>3</v>
      </c>
      <c r="C281">
        <f t="shared" si="143"/>
        <v>0</v>
      </c>
      <c r="D281">
        <f t="shared" si="143"/>
        <v>2</v>
      </c>
      <c r="E281">
        <f t="shared" si="143"/>
        <v>-9</v>
      </c>
      <c r="F281">
        <f t="shared" si="143"/>
        <v>-10</v>
      </c>
      <c r="G281">
        <f t="shared" si="143"/>
        <v>0</v>
      </c>
      <c r="H281">
        <f t="shared" si="143"/>
        <v>-5</v>
      </c>
      <c r="I281">
        <f t="shared" si="143"/>
        <v>5</v>
      </c>
      <c r="K281" s="22">
        <f t="shared" si="145"/>
        <v>3</v>
      </c>
      <c r="L281" s="22">
        <f t="shared" si="146"/>
        <v>4</v>
      </c>
      <c r="M281" s="22">
        <f t="shared" si="147"/>
        <v>2</v>
      </c>
      <c r="N281">
        <f t="shared" si="148"/>
        <v>9</v>
      </c>
      <c r="O281">
        <v>9</v>
      </c>
      <c r="P281">
        <f t="shared" si="144"/>
        <v>16</v>
      </c>
    </row>
    <row r="282" spans="1:16">
      <c r="A282">
        <f t="shared" si="143"/>
        <v>14</v>
      </c>
      <c r="B282">
        <f t="shared" si="143"/>
        <v>0</v>
      </c>
      <c r="C282">
        <f t="shared" si="143"/>
        <v>-1</v>
      </c>
      <c r="D282">
        <f t="shared" si="143"/>
        <v>-1</v>
      </c>
      <c r="E282">
        <f t="shared" si="143"/>
        <v>-6</v>
      </c>
      <c r="F282">
        <f t="shared" si="143"/>
        <v>2</v>
      </c>
      <c r="G282">
        <f t="shared" si="143"/>
        <v>3</v>
      </c>
      <c r="H282">
        <f t="shared" si="143"/>
        <v>2</v>
      </c>
      <c r="I282">
        <f t="shared" si="143"/>
        <v>5</v>
      </c>
      <c r="K282" s="22">
        <f t="shared" si="145"/>
        <v>3</v>
      </c>
      <c r="L282" s="22">
        <f t="shared" si="146"/>
        <v>5</v>
      </c>
      <c r="M282" s="22">
        <f t="shared" si="147"/>
        <v>1</v>
      </c>
      <c r="N282">
        <f t="shared" si="148"/>
        <v>9</v>
      </c>
      <c r="O282">
        <v>10</v>
      </c>
      <c r="P282">
        <f t="shared" si="144"/>
        <v>16</v>
      </c>
    </row>
    <row r="283" spans="1:16">
      <c r="A283">
        <f t="shared" si="143"/>
        <v>14</v>
      </c>
      <c r="B283">
        <f t="shared" si="143"/>
        <v>-1</v>
      </c>
      <c r="C283">
        <f t="shared" si="143"/>
        <v>-2</v>
      </c>
      <c r="D283">
        <f t="shared" si="143"/>
        <v>-2</v>
      </c>
      <c r="E283">
        <f t="shared" si="143"/>
        <v>-6</v>
      </c>
      <c r="F283">
        <f t="shared" si="143"/>
        <v>2</v>
      </c>
      <c r="G283">
        <f t="shared" si="143"/>
        <v>3</v>
      </c>
      <c r="H283">
        <f t="shared" si="143"/>
        <v>2</v>
      </c>
      <c r="I283">
        <f t="shared" si="143"/>
        <v>5</v>
      </c>
      <c r="K283" s="22">
        <f t="shared" si="145"/>
        <v>4</v>
      </c>
      <c r="L283" s="129">
        <f t="shared" si="146"/>
        <v>5</v>
      </c>
      <c r="M283" s="22">
        <f t="shared" si="147"/>
        <v>0</v>
      </c>
      <c r="N283">
        <f t="shared" si="148"/>
        <v>9</v>
      </c>
      <c r="O283">
        <v>11</v>
      </c>
      <c r="P283">
        <f t="shared" si="144"/>
        <v>16</v>
      </c>
    </row>
    <row r="284" spans="1:16">
      <c r="A284">
        <f t="shared" si="143"/>
        <v>2</v>
      </c>
      <c r="B284">
        <f t="shared" si="143"/>
        <v>13</v>
      </c>
      <c r="C284">
        <f t="shared" si="143"/>
        <v>12</v>
      </c>
      <c r="D284">
        <f t="shared" si="143"/>
        <v>12</v>
      </c>
      <c r="E284">
        <f t="shared" si="143"/>
        <v>-2</v>
      </c>
      <c r="F284">
        <f t="shared" si="143"/>
        <v>-12</v>
      </c>
      <c r="G284">
        <f t="shared" si="143"/>
        <v>-11</v>
      </c>
      <c r="H284">
        <f t="shared" si="143"/>
        <v>-12</v>
      </c>
      <c r="I284">
        <f t="shared" si="143"/>
        <v>0</v>
      </c>
      <c r="K284" s="129">
        <f t="shared" si="145"/>
        <v>4</v>
      </c>
      <c r="L284" s="129">
        <f t="shared" si="146"/>
        <v>4</v>
      </c>
      <c r="M284" s="22">
        <f t="shared" si="147"/>
        <v>1</v>
      </c>
      <c r="N284">
        <f t="shared" si="148"/>
        <v>9</v>
      </c>
      <c r="O284">
        <v>12</v>
      </c>
      <c r="P284">
        <f t="shared" si="144"/>
        <v>16</v>
      </c>
    </row>
    <row r="285" spans="1:16">
      <c r="A285">
        <f t="shared" si="143"/>
        <v>4</v>
      </c>
      <c r="B285">
        <f t="shared" si="143"/>
        <v>10</v>
      </c>
      <c r="C285">
        <f t="shared" si="143"/>
        <v>9</v>
      </c>
      <c r="D285">
        <f t="shared" si="143"/>
        <v>9</v>
      </c>
      <c r="E285">
        <f t="shared" si="143"/>
        <v>0</v>
      </c>
      <c r="F285">
        <f t="shared" si="143"/>
        <v>-10</v>
      </c>
      <c r="G285">
        <f t="shared" si="143"/>
        <v>-9</v>
      </c>
      <c r="H285">
        <f t="shared" si="143"/>
        <v>-10</v>
      </c>
      <c r="I285">
        <f t="shared" si="143"/>
        <v>0</v>
      </c>
      <c r="K285" s="22">
        <f t="shared" si="145"/>
        <v>3</v>
      </c>
      <c r="L285" s="129">
        <f t="shared" si="146"/>
        <v>4</v>
      </c>
      <c r="M285" s="22">
        <f t="shared" si="147"/>
        <v>2</v>
      </c>
      <c r="N285">
        <f t="shared" si="148"/>
        <v>9</v>
      </c>
      <c r="O285">
        <v>13</v>
      </c>
      <c r="P285">
        <f t="shared" si="144"/>
        <v>16</v>
      </c>
    </row>
    <row r="286" spans="1:16">
      <c r="A286">
        <f>A14-A$16</f>
        <v>4</v>
      </c>
      <c r="B286">
        <f t="shared" ref="B286:I286" si="149">B14-B$16</f>
        <v>7</v>
      </c>
      <c r="C286">
        <f t="shared" si="149"/>
        <v>6</v>
      </c>
      <c r="D286">
        <f t="shared" si="149"/>
        <v>6</v>
      </c>
      <c r="E286">
        <f t="shared" si="149"/>
        <v>-4</v>
      </c>
      <c r="F286">
        <f t="shared" si="149"/>
        <v>-4</v>
      </c>
      <c r="G286">
        <f t="shared" si="149"/>
        <v>-6</v>
      </c>
      <c r="H286">
        <f t="shared" si="149"/>
        <v>-4</v>
      </c>
      <c r="I286">
        <f t="shared" si="149"/>
        <v>0</v>
      </c>
      <c r="K286" s="22">
        <f t="shared" si="145"/>
        <v>4</v>
      </c>
      <c r="L286" s="129">
        <f t="shared" si="146"/>
        <v>4</v>
      </c>
      <c r="M286" s="22">
        <f t="shared" si="147"/>
        <v>1</v>
      </c>
      <c r="N286">
        <f t="shared" si="148"/>
        <v>9</v>
      </c>
      <c r="O286">
        <v>14</v>
      </c>
      <c r="P286">
        <f t="shared" si="144"/>
        <v>16</v>
      </c>
    </row>
    <row r="287" spans="1:16">
      <c r="A287">
        <f t="shared" si="143"/>
        <v>8</v>
      </c>
      <c r="B287">
        <f t="shared" si="143"/>
        <v>4</v>
      </c>
      <c r="C287">
        <f t="shared" si="143"/>
        <v>3</v>
      </c>
      <c r="D287">
        <f t="shared" si="143"/>
        <v>3</v>
      </c>
      <c r="E287">
        <f t="shared" si="143"/>
        <v>0</v>
      </c>
      <c r="F287">
        <f t="shared" si="143"/>
        <v>-2</v>
      </c>
      <c r="G287">
        <f t="shared" si="143"/>
        <v>-4</v>
      </c>
      <c r="H287">
        <f t="shared" si="143"/>
        <v>-2</v>
      </c>
      <c r="I287">
        <f t="shared" si="143"/>
        <v>0</v>
      </c>
      <c r="K287" s="22">
        <f t="shared" si="145"/>
        <v>3</v>
      </c>
      <c r="L287" s="129">
        <f t="shared" si="146"/>
        <v>4</v>
      </c>
      <c r="M287" s="22">
        <f t="shared" si="147"/>
        <v>2</v>
      </c>
      <c r="N287">
        <f t="shared" si="148"/>
        <v>9</v>
      </c>
      <c r="O287">
        <v>15</v>
      </c>
      <c r="P287">
        <f t="shared" si="144"/>
        <v>16</v>
      </c>
    </row>
    <row r="288" spans="1:16">
      <c r="A288">
        <f t="shared" si="143"/>
        <v>0</v>
      </c>
      <c r="B288">
        <f t="shared" si="143"/>
        <v>0</v>
      </c>
      <c r="C288">
        <f t="shared" si="143"/>
        <v>0</v>
      </c>
      <c r="D288">
        <f t="shared" si="143"/>
        <v>0</v>
      </c>
      <c r="E288">
        <f t="shared" si="143"/>
        <v>0</v>
      </c>
      <c r="F288">
        <f t="shared" si="143"/>
        <v>0</v>
      </c>
      <c r="G288">
        <f t="shared" si="143"/>
        <v>0</v>
      </c>
      <c r="H288">
        <f t="shared" si="143"/>
        <v>0</v>
      </c>
      <c r="I288">
        <f t="shared" si="143"/>
        <v>0</v>
      </c>
      <c r="K288" s="22">
        <f t="shared" si="145"/>
        <v>0</v>
      </c>
      <c r="L288" s="129">
        <f t="shared" si="146"/>
        <v>0</v>
      </c>
      <c r="M288" s="22">
        <f t="shared" si="147"/>
        <v>9</v>
      </c>
      <c r="N288">
        <f t="shared" si="148"/>
        <v>9</v>
      </c>
      <c r="O288">
        <v>16</v>
      </c>
      <c r="P288">
        <f t="shared" si="144"/>
        <v>16</v>
      </c>
    </row>
  </sheetData>
  <conditionalFormatting sqref="L1:L272 L289:L1048576">
    <cfRule type="cellIs" dxfId="1" priority="2" operator="equal">
      <formula>0</formula>
    </cfRule>
  </conditionalFormatting>
  <conditionalFormatting sqref="L273:L288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9A40B-605B-4C4D-A49F-1359B51CA786}">
  <sheetPr>
    <tabColor theme="9"/>
  </sheetPr>
  <dimension ref="A1:H1317"/>
  <sheetViews>
    <sheetView zoomScale="125" workbookViewId="0">
      <selection activeCell="D2" sqref="D2"/>
    </sheetView>
  </sheetViews>
  <sheetFormatPr baseColWidth="10" defaultRowHeight="15"/>
  <cols>
    <col min="1" max="1" width="5" style="78" bestFit="1" customWidth="1"/>
    <col min="2" max="2" width="17.5" style="78" bestFit="1" customWidth="1"/>
    <col min="3" max="3" width="5.6640625" style="78" bestFit="1" customWidth="1"/>
    <col min="4" max="4" width="30.5" style="78" bestFit="1" customWidth="1"/>
    <col min="5" max="5" width="5.1640625" style="78" bestFit="1" customWidth="1"/>
    <col min="6" max="6" width="9.6640625" style="78" bestFit="1" customWidth="1"/>
    <col min="7" max="7" width="8.1640625" style="78" bestFit="1" customWidth="1"/>
    <col min="8" max="8" width="86.6640625" style="78" bestFit="1" customWidth="1"/>
  </cols>
  <sheetData>
    <row r="1" spans="1:8">
      <c r="A1" s="78" t="s">
        <v>494</v>
      </c>
      <c r="B1" s="78" t="s">
        <v>495</v>
      </c>
      <c r="C1" s="78" t="s">
        <v>496</v>
      </c>
      <c r="D1" s="78" t="s">
        <v>497</v>
      </c>
      <c r="E1" s="78" t="s">
        <v>498</v>
      </c>
      <c r="F1" s="78" t="s">
        <v>499</v>
      </c>
      <c r="G1" s="78" t="s">
        <v>500</v>
      </c>
      <c r="H1" s="78" t="s">
        <v>501</v>
      </c>
    </row>
    <row r="2" spans="1:8">
      <c r="A2" s="78" t="s">
        <v>4546</v>
      </c>
      <c r="B2" s="78" t="s">
        <v>4547</v>
      </c>
      <c r="C2" s="78" t="s">
        <v>56</v>
      </c>
      <c r="D2" s="78" t="s">
        <v>4548</v>
      </c>
      <c r="E2" s="78" t="s">
        <v>3090</v>
      </c>
      <c r="F2" s="78" t="s">
        <v>3168</v>
      </c>
      <c r="G2" s="78" t="s">
        <v>4549</v>
      </c>
      <c r="H2" s="78" t="s">
        <v>4550</v>
      </c>
    </row>
    <row r="3" spans="1:8">
      <c r="A3" s="78" t="s">
        <v>4546</v>
      </c>
      <c r="B3" s="78" t="s">
        <v>4551</v>
      </c>
      <c r="C3" s="78" t="s">
        <v>56</v>
      </c>
      <c r="D3" s="78" t="s">
        <v>4552</v>
      </c>
      <c r="E3" s="78" t="s">
        <v>3093</v>
      </c>
      <c r="F3" s="78" t="s">
        <v>3171</v>
      </c>
      <c r="G3" s="78" t="s">
        <v>4553</v>
      </c>
      <c r="H3" s="78" t="s">
        <v>4554</v>
      </c>
    </row>
    <row r="4" spans="1:8">
      <c r="A4" s="78" t="s">
        <v>4546</v>
      </c>
      <c r="B4" s="78" t="s">
        <v>4555</v>
      </c>
      <c r="C4" s="78" t="s">
        <v>56</v>
      </c>
      <c r="D4" s="78" t="s">
        <v>4556</v>
      </c>
      <c r="E4" s="78" t="s">
        <v>3096</v>
      </c>
      <c r="F4" s="78" t="s">
        <v>3171</v>
      </c>
      <c r="G4" s="78" t="s">
        <v>4557</v>
      </c>
      <c r="H4" s="78" t="s">
        <v>4558</v>
      </c>
    </row>
    <row r="5" spans="1:8">
      <c r="A5" s="78" t="s">
        <v>4546</v>
      </c>
      <c r="B5" s="78" t="s">
        <v>4559</v>
      </c>
      <c r="C5" s="78" t="s">
        <v>56</v>
      </c>
      <c r="D5" s="78" t="s">
        <v>4560</v>
      </c>
      <c r="E5" s="78" t="s">
        <v>427</v>
      </c>
      <c r="F5" s="78" t="s">
        <v>3174</v>
      </c>
      <c r="G5" s="78" t="s">
        <v>4561</v>
      </c>
      <c r="H5" s="78" t="s">
        <v>4562</v>
      </c>
    </row>
    <row r="6" spans="1:8">
      <c r="A6" s="78" t="s">
        <v>4546</v>
      </c>
      <c r="B6" s="78" t="s">
        <v>4563</v>
      </c>
      <c r="C6" s="78" t="s">
        <v>56</v>
      </c>
      <c r="D6" s="78" t="s">
        <v>4564</v>
      </c>
      <c r="E6" s="78" t="s">
        <v>3100</v>
      </c>
      <c r="F6" s="78" t="s">
        <v>3177</v>
      </c>
      <c r="G6" s="78" t="s">
        <v>4565</v>
      </c>
      <c r="H6" s="78" t="s">
        <v>4566</v>
      </c>
    </row>
    <row r="7" spans="1:8">
      <c r="A7" s="78" t="s">
        <v>4546</v>
      </c>
      <c r="B7" s="78" t="s">
        <v>4567</v>
      </c>
      <c r="C7" s="78" t="s">
        <v>56</v>
      </c>
      <c r="D7" s="78" t="s">
        <v>4568</v>
      </c>
      <c r="E7" s="78" t="s">
        <v>426</v>
      </c>
      <c r="F7" s="78" t="s">
        <v>3177</v>
      </c>
      <c r="G7" s="78" t="s">
        <v>4569</v>
      </c>
      <c r="H7" s="78" t="s">
        <v>4570</v>
      </c>
    </row>
    <row r="8" spans="1:8">
      <c r="A8" s="78" t="s">
        <v>4546</v>
      </c>
      <c r="B8" s="78" t="s">
        <v>4571</v>
      </c>
      <c r="C8" s="78" t="s">
        <v>56</v>
      </c>
      <c r="D8" s="78" t="s">
        <v>4572</v>
      </c>
      <c r="E8" s="78" t="s">
        <v>3105</v>
      </c>
      <c r="F8" s="78" t="s">
        <v>3181</v>
      </c>
      <c r="G8" s="78" t="s">
        <v>4573</v>
      </c>
      <c r="H8" s="78" t="s">
        <v>4574</v>
      </c>
    </row>
    <row r="9" spans="1:8">
      <c r="A9" s="78" t="s">
        <v>4546</v>
      </c>
      <c r="B9" s="78" t="s">
        <v>4575</v>
      </c>
      <c r="C9" s="78" t="s">
        <v>56</v>
      </c>
      <c r="D9" s="78" t="s">
        <v>4576</v>
      </c>
      <c r="E9" s="78" t="s">
        <v>420</v>
      </c>
      <c r="F9" s="78" t="s">
        <v>3181</v>
      </c>
      <c r="G9" s="78" t="s">
        <v>4577</v>
      </c>
      <c r="H9" s="78" t="s">
        <v>4578</v>
      </c>
    </row>
    <row r="10" spans="1:8">
      <c r="A10" s="78" t="s">
        <v>4546</v>
      </c>
      <c r="B10" s="78" t="s">
        <v>4579</v>
      </c>
      <c r="C10" s="78" t="s">
        <v>56</v>
      </c>
      <c r="D10" s="78" t="s">
        <v>4580</v>
      </c>
      <c r="E10" s="78" t="s">
        <v>3110</v>
      </c>
      <c r="F10" s="78" t="s">
        <v>3378</v>
      </c>
      <c r="G10" s="78" t="s">
        <v>4413</v>
      </c>
      <c r="H10" s="78" t="s">
        <v>4581</v>
      </c>
    </row>
    <row r="11" spans="1:8">
      <c r="A11" s="78" t="s">
        <v>4546</v>
      </c>
      <c r="B11" s="78" t="s">
        <v>4582</v>
      </c>
      <c r="C11" s="78" t="s">
        <v>56</v>
      </c>
      <c r="D11" s="78" t="s">
        <v>4583</v>
      </c>
      <c r="E11" s="78" t="s">
        <v>3113</v>
      </c>
      <c r="F11" s="78" t="s">
        <v>3375</v>
      </c>
      <c r="G11" s="78" t="s">
        <v>4584</v>
      </c>
      <c r="H11" s="78" t="s">
        <v>4585</v>
      </c>
    </row>
    <row r="12" spans="1:8">
      <c r="A12" s="78" t="s">
        <v>4546</v>
      </c>
      <c r="B12" s="78" t="s">
        <v>4586</v>
      </c>
      <c r="C12" s="78" t="s">
        <v>56</v>
      </c>
      <c r="D12" s="78" t="s">
        <v>4587</v>
      </c>
      <c r="E12" s="78" t="s">
        <v>3116</v>
      </c>
      <c r="F12" s="78" t="s">
        <v>3184</v>
      </c>
      <c r="G12" s="78" t="s">
        <v>4588</v>
      </c>
      <c r="H12" s="78" t="s">
        <v>4589</v>
      </c>
    </row>
    <row r="13" spans="1:8">
      <c r="A13" s="78" t="s">
        <v>4546</v>
      </c>
      <c r="B13" s="78" t="s">
        <v>4590</v>
      </c>
      <c r="C13" s="78" t="s">
        <v>56</v>
      </c>
      <c r="D13" s="78" t="s">
        <v>4591</v>
      </c>
      <c r="E13" s="78" t="s">
        <v>3119</v>
      </c>
      <c r="F13" s="78" t="s">
        <v>3184</v>
      </c>
      <c r="G13" s="78" t="s">
        <v>4592</v>
      </c>
      <c r="H13" s="78" t="s">
        <v>4593</v>
      </c>
    </row>
    <row r="14" spans="1:8">
      <c r="A14" s="78" t="s">
        <v>4546</v>
      </c>
      <c r="B14" s="78" t="s">
        <v>4594</v>
      </c>
      <c r="C14" s="78" t="s">
        <v>56</v>
      </c>
      <c r="D14" s="78" t="s">
        <v>4595</v>
      </c>
      <c r="E14" s="78" t="s">
        <v>3122</v>
      </c>
      <c r="F14" s="78" t="s">
        <v>3184</v>
      </c>
      <c r="G14" s="78" t="s">
        <v>4596</v>
      </c>
      <c r="H14" s="78" t="s">
        <v>4597</v>
      </c>
    </row>
    <row r="15" spans="1:8">
      <c r="A15" s="78" t="s">
        <v>4546</v>
      </c>
      <c r="B15" s="78" t="s">
        <v>4598</v>
      </c>
      <c r="C15" s="78" t="s">
        <v>56</v>
      </c>
      <c r="D15" s="78" t="s">
        <v>4599</v>
      </c>
      <c r="E15" s="78" t="s">
        <v>3125</v>
      </c>
      <c r="F15" s="78" t="s">
        <v>3184</v>
      </c>
      <c r="G15" s="78" t="s">
        <v>4600</v>
      </c>
      <c r="H15" s="78" t="s">
        <v>4601</v>
      </c>
    </row>
    <row r="16" spans="1:8">
      <c r="A16" s="78" t="s">
        <v>4546</v>
      </c>
      <c r="B16" s="78" t="s">
        <v>4602</v>
      </c>
      <c r="C16" s="78" t="s">
        <v>56</v>
      </c>
      <c r="D16" s="78" t="s">
        <v>4603</v>
      </c>
      <c r="E16" s="78" t="s">
        <v>3128</v>
      </c>
      <c r="F16" s="78" t="s">
        <v>3184</v>
      </c>
      <c r="G16" s="78" t="s">
        <v>4604</v>
      </c>
      <c r="H16" s="78" t="s">
        <v>4605</v>
      </c>
    </row>
    <row r="17" spans="1:8">
      <c r="A17" s="78" t="s">
        <v>4546</v>
      </c>
      <c r="B17" s="78" t="s">
        <v>4606</v>
      </c>
      <c r="C17" s="78" t="s">
        <v>57</v>
      </c>
      <c r="D17" s="78" t="s">
        <v>4607</v>
      </c>
      <c r="E17" s="78" t="s">
        <v>3131</v>
      </c>
      <c r="F17" s="78" t="s">
        <v>3187</v>
      </c>
      <c r="G17" s="78" t="s">
        <v>4608</v>
      </c>
      <c r="H17" s="78" t="s">
        <v>4609</v>
      </c>
    </row>
    <row r="18" spans="1:8">
      <c r="A18" s="78" t="s">
        <v>4546</v>
      </c>
      <c r="B18" s="78" t="s">
        <v>4610</v>
      </c>
      <c r="C18" s="78" t="s">
        <v>57</v>
      </c>
      <c r="D18" s="78" t="s">
        <v>4611</v>
      </c>
      <c r="E18" s="78" t="s">
        <v>3134</v>
      </c>
      <c r="F18" s="78" t="s">
        <v>4612</v>
      </c>
      <c r="G18" s="78" t="s">
        <v>4613</v>
      </c>
      <c r="H18" s="78" t="s">
        <v>4614</v>
      </c>
    </row>
    <row r="19" spans="1:8">
      <c r="A19" s="78" t="s">
        <v>4546</v>
      </c>
      <c r="B19" s="78" t="s">
        <v>4615</v>
      </c>
      <c r="C19" s="78" t="s">
        <v>56</v>
      </c>
      <c r="D19" s="78" t="s">
        <v>4616</v>
      </c>
      <c r="E19" s="78" t="s">
        <v>3137</v>
      </c>
      <c r="F19" s="78" t="s">
        <v>4617</v>
      </c>
      <c r="G19" s="78" t="s">
        <v>3725</v>
      </c>
      <c r="H19" s="78" t="s">
        <v>4618</v>
      </c>
    </row>
    <row r="20" spans="1:8">
      <c r="A20" s="78" t="s">
        <v>4546</v>
      </c>
      <c r="B20" s="78" t="s">
        <v>4619</v>
      </c>
      <c r="C20" s="78" t="s">
        <v>57</v>
      </c>
      <c r="D20" s="78" t="s">
        <v>4620</v>
      </c>
      <c r="E20" s="78" t="s">
        <v>3139</v>
      </c>
      <c r="F20" s="78" t="s">
        <v>3369</v>
      </c>
      <c r="G20" s="78" t="s">
        <v>4621</v>
      </c>
      <c r="H20" s="78" t="s">
        <v>4622</v>
      </c>
    </row>
    <row r="21" spans="1:8">
      <c r="A21" s="78" t="s">
        <v>4546</v>
      </c>
      <c r="B21" s="78" t="s">
        <v>4623</v>
      </c>
      <c r="C21" s="78" t="s">
        <v>56</v>
      </c>
      <c r="D21" s="78" t="s">
        <v>4624</v>
      </c>
      <c r="E21" s="78" t="s">
        <v>3142</v>
      </c>
      <c r="F21" s="78" t="s">
        <v>4625</v>
      </c>
      <c r="G21" s="78" t="s">
        <v>4626</v>
      </c>
      <c r="H21" s="78" t="s">
        <v>4627</v>
      </c>
    </row>
    <row r="22" spans="1:8">
      <c r="A22" s="78" t="s">
        <v>4546</v>
      </c>
      <c r="C22" s="78" t="s">
        <v>57</v>
      </c>
      <c r="D22" s="78" t="s">
        <v>4628</v>
      </c>
      <c r="E22" s="78" t="s">
        <v>3145</v>
      </c>
      <c r="F22" s="78" t="s">
        <v>4629</v>
      </c>
      <c r="G22" s="78" t="s">
        <v>3788</v>
      </c>
      <c r="H22" s="78" t="s">
        <v>4630</v>
      </c>
    </row>
    <row r="23" spans="1:8">
      <c r="A23" s="78" t="s">
        <v>4546</v>
      </c>
      <c r="B23" s="78" t="s">
        <v>4631</v>
      </c>
      <c r="C23" s="78" t="s">
        <v>56</v>
      </c>
      <c r="D23" s="78" t="s">
        <v>4632</v>
      </c>
      <c r="E23" s="78" t="s">
        <v>3147</v>
      </c>
      <c r="F23" s="78" t="s">
        <v>4633</v>
      </c>
      <c r="G23" s="78" t="s">
        <v>4634</v>
      </c>
      <c r="H23" s="78" t="s">
        <v>4635</v>
      </c>
    </row>
    <row r="24" spans="1:8">
      <c r="A24" s="78" t="s">
        <v>4546</v>
      </c>
      <c r="B24" s="78" t="s">
        <v>4636</v>
      </c>
      <c r="C24" s="78" t="s">
        <v>56</v>
      </c>
      <c r="D24" s="78" t="s">
        <v>4637</v>
      </c>
      <c r="E24" s="78" t="s">
        <v>3150</v>
      </c>
      <c r="F24" s="78" t="s">
        <v>4633</v>
      </c>
      <c r="G24" s="78" t="s">
        <v>4638</v>
      </c>
      <c r="H24" s="78" t="s">
        <v>4639</v>
      </c>
    </row>
    <row r="25" spans="1:8">
      <c r="A25" s="78" t="s">
        <v>4546</v>
      </c>
      <c r="B25" s="78" t="s">
        <v>4640</v>
      </c>
      <c r="C25" s="78" t="s">
        <v>56</v>
      </c>
      <c r="D25" s="78" t="s">
        <v>4641</v>
      </c>
      <c r="E25" s="78" t="s">
        <v>3152</v>
      </c>
      <c r="F25" s="78" t="s">
        <v>4642</v>
      </c>
      <c r="G25" s="78" t="s">
        <v>4643</v>
      </c>
      <c r="H25" s="78" t="s">
        <v>4644</v>
      </c>
    </row>
    <row r="26" spans="1:8">
      <c r="A26" s="78" t="s">
        <v>4546</v>
      </c>
      <c r="B26" s="78" t="s">
        <v>4645</v>
      </c>
      <c r="C26" s="78" t="s">
        <v>56</v>
      </c>
      <c r="D26" s="78" t="s">
        <v>4646</v>
      </c>
      <c r="E26" s="78" t="s">
        <v>3155</v>
      </c>
      <c r="F26" s="78" t="s">
        <v>4647</v>
      </c>
      <c r="G26" s="78" t="s">
        <v>4648</v>
      </c>
      <c r="H26" s="78" t="s">
        <v>4649</v>
      </c>
    </row>
    <row r="27" spans="1:8">
      <c r="A27" s="78" t="s">
        <v>4546</v>
      </c>
      <c r="B27" s="78" t="s">
        <v>4650</v>
      </c>
      <c r="C27" s="78" t="s">
        <v>56</v>
      </c>
      <c r="D27" s="78" t="s">
        <v>4651</v>
      </c>
      <c r="E27" s="78" t="s">
        <v>3158</v>
      </c>
      <c r="F27" s="78" t="s">
        <v>4647</v>
      </c>
      <c r="G27" s="78" t="s">
        <v>4652</v>
      </c>
      <c r="H27" s="78" t="s">
        <v>4653</v>
      </c>
    </row>
    <row r="28" spans="1:8">
      <c r="A28" s="78" t="s">
        <v>4546</v>
      </c>
      <c r="C28" s="78" t="s">
        <v>57</v>
      </c>
      <c r="D28" s="78" t="s">
        <v>4654</v>
      </c>
      <c r="E28" s="78" t="s">
        <v>3161</v>
      </c>
      <c r="F28" s="78" t="s">
        <v>4647</v>
      </c>
      <c r="G28" s="78" t="s">
        <v>4655</v>
      </c>
      <c r="H28" s="78" t="s">
        <v>4656</v>
      </c>
    </row>
    <row r="29" spans="1:8">
      <c r="A29" s="78" t="s">
        <v>4546</v>
      </c>
      <c r="B29" s="78" t="s">
        <v>4657</v>
      </c>
      <c r="C29" s="78" t="s">
        <v>56</v>
      </c>
      <c r="D29" s="78" t="s">
        <v>4658</v>
      </c>
      <c r="E29" s="78" t="s">
        <v>3164</v>
      </c>
      <c r="F29" s="78" t="s">
        <v>3193</v>
      </c>
      <c r="G29" s="78" t="s">
        <v>4659</v>
      </c>
      <c r="H29" s="78" t="s">
        <v>4660</v>
      </c>
    </row>
    <row r="30" spans="1:8">
      <c r="A30" s="78" t="s">
        <v>4546</v>
      </c>
      <c r="C30" s="78" t="s">
        <v>56</v>
      </c>
      <c r="D30" s="78" t="s">
        <v>4661</v>
      </c>
      <c r="E30" s="78" t="s">
        <v>3167</v>
      </c>
      <c r="F30" s="78" t="s">
        <v>3363</v>
      </c>
      <c r="G30" s="78" t="s">
        <v>4662</v>
      </c>
      <c r="H30" s="78" t="s">
        <v>4663</v>
      </c>
    </row>
    <row r="31" spans="1:8">
      <c r="A31" s="78" t="s">
        <v>4546</v>
      </c>
      <c r="B31" s="78" t="s">
        <v>4664</v>
      </c>
      <c r="C31" s="78" t="s">
        <v>56</v>
      </c>
      <c r="D31" s="78" t="s">
        <v>4665</v>
      </c>
      <c r="E31" s="78" t="s">
        <v>3170</v>
      </c>
      <c r="F31" s="78" t="s">
        <v>4666</v>
      </c>
      <c r="G31" s="78" t="s">
        <v>4667</v>
      </c>
      <c r="H31" s="78" t="s">
        <v>4668</v>
      </c>
    </row>
    <row r="32" spans="1:8">
      <c r="A32" s="78" t="s">
        <v>4546</v>
      </c>
      <c r="C32" s="78" t="s">
        <v>56</v>
      </c>
      <c r="D32" s="78" t="s">
        <v>4669</v>
      </c>
      <c r="E32" s="78" t="s">
        <v>3173</v>
      </c>
      <c r="F32" s="78" t="s">
        <v>4670</v>
      </c>
      <c r="G32" s="78" t="s">
        <v>4399</v>
      </c>
      <c r="H32" s="78" t="s">
        <v>4671</v>
      </c>
    </row>
    <row r="33" spans="1:8">
      <c r="A33" s="78" t="s">
        <v>4546</v>
      </c>
      <c r="B33" s="78" t="s">
        <v>4672</v>
      </c>
      <c r="C33" s="78" t="s">
        <v>56</v>
      </c>
      <c r="D33" s="78" t="s">
        <v>4673</v>
      </c>
      <c r="E33" s="78" t="s">
        <v>3176</v>
      </c>
      <c r="F33" s="78" t="s">
        <v>4674</v>
      </c>
      <c r="G33" s="78" t="s">
        <v>4675</v>
      </c>
      <c r="H33" s="78" t="s">
        <v>4676</v>
      </c>
    </row>
    <row r="34" spans="1:8">
      <c r="A34" s="78" t="s">
        <v>4546</v>
      </c>
      <c r="B34" s="78" t="s">
        <v>4677</v>
      </c>
      <c r="C34" s="78" t="s">
        <v>57</v>
      </c>
      <c r="D34" s="78" t="s">
        <v>4678</v>
      </c>
      <c r="E34" s="78" t="s">
        <v>3179</v>
      </c>
      <c r="F34" s="78" t="s">
        <v>4679</v>
      </c>
      <c r="G34" s="78" t="s">
        <v>4680</v>
      </c>
      <c r="H34" s="78" t="s">
        <v>4681</v>
      </c>
    </row>
    <row r="35" spans="1:8">
      <c r="A35" s="78" t="s">
        <v>4546</v>
      </c>
      <c r="B35" s="78" t="s">
        <v>4682</v>
      </c>
      <c r="C35" s="78" t="s">
        <v>56</v>
      </c>
      <c r="D35" s="78" t="s">
        <v>4683</v>
      </c>
      <c r="E35" s="78" t="s">
        <v>430</v>
      </c>
      <c r="F35" s="78" t="s">
        <v>4684</v>
      </c>
      <c r="G35" s="78" t="s">
        <v>4685</v>
      </c>
      <c r="H35" s="78" t="s">
        <v>4686</v>
      </c>
    </row>
    <row r="36" spans="1:8">
      <c r="A36" s="78" t="s">
        <v>4546</v>
      </c>
      <c r="B36" s="78" t="s">
        <v>4687</v>
      </c>
      <c r="C36" s="78" t="s">
        <v>56</v>
      </c>
      <c r="D36" s="78" t="s">
        <v>4688</v>
      </c>
      <c r="E36" s="78" t="s">
        <v>3183</v>
      </c>
      <c r="F36" s="78" t="s">
        <v>4684</v>
      </c>
      <c r="G36" s="78" t="s">
        <v>4689</v>
      </c>
      <c r="H36" s="78" t="s">
        <v>4690</v>
      </c>
    </row>
    <row r="37" spans="1:8">
      <c r="A37" s="78" t="s">
        <v>4546</v>
      </c>
      <c r="C37" s="78" t="s">
        <v>56</v>
      </c>
      <c r="D37" s="78" t="s">
        <v>4691</v>
      </c>
      <c r="E37" s="78" t="s">
        <v>3186</v>
      </c>
      <c r="F37" s="78" t="s">
        <v>4692</v>
      </c>
      <c r="G37" s="78" t="s">
        <v>3097</v>
      </c>
      <c r="H37" s="78" t="s">
        <v>4693</v>
      </c>
    </row>
    <row r="38" spans="1:8">
      <c r="A38" s="78" t="s">
        <v>4546</v>
      </c>
      <c r="B38" s="78" t="s">
        <v>4694</v>
      </c>
      <c r="C38" s="78" t="s">
        <v>56</v>
      </c>
      <c r="D38" s="78" t="s">
        <v>4695</v>
      </c>
      <c r="E38" s="78" t="s">
        <v>3189</v>
      </c>
      <c r="F38" s="78" t="s">
        <v>3208</v>
      </c>
      <c r="G38" s="78" t="s">
        <v>4696</v>
      </c>
      <c r="H38" s="78" t="s">
        <v>4697</v>
      </c>
    </row>
    <row r="39" spans="1:8">
      <c r="A39" s="78" t="s">
        <v>4546</v>
      </c>
      <c r="B39" s="78" t="s">
        <v>4698</v>
      </c>
      <c r="C39" s="78" t="s">
        <v>56</v>
      </c>
      <c r="D39" s="78" t="s">
        <v>4699</v>
      </c>
      <c r="E39" s="78" t="s">
        <v>3192</v>
      </c>
      <c r="F39" s="78" t="s">
        <v>4700</v>
      </c>
      <c r="G39" s="78" t="s">
        <v>4701</v>
      </c>
      <c r="H39" s="78" t="s">
        <v>4702</v>
      </c>
    </row>
    <row r="40" spans="1:8">
      <c r="A40" s="78" t="s">
        <v>4546</v>
      </c>
      <c r="C40" s="78" t="s">
        <v>57</v>
      </c>
      <c r="D40" s="78" t="s">
        <v>4703</v>
      </c>
      <c r="E40" s="78" t="s">
        <v>3195</v>
      </c>
      <c r="F40" s="78" t="s">
        <v>4700</v>
      </c>
      <c r="G40" s="78" t="s">
        <v>4704</v>
      </c>
      <c r="H40" s="78" t="s">
        <v>4705</v>
      </c>
    </row>
    <row r="41" spans="1:8">
      <c r="A41" s="78" t="s">
        <v>4546</v>
      </c>
      <c r="B41" s="78" t="s">
        <v>4706</v>
      </c>
      <c r="C41" s="78" t="s">
        <v>56</v>
      </c>
      <c r="D41" s="78" t="s">
        <v>4707</v>
      </c>
      <c r="E41" s="78" t="s">
        <v>3198</v>
      </c>
      <c r="F41" s="78" t="s">
        <v>4708</v>
      </c>
      <c r="G41" s="78" t="s">
        <v>4709</v>
      </c>
      <c r="H41" s="78" t="s">
        <v>4710</v>
      </c>
    </row>
    <row r="42" spans="1:8">
      <c r="A42" s="78" t="s">
        <v>4546</v>
      </c>
      <c r="B42" s="78" t="s">
        <v>4711</v>
      </c>
      <c r="C42" s="78" t="s">
        <v>56</v>
      </c>
      <c r="D42" s="78" t="s">
        <v>4712</v>
      </c>
      <c r="E42" s="78" t="s">
        <v>3201</v>
      </c>
      <c r="F42" s="78" t="s">
        <v>4713</v>
      </c>
      <c r="G42" s="78" t="s">
        <v>4714</v>
      </c>
      <c r="H42" s="78" t="s">
        <v>4715</v>
      </c>
    </row>
    <row r="43" spans="1:8">
      <c r="A43" s="78" t="s">
        <v>4546</v>
      </c>
      <c r="B43" s="78" t="s">
        <v>4716</v>
      </c>
      <c r="C43" s="78" t="s">
        <v>56</v>
      </c>
      <c r="D43" s="78" t="s">
        <v>4717</v>
      </c>
      <c r="E43" s="78" t="s">
        <v>3204</v>
      </c>
      <c r="F43" s="78" t="s">
        <v>4718</v>
      </c>
      <c r="G43" s="78" t="s">
        <v>4719</v>
      </c>
      <c r="H43" s="78" t="s">
        <v>4720</v>
      </c>
    </row>
    <row r="44" spans="1:8">
      <c r="A44" s="78" t="s">
        <v>4546</v>
      </c>
      <c r="B44" s="78" t="s">
        <v>4721</v>
      </c>
      <c r="C44" s="78" t="s">
        <v>56</v>
      </c>
      <c r="D44" s="78" t="s">
        <v>4722</v>
      </c>
      <c r="E44" s="78" t="s">
        <v>3207</v>
      </c>
      <c r="F44" s="78" t="s">
        <v>3351</v>
      </c>
      <c r="G44" s="78" t="s">
        <v>4723</v>
      </c>
      <c r="H44" s="78" t="s">
        <v>4724</v>
      </c>
    </row>
    <row r="45" spans="1:8">
      <c r="A45" s="78" t="s">
        <v>4546</v>
      </c>
      <c r="B45" s="78" t="s">
        <v>4725</v>
      </c>
      <c r="C45" s="78" t="s">
        <v>56</v>
      </c>
      <c r="D45" s="78" t="s">
        <v>4726</v>
      </c>
      <c r="E45" s="78" t="s">
        <v>3210</v>
      </c>
      <c r="F45" s="78" t="s">
        <v>4727</v>
      </c>
      <c r="G45" s="78" t="s">
        <v>4728</v>
      </c>
      <c r="H45" s="78" t="s">
        <v>4729</v>
      </c>
    </row>
    <row r="46" spans="1:8">
      <c r="A46" s="78" t="s">
        <v>4546</v>
      </c>
      <c r="B46" s="78" t="s">
        <v>4730</v>
      </c>
      <c r="C46" s="78" t="s">
        <v>56</v>
      </c>
      <c r="D46" s="78" t="s">
        <v>4731</v>
      </c>
      <c r="E46" s="78" t="s">
        <v>3213</v>
      </c>
      <c r="F46" s="78" t="s">
        <v>4732</v>
      </c>
      <c r="G46" s="78" t="s">
        <v>4733</v>
      </c>
      <c r="H46" s="78" t="s">
        <v>4734</v>
      </c>
    </row>
    <row r="47" spans="1:8">
      <c r="A47" s="78" t="s">
        <v>4546</v>
      </c>
      <c r="C47" s="78" t="s">
        <v>56</v>
      </c>
      <c r="D47" s="78" t="s">
        <v>4735</v>
      </c>
      <c r="E47" s="78" t="s">
        <v>3216</v>
      </c>
      <c r="F47" s="78" t="s">
        <v>4736</v>
      </c>
      <c r="G47" s="78" t="s">
        <v>3773</v>
      </c>
      <c r="H47" s="78" t="s">
        <v>4737</v>
      </c>
    </row>
    <row r="48" spans="1:8">
      <c r="A48" s="78" t="s">
        <v>4546</v>
      </c>
      <c r="B48" s="78" t="s">
        <v>4738</v>
      </c>
      <c r="C48" s="78" t="s">
        <v>56</v>
      </c>
      <c r="D48" s="78" t="s">
        <v>4739</v>
      </c>
      <c r="E48" s="78" t="s">
        <v>3219</v>
      </c>
      <c r="F48" s="78" t="s">
        <v>4740</v>
      </c>
      <c r="G48" s="78" t="s">
        <v>4741</v>
      </c>
      <c r="H48" s="78" t="s">
        <v>4742</v>
      </c>
    </row>
    <row r="49" spans="1:8">
      <c r="A49" s="78" t="s">
        <v>4546</v>
      </c>
      <c r="C49" s="78" t="s">
        <v>56</v>
      </c>
      <c r="D49" s="78" t="s">
        <v>4743</v>
      </c>
      <c r="E49" s="78" t="s">
        <v>3222</v>
      </c>
      <c r="F49" s="78" t="s">
        <v>4744</v>
      </c>
      <c r="G49" s="78" t="s">
        <v>4745</v>
      </c>
      <c r="H49" s="78" t="s">
        <v>4746</v>
      </c>
    </row>
    <row r="50" spans="1:8">
      <c r="A50" s="78" t="s">
        <v>4546</v>
      </c>
      <c r="B50" s="78" t="s">
        <v>4747</v>
      </c>
      <c r="C50" s="78" t="s">
        <v>56</v>
      </c>
      <c r="D50" s="78" t="s">
        <v>4748</v>
      </c>
      <c r="E50" s="78" t="s">
        <v>3225</v>
      </c>
      <c r="F50" s="78" t="s">
        <v>4749</v>
      </c>
      <c r="G50" s="78" t="s">
        <v>4750</v>
      </c>
      <c r="H50" s="78" t="s">
        <v>4751</v>
      </c>
    </row>
    <row r="51" spans="1:8">
      <c r="A51" s="78" t="s">
        <v>4546</v>
      </c>
      <c r="B51" s="78" t="s">
        <v>4752</v>
      </c>
      <c r="C51" s="78" t="s">
        <v>56</v>
      </c>
      <c r="D51" s="78" t="s">
        <v>4753</v>
      </c>
      <c r="E51" s="78" t="s">
        <v>3228</v>
      </c>
      <c r="F51" s="78" t="s">
        <v>3348</v>
      </c>
      <c r="G51" s="78" t="s">
        <v>4754</v>
      </c>
      <c r="H51" s="78" t="s">
        <v>4755</v>
      </c>
    </row>
    <row r="52" spans="1:8">
      <c r="A52" s="78" t="s">
        <v>4546</v>
      </c>
      <c r="B52" s="78" t="s">
        <v>4756</v>
      </c>
      <c r="C52" s="78" t="s">
        <v>56</v>
      </c>
      <c r="D52" s="78" t="s">
        <v>4757</v>
      </c>
      <c r="E52" s="78" t="s">
        <v>3231</v>
      </c>
      <c r="F52" s="78" t="s">
        <v>3214</v>
      </c>
      <c r="G52" s="78" t="s">
        <v>4369</v>
      </c>
      <c r="H52" s="78" t="s">
        <v>4758</v>
      </c>
    </row>
    <row r="53" spans="1:8">
      <c r="A53" s="78" t="s">
        <v>4546</v>
      </c>
      <c r="C53" s="78" t="s">
        <v>57</v>
      </c>
      <c r="D53" s="78" t="s">
        <v>4759</v>
      </c>
      <c r="E53" s="78" t="s">
        <v>3234</v>
      </c>
      <c r="F53" s="78" t="s">
        <v>4760</v>
      </c>
      <c r="G53" s="78" t="s">
        <v>4761</v>
      </c>
      <c r="H53" s="78" t="s">
        <v>4762</v>
      </c>
    </row>
    <row r="54" spans="1:8">
      <c r="A54" s="78" t="s">
        <v>4546</v>
      </c>
      <c r="B54" s="78" t="s">
        <v>4763</v>
      </c>
      <c r="C54" s="78" t="s">
        <v>56</v>
      </c>
      <c r="D54" s="78" t="s">
        <v>4764</v>
      </c>
      <c r="E54" s="78" t="s">
        <v>3237</v>
      </c>
      <c r="F54" s="78" t="s">
        <v>4765</v>
      </c>
      <c r="G54" s="78" t="s">
        <v>4766</v>
      </c>
      <c r="H54" s="78" t="s">
        <v>4767</v>
      </c>
    </row>
    <row r="55" spans="1:8">
      <c r="A55" s="78" t="s">
        <v>4546</v>
      </c>
      <c r="C55" s="78" t="s">
        <v>56</v>
      </c>
      <c r="D55" s="78" t="s">
        <v>4768</v>
      </c>
      <c r="E55" s="78" t="s">
        <v>3240</v>
      </c>
      <c r="F55" s="78" t="s">
        <v>4769</v>
      </c>
      <c r="G55" s="78" t="s">
        <v>4770</v>
      </c>
      <c r="H55" s="78" t="s">
        <v>4771</v>
      </c>
    </row>
    <row r="56" spans="1:8">
      <c r="A56" s="78" t="s">
        <v>4546</v>
      </c>
      <c r="B56" s="78" t="s">
        <v>4772</v>
      </c>
      <c r="C56" s="78" t="s">
        <v>56</v>
      </c>
      <c r="D56" s="78" t="s">
        <v>4773</v>
      </c>
      <c r="E56" s="78" t="s">
        <v>3243</v>
      </c>
      <c r="F56" s="78" t="s">
        <v>4774</v>
      </c>
      <c r="G56" s="78" t="s">
        <v>4775</v>
      </c>
      <c r="H56" s="78" t="s">
        <v>4776</v>
      </c>
    </row>
    <row r="57" spans="1:8">
      <c r="A57" s="78" t="s">
        <v>4546</v>
      </c>
      <c r="C57" s="78" t="s">
        <v>56</v>
      </c>
      <c r="D57" s="78" t="s">
        <v>4777</v>
      </c>
      <c r="E57" s="78" t="s">
        <v>3246</v>
      </c>
      <c r="F57" s="78" t="s">
        <v>4778</v>
      </c>
      <c r="G57" s="78" t="s">
        <v>3934</v>
      </c>
      <c r="H57" s="78" t="s">
        <v>4779</v>
      </c>
    </row>
    <row r="58" spans="1:8">
      <c r="A58" s="78" t="s">
        <v>4546</v>
      </c>
      <c r="B58" s="78" t="s">
        <v>4780</v>
      </c>
      <c r="C58" s="78" t="s">
        <v>56</v>
      </c>
      <c r="D58" s="78" t="s">
        <v>4781</v>
      </c>
      <c r="E58" s="78" t="s">
        <v>3249</v>
      </c>
      <c r="F58" s="78" t="s">
        <v>3340</v>
      </c>
      <c r="G58" s="78" t="s">
        <v>4782</v>
      </c>
      <c r="H58" s="78" t="s">
        <v>4783</v>
      </c>
    </row>
    <row r="59" spans="1:8">
      <c r="A59" s="78" t="s">
        <v>4546</v>
      </c>
      <c r="B59" s="78" t="s">
        <v>4784</v>
      </c>
      <c r="C59" s="78" t="s">
        <v>56</v>
      </c>
      <c r="D59" s="78" t="s">
        <v>4785</v>
      </c>
      <c r="E59" s="78" t="s">
        <v>3252</v>
      </c>
      <c r="F59" s="78" t="s">
        <v>3226</v>
      </c>
      <c r="G59" s="78" t="s">
        <v>4786</v>
      </c>
      <c r="H59" s="78" t="s">
        <v>4787</v>
      </c>
    </row>
    <row r="60" spans="1:8">
      <c r="A60" s="78" t="s">
        <v>4546</v>
      </c>
      <c r="C60" s="78" t="s">
        <v>57</v>
      </c>
      <c r="D60" s="78" t="s">
        <v>4788</v>
      </c>
      <c r="E60" s="78" t="s">
        <v>3255</v>
      </c>
      <c r="F60" s="78" t="s">
        <v>3229</v>
      </c>
      <c r="G60" s="78" t="s">
        <v>4789</v>
      </c>
      <c r="H60" s="78" t="s">
        <v>4790</v>
      </c>
    </row>
    <row r="61" spans="1:8">
      <c r="A61" s="78" t="s">
        <v>4546</v>
      </c>
      <c r="B61" s="78" t="s">
        <v>4791</v>
      </c>
      <c r="C61" s="78" t="s">
        <v>57</v>
      </c>
      <c r="D61" s="78" t="s">
        <v>4792</v>
      </c>
      <c r="E61" s="78" t="s">
        <v>3258</v>
      </c>
      <c r="F61" s="78" t="s">
        <v>3229</v>
      </c>
      <c r="G61" s="78" t="s">
        <v>4793</v>
      </c>
      <c r="H61" s="78" t="s">
        <v>4794</v>
      </c>
    </row>
    <row r="62" spans="1:8">
      <c r="A62" s="78" t="s">
        <v>4546</v>
      </c>
      <c r="B62" s="78" t="s">
        <v>4795</v>
      </c>
      <c r="C62" s="78" t="s">
        <v>56</v>
      </c>
      <c r="D62" s="78" t="s">
        <v>4796</v>
      </c>
      <c r="E62" s="78" t="s">
        <v>3261</v>
      </c>
      <c r="F62" s="78" t="s">
        <v>3338</v>
      </c>
      <c r="G62" s="78" t="s">
        <v>4797</v>
      </c>
      <c r="H62" s="78" t="s">
        <v>4798</v>
      </c>
    </row>
    <row r="63" spans="1:8">
      <c r="A63" s="78" t="s">
        <v>4546</v>
      </c>
      <c r="B63" s="78" t="s">
        <v>4799</v>
      </c>
      <c r="C63" s="78" t="s">
        <v>57</v>
      </c>
      <c r="D63" s="78" t="s">
        <v>4800</v>
      </c>
      <c r="E63" s="78" t="s">
        <v>3264</v>
      </c>
      <c r="F63" s="78" t="s">
        <v>3338</v>
      </c>
      <c r="G63" s="78" t="s">
        <v>4801</v>
      </c>
      <c r="H63" s="78" t="s">
        <v>4802</v>
      </c>
    </row>
    <row r="64" spans="1:8">
      <c r="A64" s="78" t="s">
        <v>4546</v>
      </c>
      <c r="C64" s="78" t="s">
        <v>57</v>
      </c>
      <c r="D64" s="78" t="s">
        <v>4803</v>
      </c>
      <c r="E64" s="78" t="s">
        <v>3267</v>
      </c>
      <c r="F64" s="78" t="s">
        <v>3232</v>
      </c>
      <c r="G64" s="78" t="s">
        <v>3789</v>
      </c>
      <c r="H64" s="78" t="s">
        <v>4804</v>
      </c>
    </row>
    <row r="65" spans="1:8">
      <c r="A65" s="78" t="s">
        <v>4546</v>
      </c>
      <c r="B65" s="78" t="s">
        <v>4805</v>
      </c>
      <c r="C65" s="78" t="s">
        <v>56</v>
      </c>
      <c r="D65" s="78" t="s">
        <v>4806</v>
      </c>
      <c r="E65" s="78" t="s">
        <v>432</v>
      </c>
      <c r="F65" s="78" t="s">
        <v>4807</v>
      </c>
      <c r="G65" s="78" t="s">
        <v>4808</v>
      </c>
      <c r="H65" s="78" t="s">
        <v>4809</v>
      </c>
    </row>
    <row r="66" spans="1:8">
      <c r="A66" s="78" t="s">
        <v>4546</v>
      </c>
      <c r="B66" s="78" t="s">
        <v>4810</v>
      </c>
      <c r="C66" s="78" t="s">
        <v>57</v>
      </c>
      <c r="D66" s="78" t="s">
        <v>4811</v>
      </c>
      <c r="E66" s="78" t="s">
        <v>3272</v>
      </c>
      <c r="F66" s="78" t="s">
        <v>4807</v>
      </c>
      <c r="G66" s="78" t="s">
        <v>4812</v>
      </c>
      <c r="H66" s="78" t="s">
        <v>4813</v>
      </c>
    </row>
    <row r="67" spans="1:8">
      <c r="A67" s="78" t="s">
        <v>4546</v>
      </c>
      <c r="B67" s="78" t="s">
        <v>4814</v>
      </c>
      <c r="C67" s="78" t="s">
        <v>56</v>
      </c>
      <c r="D67" s="78" t="s">
        <v>4815</v>
      </c>
      <c r="E67" s="78" t="s">
        <v>3275</v>
      </c>
      <c r="F67" s="78" t="s">
        <v>4807</v>
      </c>
      <c r="G67" s="78" t="s">
        <v>4816</v>
      </c>
      <c r="H67" s="78" t="s">
        <v>4817</v>
      </c>
    </row>
    <row r="68" spans="1:8">
      <c r="A68" s="78" t="s">
        <v>4546</v>
      </c>
      <c r="C68" s="78" t="s">
        <v>57</v>
      </c>
      <c r="D68" s="78" t="s">
        <v>4818</v>
      </c>
      <c r="E68" s="78" t="s">
        <v>3278</v>
      </c>
      <c r="F68" s="78" t="s">
        <v>4819</v>
      </c>
      <c r="G68" s="78" t="s">
        <v>4820</v>
      </c>
      <c r="H68" s="78" t="s">
        <v>4821</v>
      </c>
    </row>
    <row r="69" spans="1:8">
      <c r="A69" s="78" t="s">
        <v>4546</v>
      </c>
      <c r="B69" s="78" t="s">
        <v>4822</v>
      </c>
      <c r="C69" s="78" t="s">
        <v>56</v>
      </c>
      <c r="D69" s="78" t="s">
        <v>4823</v>
      </c>
      <c r="E69" s="78" t="s">
        <v>3281</v>
      </c>
      <c r="F69" s="78" t="s">
        <v>3235</v>
      </c>
      <c r="G69" s="78" t="s">
        <v>4824</v>
      </c>
      <c r="H69" s="78" t="s">
        <v>4825</v>
      </c>
    </row>
    <row r="70" spans="1:8">
      <c r="A70" s="78" t="s">
        <v>4546</v>
      </c>
      <c r="B70" s="78" t="s">
        <v>4826</v>
      </c>
      <c r="C70" s="78" t="s">
        <v>57</v>
      </c>
      <c r="D70" s="78" t="s">
        <v>4827</v>
      </c>
      <c r="E70" s="78" t="s">
        <v>3284</v>
      </c>
      <c r="F70" s="78" t="s">
        <v>3235</v>
      </c>
      <c r="G70" s="78" t="s">
        <v>4828</v>
      </c>
      <c r="H70" s="78" t="s">
        <v>4829</v>
      </c>
    </row>
    <row r="71" spans="1:8">
      <c r="A71" s="78" t="s">
        <v>4546</v>
      </c>
      <c r="C71" s="78" t="s">
        <v>56</v>
      </c>
      <c r="D71" s="78" t="s">
        <v>4830</v>
      </c>
      <c r="E71" s="78" t="s">
        <v>3286</v>
      </c>
      <c r="F71" s="78" t="s">
        <v>4831</v>
      </c>
      <c r="G71" s="78" t="s">
        <v>4832</v>
      </c>
      <c r="H71" s="78" t="s">
        <v>4833</v>
      </c>
    </row>
    <row r="72" spans="1:8">
      <c r="A72" s="78" t="s">
        <v>4546</v>
      </c>
      <c r="B72" s="78" t="s">
        <v>4834</v>
      </c>
      <c r="C72" s="78" t="s">
        <v>56</v>
      </c>
      <c r="D72" s="78" t="s">
        <v>4835</v>
      </c>
      <c r="E72" s="78" t="s">
        <v>3289</v>
      </c>
      <c r="F72" s="78" t="s">
        <v>4831</v>
      </c>
      <c r="G72" s="78" t="s">
        <v>4836</v>
      </c>
      <c r="H72" s="78" t="s">
        <v>4837</v>
      </c>
    </row>
    <row r="73" spans="1:8">
      <c r="A73" s="78" t="s">
        <v>4546</v>
      </c>
      <c r="B73" s="78" t="s">
        <v>4838</v>
      </c>
      <c r="C73" s="78" t="s">
        <v>56</v>
      </c>
      <c r="D73" s="78" t="s">
        <v>4839</v>
      </c>
      <c r="E73" s="78" t="s">
        <v>3292</v>
      </c>
      <c r="F73" s="78" t="s">
        <v>3335</v>
      </c>
      <c r="G73" s="78" t="s">
        <v>4840</v>
      </c>
      <c r="H73" s="78" t="s">
        <v>4841</v>
      </c>
    </row>
    <row r="74" spans="1:8">
      <c r="A74" s="78" t="s">
        <v>4546</v>
      </c>
      <c r="B74" s="78" t="s">
        <v>4842</v>
      </c>
      <c r="C74" s="78" t="s">
        <v>56</v>
      </c>
      <c r="D74" s="78" t="s">
        <v>4843</v>
      </c>
      <c r="E74" s="78" t="s">
        <v>3295</v>
      </c>
      <c r="F74" s="78" t="s">
        <v>4844</v>
      </c>
      <c r="G74" s="78" t="s">
        <v>4845</v>
      </c>
      <c r="H74" s="78" t="s">
        <v>4846</v>
      </c>
    </row>
    <row r="75" spans="1:8">
      <c r="A75" s="78" t="s">
        <v>4546</v>
      </c>
      <c r="B75" s="78" t="s">
        <v>4847</v>
      </c>
      <c r="C75" s="78" t="s">
        <v>56</v>
      </c>
      <c r="D75" s="78" t="s">
        <v>4848</v>
      </c>
      <c r="E75" s="78" t="s">
        <v>3298</v>
      </c>
      <c r="F75" s="78" t="s">
        <v>4849</v>
      </c>
      <c r="G75" s="78" t="s">
        <v>3740</v>
      </c>
      <c r="H75" s="78" t="s">
        <v>4850</v>
      </c>
    </row>
    <row r="76" spans="1:8">
      <c r="A76" s="78" t="s">
        <v>4546</v>
      </c>
      <c r="B76" s="78" t="s">
        <v>4851</v>
      </c>
      <c r="C76" s="78" t="s">
        <v>57</v>
      </c>
      <c r="D76" s="78" t="s">
        <v>4852</v>
      </c>
      <c r="E76" s="78" t="s">
        <v>3300</v>
      </c>
      <c r="F76" s="78" t="s">
        <v>4853</v>
      </c>
      <c r="G76" s="78" t="s">
        <v>4854</v>
      </c>
      <c r="H76" s="78" t="s">
        <v>4855</v>
      </c>
    </row>
    <row r="77" spans="1:8">
      <c r="A77" s="78" t="s">
        <v>4546</v>
      </c>
      <c r="C77" s="78" t="s">
        <v>56</v>
      </c>
      <c r="D77" s="78" t="s">
        <v>4856</v>
      </c>
      <c r="E77" s="78" t="s">
        <v>3303</v>
      </c>
      <c r="F77" s="78" t="s">
        <v>4857</v>
      </c>
      <c r="G77" s="78" t="s">
        <v>4858</v>
      </c>
      <c r="H77" s="78" t="s">
        <v>4859</v>
      </c>
    </row>
    <row r="78" spans="1:8">
      <c r="A78" s="78" t="s">
        <v>4546</v>
      </c>
      <c r="B78" s="78" t="s">
        <v>4860</v>
      </c>
      <c r="C78" s="78" t="s">
        <v>56</v>
      </c>
      <c r="D78" s="78" t="s">
        <v>4861</v>
      </c>
      <c r="E78" s="78" t="s">
        <v>3306</v>
      </c>
      <c r="F78" s="78" t="s">
        <v>4862</v>
      </c>
      <c r="G78" s="78" t="s">
        <v>4863</v>
      </c>
      <c r="H78" s="78" t="s">
        <v>4864</v>
      </c>
    </row>
    <row r="79" spans="1:8">
      <c r="A79" s="78" t="s">
        <v>4546</v>
      </c>
      <c r="B79" s="78" t="s">
        <v>4865</v>
      </c>
      <c r="C79" s="78" t="s">
        <v>56</v>
      </c>
      <c r="D79" s="78" t="s">
        <v>4866</v>
      </c>
      <c r="E79" s="78" t="s">
        <v>3309</v>
      </c>
      <c r="F79" s="78" t="s">
        <v>4867</v>
      </c>
      <c r="G79" s="78" t="s">
        <v>4868</v>
      </c>
      <c r="H79" s="78" t="s">
        <v>4869</v>
      </c>
    </row>
    <row r="80" spans="1:8">
      <c r="A80" s="78" t="s">
        <v>4546</v>
      </c>
      <c r="B80" s="78" t="s">
        <v>4870</v>
      </c>
      <c r="C80" s="78" t="s">
        <v>57</v>
      </c>
      <c r="D80" s="78" t="s">
        <v>4871</v>
      </c>
      <c r="E80" s="78" t="s">
        <v>3312</v>
      </c>
      <c r="F80" s="78" t="s">
        <v>4872</v>
      </c>
      <c r="G80" s="78" t="s">
        <v>4873</v>
      </c>
      <c r="H80" s="78" t="s">
        <v>4874</v>
      </c>
    </row>
    <row r="81" spans="1:8">
      <c r="A81" s="78" t="s">
        <v>4546</v>
      </c>
      <c r="C81" s="78" t="s">
        <v>56</v>
      </c>
      <c r="D81" s="78" t="s">
        <v>4875</v>
      </c>
      <c r="E81" s="78" t="s">
        <v>3315</v>
      </c>
      <c r="F81" s="78" t="s">
        <v>4876</v>
      </c>
      <c r="G81" s="78" t="s">
        <v>4877</v>
      </c>
      <c r="H81" s="78" t="s">
        <v>4878</v>
      </c>
    </row>
    <row r="82" spans="1:8">
      <c r="A82" s="78" t="s">
        <v>4546</v>
      </c>
      <c r="B82" s="78" t="s">
        <v>4879</v>
      </c>
      <c r="C82" s="78" t="s">
        <v>56</v>
      </c>
      <c r="D82" s="78" t="s">
        <v>4880</v>
      </c>
      <c r="E82" s="78" t="s">
        <v>3317</v>
      </c>
      <c r="F82" s="78" t="s">
        <v>4876</v>
      </c>
      <c r="G82" s="78" t="s">
        <v>4881</v>
      </c>
      <c r="H82" s="78" t="s">
        <v>4882</v>
      </c>
    </row>
    <row r="83" spans="1:8">
      <c r="A83" s="78" t="s">
        <v>4546</v>
      </c>
      <c r="C83" s="78" t="s">
        <v>56</v>
      </c>
      <c r="D83" s="78" t="s">
        <v>4883</v>
      </c>
      <c r="E83" s="78" t="s">
        <v>3320</v>
      </c>
      <c r="F83" s="78" t="s">
        <v>4884</v>
      </c>
      <c r="G83" s="78" t="s">
        <v>3225</v>
      </c>
      <c r="H83" s="78" t="s">
        <v>4885</v>
      </c>
    </row>
    <row r="84" spans="1:8">
      <c r="A84" s="78" t="s">
        <v>4546</v>
      </c>
      <c r="B84" s="78" t="s">
        <v>4886</v>
      </c>
      <c r="C84" s="78" t="s">
        <v>56</v>
      </c>
      <c r="D84" s="78" t="s">
        <v>4887</v>
      </c>
      <c r="E84" s="78" t="s">
        <v>3323</v>
      </c>
      <c r="F84" s="78" t="s">
        <v>4884</v>
      </c>
      <c r="G84" s="78" t="s">
        <v>4888</v>
      </c>
      <c r="H84" s="78" t="s">
        <v>4889</v>
      </c>
    </row>
    <row r="85" spans="1:8">
      <c r="A85" s="78" t="s">
        <v>4546</v>
      </c>
      <c r="B85" s="78" t="s">
        <v>4890</v>
      </c>
      <c r="C85" s="78" t="s">
        <v>56</v>
      </c>
      <c r="D85" s="78" t="s">
        <v>4891</v>
      </c>
      <c r="E85" s="78" t="s">
        <v>3326</v>
      </c>
      <c r="F85" s="78" t="s">
        <v>4884</v>
      </c>
      <c r="G85" s="78" t="s">
        <v>4892</v>
      </c>
      <c r="H85" s="78" t="s">
        <v>4893</v>
      </c>
    </row>
    <row r="86" spans="1:8">
      <c r="A86" s="78" t="s">
        <v>4546</v>
      </c>
      <c r="B86" s="78" t="s">
        <v>4894</v>
      </c>
      <c r="C86" s="78" t="s">
        <v>56</v>
      </c>
      <c r="D86" s="78" t="s">
        <v>4895</v>
      </c>
      <c r="E86" s="78" t="s">
        <v>3329</v>
      </c>
      <c r="F86" s="78" t="s">
        <v>4896</v>
      </c>
      <c r="G86" s="78" t="s">
        <v>4897</v>
      </c>
      <c r="H86" s="78" t="s">
        <v>4898</v>
      </c>
    </row>
    <row r="87" spans="1:8">
      <c r="A87" s="78" t="s">
        <v>4546</v>
      </c>
      <c r="B87" s="78" t="s">
        <v>4899</v>
      </c>
      <c r="C87" s="78" t="s">
        <v>57</v>
      </c>
      <c r="D87" s="78" t="s">
        <v>4900</v>
      </c>
      <c r="E87" s="78" t="s">
        <v>3332</v>
      </c>
      <c r="F87" s="78" t="s">
        <v>4896</v>
      </c>
      <c r="G87" s="78" t="s">
        <v>4901</v>
      </c>
      <c r="H87" s="78" t="s">
        <v>4902</v>
      </c>
    </row>
    <row r="88" spans="1:8">
      <c r="A88" s="78" t="s">
        <v>4546</v>
      </c>
      <c r="C88" s="78" t="s">
        <v>56</v>
      </c>
      <c r="D88" s="78" t="s">
        <v>4903</v>
      </c>
      <c r="E88" s="78" t="s">
        <v>3335</v>
      </c>
      <c r="F88" s="78" t="s">
        <v>4896</v>
      </c>
      <c r="G88" s="78" t="s">
        <v>3366</v>
      </c>
      <c r="H88" s="78" t="s">
        <v>4904</v>
      </c>
    </row>
    <row r="89" spans="1:8">
      <c r="A89" s="78" t="s">
        <v>4546</v>
      </c>
      <c r="B89" s="78" t="s">
        <v>4905</v>
      </c>
      <c r="C89" s="78" t="s">
        <v>56</v>
      </c>
      <c r="D89" s="78" t="s">
        <v>4906</v>
      </c>
      <c r="E89" s="78" t="s">
        <v>3338</v>
      </c>
      <c r="F89" s="78" t="s">
        <v>4907</v>
      </c>
      <c r="G89" s="78" t="s">
        <v>4908</v>
      </c>
      <c r="H89" s="78" t="s">
        <v>4909</v>
      </c>
    </row>
    <row r="90" spans="1:8">
      <c r="A90" s="78" t="s">
        <v>4546</v>
      </c>
      <c r="B90" s="78" t="s">
        <v>4910</v>
      </c>
      <c r="C90" s="78" t="s">
        <v>56</v>
      </c>
      <c r="D90" s="78" t="s">
        <v>4911</v>
      </c>
      <c r="E90" s="78" t="s">
        <v>3340</v>
      </c>
      <c r="F90" s="78" t="s">
        <v>4912</v>
      </c>
      <c r="G90" s="78" t="s">
        <v>4913</v>
      </c>
      <c r="H90" s="78" t="s">
        <v>4914</v>
      </c>
    </row>
    <row r="91" spans="1:8">
      <c r="A91" s="78" t="s">
        <v>4546</v>
      </c>
      <c r="B91" s="78" t="s">
        <v>4915</v>
      </c>
      <c r="C91" s="78" t="s">
        <v>56</v>
      </c>
      <c r="D91" s="78" t="s">
        <v>4916</v>
      </c>
      <c r="E91" s="78" t="s">
        <v>3343</v>
      </c>
      <c r="F91" s="78" t="s">
        <v>4912</v>
      </c>
      <c r="G91" s="78" t="s">
        <v>4917</v>
      </c>
      <c r="H91" s="78" t="s">
        <v>4918</v>
      </c>
    </row>
    <row r="92" spans="1:8">
      <c r="A92" s="78" t="s">
        <v>4546</v>
      </c>
      <c r="B92" s="78" t="s">
        <v>4919</v>
      </c>
      <c r="C92" s="78" t="s">
        <v>56</v>
      </c>
      <c r="D92" s="78" t="s">
        <v>4920</v>
      </c>
      <c r="E92" s="78" t="s">
        <v>3345</v>
      </c>
      <c r="F92" s="78" t="s">
        <v>4912</v>
      </c>
      <c r="G92" s="78" t="s">
        <v>4921</v>
      </c>
      <c r="H92" s="78" t="s">
        <v>4922</v>
      </c>
    </row>
    <row r="93" spans="1:8">
      <c r="A93" s="78" t="s">
        <v>4546</v>
      </c>
      <c r="C93" s="78" t="s">
        <v>57</v>
      </c>
      <c r="D93" s="78" t="s">
        <v>4923</v>
      </c>
      <c r="E93" s="78" t="s">
        <v>3348</v>
      </c>
      <c r="F93" s="78" t="s">
        <v>4924</v>
      </c>
      <c r="G93" s="78" t="s">
        <v>4925</v>
      </c>
      <c r="H93" s="78" t="s">
        <v>4926</v>
      </c>
    </row>
    <row r="94" spans="1:8">
      <c r="A94" s="78" t="s">
        <v>4546</v>
      </c>
      <c r="C94" s="78" t="s">
        <v>56</v>
      </c>
      <c r="D94" s="78" t="s">
        <v>4927</v>
      </c>
      <c r="E94" s="78" t="s">
        <v>3351</v>
      </c>
      <c r="F94" s="78" t="s">
        <v>4928</v>
      </c>
      <c r="G94" s="78" t="s">
        <v>4929</v>
      </c>
      <c r="H94" s="78" t="s">
        <v>4930</v>
      </c>
    </row>
    <row r="95" spans="1:8">
      <c r="A95" s="78" t="s">
        <v>4546</v>
      </c>
      <c r="B95" s="78" t="s">
        <v>4931</v>
      </c>
      <c r="C95" s="78" t="s">
        <v>56</v>
      </c>
      <c r="D95" s="78" t="s">
        <v>4932</v>
      </c>
      <c r="E95" s="78" t="s">
        <v>3354</v>
      </c>
      <c r="F95" s="78" t="s">
        <v>3238</v>
      </c>
      <c r="G95" s="78" t="s">
        <v>4521</v>
      </c>
      <c r="H95" s="78" t="s">
        <v>4933</v>
      </c>
    </row>
    <row r="96" spans="1:8">
      <c r="A96" s="78" t="s">
        <v>4546</v>
      </c>
      <c r="B96" s="78" t="s">
        <v>4934</v>
      </c>
      <c r="C96" s="78" t="s">
        <v>56</v>
      </c>
      <c r="D96" s="78" t="s">
        <v>4935</v>
      </c>
      <c r="E96" s="78" t="s">
        <v>3357</v>
      </c>
      <c r="F96" s="78" t="s">
        <v>4936</v>
      </c>
      <c r="G96" s="78" t="s">
        <v>4937</v>
      </c>
      <c r="H96" s="78" t="s">
        <v>4938</v>
      </c>
    </row>
    <row r="97" spans="1:8">
      <c r="A97" s="78" t="s">
        <v>4546</v>
      </c>
      <c r="C97" s="78" t="s">
        <v>57</v>
      </c>
      <c r="D97" s="78" t="s">
        <v>4939</v>
      </c>
      <c r="E97" s="78" t="s">
        <v>3360</v>
      </c>
      <c r="F97" s="78" t="s">
        <v>4940</v>
      </c>
      <c r="G97" s="78" t="s">
        <v>4941</v>
      </c>
      <c r="H97" s="78" t="s">
        <v>4942</v>
      </c>
    </row>
    <row r="98" spans="1:8">
      <c r="A98" s="78" t="s">
        <v>4546</v>
      </c>
      <c r="B98" s="78" t="s">
        <v>4943</v>
      </c>
      <c r="C98" s="78" t="s">
        <v>57</v>
      </c>
      <c r="D98" s="78" t="s">
        <v>4944</v>
      </c>
      <c r="E98" s="78" t="s">
        <v>3363</v>
      </c>
      <c r="F98" s="78" t="s">
        <v>4945</v>
      </c>
      <c r="G98" s="78" t="s">
        <v>4946</v>
      </c>
      <c r="H98" s="78" t="s">
        <v>4947</v>
      </c>
    </row>
    <row r="99" spans="1:8">
      <c r="A99" s="78" t="s">
        <v>4546</v>
      </c>
      <c r="C99" s="78" t="s">
        <v>57</v>
      </c>
      <c r="D99" s="78" t="s">
        <v>4948</v>
      </c>
      <c r="E99" s="78" t="s">
        <v>3366</v>
      </c>
      <c r="F99" s="78" t="s">
        <v>4945</v>
      </c>
      <c r="G99" s="78" t="s">
        <v>4949</v>
      </c>
      <c r="H99" s="78" t="s">
        <v>4950</v>
      </c>
    </row>
    <row r="100" spans="1:8">
      <c r="A100" s="78" t="s">
        <v>4546</v>
      </c>
      <c r="B100" s="78" t="s">
        <v>4951</v>
      </c>
      <c r="C100" s="78" t="s">
        <v>57</v>
      </c>
      <c r="D100" s="78" t="s">
        <v>4952</v>
      </c>
      <c r="E100" s="78" t="s">
        <v>3369</v>
      </c>
      <c r="F100" s="78" t="s">
        <v>4945</v>
      </c>
      <c r="G100" s="78" t="s">
        <v>4953</v>
      </c>
      <c r="H100" s="78" t="s">
        <v>4954</v>
      </c>
    </row>
    <row r="101" spans="1:8">
      <c r="A101" s="78" t="s">
        <v>4546</v>
      </c>
      <c r="C101" s="78" t="s">
        <v>56</v>
      </c>
      <c r="D101" s="78" t="s">
        <v>4955</v>
      </c>
      <c r="E101" s="78" t="s">
        <v>3187</v>
      </c>
      <c r="F101" s="78" t="s">
        <v>4956</v>
      </c>
      <c r="G101" s="78" t="s">
        <v>4957</v>
      </c>
      <c r="H101" s="78" t="s">
        <v>4958</v>
      </c>
    </row>
    <row r="102" spans="1:8">
      <c r="A102" s="78" t="s">
        <v>4546</v>
      </c>
      <c r="B102" s="78" t="s">
        <v>4959</v>
      </c>
      <c r="C102" s="78" t="s">
        <v>56</v>
      </c>
      <c r="D102" s="78" t="s">
        <v>4960</v>
      </c>
      <c r="E102" s="78" t="s">
        <v>3184</v>
      </c>
      <c r="F102" s="78" t="s">
        <v>4956</v>
      </c>
      <c r="G102" s="78" t="s">
        <v>4961</v>
      </c>
      <c r="H102" s="78" t="s">
        <v>4962</v>
      </c>
    </row>
    <row r="103" spans="1:8">
      <c r="A103" s="78" t="s">
        <v>4546</v>
      </c>
      <c r="B103" s="78" t="s">
        <v>4963</v>
      </c>
      <c r="C103" s="78" t="s">
        <v>57</v>
      </c>
      <c r="D103" s="78" t="s">
        <v>4964</v>
      </c>
      <c r="E103" s="78" t="s">
        <v>3375</v>
      </c>
      <c r="F103" s="78" t="s">
        <v>4956</v>
      </c>
      <c r="G103" s="78" t="s">
        <v>4965</v>
      </c>
      <c r="H103" s="78" t="s">
        <v>4966</v>
      </c>
    </row>
    <row r="104" spans="1:8">
      <c r="A104" s="78" t="s">
        <v>4546</v>
      </c>
      <c r="B104" s="78" t="s">
        <v>4967</v>
      </c>
      <c r="C104" s="78" t="s">
        <v>56</v>
      </c>
      <c r="D104" s="78" t="s">
        <v>4968</v>
      </c>
      <c r="E104" s="78" t="s">
        <v>3378</v>
      </c>
      <c r="F104" s="78" t="s">
        <v>4956</v>
      </c>
      <c r="G104" s="78" t="s">
        <v>4969</v>
      </c>
      <c r="H104" s="78" t="s">
        <v>4970</v>
      </c>
    </row>
    <row r="105" spans="1:8">
      <c r="A105" s="78" t="s">
        <v>4546</v>
      </c>
      <c r="B105" s="78" t="s">
        <v>4971</v>
      </c>
      <c r="C105" s="78" t="s">
        <v>56</v>
      </c>
      <c r="D105" s="78" t="s">
        <v>4972</v>
      </c>
      <c r="E105" s="78" t="s">
        <v>3181</v>
      </c>
      <c r="F105" s="78" t="s">
        <v>3326</v>
      </c>
      <c r="G105" s="78" t="s">
        <v>4973</v>
      </c>
      <c r="H105" s="78" t="s">
        <v>4974</v>
      </c>
    </row>
    <row r="106" spans="1:8">
      <c r="A106" s="78" t="s">
        <v>4546</v>
      </c>
      <c r="B106" s="78" t="s">
        <v>4975</v>
      </c>
      <c r="C106" s="78" t="s">
        <v>56</v>
      </c>
      <c r="D106" s="78" t="s">
        <v>4976</v>
      </c>
      <c r="E106" s="78" t="s">
        <v>3177</v>
      </c>
      <c r="F106" s="78" t="s">
        <v>3326</v>
      </c>
      <c r="G106" s="78" t="s">
        <v>4977</v>
      </c>
      <c r="H106" s="78" t="s">
        <v>4978</v>
      </c>
    </row>
    <row r="107" spans="1:8">
      <c r="A107" s="78" t="s">
        <v>4546</v>
      </c>
      <c r="B107" s="78" t="s">
        <v>4979</v>
      </c>
      <c r="C107" s="78" t="s">
        <v>56</v>
      </c>
      <c r="D107" s="78" t="s">
        <v>4980</v>
      </c>
      <c r="E107" s="78" t="s">
        <v>3174</v>
      </c>
      <c r="F107" s="78" t="s">
        <v>4981</v>
      </c>
      <c r="G107" s="78" t="s">
        <v>4982</v>
      </c>
      <c r="H107" s="78" t="s">
        <v>4983</v>
      </c>
    </row>
    <row r="108" spans="1:8">
      <c r="A108" s="78" t="s">
        <v>4546</v>
      </c>
      <c r="B108" s="78" t="s">
        <v>4984</v>
      </c>
      <c r="C108" s="78" t="s">
        <v>57</v>
      </c>
      <c r="D108" s="78" t="s">
        <v>4985</v>
      </c>
      <c r="E108" s="78" t="s">
        <v>3171</v>
      </c>
      <c r="F108" s="78" t="s">
        <v>4981</v>
      </c>
      <c r="G108" s="78" t="s">
        <v>4986</v>
      </c>
      <c r="H108" s="78" t="s">
        <v>4987</v>
      </c>
    </row>
    <row r="109" spans="1:8">
      <c r="A109" s="78" t="s">
        <v>4546</v>
      </c>
      <c r="C109" s="78" t="s">
        <v>56</v>
      </c>
      <c r="D109" s="78" t="s">
        <v>4988</v>
      </c>
      <c r="E109" s="78" t="s">
        <v>3389</v>
      </c>
      <c r="F109" s="78" t="s">
        <v>4981</v>
      </c>
      <c r="G109" s="78" t="s">
        <v>4989</v>
      </c>
      <c r="H109" s="78" t="s">
        <v>4990</v>
      </c>
    </row>
    <row r="110" spans="1:8">
      <c r="A110" s="78" t="s">
        <v>4546</v>
      </c>
      <c r="B110" s="78" t="s">
        <v>4991</v>
      </c>
      <c r="C110" s="78" t="s">
        <v>57</v>
      </c>
      <c r="D110" s="78" t="s">
        <v>4992</v>
      </c>
      <c r="E110" s="78" t="s">
        <v>3172</v>
      </c>
      <c r="F110" s="78" t="s">
        <v>4993</v>
      </c>
      <c r="G110" s="78" t="s">
        <v>4994</v>
      </c>
      <c r="H110" s="78" t="s">
        <v>4995</v>
      </c>
    </row>
    <row r="111" spans="1:8">
      <c r="A111" s="78" t="s">
        <v>4546</v>
      </c>
      <c r="B111" s="78" t="s">
        <v>4996</v>
      </c>
      <c r="C111" s="78" t="s">
        <v>57</v>
      </c>
      <c r="D111" s="78" t="s">
        <v>4997</v>
      </c>
      <c r="E111" s="78" t="s">
        <v>3168</v>
      </c>
      <c r="F111" s="78" t="s">
        <v>4998</v>
      </c>
      <c r="G111" s="78" t="s">
        <v>4999</v>
      </c>
      <c r="H111" s="78" t="s">
        <v>5000</v>
      </c>
    </row>
    <row r="112" spans="1:8">
      <c r="A112" s="78" t="s">
        <v>4546</v>
      </c>
      <c r="B112" s="78" t="s">
        <v>5001</v>
      </c>
      <c r="C112" s="78" t="s">
        <v>56</v>
      </c>
      <c r="D112" s="78" t="s">
        <v>5002</v>
      </c>
      <c r="E112" s="78" t="s">
        <v>3396</v>
      </c>
      <c r="F112" s="78" t="s">
        <v>5003</v>
      </c>
      <c r="G112" s="78" t="s">
        <v>5004</v>
      </c>
      <c r="H112" s="78" t="s">
        <v>5005</v>
      </c>
    </row>
    <row r="113" spans="1:8">
      <c r="A113" s="78" t="s">
        <v>4546</v>
      </c>
      <c r="C113" s="78" t="s">
        <v>56</v>
      </c>
      <c r="D113" s="78" t="s">
        <v>5006</v>
      </c>
      <c r="E113" s="78" t="s">
        <v>3165</v>
      </c>
      <c r="F113" s="78" t="s">
        <v>5007</v>
      </c>
      <c r="G113" s="78" t="s">
        <v>4443</v>
      </c>
      <c r="H113" s="78" t="s">
        <v>5008</v>
      </c>
    </row>
    <row r="114" spans="1:8">
      <c r="A114" s="78" t="s">
        <v>4546</v>
      </c>
      <c r="B114" s="78" t="s">
        <v>5009</v>
      </c>
      <c r="C114" s="78" t="s">
        <v>56</v>
      </c>
      <c r="D114" s="78" t="s">
        <v>5010</v>
      </c>
      <c r="E114" s="78" t="s">
        <v>3401</v>
      </c>
      <c r="F114" s="78" t="s">
        <v>5007</v>
      </c>
      <c r="G114" s="78" t="s">
        <v>4386</v>
      </c>
      <c r="H114" s="78" t="s">
        <v>5011</v>
      </c>
    </row>
    <row r="115" spans="1:8">
      <c r="A115" s="78" t="s">
        <v>4546</v>
      </c>
      <c r="B115" s="78" t="s">
        <v>5012</v>
      </c>
      <c r="C115" s="78" t="s">
        <v>57</v>
      </c>
      <c r="D115" s="78" t="s">
        <v>5013</v>
      </c>
      <c r="E115" s="78" t="s">
        <v>3162</v>
      </c>
      <c r="F115" s="78" t="s">
        <v>5014</v>
      </c>
      <c r="G115" s="78" t="s">
        <v>5015</v>
      </c>
      <c r="H115" s="78" t="s">
        <v>5016</v>
      </c>
    </row>
    <row r="116" spans="1:8">
      <c r="A116" s="78" t="s">
        <v>4546</v>
      </c>
      <c r="C116" s="78" t="s">
        <v>57</v>
      </c>
      <c r="D116" s="78" t="s">
        <v>5017</v>
      </c>
      <c r="E116" s="78" t="s">
        <v>3405</v>
      </c>
      <c r="F116" s="78" t="s">
        <v>5018</v>
      </c>
      <c r="G116" s="78" t="s">
        <v>3132</v>
      </c>
      <c r="H116" s="78" t="s">
        <v>5019</v>
      </c>
    </row>
    <row r="117" spans="1:8">
      <c r="A117" s="78" t="s">
        <v>4546</v>
      </c>
      <c r="B117" s="78" t="s">
        <v>5020</v>
      </c>
      <c r="C117" s="78" t="s">
        <v>56</v>
      </c>
      <c r="D117" s="78" t="s">
        <v>5021</v>
      </c>
      <c r="E117" s="78" t="s">
        <v>3408</v>
      </c>
      <c r="F117" s="78" t="s">
        <v>3323</v>
      </c>
      <c r="G117" s="78" t="s">
        <v>5022</v>
      </c>
      <c r="H117" s="78" t="s">
        <v>5023</v>
      </c>
    </row>
    <row r="118" spans="1:8">
      <c r="A118" s="78" t="s">
        <v>4546</v>
      </c>
      <c r="B118" s="78" t="s">
        <v>5024</v>
      </c>
      <c r="C118" s="78" t="s">
        <v>56</v>
      </c>
      <c r="D118" s="78" t="s">
        <v>5025</v>
      </c>
      <c r="E118" s="78" t="s">
        <v>3411</v>
      </c>
      <c r="F118" s="78" t="s">
        <v>3323</v>
      </c>
      <c r="G118" s="78" t="s">
        <v>5026</v>
      </c>
      <c r="H118" s="78" t="s">
        <v>5027</v>
      </c>
    </row>
    <row r="119" spans="1:8">
      <c r="A119" s="78" t="s">
        <v>4546</v>
      </c>
      <c r="B119" s="78" t="s">
        <v>5028</v>
      </c>
      <c r="C119" s="78" t="s">
        <v>56</v>
      </c>
      <c r="D119" s="78" t="s">
        <v>5029</v>
      </c>
      <c r="E119" s="78" t="s">
        <v>3159</v>
      </c>
      <c r="F119" s="78" t="s">
        <v>5030</v>
      </c>
      <c r="G119" s="78" t="s">
        <v>5031</v>
      </c>
      <c r="H119" s="78" t="s">
        <v>5032</v>
      </c>
    </row>
    <row r="120" spans="1:8">
      <c r="A120" s="78" t="s">
        <v>4546</v>
      </c>
      <c r="B120" s="78" t="s">
        <v>5033</v>
      </c>
      <c r="C120" s="78" t="s">
        <v>56</v>
      </c>
      <c r="D120" s="78" t="s">
        <v>5034</v>
      </c>
      <c r="E120" s="78" t="s">
        <v>3156</v>
      </c>
      <c r="F120" s="78" t="s">
        <v>5030</v>
      </c>
      <c r="G120" s="78" t="s">
        <v>5035</v>
      </c>
      <c r="H120" s="78" t="s">
        <v>5036</v>
      </c>
    </row>
    <row r="121" spans="1:8">
      <c r="A121" s="78" t="s">
        <v>4546</v>
      </c>
      <c r="B121" s="78" t="s">
        <v>5037</v>
      </c>
      <c r="C121" s="78" t="s">
        <v>56</v>
      </c>
      <c r="D121" s="78" t="s">
        <v>5038</v>
      </c>
      <c r="E121" s="78" t="s">
        <v>3153</v>
      </c>
      <c r="F121" s="78" t="s">
        <v>3241</v>
      </c>
      <c r="G121" s="78" t="s">
        <v>5039</v>
      </c>
      <c r="H121" s="78" t="s">
        <v>5040</v>
      </c>
    </row>
    <row r="122" spans="1:8">
      <c r="A122" s="78" t="s">
        <v>4546</v>
      </c>
      <c r="C122" s="78" t="s">
        <v>57</v>
      </c>
      <c r="D122" s="78" t="s">
        <v>5041</v>
      </c>
      <c r="E122" s="78" t="s">
        <v>3418</v>
      </c>
      <c r="F122" s="78" t="s">
        <v>5042</v>
      </c>
      <c r="G122" s="78" t="s">
        <v>5043</v>
      </c>
      <c r="H122" s="78" t="s">
        <v>5044</v>
      </c>
    </row>
    <row r="123" spans="1:8">
      <c r="A123" s="78" t="s">
        <v>4546</v>
      </c>
      <c r="B123" s="78" t="s">
        <v>5045</v>
      </c>
      <c r="C123" s="78" t="s">
        <v>56</v>
      </c>
      <c r="D123" s="78" t="s">
        <v>5046</v>
      </c>
      <c r="E123" s="78" t="s">
        <v>3421</v>
      </c>
      <c r="F123" s="78" t="s">
        <v>5047</v>
      </c>
      <c r="G123" s="78" t="s">
        <v>5048</v>
      </c>
      <c r="H123" s="78" t="s">
        <v>5049</v>
      </c>
    </row>
    <row r="124" spans="1:8">
      <c r="A124" s="78" t="s">
        <v>4546</v>
      </c>
      <c r="C124" s="78" t="s">
        <v>56</v>
      </c>
      <c r="D124" s="78" t="s">
        <v>5050</v>
      </c>
      <c r="E124" s="78" t="s">
        <v>3424</v>
      </c>
      <c r="F124" s="78" t="s">
        <v>5051</v>
      </c>
      <c r="G124" s="78" t="s">
        <v>5052</v>
      </c>
      <c r="H124" s="78" t="s">
        <v>5053</v>
      </c>
    </row>
    <row r="125" spans="1:8">
      <c r="A125" s="78" t="s">
        <v>4546</v>
      </c>
      <c r="B125" s="78" t="s">
        <v>5054</v>
      </c>
      <c r="C125" s="78" t="s">
        <v>56</v>
      </c>
      <c r="D125" s="78" t="s">
        <v>5055</v>
      </c>
      <c r="E125" s="78" t="s">
        <v>3426</v>
      </c>
      <c r="F125" s="78" t="s">
        <v>5051</v>
      </c>
      <c r="G125" s="78" t="s">
        <v>5056</v>
      </c>
      <c r="H125" s="78" t="s">
        <v>5057</v>
      </c>
    </row>
    <row r="126" spans="1:8">
      <c r="A126" s="78" t="s">
        <v>4546</v>
      </c>
      <c r="B126" s="78" t="s">
        <v>5058</v>
      </c>
      <c r="C126" s="78" t="s">
        <v>56</v>
      </c>
      <c r="D126" s="78" t="s">
        <v>5059</v>
      </c>
      <c r="E126" s="78" t="s">
        <v>3429</v>
      </c>
      <c r="F126" s="78" t="s">
        <v>5051</v>
      </c>
      <c r="G126" s="78" t="s">
        <v>5060</v>
      </c>
      <c r="H126" s="78" t="s">
        <v>5061</v>
      </c>
    </row>
    <row r="127" spans="1:8">
      <c r="A127" s="78" t="s">
        <v>4546</v>
      </c>
      <c r="C127" s="78" t="s">
        <v>57</v>
      </c>
      <c r="D127" s="78" t="s">
        <v>5062</v>
      </c>
      <c r="E127" s="78" t="s">
        <v>3432</v>
      </c>
      <c r="F127" s="78" t="s">
        <v>5063</v>
      </c>
      <c r="G127" s="78" t="s">
        <v>5064</v>
      </c>
      <c r="H127" s="78" t="s">
        <v>5065</v>
      </c>
    </row>
    <row r="128" spans="1:8">
      <c r="A128" s="78" t="s">
        <v>4546</v>
      </c>
      <c r="C128" s="78" t="s">
        <v>56</v>
      </c>
      <c r="D128" s="78" t="s">
        <v>5066</v>
      </c>
      <c r="E128" s="78" t="s">
        <v>3435</v>
      </c>
      <c r="F128" s="78" t="s">
        <v>5063</v>
      </c>
      <c r="G128" s="78" t="s">
        <v>5067</v>
      </c>
      <c r="H128" s="78" t="s">
        <v>5068</v>
      </c>
    </row>
    <row r="129" spans="1:8">
      <c r="A129" s="78" t="s">
        <v>4546</v>
      </c>
      <c r="B129" s="78" t="s">
        <v>5069</v>
      </c>
      <c r="C129" s="78" t="s">
        <v>56</v>
      </c>
      <c r="D129" s="78" t="s">
        <v>5070</v>
      </c>
      <c r="E129" s="78" t="s">
        <v>3438</v>
      </c>
      <c r="F129" s="78" t="s">
        <v>5071</v>
      </c>
      <c r="G129" s="78" t="s">
        <v>5072</v>
      </c>
      <c r="H129" s="78" t="s">
        <v>5073</v>
      </c>
    </row>
    <row r="130" spans="1:8">
      <c r="A130" s="78" t="s">
        <v>4546</v>
      </c>
      <c r="B130" s="78" t="s">
        <v>5074</v>
      </c>
      <c r="C130" s="78" t="s">
        <v>57</v>
      </c>
      <c r="D130" s="78" t="s">
        <v>5075</v>
      </c>
      <c r="E130" s="78" t="s">
        <v>3148</v>
      </c>
      <c r="F130" s="78" t="s">
        <v>5076</v>
      </c>
      <c r="G130" s="78" t="s">
        <v>5077</v>
      </c>
      <c r="H130" s="78" t="s">
        <v>5078</v>
      </c>
    </row>
    <row r="131" spans="1:8">
      <c r="A131" s="78" t="s">
        <v>4546</v>
      </c>
      <c r="B131" s="78" t="s">
        <v>5079</v>
      </c>
      <c r="C131" s="78" t="s">
        <v>56</v>
      </c>
      <c r="D131" s="78" t="s">
        <v>5080</v>
      </c>
      <c r="E131" s="78" t="s">
        <v>3442</v>
      </c>
      <c r="F131" s="78" t="s">
        <v>5081</v>
      </c>
      <c r="G131" s="78" t="s">
        <v>5082</v>
      </c>
      <c r="H131" s="78" t="s">
        <v>5083</v>
      </c>
    </row>
    <row r="132" spans="1:8">
      <c r="A132" s="78" t="s">
        <v>4546</v>
      </c>
      <c r="B132" s="78" t="s">
        <v>5084</v>
      </c>
      <c r="C132" s="78" t="s">
        <v>57</v>
      </c>
      <c r="D132" s="78" t="s">
        <v>5085</v>
      </c>
      <c r="E132" s="78" t="s">
        <v>3143</v>
      </c>
      <c r="F132" s="78" t="s">
        <v>5086</v>
      </c>
      <c r="G132" s="78" t="s">
        <v>5087</v>
      </c>
      <c r="H132" s="78" t="s">
        <v>5088</v>
      </c>
    </row>
    <row r="133" spans="1:8">
      <c r="A133" s="78" t="s">
        <v>4546</v>
      </c>
      <c r="B133" s="78" t="s">
        <v>5089</v>
      </c>
      <c r="C133" s="78" t="s">
        <v>56</v>
      </c>
      <c r="D133" s="78" t="s">
        <v>5090</v>
      </c>
      <c r="E133" s="78" t="s">
        <v>3447</v>
      </c>
      <c r="F133" s="78" t="s">
        <v>5091</v>
      </c>
      <c r="G133" s="78" t="s">
        <v>5092</v>
      </c>
      <c r="H133" s="78" t="s">
        <v>5093</v>
      </c>
    </row>
    <row r="134" spans="1:8">
      <c r="A134" s="78" t="s">
        <v>4546</v>
      </c>
      <c r="B134" s="78" t="s">
        <v>5094</v>
      </c>
      <c r="C134" s="78" t="s">
        <v>56</v>
      </c>
      <c r="D134" s="78" t="s">
        <v>5095</v>
      </c>
      <c r="E134" s="78" t="s">
        <v>3450</v>
      </c>
      <c r="F134" s="78" t="s">
        <v>5096</v>
      </c>
      <c r="G134" s="78" t="s">
        <v>5097</v>
      </c>
      <c r="H134" s="78" t="s">
        <v>5098</v>
      </c>
    </row>
    <row r="135" spans="1:8">
      <c r="A135" s="78" t="s">
        <v>4546</v>
      </c>
      <c r="B135" s="78" t="s">
        <v>5099</v>
      </c>
      <c r="C135" s="78" t="s">
        <v>56</v>
      </c>
      <c r="D135" s="78" t="s">
        <v>5100</v>
      </c>
      <c r="E135" s="78" t="s">
        <v>3140</v>
      </c>
      <c r="F135" s="78" t="s">
        <v>5096</v>
      </c>
      <c r="G135" s="78" t="s">
        <v>5101</v>
      </c>
      <c r="H135" s="78" t="s">
        <v>5102</v>
      </c>
    </row>
    <row r="136" spans="1:8">
      <c r="A136" s="78" t="s">
        <v>4546</v>
      </c>
      <c r="B136" s="78" t="s">
        <v>5103</v>
      </c>
      <c r="C136" s="78" t="s">
        <v>57</v>
      </c>
      <c r="D136" s="78" t="s">
        <v>5104</v>
      </c>
      <c r="E136" s="78" t="s">
        <v>3135</v>
      </c>
      <c r="F136" s="78" t="s">
        <v>5105</v>
      </c>
      <c r="G136" s="78" t="s">
        <v>5106</v>
      </c>
      <c r="H136" s="78" t="s">
        <v>5107</v>
      </c>
    </row>
    <row r="137" spans="1:8">
      <c r="A137" s="78" t="s">
        <v>4546</v>
      </c>
      <c r="C137" s="78" t="s">
        <v>56</v>
      </c>
      <c r="D137" s="78" t="s">
        <v>5108</v>
      </c>
      <c r="E137" s="78" t="s">
        <v>3132</v>
      </c>
      <c r="F137" s="78" t="s">
        <v>5109</v>
      </c>
      <c r="G137" s="78" t="s">
        <v>5110</v>
      </c>
      <c r="H137" s="78" t="s">
        <v>5111</v>
      </c>
    </row>
    <row r="138" spans="1:8">
      <c r="A138" s="78" t="s">
        <v>4546</v>
      </c>
      <c r="B138" s="78" t="s">
        <v>5112</v>
      </c>
      <c r="C138" s="78" t="s">
        <v>56</v>
      </c>
      <c r="D138" s="78" t="s">
        <v>5113</v>
      </c>
      <c r="E138" s="78" t="s">
        <v>3129</v>
      </c>
      <c r="F138" s="78" t="s">
        <v>5114</v>
      </c>
      <c r="G138" s="78" t="s">
        <v>5115</v>
      </c>
      <c r="H138" s="78" t="s">
        <v>5116</v>
      </c>
    </row>
    <row r="139" spans="1:8">
      <c r="A139" s="78" t="s">
        <v>4546</v>
      </c>
      <c r="B139" s="78" t="s">
        <v>5117</v>
      </c>
      <c r="C139" s="78" t="s">
        <v>56</v>
      </c>
      <c r="D139" s="78" t="s">
        <v>5118</v>
      </c>
      <c r="E139" s="78" t="s">
        <v>3459</v>
      </c>
      <c r="F139" s="78" t="s">
        <v>5114</v>
      </c>
      <c r="G139" s="78" t="s">
        <v>5119</v>
      </c>
      <c r="H139" s="78" t="s">
        <v>5120</v>
      </c>
    </row>
    <row r="140" spans="1:8">
      <c r="A140" s="78" t="s">
        <v>4546</v>
      </c>
      <c r="B140" s="78" t="s">
        <v>5121</v>
      </c>
      <c r="C140" s="78" t="s">
        <v>56</v>
      </c>
      <c r="D140" s="78" t="s">
        <v>5122</v>
      </c>
      <c r="E140" s="78" t="s">
        <v>3462</v>
      </c>
      <c r="F140" s="78" t="s">
        <v>3317</v>
      </c>
      <c r="G140" s="78" t="s">
        <v>5123</v>
      </c>
      <c r="H140" s="78" t="s">
        <v>5124</v>
      </c>
    </row>
    <row r="141" spans="1:8">
      <c r="A141" s="78" t="s">
        <v>4546</v>
      </c>
      <c r="B141" s="78" t="s">
        <v>5125</v>
      </c>
      <c r="C141" s="78" t="s">
        <v>56</v>
      </c>
      <c r="D141" s="78" t="s">
        <v>5126</v>
      </c>
      <c r="E141" s="78" t="s">
        <v>3465</v>
      </c>
      <c r="F141" s="78" t="s">
        <v>5127</v>
      </c>
      <c r="G141" s="78" t="s">
        <v>3748</v>
      </c>
      <c r="H141" s="78" t="s">
        <v>5128</v>
      </c>
    </row>
    <row r="142" spans="1:8">
      <c r="A142" s="78" t="s">
        <v>4546</v>
      </c>
      <c r="B142" s="78" t="s">
        <v>5129</v>
      </c>
      <c r="C142" s="78" t="s">
        <v>56</v>
      </c>
      <c r="D142" s="78" t="s">
        <v>5130</v>
      </c>
      <c r="E142" s="78" t="s">
        <v>3467</v>
      </c>
      <c r="F142" s="78" t="s">
        <v>5131</v>
      </c>
      <c r="G142" s="78" t="s">
        <v>5132</v>
      </c>
      <c r="H142" s="78" t="s">
        <v>5133</v>
      </c>
    </row>
    <row r="143" spans="1:8">
      <c r="A143" s="78" t="s">
        <v>4546</v>
      </c>
      <c r="B143" s="78" t="s">
        <v>5134</v>
      </c>
      <c r="C143" s="78" t="s">
        <v>56</v>
      </c>
      <c r="D143" s="78" t="s">
        <v>5135</v>
      </c>
      <c r="E143" s="78" t="s">
        <v>3470</v>
      </c>
      <c r="F143" s="78" t="s">
        <v>5136</v>
      </c>
      <c r="G143" s="78" t="s">
        <v>5137</v>
      </c>
      <c r="H143" s="78" t="s">
        <v>5138</v>
      </c>
    </row>
    <row r="144" spans="1:8">
      <c r="A144" s="78" t="s">
        <v>4546</v>
      </c>
      <c r="B144" s="78" t="s">
        <v>5139</v>
      </c>
      <c r="C144" s="78" t="s">
        <v>56</v>
      </c>
      <c r="D144" s="78" t="s">
        <v>5140</v>
      </c>
      <c r="E144" s="78" t="s">
        <v>3472</v>
      </c>
      <c r="F144" s="78" t="s">
        <v>5141</v>
      </c>
      <c r="G144" s="78" t="s">
        <v>5142</v>
      </c>
      <c r="H144" s="78" t="s">
        <v>5143</v>
      </c>
    </row>
    <row r="145" spans="1:8">
      <c r="A145" s="78" t="s">
        <v>4546</v>
      </c>
      <c r="C145" s="78" t="s">
        <v>56</v>
      </c>
      <c r="D145" s="78" t="s">
        <v>5144</v>
      </c>
      <c r="E145" s="78" t="s">
        <v>3126</v>
      </c>
      <c r="F145" s="78" t="s">
        <v>5141</v>
      </c>
      <c r="G145" s="78" t="s">
        <v>3147</v>
      </c>
      <c r="H145" s="78" t="s">
        <v>5145</v>
      </c>
    </row>
    <row r="146" spans="1:8">
      <c r="A146" s="78" t="s">
        <v>4546</v>
      </c>
      <c r="C146" s="78" t="s">
        <v>56</v>
      </c>
      <c r="D146" s="78" t="s">
        <v>5146</v>
      </c>
      <c r="E146" s="78" t="s">
        <v>3477</v>
      </c>
      <c r="F146" s="78" t="s">
        <v>5147</v>
      </c>
      <c r="G146" s="78" t="s">
        <v>4172</v>
      </c>
      <c r="H146" s="78" t="s">
        <v>5148</v>
      </c>
    </row>
    <row r="147" spans="1:8">
      <c r="A147" s="78" t="s">
        <v>4546</v>
      </c>
      <c r="C147" s="78" t="s">
        <v>56</v>
      </c>
      <c r="D147" s="78" t="s">
        <v>5149</v>
      </c>
      <c r="E147" s="78" t="s">
        <v>3480</v>
      </c>
      <c r="F147" s="78" t="s">
        <v>5150</v>
      </c>
      <c r="G147" s="78" t="s">
        <v>5151</v>
      </c>
      <c r="H147" s="78" t="s">
        <v>5152</v>
      </c>
    </row>
    <row r="148" spans="1:8">
      <c r="A148" s="78" t="s">
        <v>4546</v>
      </c>
      <c r="B148" s="78" t="s">
        <v>5153</v>
      </c>
      <c r="C148" s="78" t="s">
        <v>56</v>
      </c>
      <c r="D148" s="78" t="s">
        <v>5154</v>
      </c>
      <c r="E148" s="78" t="s">
        <v>3483</v>
      </c>
      <c r="F148" s="78" t="s">
        <v>5150</v>
      </c>
      <c r="G148" s="78" t="s">
        <v>5155</v>
      </c>
      <c r="H148" s="78" t="s">
        <v>5156</v>
      </c>
    </row>
    <row r="149" spans="1:8">
      <c r="A149" s="78" t="s">
        <v>4546</v>
      </c>
      <c r="C149" s="78" t="s">
        <v>56</v>
      </c>
      <c r="D149" s="78" t="s">
        <v>5157</v>
      </c>
      <c r="E149" s="78" t="s">
        <v>3486</v>
      </c>
      <c r="F149" s="78" t="s">
        <v>5158</v>
      </c>
      <c r="G149" s="78" t="s">
        <v>4270</v>
      </c>
      <c r="H149" s="78" t="s">
        <v>5159</v>
      </c>
    </row>
    <row r="150" spans="1:8">
      <c r="A150" s="78" t="s">
        <v>4546</v>
      </c>
      <c r="C150" s="78" t="s">
        <v>57</v>
      </c>
      <c r="D150" s="78" t="s">
        <v>5160</v>
      </c>
      <c r="E150" s="78" t="s">
        <v>3489</v>
      </c>
      <c r="F150" s="78" t="s">
        <v>3244</v>
      </c>
      <c r="G150" s="78" t="s">
        <v>5161</v>
      </c>
      <c r="H150" s="78" t="s">
        <v>5162</v>
      </c>
    </row>
    <row r="151" spans="1:8">
      <c r="A151" s="78" t="s">
        <v>4546</v>
      </c>
      <c r="C151" s="78" t="s">
        <v>57</v>
      </c>
      <c r="D151" s="78" t="s">
        <v>5163</v>
      </c>
      <c r="E151" s="78" t="s">
        <v>3491</v>
      </c>
      <c r="F151" s="78" t="s">
        <v>3244</v>
      </c>
      <c r="G151" s="78" t="s">
        <v>5164</v>
      </c>
      <c r="H151" s="78" t="s">
        <v>5165</v>
      </c>
    </row>
    <row r="152" spans="1:8">
      <c r="A152" s="78" t="s">
        <v>4546</v>
      </c>
      <c r="B152" s="78" t="s">
        <v>5166</v>
      </c>
      <c r="C152" s="78" t="s">
        <v>56</v>
      </c>
      <c r="D152" s="78" t="s">
        <v>5167</v>
      </c>
      <c r="E152" s="78" t="s">
        <v>3123</v>
      </c>
      <c r="F152" s="78" t="s">
        <v>3315</v>
      </c>
      <c r="G152" s="78" t="s">
        <v>5168</v>
      </c>
      <c r="H152" s="78" t="s">
        <v>5169</v>
      </c>
    </row>
    <row r="153" spans="1:8">
      <c r="A153" s="78" t="s">
        <v>4546</v>
      </c>
      <c r="B153" s="78" t="s">
        <v>5170</v>
      </c>
      <c r="C153" s="78" t="s">
        <v>56</v>
      </c>
      <c r="D153" s="78" t="s">
        <v>5171</v>
      </c>
      <c r="E153" s="78" t="s">
        <v>3496</v>
      </c>
      <c r="F153" s="78" t="s">
        <v>5172</v>
      </c>
      <c r="G153" s="78" t="s">
        <v>5173</v>
      </c>
      <c r="H153" s="78" t="s">
        <v>5174</v>
      </c>
    </row>
    <row r="154" spans="1:8">
      <c r="A154" s="78" t="s">
        <v>4546</v>
      </c>
      <c r="B154" s="78" t="s">
        <v>5175</v>
      </c>
      <c r="C154" s="78" t="s">
        <v>56</v>
      </c>
      <c r="D154" s="78" t="s">
        <v>5176</v>
      </c>
      <c r="E154" s="78" t="s">
        <v>3499</v>
      </c>
      <c r="F154" s="78" t="s">
        <v>5172</v>
      </c>
      <c r="G154" s="78" t="s">
        <v>5177</v>
      </c>
      <c r="H154" s="78" t="s">
        <v>5178</v>
      </c>
    </row>
    <row r="155" spans="1:8">
      <c r="A155" s="78" t="s">
        <v>4546</v>
      </c>
      <c r="C155" s="78" t="s">
        <v>56</v>
      </c>
      <c r="D155" s="78" t="s">
        <v>5179</v>
      </c>
      <c r="E155" s="78" t="s">
        <v>3502</v>
      </c>
      <c r="F155" s="78" t="s">
        <v>5180</v>
      </c>
      <c r="G155" s="78" t="s">
        <v>5181</v>
      </c>
      <c r="H155" s="78" t="s">
        <v>5182</v>
      </c>
    </row>
    <row r="156" spans="1:8">
      <c r="A156" s="78" t="s">
        <v>4546</v>
      </c>
      <c r="B156" s="78" t="s">
        <v>5183</v>
      </c>
      <c r="C156" s="78" t="s">
        <v>56</v>
      </c>
      <c r="D156" s="78" t="s">
        <v>5184</v>
      </c>
      <c r="E156" s="78" t="s">
        <v>3505</v>
      </c>
      <c r="F156" s="78" t="s">
        <v>5180</v>
      </c>
      <c r="G156" s="78" t="s">
        <v>5185</v>
      </c>
      <c r="H156" s="78" t="s">
        <v>5186</v>
      </c>
    </row>
    <row r="157" spans="1:8">
      <c r="A157" s="78" t="s">
        <v>4546</v>
      </c>
      <c r="C157" s="78" t="s">
        <v>56</v>
      </c>
      <c r="D157" s="78" t="s">
        <v>5187</v>
      </c>
      <c r="E157" s="78" t="s">
        <v>3508</v>
      </c>
      <c r="F157" s="78" t="s">
        <v>5188</v>
      </c>
      <c r="G157" s="78" t="s">
        <v>4415</v>
      </c>
      <c r="H157" s="78" t="s">
        <v>5189</v>
      </c>
    </row>
    <row r="158" spans="1:8">
      <c r="A158" s="78" t="s">
        <v>4546</v>
      </c>
      <c r="C158" s="78" t="s">
        <v>56</v>
      </c>
      <c r="D158" s="78" t="s">
        <v>5190</v>
      </c>
      <c r="E158" s="78" t="s">
        <v>3511</v>
      </c>
      <c r="F158" s="78" t="s">
        <v>5191</v>
      </c>
      <c r="G158" s="78" t="s">
        <v>5192</v>
      </c>
      <c r="H158" s="78" t="s">
        <v>5193</v>
      </c>
    </row>
    <row r="159" spans="1:8">
      <c r="A159" s="78" t="s">
        <v>4546</v>
      </c>
      <c r="C159" s="78" t="s">
        <v>56</v>
      </c>
      <c r="D159" s="78" t="s">
        <v>5194</v>
      </c>
      <c r="E159" s="78" t="s">
        <v>3514</v>
      </c>
      <c r="F159" s="78" t="s">
        <v>5191</v>
      </c>
      <c r="G159" s="78" t="s">
        <v>5195</v>
      </c>
      <c r="H159" s="78" t="s">
        <v>5196</v>
      </c>
    </row>
    <row r="160" spans="1:8">
      <c r="A160" s="78" t="s">
        <v>4546</v>
      </c>
      <c r="B160" s="78" t="s">
        <v>5197</v>
      </c>
      <c r="C160" s="78" t="s">
        <v>57</v>
      </c>
      <c r="D160" s="78" t="s">
        <v>5198</v>
      </c>
      <c r="E160" s="78" t="s">
        <v>3517</v>
      </c>
      <c r="F160" s="78" t="s">
        <v>3247</v>
      </c>
      <c r="G160" s="78" t="s">
        <v>5199</v>
      </c>
      <c r="H160" s="78" t="s">
        <v>5200</v>
      </c>
    </row>
    <row r="161" spans="1:8">
      <c r="A161" s="78" t="s">
        <v>4546</v>
      </c>
      <c r="C161" s="78" t="s">
        <v>56</v>
      </c>
      <c r="D161" s="78" t="s">
        <v>5201</v>
      </c>
      <c r="E161" s="78" t="s">
        <v>3520</v>
      </c>
      <c r="F161" s="78" t="s">
        <v>3247</v>
      </c>
      <c r="G161" s="78" t="s">
        <v>5202</v>
      </c>
      <c r="H161" s="78" t="s">
        <v>5203</v>
      </c>
    </row>
    <row r="162" spans="1:8">
      <c r="A162" s="78" t="s">
        <v>4546</v>
      </c>
      <c r="B162" s="78" t="s">
        <v>5204</v>
      </c>
      <c r="C162" s="78" t="s">
        <v>57</v>
      </c>
      <c r="D162" s="78" t="s">
        <v>5205</v>
      </c>
      <c r="E162" s="78" t="s">
        <v>3120</v>
      </c>
      <c r="F162" s="78" t="s">
        <v>3247</v>
      </c>
      <c r="G162" s="78" t="s">
        <v>5206</v>
      </c>
      <c r="H162" s="78" t="s">
        <v>5207</v>
      </c>
    </row>
    <row r="163" spans="1:8">
      <c r="A163" s="78" t="s">
        <v>4546</v>
      </c>
      <c r="C163" s="78" t="s">
        <v>56</v>
      </c>
      <c r="D163" s="78" t="s">
        <v>5208</v>
      </c>
      <c r="E163" s="78" t="s">
        <v>3117</v>
      </c>
      <c r="F163" s="78" t="s">
        <v>3247</v>
      </c>
      <c r="G163" s="78" t="s">
        <v>3844</v>
      </c>
      <c r="H163" s="78" t="s">
        <v>5209</v>
      </c>
    </row>
    <row r="164" spans="1:8">
      <c r="A164" s="78" t="s">
        <v>4546</v>
      </c>
      <c r="B164" s="78" t="s">
        <v>5210</v>
      </c>
      <c r="C164" s="78" t="s">
        <v>56</v>
      </c>
      <c r="D164" s="78" t="s">
        <v>5211</v>
      </c>
      <c r="E164" s="78" t="s">
        <v>3114</v>
      </c>
      <c r="F164" s="78" t="s">
        <v>5212</v>
      </c>
      <c r="G164" s="78" t="s">
        <v>5213</v>
      </c>
      <c r="H164" s="78" t="s">
        <v>5214</v>
      </c>
    </row>
    <row r="165" spans="1:8">
      <c r="A165" s="78" t="s">
        <v>4546</v>
      </c>
      <c r="B165" s="78" t="s">
        <v>5215</v>
      </c>
      <c r="C165" s="78" t="s">
        <v>57</v>
      </c>
      <c r="D165" s="78" t="s">
        <v>5216</v>
      </c>
      <c r="E165" s="78" t="s">
        <v>3525</v>
      </c>
      <c r="F165" s="78" t="s">
        <v>5217</v>
      </c>
      <c r="G165" s="78" t="s">
        <v>5218</v>
      </c>
      <c r="H165" s="78" t="s">
        <v>5219</v>
      </c>
    </row>
    <row r="166" spans="1:8">
      <c r="A166" s="78" t="s">
        <v>4546</v>
      </c>
      <c r="C166" s="78" t="s">
        <v>56</v>
      </c>
      <c r="D166" s="78" t="s">
        <v>5220</v>
      </c>
      <c r="E166" s="78" t="s">
        <v>3528</v>
      </c>
      <c r="F166" s="78" t="s">
        <v>5217</v>
      </c>
      <c r="G166" s="78" t="s">
        <v>5221</v>
      </c>
      <c r="H166" s="78" t="s">
        <v>5222</v>
      </c>
    </row>
    <row r="167" spans="1:8">
      <c r="A167" s="78" t="s">
        <v>4546</v>
      </c>
      <c r="B167" s="78" t="s">
        <v>5223</v>
      </c>
      <c r="C167" s="78" t="s">
        <v>56</v>
      </c>
      <c r="D167" s="78" t="s">
        <v>5224</v>
      </c>
      <c r="E167" s="78" t="s">
        <v>3530</v>
      </c>
      <c r="F167" s="78" t="s">
        <v>3250</v>
      </c>
      <c r="G167" s="78" t="s">
        <v>5225</v>
      </c>
      <c r="H167" s="78" t="s">
        <v>5226</v>
      </c>
    </row>
    <row r="168" spans="1:8">
      <c r="A168" s="78" t="s">
        <v>4546</v>
      </c>
      <c r="C168" s="78" t="s">
        <v>56</v>
      </c>
      <c r="D168" s="78" t="s">
        <v>5227</v>
      </c>
      <c r="E168" s="78" t="s">
        <v>3533</v>
      </c>
      <c r="F168" s="78" t="s">
        <v>3250</v>
      </c>
      <c r="G168" s="78" t="s">
        <v>5228</v>
      </c>
      <c r="H168" s="78" t="s">
        <v>5229</v>
      </c>
    </row>
    <row r="169" spans="1:8">
      <c r="A169" s="78" t="s">
        <v>4546</v>
      </c>
      <c r="C169" s="78" t="s">
        <v>56</v>
      </c>
      <c r="D169" s="78" t="s">
        <v>5230</v>
      </c>
      <c r="E169" s="78" t="s">
        <v>3535</v>
      </c>
      <c r="F169" s="78" t="s">
        <v>5231</v>
      </c>
      <c r="G169" s="78" t="s">
        <v>4380</v>
      </c>
      <c r="H169" s="78" t="s">
        <v>5232</v>
      </c>
    </row>
    <row r="170" spans="1:8">
      <c r="A170" s="78" t="s">
        <v>4546</v>
      </c>
      <c r="B170" s="78" t="s">
        <v>5233</v>
      </c>
      <c r="C170" s="78" t="s">
        <v>56</v>
      </c>
      <c r="D170" s="78" t="s">
        <v>5234</v>
      </c>
      <c r="E170" s="78" t="s">
        <v>3536</v>
      </c>
      <c r="F170" s="78" t="s">
        <v>5231</v>
      </c>
      <c r="G170" s="78" t="s">
        <v>3575</v>
      </c>
      <c r="H170" s="78" t="s">
        <v>5235</v>
      </c>
    </row>
    <row r="171" spans="1:8">
      <c r="A171" s="78" t="s">
        <v>4546</v>
      </c>
      <c r="C171" s="78" t="s">
        <v>56</v>
      </c>
      <c r="D171" s="78" t="s">
        <v>5236</v>
      </c>
      <c r="E171" s="78" t="s">
        <v>3538</v>
      </c>
      <c r="F171" s="78" t="s">
        <v>5237</v>
      </c>
      <c r="G171" s="78" t="s">
        <v>3993</v>
      </c>
      <c r="H171" s="78" t="s">
        <v>5238</v>
      </c>
    </row>
    <row r="172" spans="1:8">
      <c r="A172" s="78" t="s">
        <v>4546</v>
      </c>
      <c r="B172" s="78" t="s">
        <v>5239</v>
      </c>
      <c r="C172" s="78" t="s">
        <v>56</v>
      </c>
      <c r="D172" s="78" t="s">
        <v>5240</v>
      </c>
      <c r="E172" s="78" t="s">
        <v>3540</v>
      </c>
      <c r="F172" s="78" t="s">
        <v>5237</v>
      </c>
      <c r="G172" s="78" t="s">
        <v>5241</v>
      </c>
      <c r="H172" s="78" t="s">
        <v>5242</v>
      </c>
    </row>
    <row r="173" spans="1:8">
      <c r="A173" s="78" t="s">
        <v>4546</v>
      </c>
      <c r="B173" s="78" t="s">
        <v>5243</v>
      </c>
      <c r="C173" s="78" t="s">
        <v>57</v>
      </c>
      <c r="D173" s="78" t="s">
        <v>5244</v>
      </c>
      <c r="E173" s="78" t="s">
        <v>3543</v>
      </c>
      <c r="F173" s="78" t="s">
        <v>5237</v>
      </c>
      <c r="G173" s="78" t="s">
        <v>5245</v>
      </c>
      <c r="H173" s="78" t="s">
        <v>5246</v>
      </c>
    </row>
    <row r="174" spans="1:8">
      <c r="A174" s="78" t="s">
        <v>4546</v>
      </c>
      <c r="B174" s="78" t="s">
        <v>5247</v>
      </c>
      <c r="C174" s="78" t="s">
        <v>56</v>
      </c>
      <c r="D174" s="78" t="s">
        <v>5248</v>
      </c>
      <c r="E174" s="78" t="s">
        <v>3111</v>
      </c>
      <c r="F174" s="78" t="s">
        <v>5237</v>
      </c>
      <c r="G174" s="78" t="s">
        <v>5249</v>
      </c>
      <c r="H174" s="78" t="s">
        <v>5250</v>
      </c>
    </row>
    <row r="175" spans="1:8">
      <c r="A175" s="78" t="s">
        <v>4546</v>
      </c>
      <c r="B175" s="78" t="s">
        <v>5251</v>
      </c>
      <c r="C175" s="78" t="s">
        <v>56</v>
      </c>
      <c r="D175" s="78" t="s">
        <v>5252</v>
      </c>
      <c r="E175" s="78" t="s">
        <v>3547</v>
      </c>
      <c r="F175" s="78" t="s">
        <v>5253</v>
      </c>
      <c r="G175" s="78" t="s">
        <v>5254</v>
      </c>
      <c r="H175" s="78" t="s">
        <v>5255</v>
      </c>
    </row>
    <row r="176" spans="1:8">
      <c r="A176" s="78" t="s">
        <v>4546</v>
      </c>
      <c r="C176" s="78" t="s">
        <v>56</v>
      </c>
      <c r="D176" s="78" t="s">
        <v>5256</v>
      </c>
      <c r="E176" s="78" t="s">
        <v>3108</v>
      </c>
      <c r="F176" s="78" t="s">
        <v>5253</v>
      </c>
      <c r="G176" s="78" t="s">
        <v>5257</v>
      </c>
      <c r="H176" s="78" t="s">
        <v>5258</v>
      </c>
    </row>
    <row r="177" spans="1:8">
      <c r="A177" s="78" t="s">
        <v>4546</v>
      </c>
      <c r="C177" s="78" t="s">
        <v>56</v>
      </c>
      <c r="D177" s="78" t="s">
        <v>5259</v>
      </c>
      <c r="E177" s="78" t="s">
        <v>3552</v>
      </c>
      <c r="F177" s="78" t="s">
        <v>5260</v>
      </c>
      <c r="G177" s="78" t="s">
        <v>5261</v>
      </c>
      <c r="H177" s="78" t="s">
        <v>5262</v>
      </c>
    </row>
    <row r="178" spans="1:8">
      <c r="A178" s="78" t="s">
        <v>4546</v>
      </c>
      <c r="B178" s="78" t="s">
        <v>5263</v>
      </c>
      <c r="C178" s="78" t="s">
        <v>56</v>
      </c>
      <c r="D178" s="78" t="s">
        <v>5264</v>
      </c>
      <c r="E178" s="78" t="s">
        <v>3555</v>
      </c>
      <c r="F178" s="78" t="s">
        <v>5265</v>
      </c>
      <c r="G178" s="78" t="s">
        <v>5266</v>
      </c>
      <c r="H178" s="78" t="s">
        <v>5267</v>
      </c>
    </row>
    <row r="179" spans="1:8">
      <c r="A179" s="78" t="s">
        <v>4546</v>
      </c>
      <c r="C179" s="78" t="s">
        <v>56</v>
      </c>
      <c r="D179" s="78" t="s">
        <v>5268</v>
      </c>
      <c r="E179" s="78" t="s">
        <v>3106</v>
      </c>
      <c r="F179" s="78" t="s">
        <v>5269</v>
      </c>
      <c r="G179" s="78" t="s">
        <v>3783</v>
      </c>
      <c r="H179" s="78" t="s">
        <v>5270</v>
      </c>
    </row>
    <row r="180" spans="1:8">
      <c r="A180" s="78" t="s">
        <v>4546</v>
      </c>
      <c r="C180" s="78" t="s">
        <v>56</v>
      </c>
      <c r="D180" s="78" t="s">
        <v>5271</v>
      </c>
      <c r="E180" s="78" t="s">
        <v>3559</v>
      </c>
      <c r="F180" s="78" t="s">
        <v>5269</v>
      </c>
      <c r="G180" s="78" t="s">
        <v>3480</v>
      </c>
      <c r="H180" s="78" t="s">
        <v>5272</v>
      </c>
    </row>
    <row r="181" spans="1:8">
      <c r="A181" s="78" t="s">
        <v>4546</v>
      </c>
      <c r="B181" s="78" t="s">
        <v>5273</v>
      </c>
      <c r="C181" s="78" t="s">
        <v>56</v>
      </c>
      <c r="D181" s="78" t="s">
        <v>5274</v>
      </c>
      <c r="E181" s="78" t="s">
        <v>3562</v>
      </c>
      <c r="F181" s="78" t="s">
        <v>5275</v>
      </c>
      <c r="G181" s="78" t="s">
        <v>5276</v>
      </c>
      <c r="H181" s="78" t="s">
        <v>5277</v>
      </c>
    </row>
    <row r="182" spans="1:8">
      <c r="A182" s="78" t="s">
        <v>4546</v>
      </c>
      <c r="C182" s="78" t="s">
        <v>56</v>
      </c>
      <c r="D182" s="78" t="s">
        <v>5278</v>
      </c>
      <c r="E182" s="78" t="s">
        <v>3565</v>
      </c>
      <c r="F182" s="78" t="s">
        <v>5275</v>
      </c>
      <c r="G182" s="78" t="s">
        <v>3517</v>
      </c>
      <c r="H182" s="78" t="s">
        <v>5279</v>
      </c>
    </row>
    <row r="183" spans="1:8">
      <c r="A183" s="78" t="s">
        <v>4546</v>
      </c>
      <c r="C183" s="78" t="s">
        <v>56</v>
      </c>
      <c r="D183" s="78" t="s">
        <v>5280</v>
      </c>
      <c r="E183" s="78" t="s">
        <v>3568</v>
      </c>
      <c r="F183" s="78" t="s">
        <v>5275</v>
      </c>
      <c r="G183" s="78" t="s">
        <v>4080</v>
      </c>
      <c r="H183" s="78" t="s">
        <v>5281</v>
      </c>
    </row>
    <row r="184" spans="1:8">
      <c r="A184" s="78" t="s">
        <v>4546</v>
      </c>
      <c r="B184" s="78" t="s">
        <v>5282</v>
      </c>
      <c r="C184" s="78" t="s">
        <v>56</v>
      </c>
      <c r="D184" s="78" t="s">
        <v>5283</v>
      </c>
      <c r="E184" s="78" t="s">
        <v>3571</v>
      </c>
      <c r="F184" s="78" t="s">
        <v>5284</v>
      </c>
      <c r="G184" s="78" t="s">
        <v>5285</v>
      </c>
      <c r="H184" s="78" t="s">
        <v>5286</v>
      </c>
    </row>
    <row r="185" spans="1:8">
      <c r="A185" s="78" t="s">
        <v>4546</v>
      </c>
      <c r="C185" s="78" t="s">
        <v>56</v>
      </c>
      <c r="D185" s="78" t="s">
        <v>5287</v>
      </c>
      <c r="E185" s="78" t="s">
        <v>3574</v>
      </c>
      <c r="F185" s="78" t="s">
        <v>3253</v>
      </c>
      <c r="G185" s="78" t="s">
        <v>5288</v>
      </c>
      <c r="H185" s="78" t="s">
        <v>5289</v>
      </c>
    </row>
    <row r="186" spans="1:8">
      <c r="A186" s="78" t="s">
        <v>4546</v>
      </c>
      <c r="B186" s="78" t="s">
        <v>5290</v>
      </c>
      <c r="C186" s="78" t="s">
        <v>56</v>
      </c>
      <c r="D186" s="78" t="s">
        <v>5291</v>
      </c>
      <c r="E186" s="78" t="s">
        <v>3576</v>
      </c>
      <c r="F186" s="78" t="s">
        <v>3253</v>
      </c>
      <c r="G186" s="78" t="s">
        <v>5292</v>
      </c>
      <c r="H186" s="78" t="s">
        <v>5293</v>
      </c>
    </row>
    <row r="187" spans="1:8">
      <c r="A187" s="78" t="s">
        <v>4546</v>
      </c>
      <c r="B187" s="78" t="s">
        <v>5294</v>
      </c>
      <c r="C187" s="78" t="s">
        <v>57</v>
      </c>
      <c r="D187" s="78" t="s">
        <v>5295</v>
      </c>
      <c r="E187" s="78" t="s">
        <v>3578</v>
      </c>
      <c r="F187" s="78" t="s">
        <v>5296</v>
      </c>
      <c r="G187" s="78" t="s">
        <v>3780</v>
      </c>
      <c r="H187" s="78" t="s">
        <v>5297</v>
      </c>
    </row>
    <row r="188" spans="1:8">
      <c r="A188" s="78" t="s">
        <v>4546</v>
      </c>
      <c r="C188" s="78" t="s">
        <v>56</v>
      </c>
      <c r="D188" s="78" t="s">
        <v>5298</v>
      </c>
      <c r="E188" s="78" t="s">
        <v>3581</v>
      </c>
      <c r="F188" s="78" t="s">
        <v>5299</v>
      </c>
      <c r="G188" s="78" t="s">
        <v>5300</v>
      </c>
      <c r="H188" s="78" t="s">
        <v>5301</v>
      </c>
    </row>
    <row r="189" spans="1:8">
      <c r="A189" s="78" t="s">
        <v>4546</v>
      </c>
      <c r="B189" s="78" t="s">
        <v>5302</v>
      </c>
      <c r="C189" s="78" t="s">
        <v>56</v>
      </c>
      <c r="D189" s="78" t="s">
        <v>5303</v>
      </c>
      <c r="E189" s="78" t="s">
        <v>3583</v>
      </c>
      <c r="F189" s="78" t="s">
        <v>5304</v>
      </c>
      <c r="G189" s="78" t="s">
        <v>3734</v>
      </c>
      <c r="H189" s="78" t="s">
        <v>5305</v>
      </c>
    </row>
    <row r="190" spans="1:8">
      <c r="A190" s="78" t="s">
        <v>4546</v>
      </c>
      <c r="C190" s="78" t="s">
        <v>56</v>
      </c>
      <c r="D190" s="78" t="s">
        <v>5306</v>
      </c>
      <c r="E190" s="78" t="s">
        <v>3103</v>
      </c>
      <c r="F190" s="78" t="s">
        <v>3306</v>
      </c>
      <c r="G190" s="78" t="s">
        <v>3844</v>
      </c>
      <c r="H190" s="78" t="s">
        <v>5307</v>
      </c>
    </row>
    <row r="191" spans="1:8">
      <c r="A191" s="78" t="s">
        <v>4546</v>
      </c>
      <c r="C191" s="78" t="s">
        <v>56</v>
      </c>
      <c r="D191" s="78" t="s">
        <v>5308</v>
      </c>
      <c r="E191" s="78" t="s">
        <v>3588</v>
      </c>
      <c r="F191" s="78" t="s">
        <v>3306</v>
      </c>
      <c r="G191" s="78" t="s">
        <v>427</v>
      </c>
      <c r="H191" s="78" t="s">
        <v>5309</v>
      </c>
    </row>
    <row r="192" spans="1:8">
      <c r="A192" s="78" t="s">
        <v>4546</v>
      </c>
      <c r="C192" s="78" t="s">
        <v>56</v>
      </c>
      <c r="D192" s="78" t="s">
        <v>5310</v>
      </c>
      <c r="E192" s="78" t="s">
        <v>3101</v>
      </c>
      <c r="F192" s="78" t="s">
        <v>3256</v>
      </c>
      <c r="G192" s="78" t="s">
        <v>5311</v>
      </c>
      <c r="H192" s="78" t="s">
        <v>5312</v>
      </c>
    </row>
    <row r="193" spans="1:8">
      <c r="A193" s="78" t="s">
        <v>4546</v>
      </c>
      <c r="C193" s="78" t="s">
        <v>56</v>
      </c>
      <c r="D193" s="78" t="s">
        <v>5313</v>
      </c>
      <c r="E193" s="78" t="s">
        <v>3593</v>
      </c>
      <c r="F193" s="78" t="s">
        <v>5314</v>
      </c>
      <c r="G193" s="78" t="s">
        <v>5315</v>
      </c>
      <c r="H193" s="78" t="s">
        <v>5316</v>
      </c>
    </row>
    <row r="194" spans="1:8">
      <c r="A194" s="78" t="s">
        <v>4546</v>
      </c>
      <c r="B194" s="78" t="s">
        <v>5317</v>
      </c>
      <c r="C194" s="78" t="s">
        <v>56</v>
      </c>
      <c r="D194" s="78" t="s">
        <v>5318</v>
      </c>
      <c r="E194" s="78" t="s">
        <v>3596</v>
      </c>
      <c r="F194" s="78" t="s">
        <v>5319</v>
      </c>
      <c r="G194" s="78" t="s">
        <v>5320</v>
      </c>
      <c r="H194" s="78" t="s">
        <v>5321</v>
      </c>
    </row>
    <row r="195" spans="1:8">
      <c r="A195" s="78" t="s">
        <v>4546</v>
      </c>
      <c r="B195" s="78" t="s">
        <v>5322</v>
      </c>
      <c r="C195" s="78" t="s">
        <v>56</v>
      </c>
      <c r="D195" s="78" t="s">
        <v>5323</v>
      </c>
      <c r="E195" s="78" t="s">
        <v>3598</v>
      </c>
      <c r="F195" s="78" t="s">
        <v>5324</v>
      </c>
      <c r="G195" s="78" t="s">
        <v>5325</v>
      </c>
      <c r="H195" s="78" t="s">
        <v>5326</v>
      </c>
    </row>
    <row r="196" spans="1:8">
      <c r="A196" s="78" t="s">
        <v>4546</v>
      </c>
      <c r="B196" s="78" t="s">
        <v>5327</v>
      </c>
      <c r="C196" s="78" t="s">
        <v>56</v>
      </c>
      <c r="D196" s="78" t="s">
        <v>5328</v>
      </c>
      <c r="E196" s="78" t="s">
        <v>3601</v>
      </c>
      <c r="F196" s="78" t="s">
        <v>5324</v>
      </c>
      <c r="G196" s="78" t="s">
        <v>5329</v>
      </c>
      <c r="H196" s="78" t="s">
        <v>5330</v>
      </c>
    </row>
    <row r="197" spans="1:8">
      <c r="A197" s="78" t="s">
        <v>4546</v>
      </c>
      <c r="B197" s="78" t="s">
        <v>5331</v>
      </c>
      <c r="C197" s="78" t="s">
        <v>57</v>
      </c>
      <c r="D197" s="78" t="s">
        <v>5332</v>
      </c>
      <c r="E197" s="78" t="s">
        <v>3603</v>
      </c>
      <c r="F197" s="78" t="s">
        <v>5324</v>
      </c>
      <c r="G197" s="78" t="s">
        <v>5333</v>
      </c>
      <c r="H197" s="78" t="s">
        <v>5334</v>
      </c>
    </row>
    <row r="198" spans="1:8">
      <c r="A198" s="78" t="s">
        <v>4546</v>
      </c>
      <c r="B198" s="78" t="s">
        <v>5335</v>
      </c>
      <c r="C198" s="78" t="s">
        <v>56</v>
      </c>
      <c r="D198" s="78" t="s">
        <v>5336</v>
      </c>
      <c r="E198" s="78" t="s">
        <v>3606</v>
      </c>
      <c r="F198" s="78" t="s">
        <v>5337</v>
      </c>
      <c r="G198" s="78" t="s">
        <v>5338</v>
      </c>
      <c r="H198" s="78" t="s">
        <v>5339</v>
      </c>
    </row>
    <row r="199" spans="1:8">
      <c r="A199" s="78" t="s">
        <v>4546</v>
      </c>
      <c r="C199" s="78" t="s">
        <v>56</v>
      </c>
      <c r="D199" s="78" t="s">
        <v>5340</v>
      </c>
      <c r="E199" s="78" t="s">
        <v>3609</v>
      </c>
      <c r="F199" s="78" t="s">
        <v>5337</v>
      </c>
      <c r="G199" s="78" t="s">
        <v>5341</v>
      </c>
      <c r="H199" s="78" t="s">
        <v>5342</v>
      </c>
    </row>
    <row r="200" spans="1:8">
      <c r="A200" s="78" t="s">
        <v>4546</v>
      </c>
      <c r="C200" s="78" t="s">
        <v>56</v>
      </c>
      <c r="D200" s="78" t="s">
        <v>5343</v>
      </c>
      <c r="E200" s="78" t="s">
        <v>3612</v>
      </c>
      <c r="F200" s="78" t="s">
        <v>5337</v>
      </c>
      <c r="G200" s="78" t="s">
        <v>5344</v>
      </c>
      <c r="H200" s="78" t="s">
        <v>5345</v>
      </c>
    </row>
    <row r="201" spans="1:8">
      <c r="A201" s="78" t="s">
        <v>4546</v>
      </c>
      <c r="C201" s="78" t="s">
        <v>56</v>
      </c>
      <c r="D201" s="78" t="s">
        <v>5346</v>
      </c>
      <c r="E201" s="78" t="s">
        <v>3614</v>
      </c>
      <c r="F201" s="78" t="s">
        <v>5337</v>
      </c>
      <c r="G201" s="78" t="s">
        <v>5347</v>
      </c>
      <c r="H201" s="78" t="s">
        <v>5348</v>
      </c>
    </row>
    <row r="202" spans="1:8">
      <c r="A202" s="78" t="s">
        <v>4546</v>
      </c>
      <c r="B202" s="78" t="s">
        <v>5349</v>
      </c>
      <c r="C202" s="78" t="s">
        <v>56</v>
      </c>
      <c r="D202" s="78" t="s">
        <v>5350</v>
      </c>
      <c r="E202" s="78" t="s">
        <v>3617</v>
      </c>
      <c r="F202" s="78" t="s">
        <v>5337</v>
      </c>
      <c r="G202" s="78" t="s">
        <v>5351</v>
      </c>
      <c r="H202" s="78" t="s">
        <v>5352</v>
      </c>
    </row>
    <row r="203" spans="1:8">
      <c r="A203" s="78" t="s">
        <v>4546</v>
      </c>
      <c r="B203" s="78" t="s">
        <v>5353</v>
      </c>
      <c r="C203" s="78" t="s">
        <v>56</v>
      </c>
      <c r="D203" s="78" t="s">
        <v>5354</v>
      </c>
      <c r="E203" s="78" t="s">
        <v>3619</v>
      </c>
      <c r="F203" s="78" t="s">
        <v>3259</v>
      </c>
      <c r="G203" s="78" t="s">
        <v>5355</v>
      </c>
      <c r="H203" s="78" t="s">
        <v>5356</v>
      </c>
    </row>
    <row r="204" spans="1:8">
      <c r="A204" s="78" t="s">
        <v>4546</v>
      </c>
      <c r="B204" s="78" t="s">
        <v>5357</v>
      </c>
      <c r="C204" s="78" t="s">
        <v>56</v>
      </c>
      <c r="D204" s="78" t="s">
        <v>5358</v>
      </c>
      <c r="E204" s="78" t="s">
        <v>3622</v>
      </c>
      <c r="F204" s="78" t="s">
        <v>3259</v>
      </c>
      <c r="G204" s="78" t="s">
        <v>5359</v>
      </c>
      <c r="H204" s="78" t="s">
        <v>5360</v>
      </c>
    </row>
    <row r="205" spans="1:8">
      <c r="A205" s="78" t="s">
        <v>4546</v>
      </c>
      <c r="B205" s="78" t="s">
        <v>5361</v>
      </c>
      <c r="C205" s="78" t="s">
        <v>56</v>
      </c>
      <c r="D205" s="78" t="s">
        <v>5362</v>
      </c>
      <c r="E205" s="78" t="s">
        <v>3098</v>
      </c>
      <c r="F205" s="78" t="s">
        <v>3259</v>
      </c>
      <c r="G205" s="78" t="s">
        <v>4824</v>
      </c>
      <c r="H205" s="78" t="s">
        <v>5363</v>
      </c>
    </row>
    <row r="206" spans="1:8">
      <c r="A206" s="78" t="s">
        <v>4546</v>
      </c>
      <c r="B206" s="78" t="s">
        <v>5364</v>
      </c>
      <c r="C206" s="78" t="s">
        <v>56</v>
      </c>
      <c r="D206" s="78" t="s">
        <v>5365</v>
      </c>
      <c r="E206" s="78" t="s">
        <v>3626</v>
      </c>
      <c r="F206" s="78" t="s">
        <v>5366</v>
      </c>
      <c r="G206" s="78" t="s">
        <v>3571</v>
      </c>
      <c r="H206" s="78" t="s">
        <v>5367</v>
      </c>
    </row>
    <row r="207" spans="1:8">
      <c r="A207" s="78" t="s">
        <v>4546</v>
      </c>
      <c r="C207" s="78" t="s">
        <v>57</v>
      </c>
      <c r="D207" s="78" t="s">
        <v>5368</v>
      </c>
      <c r="E207" s="78" t="s">
        <v>3629</v>
      </c>
      <c r="F207" s="78" t="s">
        <v>5366</v>
      </c>
      <c r="G207" s="78" t="s">
        <v>3709</v>
      </c>
      <c r="H207" s="78" t="s">
        <v>5369</v>
      </c>
    </row>
    <row r="208" spans="1:8">
      <c r="A208" s="78" t="s">
        <v>4546</v>
      </c>
      <c r="C208" s="78" t="s">
        <v>56</v>
      </c>
      <c r="D208" s="78" t="s">
        <v>5370</v>
      </c>
      <c r="E208" s="78" t="s">
        <v>3097</v>
      </c>
      <c r="F208" s="78" t="s">
        <v>5366</v>
      </c>
      <c r="G208" s="78" t="s">
        <v>3234</v>
      </c>
      <c r="H208" s="78" t="s">
        <v>5371</v>
      </c>
    </row>
    <row r="209" spans="1:8">
      <c r="A209" s="78" t="s">
        <v>4546</v>
      </c>
      <c r="B209" s="78" t="s">
        <v>5372</v>
      </c>
      <c r="C209" s="78" t="s">
        <v>57</v>
      </c>
      <c r="D209" s="78" t="s">
        <v>5373</v>
      </c>
      <c r="E209" s="78" t="s">
        <v>3633</v>
      </c>
      <c r="F209" s="78" t="s">
        <v>3303</v>
      </c>
      <c r="G209" s="78" t="s">
        <v>5374</v>
      </c>
      <c r="H209" s="78" t="s">
        <v>5375</v>
      </c>
    </row>
    <row r="210" spans="1:8">
      <c r="A210" s="78" t="s">
        <v>4546</v>
      </c>
      <c r="B210" s="78" t="s">
        <v>5376</v>
      </c>
      <c r="C210" s="78" t="s">
        <v>56</v>
      </c>
      <c r="D210" s="78" t="s">
        <v>5377</v>
      </c>
      <c r="E210" s="78" t="s">
        <v>3636</v>
      </c>
      <c r="F210" s="78" t="s">
        <v>3303</v>
      </c>
      <c r="G210" s="78" t="s">
        <v>5378</v>
      </c>
      <c r="H210" s="78" t="s">
        <v>5379</v>
      </c>
    </row>
    <row r="211" spans="1:8">
      <c r="A211" s="78" t="s">
        <v>4546</v>
      </c>
      <c r="B211" s="78" t="s">
        <v>5380</v>
      </c>
      <c r="C211" s="78" t="s">
        <v>56</v>
      </c>
      <c r="D211" s="78" t="s">
        <v>5381</v>
      </c>
      <c r="E211" s="78" t="s">
        <v>3638</v>
      </c>
      <c r="F211" s="78" t="s">
        <v>3303</v>
      </c>
      <c r="G211" s="78" t="s">
        <v>5382</v>
      </c>
      <c r="H211" s="78" t="s">
        <v>5383</v>
      </c>
    </row>
    <row r="212" spans="1:8">
      <c r="A212" s="78" t="s">
        <v>4546</v>
      </c>
      <c r="B212" s="78" t="s">
        <v>5384</v>
      </c>
      <c r="C212" s="78" t="s">
        <v>57</v>
      </c>
      <c r="D212" s="78" t="s">
        <v>5385</v>
      </c>
      <c r="E212" s="78" t="s">
        <v>3641</v>
      </c>
      <c r="F212" s="78" t="s">
        <v>5386</v>
      </c>
      <c r="G212" s="78" t="s">
        <v>5387</v>
      </c>
      <c r="H212" s="78" t="s">
        <v>5388</v>
      </c>
    </row>
    <row r="213" spans="1:8">
      <c r="A213" s="78" t="s">
        <v>4546</v>
      </c>
      <c r="B213" s="78" t="s">
        <v>5389</v>
      </c>
      <c r="C213" s="78" t="s">
        <v>56</v>
      </c>
      <c r="D213" s="78" t="s">
        <v>5390</v>
      </c>
      <c r="E213" s="78" t="s">
        <v>3644</v>
      </c>
      <c r="F213" s="78" t="s">
        <v>5386</v>
      </c>
      <c r="G213" s="78" t="s">
        <v>5391</v>
      </c>
      <c r="H213" s="78" t="s">
        <v>5392</v>
      </c>
    </row>
    <row r="214" spans="1:8">
      <c r="A214" s="78" t="s">
        <v>4546</v>
      </c>
      <c r="B214" s="78" t="s">
        <v>5393</v>
      </c>
      <c r="C214" s="78" t="s">
        <v>56</v>
      </c>
      <c r="D214" s="78" t="s">
        <v>5394</v>
      </c>
      <c r="E214" s="78" t="s">
        <v>3647</v>
      </c>
      <c r="F214" s="78" t="s">
        <v>5395</v>
      </c>
      <c r="G214" s="78" t="s">
        <v>5396</v>
      </c>
      <c r="H214" s="78" t="s">
        <v>5397</v>
      </c>
    </row>
    <row r="215" spans="1:8">
      <c r="A215" s="78" t="s">
        <v>4546</v>
      </c>
      <c r="B215" s="78" t="s">
        <v>5398</v>
      </c>
      <c r="C215" s="78" t="s">
        <v>57</v>
      </c>
      <c r="D215" s="78" t="s">
        <v>5399</v>
      </c>
      <c r="E215" s="78" t="s">
        <v>3650</v>
      </c>
      <c r="F215" s="78" t="s">
        <v>5400</v>
      </c>
      <c r="G215" s="78" t="s">
        <v>5401</v>
      </c>
      <c r="H215" s="78" t="s">
        <v>5402</v>
      </c>
    </row>
    <row r="216" spans="1:8">
      <c r="A216" s="78" t="s">
        <v>4546</v>
      </c>
      <c r="B216" s="78" t="s">
        <v>5403</v>
      </c>
      <c r="C216" s="78" t="s">
        <v>57</v>
      </c>
      <c r="D216" s="78" t="s">
        <v>5404</v>
      </c>
      <c r="E216" s="78" t="s">
        <v>3653</v>
      </c>
      <c r="F216" s="78" t="s">
        <v>5400</v>
      </c>
      <c r="G216" s="78" t="s">
        <v>5405</v>
      </c>
      <c r="H216" s="78" t="s">
        <v>5406</v>
      </c>
    </row>
    <row r="217" spans="1:8">
      <c r="A217" s="78" t="s">
        <v>4546</v>
      </c>
      <c r="C217" s="78" t="s">
        <v>57</v>
      </c>
      <c r="D217" s="78" t="s">
        <v>5407</v>
      </c>
      <c r="E217" s="78" t="s">
        <v>3656</v>
      </c>
      <c r="F217" s="78" t="s">
        <v>5400</v>
      </c>
      <c r="G217" s="78" t="s">
        <v>5408</v>
      </c>
      <c r="H217" s="78" t="s">
        <v>5409</v>
      </c>
    </row>
    <row r="218" spans="1:8">
      <c r="A218" s="78" t="s">
        <v>4546</v>
      </c>
      <c r="B218" s="78" t="s">
        <v>5410</v>
      </c>
      <c r="C218" s="78" t="s">
        <v>57</v>
      </c>
      <c r="D218" s="78" t="s">
        <v>5411</v>
      </c>
      <c r="E218" s="78" t="s">
        <v>3658</v>
      </c>
      <c r="F218" s="78" t="s">
        <v>5400</v>
      </c>
      <c r="G218" s="78" t="s">
        <v>5412</v>
      </c>
      <c r="H218" s="78" t="s">
        <v>5413</v>
      </c>
    </row>
    <row r="219" spans="1:8">
      <c r="A219" s="78" t="s">
        <v>4546</v>
      </c>
      <c r="B219" s="78" t="s">
        <v>5414</v>
      </c>
      <c r="C219" s="78" t="s">
        <v>56</v>
      </c>
      <c r="D219" s="78" t="s">
        <v>5415</v>
      </c>
      <c r="E219" s="78" t="s">
        <v>3661</v>
      </c>
      <c r="F219" s="78" t="s">
        <v>5400</v>
      </c>
      <c r="G219" s="78" t="s">
        <v>5416</v>
      </c>
      <c r="H219" s="78" t="s">
        <v>5417</v>
      </c>
    </row>
    <row r="220" spans="1:8">
      <c r="A220" s="78" t="s">
        <v>4546</v>
      </c>
      <c r="C220" s="78" t="s">
        <v>56</v>
      </c>
      <c r="D220" s="78" t="s">
        <v>5418</v>
      </c>
      <c r="E220" s="78" t="s">
        <v>3664</v>
      </c>
      <c r="F220" s="78" t="s">
        <v>5419</v>
      </c>
      <c r="G220" s="78" t="s">
        <v>5420</v>
      </c>
      <c r="H220" s="78" t="s">
        <v>5421</v>
      </c>
    </row>
    <row r="221" spans="1:8">
      <c r="A221" s="78" t="s">
        <v>4546</v>
      </c>
      <c r="B221" s="78" t="s">
        <v>5422</v>
      </c>
      <c r="C221" s="78" t="s">
        <v>56</v>
      </c>
      <c r="D221" s="78" t="s">
        <v>5423</v>
      </c>
      <c r="E221" s="78" t="s">
        <v>3667</v>
      </c>
      <c r="F221" s="78" t="s">
        <v>5419</v>
      </c>
      <c r="G221" s="78" t="s">
        <v>5424</v>
      </c>
      <c r="H221" s="78" t="s">
        <v>5425</v>
      </c>
    </row>
    <row r="222" spans="1:8">
      <c r="A222" s="78" t="s">
        <v>4546</v>
      </c>
      <c r="B222" s="78" t="s">
        <v>5426</v>
      </c>
      <c r="C222" s="78" t="s">
        <v>56</v>
      </c>
      <c r="D222" s="78" t="s">
        <v>5427</v>
      </c>
      <c r="E222" s="78" t="s">
        <v>3669</v>
      </c>
      <c r="F222" s="78" t="s">
        <v>5428</v>
      </c>
      <c r="G222" s="78" t="s">
        <v>5429</v>
      </c>
      <c r="H222" s="78" t="s">
        <v>5430</v>
      </c>
    </row>
    <row r="223" spans="1:8">
      <c r="A223" s="78" t="s">
        <v>4546</v>
      </c>
      <c r="C223" s="78" t="s">
        <v>56</v>
      </c>
      <c r="D223" s="78" t="s">
        <v>5431</v>
      </c>
      <c r="E223" s="78" t="s">
        <v>3672</v>
      </c>
      <c r="F223" s="78" t="s">
        <v>5428</v>
      </c>
      <c r="G223" s="78" t="s">
        <v>5432</v>
      </c>
      <c r="H223" s="78" t="s">
        <v>5433</v>
      </c>
    </row>
    <row r="224" spans="1:8">
      <c r="A224" s="78" t="s">
        <v>4546</v>
      </c>
      <c r="B224" s="78" t="s">
        <v>5434</v>
      </c>
      <c r="C224" s="78" t="s">
        <v>56</v>
      </c>
      <c r="D224" s="78" t="s">
        <v>5435</v>
      </c>
      <c r="E224" s="78" t="s">
        <v>3674</v>
      </c>
      <c r="F224" s="78" t="s">
        <v>5436</v>
      </c>
      <c r="G224" s="78" t="s">
        <v>3957</v>
      </c>
      <c r="H224" s="78" t="s">
        <v>5437</v>
      </c>
    </row>
    <row r="225" spans="1:8">
      <c r="A225" s="78" t="s">
        <v>4546</v>
      </c>
      <c r="B225" s="78" t="s">
        <v>5438</v>
      </c>
      <c r="C225" s="78" t="s">
        <v>57</v>
      </c>
      <c r="D225" s="78" t="s">
        <v>5439</v>
      </c>
      <c r="E225" s="78" t="s">
        <v>3676</v>
      </c>
      <c r="F225" s="78" t="s">
        <v>5440</v>
      </c>
      <c r="G225" s="78" t="s">
        <v>3342</v>
      </c>
      <c r="H225" s="78" t="s">
        <v>5441</v>
      </c>
    </row>
    <row r="226" spans="1:8">
      <c r="A226" s="78" t="s">
        <v>4546</v>
      </c>
      <c r="B226" s="78" t="s">
        <v>5442</v>
      </c>
      <c r="C226" s="78" t="s">
        <v>56</v>
      </c>
      <c r="D226" s="78" t="s">
        <v>5443</v>
      </c>
      <c r="E226" s="78" t="s">
        <v>3679</v>
      </c>
      <c r="F226" s="78" t="s">
        <v>5440</v>
      </c>
      <c r="G226" s="78" t="s">
        <v>5444</v>
      </c>
      <c r="H226" s="78" t="s">
        <v>5445</v>
      </c>
    </row>
    <row r="227" spans="1:8">
      <c r="A227" s="78" t="s">
        <v>4546</v>
      </c>
      <c r="C227" s="78" t="s">
        <v>56</v>
      </c>
      <c r="D227" s="78" t="s">
        <v>5446</v>
      </c>
      <c r="E227" s="78" t="s">
        <v>3682</v>
      </c>
      <c r="F227" s="78" t="s">
        <v>5440</v>
      </c>
      <c r="G227" s="78" t="s">
        <v>5447</v>
      </c>
      <c r="H227" s="78" t="s">
        <v>5448</v>
      </c>
    </row>
    <row r="228" spans="1:8">
      <c r="A228" s="78" t="s">
        <v>4546</v>
      </c>
      <c r="B228" s="78" t="s">
        <v>5449</v>
      </c>
      <c r="C228" s="78" t="s">
        <v>56</v>
      </c>
      <c r="D228" s="78" t="s">
        <v>5450</v>
      </c>
      <c r="E228" s="78" t="s">
        <v>3685</v>
      </c>
      <c r="F228" s="78" t="s">
        <v>5440</v>
      </c>
      <c r="G228" s="78" t="s">
        <v>5451</v>
      </c>
      <c r="H228" s="78" t="s">
        <v>5452</v>
      </c>
    </row>
    <row r="229" spans="1:8">
      <c r="A229" s="78" t="s">
        <v>4546</v>
      </c>
      <c r="B229" s="78" t="s">
        <v>5453</v>
      </c>
      <c r="C229" s="78" t="s">
        <v>56</v>
      </c>
      <c r="D229" s="78" t="s">
        <v>5454</v>
      </c>
      <c r="E229" s="78" t="s">
        <v>3687</v>
      </c>
      <c r="F229" s="78" t="s">
        <v>5440</v>
      </c>
      <c r="G229" s="78" t="s">
        <v>5455</v>
      </c>
      <c r="H229" s="78" t="s">
        <v>5456</v>
      </c>
    </row>
    <row r="230" spans="1:8">
      <c r="A230" s="78" t="s">
        <v>4546</v>
      </c>
      <c r="B230" s="78" t="s">
        <v>5457</v>
      </c>
      <c r="C230" s="78" t="s">
        <v>56</v>
      </c>
      <c r="D230" s="78" t="s">
        <v>5458</v>
      </c>
      <c r="E230" s="78" t="s">
        <v>3689</v>
      </c>
      <c r="F230" s="78" t="s">
        <v>3300</v>
      </c>
      <c r="G230" s="78" t="s">
        <v>5459</v>
      </c>
      <c r="H230" s="78" t="s">
        <v>5460</v>
      </c>
    </row>
    <row r="231" spans="1:8">
      <c r="A231" s="78" t="s">
        <v>4546</v>
      </c>
      <c r="B231" s="78" t="s">
        <v>5461</v>
      </c>
      <c r="C231" s="78" t="s">
        <v>56</v>
      </c>
      <c r="D231" s="78" t="s">
        <v>5462</v>
      </c>
      <c r="E231" s="78" t="s">
        <v>3691</v>
      </c>
      <c r="F231" s="78" t="s">
        <v>5463</v>
      </c>
      <c r="G231" s="78" t="s">
        <v>5464</v>
      </c>
      <c r="H231" s="78" t="s">
        <v>5465</v>
      </c>
    </row>
    <row r="232" spans="1:8">
      <c r="A232" s="78" t="s">
        <v>4546</v>
      </c>
      <c r="C232" s="78" t="s">
        <v>56</v>
      </c>
      <c r="D232" s="78" t="s">
        <v>5466</v>
      </c>
      <c r="E232" s="78" t="s">
        <v>3694</v>
      </c>
      <c r="F232" s="78" t="s">
        <v>5463</v>
      </c>
      <c r="G232" s="78" t="s">
        <v>5467</v>
      </c>
      <c r="H232" s="78" t="s">
        <v>5468</v>
      </c>
    </row>
    <row r="233" spans="1:8">
      <c r="A233" s="78" t="s">
        <v>4546</v>
      </c>
      <c r="B233" s="78" t="s">
        <v>5469</v>
      </c>
      <c r="C233" s="78" t="s">
        <v>57</v>
      </c>
      <c r="D233" s="78" t="s">
        <v>5470</v>
      </c>
      <c r="E233" s="78" t="s">
        <v>3094</v>
      </c>
      <c r="F233" s="78" t="s">
        <v>5471</v>
      </c>
      <c r="G233" s="78" t="s">
        <v>5472</v>
      </c>
      <c r="H233" s="78" t="s">
        <v>5473</v>
      </c>
    </row>
    <row r="234" spans="1:8">
      <c r="A234" s="78" t="s">
        <v>4546</v>
      </c>
      <c r="C234" s="78" t="s">
        <v>56</v>
      </c>
      <c r="D234" s="78" t="s">
        <v>5474</v>
      </c>
      <c r="E234" s="78" t="s">
        <v>3091</v>
      </c>
      <c r="F234" s="78" t="s">
        <v>5475</v>
      </c>
      <c r="G234" s="78" t="s">
        <v>5476</v>
      </c>
      <c r="H234" s="78" t="s">
        <v>5477</v>
      </c>
    </row>
    <row r="235" spans="1:8">
      <c r="A235" s="78" t="s">
        <v>4546</v>
      </c>
      <c r="B235" s="78" t="s">
        <v>5478</v>
      </c>
      <c r="C235" s="78" t="s">
        <v>57</v>
      </c>
      <c r="D235" s="78" t="s">
        <v>5479</v>
      </c>
      <c r="E235" s="78" t="s">
        <v>3699</v>
      </c>
      <c r="F235" s="78" t="s">
        <v>5475</v>
      </c>
      <c r="G235" s="78" t="s">
        <v>5480</v>
      </c>
      <c r="H235" s="78" t="s">
        <v>5481</v>
      </c>
    </row>
    <row r="236" spans="1:8">
      <c r="A236" s="78" t="s">
        <v>4546</v>
      </c>
      <c r="B236" s="78" t="s">
        <v>5482</v>
      </c>
      <c r="C236" s="78" t="s">
        <v>56</v>
      </c>
      <c r="D236" s="78" t="s">
        <v>5483</v>
      </c>
      <c r="E236" s="78" t="s">
        <v>3702</v>
      </c>
      <c r="F236" s="78" t="s">
        <v>5484</v>
      </c>
      <c r="G236" s="78" t="s">
        <v>5485</v>
      </c>
      <c r="H236" s="78" t="s">
        <v>5486</v>
      </c>
    </row>
    <row r="237" spans="1:8">
      <c r="A237" s="78" t="s">
        <v>4546</v>
      </c>
      <c r="B237" s="78" t="s">
        <v>5487</v>
      </c>
      <c r="C237" s="78" t="s">
        <v>56</v>
      </c>
      <c r="D237" s="78" t="s">
        <v>5488</v>
      </c>
      <c r="E237" s="78" t="s">
        <v>3705</v>
      </c>
      <c r="F237" s="78" t="s">
        <v>5484</v>
      </c>
      <c r="G237" s="78" t="s">
        <v>5489</v>
      </c>
      <c r="H237" s="78" t="s">
        <v>5490</v>
      </c>
    </row>
    <row r="238" spans="1:8">
      <c r="A238" s="78" t="s">
        <v>4546</v>
      </c>
      <c r="C238" s="78" t="s">
        <v>56</v>
      </c>
      <c r="D238" s="78" t="s">
        <v>5491</v>
      </c>
      <c r="E238" s="78" t="s">
        <v>3707</v>
      </c>
      <c r="F238" s="78" t="s">
        <v>5484</v>
      </c>
      <c r="G238" s="78" t="s">
        <v>5492</v>
      </c>
      <c r="H238" s="78" t="s">
        <v>5493</v>
      </c>
    </row>
    <row r="239" spans="1:8">
      <c r="A239" s="78" t="s">
        <v>4546</v>
      </c>
      <c r="C239" s="78" t="s">
        <v>56</v>
      </c>
      <c r="D239" s="78" t="s">
        <v>5494</v>
      </c>
      <c r="E239" s="78" t="s">
        <v>3709</v>
      </c>
      <c r="F239" s="78" t="s">
        <v>5484</v>
      </c>
      <c r="G239" s="78" t="s">
        <v>5495</v>
      </c>
      <c r="H239" s="78" t="s">
        <v>5496</v>
      </c>
    </row>
    <row r="240" spans="1:8">
      <c r="A240" s="78" t="s">
        <v>4546</v>
      </c>
      <c r="C240" s="78" t="s">
        <v>56</v>
      </c>
      <c r="D240" s="78" t="s">
        <v>5497</v>
      </c>
      <c r="E240" s="78" t="s">
        <v>3712</v>
      </c>
      <c r="F240" s="78" t="s">
        <v>5498</v>
      </c>
      <c r="G240" s="78" t="s">
        <v>5499</v>
      </c>
      <c r="H240" s="78" t="s">
        <v>5500</v>
      </c>
    </row>
    <row r="241" spans="1:8">
      <c r="A241" s="78" t="s">
        <v>4546</v>
      </c>
      <c r="B241" s="78" t="s">
        <v>5501</v>
      </c>
      <c r="C241" s="78" t="s">
        <v>56</v>
      </c>
      <c r="D241" s="78" t="s">
        <v>5502</v>
      </c>
      <c r="E241" s="78" t="s">
        <v>3714</v>
      </c>
      <c r="F241" s="78" t="s">
        <v>5498</v>
      </c>
      <c r="G241" s="78" t="s">
        <v>5503</v>
      </c>
      <c r="H241" s="78" t="s">
        <v>5504</v>
      </c>
    </row>
    <row r="242" spans="1:8">
      <c r="A242" s="78" t="s">
        <v>4546</v>
      </c>
      <c r="B242" s="78" t="s">
        <v>5505</v>
      </c>
      <c r="C242" s="78" t="s">
        <v>57</v>
      </c>
      <c r="D242" s="78" t="s">
        <v>5506</v>
      </c>
      <c r="E242" s="78" t="s">
        <v>3716</v>
      </c>
      <c r="F242" s="78" t="s">
        <v>5498</v>
      </c>
      <c r="G242" s="78" t="s">
        <v>5507</v>
      </c>
      <c r="H242" s="78" t="s">
        <v>5508</v>
      </c>
    </row>
    <row r="243" spans="1:8">
      <c r="A243" s="78" t="s">
        <v>4546</v>
      </c>
      <c r="B243" s="78" t="s">
        <v>5509</v>
      </c>
      <c r="C243" s="78" t="s">
        <v>57</v>
      </c>
      <c r="D243" s="78" t="s">
        <v>5510</v>
      </c>
      <c r="E243" s="78" t="s">
        <v>3719</v>
      </c>
      <c r="F243" s="78" t="s">
        <v>5498</v>
      </c>
      <c r="G243" s="78" t="s">
        <v>5511</v>
      </c>
      <c r="H243" s="78" t="s">
        <v>5512</v>
      </c>
    </row>
    <row r="244" spans="1:8">
      <c r="A244" s="78" t="s">
        <v>4546</v>
      </c>
      <c r="C244" s="78" t="s">
        <v>56</v>
      </c>
      <c r="D244" s="78" t="s">
        <v>5513</v>
      </c>
      <c r="E244" s="78" t="s">
        <v>3722</v>
      </c>
      <c r="F244" s="78" t="s">
        <v>5498</v>
      </c>
      <c r="G244" s="78" t="s">
        <v>5514</v>
      </c>
      <c r="H244" s="78" t="s">
        <v>5515</v>
      </c>
    </row>
    <row r="245" spans="1:8">
      <c r="A245" s="78" t="s">
        <v>4546</v>
      </c>
      <c r="C245" s="78" t="s">
        <v>56</v>
      </c>
      <c r="D245" s="78" t="s">
        <v>5516</v>
      </c>
      <c r="E245" s="78" t="s">
        <v>3724</v>
      </c>
      <c r="F245" s="78" t="s">
        <v>5517</v>
      </c>
      <c r="G245" s="78" t="s">
        <v>5518</v>
      </c>
      <c r="H245" s="78" t="s">
        <v>5519</v>
      </c>
    </row>
    <row r="246" spans="1:8">
      <c r="A246" s="78" t="s">
        <v>4546</v>
      </c>
      <c r="B246" s="78" t="s">
        <v>5520</v>
      </c>
      <c r="C246" s="78" t="s">
        <v>56</v>
      </c>
      <c r="D246" s="78" t="s">
        <v>5521</v>
      </c>
      <c r="E246" s="78" t="s">
        <v>3726</v>
      </c>
      <c r="F246" s="78" t="s">
        <v>5517</v>
      </c>
      <c r="G246" s="78" t="s">
        <v>3701</v>
      </c>
      <c r="H246" s="78" t="s">
        <v>5522</v>
      </c>
    </row>
    <row r="247" spans="1:8">
      <c r="A247" s="78" t="s">
        <v>4546</v>
      </c>
      <c r="B247" s="78" t="s">
        <v>5523</v>
      </c>
      <c r="C247" s="78" t="s">
        <v>56</v>
      </c>
      <c r="D247" s="78" t="s">
        <v>5524</v>
      </c>
      <c r="E247" s="78" t="s">
        <v>3728</v>
      </c>
      <c r="F247" s="78" t="s">
        <v>5517</v>
      </c>
      <c r="G247" s="78" t="s">
        <v>5525</v>
      </c>
      <c r="H247" s="78" t="s">
        <v>5526</v>
      </c>
    </row>
    <row r="248" spans="1:8">
      <c r="A248" s="78" t="s">
        <v>4546</v>
      </c>
      <c r="C248" s="78" t="s">
        <v>56</v>
      </c>
      <c r="D248" s="78" t="s">
        <v>5527</v>
      </c>
      <c r="E248" s="78" t="s">
        <v>3729</v>
      </c>
      <c r="F248" s="78" t="s">
        <v>3265</v>
      </c>
      <c r="G248" s="78" t="s">
        <v>3968</v>
      </c>
      <c r="H248" s="78" t="s">
        <v>5528</v>
      </c>
    </row>
    <row r="249" spans="1:8">
      <c r="A249" s="78" t="s">
        <v>4546</v>
      </c>
      <c r="C249" s="78" t="s">
        <v>56</v>
      </c>
      <c r="D249" s="78" t="s">
        <v>5529</v>
      </c>
      <c r="E249" s="78" t="s">
        <v>3732</v>
      </c>
      <c r="F249" s="78" t="s">
        <v>3265</v>
      </c>
      <c r="G249" s="78" t="s">
        <v>5530</v>
      </c>
      <c r="H249" s="78" t="s">
        <v>5531</v>
      </c>
    </row>
    <row r="250" spans="1:8">
      <c r="A250" s="78" t="s">
        <v>4546</v>
      </c>
      <c r="B250" s="78" t="s">
        <v>5532</v>
      </c>
      <c r="C250" s="78" t="s">
        <v>57</v>
      </c>
      <c r="D250" s="78" t="s">
        <v>5533</v>
      </c>
      <c r="E250" s="78" t="s">
        <v>3734</v>
      </c>
      <c r="F250" s="78" t="s">
        <v>5534</v>
      </c>
      <c r="G250" s="78" t="s">
        <v>5535</v>
      </c>
      <c r="H250" s="78" t="s">
        <v>5536</v>
      </c>
    </row>
    <row r="251" spans="1:8">
      <c r="A251" s="78" t="s">
        <v>4546</v>
      </c>
      <c r="B251" s="78" t="s">
        <v>5537</v>
      </c>
      <c r="C251" s="78" t="s">
        <v>56</v>
      </c>
      <c r="D251" s="78" t="s">
        <v>5538</v>
      </c>
      <c r="E251" s="78" t="s">
        <v>3737</v>
      </c>
      <c r="F251" s="78" t="s">
        <v>5539</v>
      </c>
      <c r="G251" s="78" t="s">
        <v>5540</v>
      </c>
      <c r="H251" s="78" t="s">
        <v>5541</v>
      </c>
    </row>
    <row r="252" spans="1:8">
      <c r="A252" s="78" t="s">
        <v>4546</v>
      </c>
      <c r="B252" s="78" t="s">
        <v>5542</v>
      </c>
      <c r="C252" s="78" t="s">
        <v>56</v>
      </c>
      <c r="D252" s="78" t="s">
        <v>5543</v>
      </c>
      <c r="E252" s="78" t="s">
        <v>3739</v>
      </c>
      <c r="F252" s="78" t="s">
        <v>5544</v>
      </c>
      <c r="G252" s="78" t="s">
        <v>5545</v>
      </c>
      <c r="H252" s="78" t="s">
        <v>5546</v>
      </c>
    </row>
    <row r="253" spans="1:8">
      <c r="A253" s="78" t="s">
        <v>4546</v>
      </c>
      <c r="C253" s="78" t="s">
        <v>56</v>
      </c>
      <c r="D253" s="78" t="s">
        <v>5547</v>
      </c>
      <c r="E253" s="78" t="s">
        <v>3740</v>
      </c>
      <c r="F253" s="78" t="s">
        <v>5548</v>
      </c>
      <c r="G253" s="78" t="s">
        <v>4565</v>
      </c>
      <c r="H253" s="78" t="s">
        <v>5549</v>
      </c>
    </row>
    <row r="254" spans="1:8">
      <c r="A254" s="78" t="s">
        <v>4546</v>
      </c>
      <c r="B254" s="78" t="s">
        <v>5550</v>
      </c>
      <c r="C254" s="78" t="s">
        <v>57</v>
      </c>
      <c r="D254" s="78" t="s">
        <v>5551</v>
      </c>
      <c r="E254" s="78" t="s">
        <v>3741</v>
      </c>
      <c r="F254" s="78" t="s">
        <v>5548</v>
      </c>
      <c r="G254" s="78" t="s">
        <v>5552</v>
      </c>
      <c r="H254" s="78" t="s">
        <v>5553</v>
      </c>
    </row>
    <row r="255" spans="1:8">
      <c r="A255" s="78" t="s">
        <v>4546</v>
      </c>
      <c r="C255" s="78" t="s">
        <v>56</v>
      </c>
      <c r="D255" s="78" t="s">
        <v>5554</v>
      </c>
      <c r="E255" s="78" t="s">
        <v>3495</v>
      </c>
      <c r="F255" s="78" t="s">
        <v>5548</v>
      </c>
      <c r="G255" s="78" t="s">
        <v>5555</v>
      </c>
      <c r="H255" s="78" t="s">
        <v>5556</v>
      </c>
    </row>
    <row r="256" spans="1:8">
      <c r="A256" s="78" t="s">
        <v>4546</v>
      </c>
      <c r="C256" s="78" t="s">
        <v>56</v>
      </c>
      <c r="D256" s="78" t="s">
        <v>5557</v>
      </c>
      <c r="E256" s="78" t="s">
        <v>3744</v>
      </c>
      <c r="F256" s="78" t="s">
        <v>5558</v>
      </c>
      <c r="G256" s="78" t="s">
        <v>5559</v>
      </c>
      <c r="H256" s="78" t="s">
        <v>5560</v>
      </c>
    </row>
    <row r="257" spans="1:8">
      <c r="A257" s="78" t="s">
        <v>4546</v>
      </c>
      <c r="C257" s="78" t="s">
        <v>56</v>
      </c>
      <c r="D257" s="78" t="s">
        <v>5561</v>
      </c>
      <c r="E257" s="78" t="s">
        <v>419</v>
      </c>
      <c r="F257" s="78" t="s">
        <v>5562</v>
      </c>
      <c r="G257" s="78" t="s">
        <v>5563</v>
      </c>
      <c r="H257" s="78" t="s">
        <v>5564</v>
      </c>
    </row>
    <row r="258" spans="1:8">
      <c r="A258" s="78" t="s">
        <v>4546</v>
      </c>
      <c r="C258" s="78" t="s">
        <v>56</v>
      </c>
      <c r="D258" s="78" t="s">
        <v>5565</v>
      </c>
      <c r="E258" s="78" t="s">
        <v>3748</v>
      </c>
      <c r="F258" s="78" t="s">
        <v>5566</v>
      </c>
      <c r="G258" s="78" t="s">
        <v>5567</v>
      </c>
      <c r="H258" s="78" t="s">
        <v>5568</v>
      </c>
    </row>
    <row r="259" spans="1:8">
      <c r="A259" s="78" t="s">
        <v>4546</v>
      </c>
      <c r="B259" s="78" t="s">
        <v>5569</v>
      </c>
      <c r="C259" s="78" t="s">
        <v>57</v>
      </c>
      <c r="D259" s="78" t="s">
        <v>5570</v>
      </c>
      <c r="E259" s="78" t="s">
        <v>3751</v>
      </c>
      <c r="F259" s="78" t="s">
        <v>5571</v>
      </c>
      <c r="G259" s="78" t="s">
        <v>4031</v>
      </c>
      <c r="H259" s="78" t="s">
        <v>5572</v>
      </c>
    </row>
    <row r="260" spans="1:8">
      <c r="A260" s="78" t="s">
        <v>4546</v>
      </c>
      <c r="B260" s="78" t="s">
        <v>5573</v>
      </c>
      <c r="C260" s="78" t="s">
        <v>56</v>
      </c>
      <c r="D260" s="78" t="s">
        <v>5574</v>
      </c>
      <c r="E260" s="78" t="s">
        <v>3752</v>
      </c>
      <c r="F260" s="78" t="s">
        <v>5571</v>
      </c>
      <c r="G260" s="78" t="s">
        <v>5575</v>
      </c>
      <c r="H260" s="78" t="s">
        <v>5576</v>
      </c>
    </row>
    <row r="261" spans="1:8">
      <c r="A261" s="78" t="s">
        <v>4546</v>
      </c>
      <c r="C261" s="78" t="s">
        <v>56</v>
      </c>
      <c r="D261" s="78" t="s">
        <v>5577</v>
      </c>
      <c r="E261" s="78" t="s">
        <v>3754</v>
      </c>
      <c r="F261" s="78" t="s">
        <v>5571</v>
      </c>
      <c r="G261" s="78" t="s">
        <v>5578</v>
      </c>
      <c r="H261" s="78" t="s">
        <v>5579</v>
      </c>
    </row>
    <row r="262" spans="1:8">
      <c r="A262" s="78" t="s">
        <v>4546</v>
      </c>
      <c r="C262" s="78" t="s">
        <v>56</v>
      </c>
      <c r="D262" s="78" t="s">
        <v>5580</v>
      </c>
      <c r="E262" s="78" t="s">
        <v>3756</v>
      </c>
      <c r="F262" s="78" t="s">
        <v>5571</v>
      </c>
      <c r="G262" s="78" t="s">
        <v>5581</v>
      </c>
      <c r="H262" s="78" t="s">
        <v>5582</v>
      </c>
    </row>
    <row r="263" spans="1:8">
      <c r="A263" s="78" t="s">
        <v>4546</v>
      </c>
      <c r="C263" s="78" t="s">
        <v>56</v>
      </c>
      <c r="D263" s="78" t="s">
        <v>5583</v>
      </c>
      <c r="E263" s="78" t="s">
        <v>3758</v>
      </c>
      <c r="F263" s="78" t="s">
        <v>5571</v>
      </c>
      <c r="G263" s="78" t="s">
        <v>5584</v>
      </c>
      <c r="H263" s="78" t="s">
        <v>5585</v>
      </c>
    </row>
    <row r="264" spans="1:8">
      <c r="A264" s="78" t="s">
        <v>4546</v>
      </c>
      <c r="C264" s="78" t="s">
        <v>56</v>
      </c>
      <c r="D264" s="78" t="s">
        <v>5586</v>
      </c>
      <c r="E264" s="78" t="s">
        <v>3760</v>
      </c>
      <c r="F264" s="78" t="s">
        <v>5571</v>
      </c>
      <c r="G264" s="78" t="s">
        <v>5587</v>
      </c>
      <c r="H264" s="78" t="s">
        <v>5588</v>
      </c>
    </row>
    <row r="265" spans="1:8">
      <c r="A265" s="78" t="s">
        <v>4546</v>
      </c>
      <c r="C265" s="78" t="s">
        <v>56</v>
      </c>
      <c r="D265" s="78" t="s">
        <v>5589</v>
      </c>
      <c r="E265" s="78" t="s">
        <v>3761</v>
      </c>
      <c r="F265" s="78" t="s">
        <v>5590</v>
      </c>
      <c r="G265" s="78" t="s">
        <v>5591</v>
      </c>
      <c r="H265" s="78" t="s">
        <v>5592</v>
      </c>
    </row>
    <row r="266" spans="1:8">
      <c r="A266" s="78" t="s">
        <v>4546</v>
      </c>
      <c r="B266" s="78" t="s">
        <v>5593</v>
      </c>
      <c r="C266" s="78" t="s">
        <v>56</v>
      </c>
      <c r="D266" s="78" t="s">
        <v>5594</v>
      </c>
      <c r="E266" s="78" t="s">
        <v>3763</v>
      </c>
      <c r="F266" s="78" t="s">
        <v>5590</v>
      </c>
      <c r="G266" s="78" t="s">
        <v>5595</v>
      </c>
      <c r="H266" s="78" t="s">
        <v>5596</v>
      </c>
    </row>
    <row r="267" spans="1:8">
      <c r="A267" s="78" t="s">
        <v>4546</v>
      </c>
      <c r="B267" s="78" t="s">
        <v>5597</v>
      </c>
      <c r="C267" s="78" t="s">
        <v>56</v>
      </c>
      <c r="D267" s="78" t="s">
        <v>5598</v>
      </c>
      <c r="E267" s="78" t="s">
        <v>3764</v>
      </c>
      <c r="F267" s="78" t="s">
        <v>5599</v>
      </c>
      <c r="G267" s="78" t="s">
        <v>5600</v>
      </c>
      <c r="H267" s="78" t="s">
        <v>5601</v>
      </c>
    </row>
    <row r="268" spans="1:8">
      <c r="A268" s="78" t="s">
        <v>4546</v>
      </c>
      <c r="B268" s="78" t="s">
        <v>5602</v>
      </c>
      <c r="C268" s="78" t="s">
        <v>56</v>
      </c>
      <c r="D268" s="78" t="s">
        <v>5603</v>
      </c>
      <c r="E268" s="78" t="s">
        <v>3107</v>
      </c>
      <c r="F268" s="78" t="s">
        <v>5599</v>
      </c>
      <c r="G268" s="78" t="s">
        <v>5604</v>
      </c>
      <c r="H268" s="78" t="s">
        <v>5605</v>
      </c>
    </row>
    <row r="269" spans="1:8">
      <c r="A269" s="78" t="s">
        <v>4546</v>
      </c>
      <c r="B269" s="78" t="s">
        <v>5606</v>
      </c>
      <c r="C269" s="78" t="s">
        <v>56</v>
      </c>
      <c r="D269" s="78" t="s">
        <v>5607</v>
      </c>
      <c r="E269" s="78" t="s">
        <v>3767</v>
      </c>
      <c r="F269" s="78" t="s">
        <v>5599</v>
      </c>
      <c r="G269" s="78" t="s">
        <v>3152</v>
      </c>
      <c r="H269" s="78" t="s">
        <v>5608</v>
      </c>
    </row>
    <row r="270" spans="1:8">
      <c r="A270" s="78" t="s">
        <v>4546</v>
      </c>
      <c r="C270" s="78" t="s">
        <v>56</v>
      </c>
      <c r="D270" s="78" t="s">
        <v>5609</v>
      </c>
      <c r="E270" s="78" t="s">
        <v>3770</v>
      </c>
      <c r="F270" s="78" t="s">
        <v>3295</v>
      </c>
      <c r="G270" s="78" t="s">
        <v>5610</v>
      </c>
      <c r="H270" s="78" t="s">
        <v>5611</v>
      </c>
    </row>
    <row r="271" spans="1:8">
      <c r="A271" s="78" t="s">
        <v>4546</v>
      </c>
      <c r="C271" s="78" t="s">
        <v>56</v>
      </c>
      <c r="D271" s="78" t="s">
        <v>5612</v>
      </c>
      <c r="E271" s="78" t="s">
        <v>3773</v>
      </c>
      <c r="F271" s="78" t="s">
        <v>5613</v>
      </c>
      <c r="G271" s="78" t="s">
        <v>5614</v>
      </c>
      <c r="H271" s="78" t="s">
        <v>5615</v>
      </c>
    </row>
    <row r="272" spans="1:8">
      <c r="A272" s="78" t="s">
        <v>4546</v>
      </c>
      <c r="C272" s="78" t="s">
        <v>57</v>
      </c>
      <c r="D272" s="78" t="s">
        <v>5616</v>
      </c>
      <c r="E272" s="78" t="s">
        <v>3776</v>
      </c>
      <c r="F272" s="78" t="s">
        <v>5617</v>
      </c>
      <c r="G272" s="78" t="s">
        <v>5618</v>
      </c>
      <c r="H272" s="78" t="s">
        <v>5619</v>
      </c>
    </row>
    <row r="273" spans="1:8">
      <c r="A273" s="78" t="s">
        <v>4546</v>
      </c>
      <c r="C273" s="78" t="s">
        <v>56</v>
      </c>
      <c r="D273" s="78" t="s">
        <v>5620</v>
      </c>
      <c r="E273" s="78" t="s">
        <v>3779</v>
      </c>
      <c r="F273" s="78" t="s">
        <v>5617</v>
      </c>
      <c r="G273" s="78" t="s">
        <v>4520</v>
      </c>
      <c r="H273" s="78" t="s">
        <v>5621</v>
      </c>
    </row>
    <row r="274" spans="1:8">
      <c r="A274" s="78" t="s">
        <v>4546</v>
      </c>
      <c r="C274" s="78" t="s">
        <v>56</v>
      </c>
      <c r="D274" s="78" t="s">
        <v>5622</v>
      </c>
      <c r="E274" s="78" t="s">
        <v>3781</v>
      </c>
      <c r="F274" s="78" t="s">
        <v>5617</v>
      </c>
      <c r="G274" s="78" t="s">
        <v>3424</v>
      </c>
      <c r="H274" s="78" t="s">
        <v>5623</v>
      </c>
    </row>
    <row r="275" spans="1:8">
      <c r="A275" s="78" t="s">
        <v>4546</v>
      </c>
      <c r="C275" s="78" t="s">
        <v>56</v>
      </c>
      <c r="D275" s="78" t="s">
        <v>5624</v>
      </c>
      <c r="E275" s="78" t="s">
        <v>3783</v>
      </c>
      <c r="F275" s="78" t="s">
        <v>5617</v>
      </c>
      <c r="G275" s="78" t="s">
        <v>5625</v>
      </c>
      <c r="H275" s="78" t="s">
        <v>5626</v>
      </c>
    </row>
    <row r="276" spans="1:8">
      <c r="A276" s="78" t="s">
        <v>4546</v>
      </c>
      <c r="C276" s="78" t="s">
        <v>56</v>
      </c>
      <c r="D276" s="78" t="s">
        <v>5627</v>
      </c>
      <c r="E276" s="78" t="s">
        <v>3263</v>
      </c>
      <c r="F276" s="78" t="s">
        <v>5617</v>
      </c>
      <c r="G276" s="78" t="s">
        <v>5628</v>
      </c>
      <c r="H276" s="78" t="s">
        <v>5629</v>
      </c>
    </row>
    <row r="277" spans="1:8">
      <c r="A277" s="78" t="s">
        <v>4546</v>
      </c>
      <c r="C277" s="78" t="s">
        <v>56</v>
      </c>
      <c r="D277" s="78" t="s">
        <v>5630</v>
      </c>
      <c r="E277" s="78" t="s">
        <v>3786</v>
      </c>
      <c r="F277" s="78" t="s">
        <v>5631</v>
      </c>
      <c r="G277" s="78" t="s">
        <v>5632</v>
      </c>
      <c r="H277" s="78" t="s">
        <v>5633</v>
      </c>
    </row>
    <row r="278" spans="1:8">
      <c r="A278" s="78" t="s">
        <v>4546</v>
      </c>
      <c r="C278" s="78" t="s">
        <v>56</v>
      </c>
      <c r="D278" s="78" t="s">
        <v>5634</v>
      </c>
      <c r="E278" s="78" t="s">
        <v>3788</v>
      </c>
      <c r="F278" s="78" t="s">
        <v>5635</v>
      </c>
      <c r="G278" s="78" t="s">
        <v>5636</v>
      </c>
      <c r="H278" s="78" t="s">
        <v>5637</v>
      </c>
    </row>
    <row r="279" spans="1:8">
      <c r="A279" s="78" t="s">
        <v>4546</v>
      </c>
      <c r="C279" s="78" t="s">
        <v>56</v>
      </c>
      <c r="D279" s="78" t="s">
        <v>5638</v>
      </c>
      <c r="E279" s="78" t="s">
        <v>3790</v>
      </c>
      <c r="F279" s="78" t="s">
        <v>5635</v>
      </c>
      <c r="G279" s="78" t="s">
        <v>5639</v>
      </c>
      <c r="H279" s="78" t="s">
        <v>5640</v>
      </c>
    </row>
    <row r="280" spans="1:8">
      <c r="A280" s="78" t="s">
        <v>4546</v>
      </c>
      <c r="C280" s="78" t="s">
        <v>56</v>
      </c>
      <c r="D280" s="78" t="s">
        <v>5641</v>
      </c>
      <c r="E280" s="78" t="s">
        <v>3792</v>
      </c>
      <c r="F280" s="78" t="s">
        <v>5642</v>
      </c>
      <c r="G280" s="78" t="s">
        <v>5643</v>
      </c>
      <c r="H280" s="78" t="s">
        <v>5644</v>
      </c>
    </row>
    <row r="281" spans="1:8">
      <c r="A281" s="78" t="s">
        <v>4546</v>
      </c>
      <c r="C281" s="78" t="s">
        <v>56</v>
      </c>
      <c r="D281" s="78" t="s">
        <v>5645</v>
      </c>
      <c r="E281" s="78" t="s">
        <v>3793</v>
      </c>
      <c r="F281" s="78" t="s">
        <v>5642</v>
      </c>
      <c r="G281" s="78" t="s">
        <v>5646</v>
      </c>
      <c r="H281" s="78" t="s">
        <v>5647</v>
      </c>
    </row>
    <row r="282" spans="1:8">
      <c r="A282" s="78" t="s">
        <v>4546</v>
      </c>
      <c r="B282" s="78" t="s">
        <v>5648</v>
      </c>
      <c r="C282" s="78" t="s">
        <v>57</v>
      </c>
      <c r="D282" s="78" t="s">
        <v>5649</v>
      </c>
      <c r="E282" s="78" t="s">
        <v>3795</v>
      </c>
      <c r="F282" s="78" t="s">
        <v>5650</v>
      </c>
      <c r="G282" s="78" t="s">
        <v>5651</v>
      </c>
      <c r="H282" s="78" t="s">
        <v>5652</v>
      </c>
    </row>
    <row r="283" spans="1:8">
      <c r="A283" s="78" t="s">
        <v>4546</v>
      </c>
      <c r="C283" s="78" t="s">
        <v>56</v>
      </c>
      <c r="D283" s="78" t="s">
        <v>5653</v>
      </c>
      <c r="E283" s="78" t="s">
        <v>3798</v>
      </c>
      <c r="F283" s="78" t="s">
        <v>5654</v>
      </c>
      <c r="G283" s="78" t="s">
        <v>5655</v>
      </c>
      <c r="H283" s="78" t="s">
        <v>5656</v>
      </c>
    </row>
    <row r="284" spans="1:8">
      <c r="A284" s="78" t="s">
        <v>4546</v>
      </c>
      <c r="C284" s="78" t="s">
        <v>56</v>
      </c>
      <c r="D284" s="78" t="s">
        <v>5657</v>
      </c>
      <c r="E284" s="78" t="s">
        <v>3801</v>
      </c>
      <c r="F284" s="78" t="s">
        <v>5654</v>
      </c>
      <c r="G284" s="78" t="s">
        <v>3263</v>
      </c>
      <c r="H284" s="78" t="s">
        <v>5658</v>
      </c>
    </row>
    <row r="285" spans="1:8">
      <c r="A285" s="78" t="s">
        <v>4546</v>
      </c>
      <c r="B285" s="78" t="s">
        <v>5659</v>
      </c>
      <c r="C285" s="78" t="s">
        <v>56</v>
      </c>
      <c r="D285" s="78" t="s">
        <v>5660</v>
      </c>
      <c r="E285" s="78" t="s">
        <v>3804</v>
      </c>
      <c r="F285" s="78" t="s">
        <v>5654</v>
      </c>
      <c r="G285" s="78" t="s">
        <v>5661</v>
      </c>
      <c r="H285" s="78" t="s">
        <v>5662</v>
      </c>
    </row>
    <row r="286" spans="1:8">
      <c r="A286" s="78" t="s">
        <v>4546</v>
      </c>
      <c r="C286" s="78" t="s">
        <v>56</v>
      </c>
      <c r="D286" s="78" t="s">
        <v>5663</v>
      </c>
      <c r="E286" s="78" t="s">
        <v>3807</v>
      </c>
      <c r="F286" s="78" t="s">
        <v>3292</v>
      </c>
      <c r="G286" s="78" t="s">
        <v>5664</v>
      </c>
      <c r="H286" s="78" t="s">
        <v>5665</v>
      </c>
    </row>
    <row r="287" spans="1:8">
      <c r="A287" s="78" t="s">
        <v>4546</v>
      </c>
      <c r="B287" s="78" t="s">
        <v>5666</v>
      </c>
      <c r="C287" s="78" t="s">
        <v>56</v>
      </c>
      <c r="D287" s="78" t="s">
        <v>5667</v>
      </c>
      <c r="E287" s="78" t="s">
        <v>3810</v>
      </c>
      <c r="F287" s="78" t="s">
        <v>3292</v>
      </c>
      <c r="G287" s="78" t="s">
        <v>4000</v>
      </c>
      <c r="H287" s="78" t="s">
        <v>5668</v>
      </c>
    </row>
    <row r="288" spans="1:8">
      <c r="A288" s="78" t="s">
        <v>4546</v>
      </c>
      <c r="C288" s="78" t="s">
        <v>56</v>
      </c>
      <c r="D288" s="78" t="s">
        <v>5669</v>
      </c>
      <c r="E288" s="78" t="s">
        <v>3813</v>
      </c>
      <c r="F288" s="78" t="s">
        <v>3292</v>
      </c>
      <c r="G288" s="78" t="s">
        <v>4029</v>
      </c>
      <c r="H288" s="78" t="s">
        <v>5670</v>
      </c>
    </row>
    <row r="289" spans="1:8">
      <c r="A289" s="78" t="s">
        <v>4546</v>
      </c>
      <c r="C289" s="78" t="s">
        <v>56</v>
      </c>
      <c r="D289" s="78" t="s">
        <v>5671</v>
      </c>
      <c r="E289" s="78" t="s">
        <v>3815</v>
      </c>
      <c r="F289" s="78" t="s">
        <v>5672</v>
      </c>
      <c r="G289" s="78" t="s">
        <v>5673</v>
      </c>
      <c r="H289" s="78" t="s">
        <v>5674</v>
      </c>
    </row>
    <row r="290" spans="1:8">
      <c r="A290" s="78" t="s">
        <v>4546</v>
      </c>
      <c r="C290" s="78" t="s">
        <v>56</v>
      </c>
      <c r="D290" s="78" t="s">
        <v>5675</v>
      </c>
      <c r="E290" s="78" t="s">
        <v>3817</v>
      </c>
      <c r="F290" s="78" t="s">
        <v>5672</v>
      </c>
      <c r="G290" s="78" t="s">
        <v>5676</v>
      </c>
      <c r="H290" s="78" t="s">
        <v>5677</v>
      </c>
    </row>
    <row r="291" spans="1:8">
      <c r="A291" s="78" t="s">
        <v>4546</v>
      </c>
      <c r="B291" s="78" t="s">
        <v>5678</v>
      </c>
      <c r="C291" s="78" t="s">
        <v>57</v>
      </c>
      <c r="D291" s="78" t="s">
        <v>5679</v>
      </c>
      <c r="E291" s="78" t="s">
        <v>3819</v>
      </c>
      <c r="F291" s="78" t="s">
        <v>5680</v>
      </c>
      <c r="G291" s="78" t="s">
        <v>5681</v>
      </c>
      <c r="H291" s="78" t="s">
        <v>5682</v>
      </c>
    </row>
    <row r="292" spans="1:8">
      <c r="A292" s="78" t="s">
        <v>4546</v>
      </c>
      <c r="C292" s="78" t="s">
        <v>57</v>
      </c>
      <c r="D292" s="78" t="s">
        <v>5683</v>
      </c>
      <c r="E292" s="78" t="s">
        <v>3820</v>
      </c>
      <c r="F292" s="78" t="s">
        <v>3268</v>
      </c>
      <c r="G292" s="78" t="s">
        <v>3568</v>
      </c>
      <c r="H292" s="78" t="s">
        <v>5684</v>
      </c>
    </row>
    <row r="293" spans="1:8">
      <c r="A293" s="78" t="s">
        <v>4546</v>
      </c>
      <c r="C293" s="78" t="s">
        <v>56</v>
      </c>
      <c r="D293" s="78" t="s">
        <v>5685</v>
      </c>
      <c r="E293" s="78" t="s">
        <v>3822</v>
      </c>
      <c r="F293" s="78" t="s">
        <v>3268</v>
      </c>
      <c r="G293" s="78" t="s">
        <v>3646</v>
      </c>
      <c r="H293" s="78" t="s">
        <v>5686</v>
      </c>
    </row>
    <row r="294" spans="1:8">
      <c r="A294" s="78" t="s">
        <v>4546</v>
      </c>
      <c r="B294" s="78" t="s">
        <v>5687</v>
      </c>
      <c r="C294" s="78" t="s">
        <v>56</v>
      </c>
      <c r="D294" s="78" t="s">
        <v>5688</v>
      </c>
      <c r="E294" s="78" t="s">
        <v>3824</v>
      </c>
      <c r="F294" s="78" t="s">
        <v>5689</v>
      </c>
      <c r="G294" s="78" t="s">
        <v>5690</v>
      </c>
      <c r="H294" s="78" t="s">
        <v>5691</v>
      </c>
    </row>
    <row r="295" spans="1:8">
      <c r="A295" s="78" t="s">
        <v>4546</v>
      </c>
      <c r="B295" s="78" t="s">
        <v>5692</v>
      </c>
      <c r="C295" s="78" t="s">
        <v>57</v>
      </c>
      <c r="D295" s="78" t="s">
        <v>5693</v>
      </c>
      <c r="E295" s="78" t="s">
        <v>3826</v>
      </c>
      <c r="F295" s="78" t="s">
        <v>5694</v>
      </c>
      <c r="G295" s="78" t="s">
        <v>5695</v>
      </c>
      <c r="H295" s="78" t="s">
        <v>5696</v>
      </c>
    </row>
    <row r="296" spans="1:8">
      <c r="A296" s="78" t="s">
        <v>4546</v>
      </c>
      <c r="B296" s="78" t="s">
        <v>5697</v>
      </c>
      <c r="C296" s="78" t="s">
        <v>56</v>
      </c>
      <c r="D296" s="78" t="s">
        <v>5698</v>
      </c>
      <c r="E296" s="78" t="s">
        <v>3828</v>
      </c>
      <c r="F296" s="78" t="s">
        <v>5694</v>
      </c>
      <c r="G296" s="78" t="s">
        <v>5699</v>
      </c>
      <c r="H296" s="78" t="s">
        <v>5700</v>
      </c>
    </row>
    <row r="297" spans="1:8">
      <c r="A297" s="78" t="s">
        <v>4546</v>
      </c>
      <c r="C297" s="78" t="s">
        <v>56</v>
      </c>
      <c r="D297" s="78" t="s">
        <v>5701</v>
      </c>
      <c r="E297" s="78" t="s">
        <v>3830</v>
      </c>
      <c r="F297" s="78" t="s">
        <v>5702</v>
      </c>
      <c r="G297" s="78" t="s">
        <v>5703</v>
      </c>
      <c r="H297" s="78" t="s">
        <v>5704</v>
      </c>
    </row>
    <row r="298" spans="1:8">
      <c r="A298" s="78" t="s">
        <v>4546</v>
      </c>
      <c r="C298" s="78" t="s">
        <v>56</v>
      </c>
      <c r="D298" s="78" t="s">
        <v>5705</v>
      </c>
      <c r="E298" s="78" t="s">
        <v>3832</v>
      </c>
      <c r="F298" s="78" t="s">
        <v>5702</v>
      </c>
      <c r="G298" s="78" t="s">
        <v>5706</v>
      </c>
      <c r="H298" s="78" t="s">
        <v>5707</v>
      </c>
    </row>
    <row r="299" spans="1:8">
      <c r="A299" s="78" t="s">
        <v>4546</v>
      </c>
      <c r="C299" s="78" t="s">
        <v>56</v>
      </c>
      <c r="D299" s="78" t="s">
        <v>5708</v>
      </c>
      <c r="E299" s="78" t="s">
        <v>3834</v>
      </c>
      <c r="F299" s="78" t="s">
        <v>5709</v>
      </c>
      <c r="G299" s="78" t="s">
        <v>5710</v>
      </c>
      <c r="H299" s="78" t="s">
        <v>5711</v>
      </c>
    </row>
    <row r="300" spans="1:8">
      <c r="A300" s="78" t="s">
        <v>4546</v>
      </c>
      <c r="B300" s="78" t="s">
        <v>5712</v>
      </c>
      <c r="C300" s="78" t="s">
        <v>56</v>
      </c>
      <c r="D300" s="78" t="s">
        <v>5713</v>
      </c>
      <c r="E300" s="78" t="s">
        <v>3836</v>
      </c>
      <c r="F300" s="78" t="s">
        <v>5709</v>
      </c>
      <c r="G300" s="78" t="s">
        <v>5714</v>
      </c>
      <c r="H300" s="78" t="s">
        <v>5715</v>
      </c>
    </row>
    <row r="301" spans="1:8">
      <c r="A301" s="78" t="s">
        <v>4546</v>
      </c>
      <c r="C301" s="78" t="s">
        <v>56</v>
      </c>
      <c r="D301" s="78" t="s">
        <v>5716</v>
      </c>
      <c r="E301" s="78" t="s">
        <v>3838</v>
      </c>
      <c r="F301" s="78" t="s">
        <v>5709</v>
      </c>
      <c r="G301" s="78" t="s">
        <v>5717</v>
      </c>
      <c r="H301" s="78" t="s">
        <v>5718</v>
      </c>
    </row>
    <row r="302" spans="1:8">
      <c r="A302" s="78" t="s">
        <v>4546</v>
      </c>
      <c r="C302" s="78" t="s">
        <v>56</v>
      </c>
      <c r="D302" s="78" t="s">
        <v>5719</v>
      </c>
      <c r="E302" s="78" t="s">
        <v>3840</v>
      </c>
      <c r="F302" s="78" t="s">
        <v>5720</v>
      </c>
      <c r="G302" s="78" t="s">
        <v>5721</v>
      </c>
      <c r="H302" s="78" t="s">
        <v>5722</v>
      </c>
    </row>
    <row r="303" spans="1:8">
      <c r="A303" s="78" t="s">
        <v>4546</v>
      </c>
      <c r="B303" s="78" t="s">
        <v>5723</v>
      </c>
      <c r="C303" s="78" t="s">
        <v>56</v>
      </c>
      <c r="D303" s="78" t="s">
        <v>5724</v>
      </c>
      <c r="E303" s="78" t="s">
        <v>3842</v>
      </c>
      <c r="F303" s="78" t="s">
        <v>5720</v>
      </c>
      <c r="G303" s="78" t="s">
        <v>5725</v>
      </c>
      <c r="H303" s="78" t="s">
        <v>5726</v>
      </c>
    </row>
    <row r="304" spans="1:8">
      <c r="A304" s="78" t="s">
        <v>4546</v>
      </c>
      <c r="B304" s="78" t="s">
        <v>5727</v>
      </c>
      <c r="C304" s="78" t="s">
        <v>56</v>
      </c>
      <c r="D304" s="78" t="s">
        <v>5728</v>
      </c>
      <c r="E304" s="78" t="s">
        <v>3844</v>
      </c>
      <c r="F304" s="78" t="s">
        <v>3289</v>
      </c>
      <c r="G304" s="78" t="s">
        <v>5729</v>
      </c>
      <c r="H304" s="78" t="s">
        <v>5730</v>
      </c>
    </row>
    <row r="305" spans="1:8">
      <c r="A305" s="78" t="s">
        <v>4546</v>
      </c>
      <c r="B305" s="78" t="s">
        <v>5731</v>
      </c>
      <c r="C305" s="78" t="s">
        <v>57</v>
      </c>
      <c r="D305" s="78" t="s">
        <v>5732</v>
      </c>
      <c r="E305" s="78" t="s">
        <v>3845</v>
      </c>
      <c r="F305" s="78" t="s">
        <v>5733</v>
      </c>
      <c r="G305" s="78" t="s">
        <v>5734</v>
      </c>
      <c r="H305" s="78" t="s">
        <v>5735</v>
      </c>
    </row>
    <row r="306" spans="1:8">
      <c r="A306" s="78" t="s">
        <v>4546</v>
      </c>
      <c r="C306" s="78" t="s">
        <v>56</v>
      </c>
      <c r="D306" s="78" t="s">
        <v>5736</v>
      </c>
      <c r="E306" s="78" t="s">
        <v>3848</v>
      </c>
      <c r="F306" s="78" t="s">
        <v>5733</v>
      </c>
      <c r="G306" s="78" t="s">
        <v>5737</v>
      </c>
      <c r="H306" s="78" t="s">
        <v>5738</v>
      </c>
    </row>
    <row r="307" spans="1:8">
      <c r="A307" s="78" t="s">
        <v>4546</v>
      </c>
      <c r="B307" s="78" t="s">
        <v>5739</v>
      </c>
      <c r="C307" s="78" t="s">
        <v>56</v>
      </c>
      <c r="D307" s="78" t="s">
        <v>5740</v>
      </c>
      <c r="E307" s="78" t="s">
        <v>3851</v>
      </c>
      <c r="F307" s="78" t="s">
        <v>5733</v>
      </c>
      <c r="G307" s="78" t="s">
        <v>5741</v>
      </c>
      <c r="H307" s="78" t="s">
        <v>5742</v>
      </c>
    </row>
    <row r="308" spans="1:8">
      <c r="A308" s="78" t="s">
        <v>4546</v>
      </c>
      <c r="C308" s="78" t="s">
        <v>56</v>
      </c>
      <c r="D308" s="78" t="s">
        <v>5743</v>
      </c>
      <c r="E308" s="78" t="s">
        <v>3854</v>
      </c>
      <c r="F308" s="78" t="s">
        <v>3270</v>
      </c>
      <c r="G308" s="78" t="s">
        <v>5744</v>
      </c>
      <c r="H308" s="78" t="s">
        <v>5745</v>
      </c>
    </row>
    <row r="309" spans="1:8">
      <c r="A309" s="78" t="s">
        <v>4546</v>
      </c>
      <c r="C309" s="78" t="s">
        <v>56</v>
      </c>
      <c r="D309" s="78" t="s">
        <v>5746</v>
      </c>
      <c r="E309" s="78" t="s">
        <v>3857</v>
      </c>
      <c r="F309" s="78" t="s">
        <v>3270</v>
      </c>
      <c r="G309" s="78" t="s">
        <v>3097</v>
      </c>
      <c r="H309" s="78" t="s">
        <v>5747</v>
      </c>
    </row>
    <row r="310" spans="1:8">
      <c r="A310" s="78" t="s">
        <v>4546</v>
      </c>
      <c r="B310" s="78" t="s">
        <v>5748</v>
      </c>
      <c r="C310" s="78" t="s">
        <v>56</v>
      </c>
      <c r="D310" s="78" t="s">
        <v>5749</v>
      </c>
      <c r="E310" s="78" t="s">
        <v>3860</v>
      </c>
      <c r="F310" s="78" t="s">
        <v>3270</v>
      </c>
      <c r="G310" s="78" t="s">
        <v>3272</v>
      </c>
      <c r="H310" s="78" t="s">
        <v>5750</v>
      </c>
    </row>
    <row r="311" spans="1:8">
      <c r="A311" s="78" t="s">
        <v>4546</v>
      </c>
      <c r="C311" s="78" t="s">
        <v>56</v>
      </c>
      <c r="D311" s="78" t="s">
        <v>5751</v>
      </c>
      <c r="E311" s="78" t="s">
        <v>3863</v>
      </c>
      <c r="F311" s="78" t="s">
        <v>3270</v>
      </c>
      <c r="G311" s="78" t="s">
        <v>5752</v>
      </c>
      <c r="H311" s="78" t="s">
        <v>5753</v>
      </c>
    </row>
    <row r="312" spans="1:8">
      <c r="A312" s="78" t="s">
        <v>4546</v>
      </c>
      <c r="C312" s="78" t="s">
        <v>56</v>
      </c>
      <c r="D312" s="78" t="s">
        <v>5754</v>
      </c>
      <c r="E312" s="78" t="s">
        <v>3865</v>
      </c>
      <c r="F312" s="78" t="s">
        <v>5755</v>
      </c>
      <c r="G312" s="78" t="s">
        <v>5756</v>
      </c>
      <c r="H312" s="78" t="s">
        <v>5757</v>
      </c>
    </row>
    <row r="313" spans="1:8">
      <c r="A313" s="78" t="s">
        <v>4546</v>
      </c>
      <c r="B313" s="78" t="s">
        <v>5758</v>
      </c>
      <c r="C313" s="78" t="s">
        <v>56</v>
      </c>
      <c r="D313" s="78" t="s">
        <v>5759</v>
      </c>
      <c r="E313" s="78" t="s">
        <v>3867</v>
      </c>
      <c r="F313" s="78" t="s">
        <v>5755</v>
      </c>
      <c r="G313" s="78" t="s">
        <v>5760</v>
      </c>
      <c r="H313" s="78" t="s">
        <v>5761</v>
      </c>
    </row>
    <row r="314" spans="1:8">
      <c r="A314" s="78" t="s">
        <v>4546</v>
      </c>
      <c r="C314" s="78" t="s">
        <v>56</v>
      </c>
      <c r="D314" s="78" t="s">
        <v>5762</v>
      </c>
      <c r="E314" s="78" t="s">
        <v>3869</v>
      </c>
      <c r="F314" s="78" t="s">
        <v>5755</v>
      </c>
      <c r="G314" s="78" t="s">
        <v>5763</v>
      </c>
      <c r="H314" s="78" t="s">
        <v>5764</v>
      </c>
    </row>
    <row r="315" spans="1:8">
      <c r="A315" s="78" t="s">
        <v>4546</v>
      </c>
      <c r="C315" s="78" t="s">
        <v>56</v>
      </c>
      <c r="D315" s="78" t="s">
        <v>5765</v>
      </c>
      <c r="E315" s="78" t="s">
        <v>3871</v>
      </c>
      <c r="F315" s="78" t="s">
        <v>5766</v>
      </c>
      <c r="G315" s="78" t="s">
        <v>5767</v>
      </c>
      <c r="H315" s="78" t="s">
        <v>5768</v>
      </c>
    </row>
    <row r="316" spans="1:8">
      <c r="A316" s="78" t="s">
        <v>4546</v>
      </c>
      <c r="C316" s="78" t="s">
        <v>56</v>
      </c>
      <c r="D316" s="78" t="s">
        <v>5769</v>
      </c>
      <c r="E316" s="78" t="s">
        <v>3873</v>
      </c>
      <c r="F316" s="78" t="s">
        <v>5770</v>
      </c>
      <c r="G316" s="78" t="s">
        <v>5771</v>
      </c>
      <c r="H316" s="78" t="s">
        <v>5772</v>
      </c>
    </row>
    <row r="317" spans="1:8">
      <c r="A317" s="78" t="s">
        <v>4546</v>
      </c>
      <c r="B317" s="78" t="s">
        <v>5773</v>
      </c>
      <c r="C317" s="78" t="s">
        <v>57</v>
      </c>
      <c r="D317" s="78" t="s">
        <v>5774</v>
      </c>
      <c r="E317" s="78" t="s">
        <v>3875</v>
      </c>
      <c r="F317" s="78" t="s">
        <v>5775</v>
      </c>
      <c r="G317" s="78" t="s">
        <v>5776</v>
      </c>
      <c r="H317" s="78" t="s">
        <v>5777</v>
      </c>
    </row>
    <row r="318" spans="1:8">
      <c r="A318" s="78" t="s">
        <v>4546</v>
      </c>
      <c r="C318" s="78" t="s">
        <v>56</v>
      </c>
      <c r="D318" s="78" t="s">
        <v>5778</v>
      </c>
      <c r="E318" s="78" t="s">
        <v>3877</v>
      </c>
      <c r="F318" s="78" t="s">
        <v>5775</v>
      </c>
      <c r="G318" s="78" t="s">
        <v>5779</v>
      </c>
      <c r="H318" s="78" t="s">
        <v>5780</v>
      </c>
    </row>
    <row r="319" spans="1:8">
      <c r="A319" s="78" t="s">
        <v>4546</v>
      </c>
      <c r="C319" s="78" t="s">
        <v>56</v>
      </c>
      <c r="D319" s="78" t="s">
        <v>5781</v>
      </c>
      <c r="E319" s="78" t="s">
        <v>3879</v>
      </c>
      <c r="F319" s="78" t="s">
        <v>5782</v>
      </c>
      <c r="G319" s="78" t="s">
        <v>5783</v>
      </c>
      <c r="H319" s="78" t="s">
        <v>5784</v>
      </c>
    </row>
    <row r="320" spans="1:8">
      <c r="A320" s="78" t="s">
        <v>4546</v>
      </c>
      <c r="C320" s="78" t="s">
        <v>56</v>
      </c>
      <c r="D320" s="78" t="s">
        <v>5785</v>
      </c>
      <c r="E320" s="78" t="s">
        <v>3881</v>
      </c>
      <c r="F320" s="78" t="s">
        <v>5786</v>
      </c>
      <c r="G320" s="78" t="s">
        <v>3867</v>
      </c>
      <c r="H320" s="78" t="s">
        <v>5787</v>
      </c>
    </row>
    <row r="321" spans="1:8">
      <c r="A321" s="78" t="s">
        <v>4546</v>
      </c>
      <c r="C321" s="78" t="s">
        <v>56</v>
      </c>
      <c r="D321" s="78" t="s">
        <v>5788</v>
      </c>
      <c r="E321" s="78" t="s">
        <v>3882</v>
      </c>
      <c r="F321" s="78" t="s">
        <v>5786</v>
      </c>
      <c r="G321" s="78" t="s">
        <v>4338</v>
      </c>
      <c r="H321" s="78" t="s">
        <v>5789</v>
      </c>
    </row>
    <row r="322" spans="1:8">
      <c r="A322" s="78" t="s">
        <v>4546</v>
      </c>
      <c r="B322" s="78" t="s">
        <v>5790</v>
      </c>
      <c r="C322" s="78" t="s">
        <v>57</v>
      </c>
      <c r="D322" s="78" t="s">
        <v>5791</v>
      </c>
      <c r="E322" s="78" t="s">
        <v>3885</v>
      </c>
      <c r="F322" s="78" t="s">
        <v>5786</v>
      </c>
      <c r="G322" s="78" t="s">
        <v>5792</v>
      </c>
      <c r="H322" s="78" t="s">
        <v>5793</v>
      </c>
    </row>
    <row r="323" spans="1:8">
      <c r="A323" s="78" t="s">
        <v>4546</v>
      </c>
      <c r="B323" s="78" t="s">
        <v>5794</v>
      </c>
      <c r="C323" s="78" t="s">
        <v>56</v>
      </c>
      <c r="D323" s="78" t="s">
        <v>5795</v>
      </c>
      <c r="E323" s="78" t="s">
        <v>3886</v>
      </c>
      <c r="F323" s="78" t="s">
        <v>5786</v>
      </c>
      <c r="G323" s="78" t="s">
        <v>5796</v>
      </c>
      <c r="H323" s="78" t="s">
        <v>5797</v>
      </c>
    </row>
    <row r="324" spans="1:8">
      <c r="A324" s="78" t="s">
        <v>4546</v>
      </c>
      <c r="C324" s="78" t="s">
        <v>56</v>
      </c>
      <c r="D324" s="78" t="s">
        <v>5798</v>
      </c>
      <c r="E324" s="78" t="s">
        <v>3888</v>
      </c>
      <c r="F324" s="78" t="s">
        <v>3286</v>
      </c>
      <c r="G324" s="78" t="s">
        <v>5799</v>
      </c>
      <c r="H324" s="78" t="s">
        <v>5800</v>
      </c>
    </row>
    <row r="325" spans="1:8">
      <c r="A325" s="78" t="s">
        <v>4546</v>
      </c>
      <c r="C325" s="78" t="s">
        <v>56</v>
      </c>
      <c r="D325" s="78" t="s">
        <v>5801</v>
      </c>
      <c r="E325" s="78" t="s">
        <v>3600</v>
      </c>
      <c r="F325" s="78" t="s">
        <v>3286</v>
      </c>
      <c r="G325" s="78" t="s">
        <v>5802</v>
      </c>
      <c r="H325" s="78" t="s">
        <v>5803</v>
      </c>
    </row>
    <row r="326" spans="1:8">
      <c r="A326" s="78" t="s">
        <v>4546</v>
      </c>
      <c r="B326" s="78" t="s">
        <v>5804</v>
      </c>
      <c r="C326" s="78" t="s">
        <v>56</v>
      </c>
      <c r="D326" s="78" t="s">
        <v>5805</v>
      </c>
      <c r="E326" s="78" t="s">
        <v>3892</v>
      </c>
      <c r="F326" s="78" t="s">
        <v>3286</v>
      </c>
      <c r="G326" s="78" t="s">
        <v>5806</v>
      </c>
      <c r="H326" s="78" t="s">
        <v>5807</v>
      </c>
    </row>
    <row r="327" spans="1:8">
      <c r="A327" s="78" t="s">
        <v>4546</v>
      </c>
      <c r="C327" s="78" t="s">
        <v>56</v>
      </c>
      <c r="D327" s="78" t="s">
        <v>5808</v>
      </c>
      <c r="E327" s="78" t="s">
        <v>3893</v>
      </c>
      <c r="F327" s="78" t="s">
        <v>3286</v>
      </c>
      <c r="G327" s="78" t="s">
        <v>5809</v>
      </c>
      <c r="H327" s="78" t="s">
        <v>5810</v>
      </c>
    </row>
    <row r="328" spans="1:8">
      <c r="A328" s="78" t="s">
        <v>4546</v>
      </c>
      <c r="C328" s="78" t="s">
        <v>56</v>
      </c>
      <c r="D328" s="78" t="s">
        <v>5811</v>
      </c>
      <c r="E328" s="78" t="s">
        <v>3895</v>
      </c>
      <c r="F328" s="78" t="s">
        <v>5812</v>
      </c>
      <c r="G328" s="78" t="s">
        <v>5813</v>
      </c>
      <c r="H328" s="78" t="s">
        <v>5814</v>
      </c>
    </row>
    <row r="329" spans="1:8">
      <c r="A329" s="78" t="s">
        <v>4546</v>
      </c>
      <c r="C329" s="78" t="s">
        <v>56</v>
      </c>
      <c r="D329" s="78" t="s">
        <v>5815</v>
      </c>
      <c r="E329" s="78" t="s">
        <v>3897</v>
      </c>
      <c r="F329" s="78" t="s">
        <v>5816</v>
      </c>
      <c r="G329" s="78" t="s">
        <v>5817</v>
      </c>
      <c r="H329" s="78" t="s">
        <v>5818</v>
      </c>
    </row>
    <row r="330" spans="1:8">
      <c r="A330" s="78" t="s">
        <v>4546</v>
      </c>
      <c r="C330" s="78" t="s">
        <v>56</v>
      </c>
      <c r="D330" s="78" t="s">
        <v>5819</v>
      </c>
      <c r="E330" s="78" t="s">
        <v>3899</v>
      </c>
      <c r="F330" s="78" t="s">
        <v>5820</v>
      </c>
      <c r="G330" s="78" t="s">
        <v>3635</v>
      </c>
      <c r="H330" s="78" t="s">
        <v>5821</v>
      </c>
    </row>
    <row r="331" spans="1:8">
      <c r="A331" s="78" t="s">
        <v>4546</v>
      </c>
      <c r="C331" s="78" t="s">
        <v>56</v>
      </c>
      <c r="D331" s="78" t="s">
        <v>5822</v>
      </c>
      <c r="E331" s="78" t="s">
        <v>3901</v>
      </c>
      <c r="F331" s="78" t="s">
        <v>5820</v>
      </c>
      <c r="G331" s="78" t="s">
        <v>5823</v>
      </c>
      <c r="H331" s="78" t="s">
        <v>5824</v>
      </c>
    </row>
    <row r="332" spans="1:8">
      <c r="A332" s="78" t="s">
        <v>4546</v>
      </c>
      <c r="B332" s="78" t="s">
        <v>5825</v>
      </c>
      <c r="C332" s="78" t="s">
        <v>56</v>
      </c>
      <c r="D332" s="78" t="s">
        <v>5826</v>
      </c>
      <c r="E332" s="78" t="s">
        <v>3904</v>
      </c>
      <c r="F332" s="78" t="s">
        <v>5827</v>
      </c>
      <c r="G332" s="78" t="s">
        <v>5828</v>
      </c>
      <c r="H332" s="78" t="s">
        <v>5829</v>
      </c>
    </row>
    <row r="333" spans="1:8">
      <c r="A333" s="78" t="s">
        <v>4546</v>
      </c>
      <c r="C333" s="78" t="s">
        <v>56</v>
      </c>
      <c r="D333" s="78" t="s">
        <v>5830</v>
      </c>
      <c r="E333" s="78" t="s">
        <v>3907</v>
      </c>
      <c r="F333" s="78" t="s">
        <v>5831</v>
      </c>
      <c r="G333" s="78" t="s">
        <v>5832</v>
      </c>
      <c r="H333" s="78" t="s">
        <v>5833</v>
      </c>
    </row>
    <row r="334" spans="1:8">
      <c r="A334" s="78" t="s">
        <v>4546</v>
      </c>
      <c r="B334" s="78" t="s">
        <v>5834</v>
      </c>
      <c r="C334" s="78" t="s">
        <v>56</v>
      </c>
      <c r="D334" s="78" t="s">
        <v>5835</v>
      </c>
      <c r="E334" s="78" t="s">
        <v>3910</v>
      </c>
      <c r="F334" s="78" t="s">
        <v>5831</v>
      </c>
      <c r="G334" s="78" t="s">
        <v>5836</v>
      </c>
      <c r="H334" s="78" t="s">
        <v>5837</v>
      </c>
    </row>
    <row r="335" spans="1:8">
      <c r="A335" s="78" t="s">
        <v>4546</v>
      </c>
      <c r="C335" s="78" t="s">
        <v>56</v>
      </c>
      <c r="D335" s="78" t="s">
        <v>5838</v>
      </c>
      <c r="E335" s="78" t="s">
        <v>3913</v>
      </c>
      <c r="F335" s="78" t="s">
        <v>5839</v>
      </c>
      <c r="G335" s="78" t="s">
        <v>5840</v>
      </c>
      <c r="H335" s="78" t="s">
        <v>5841</v>
      </c>
    </row>
    <row r="336" spans="1:8">
      <c r="A336" s="78" t="s">
        <v>4546</v>
      </c>
      <c r="C336" s="78" t="s">
        <v>56</v>
      </c>
      <c r="D336" s="78" t="s">
        <v>5842</v>
      </c>
      <c r="E336" s="78" t="s">
        <v>3915</v>
      </c>
      <c r="F336" s="78" t="s">
        <v>5843</v>
      </c>
      <c r="G336" s="78" t="s">
        <v>5844</v>
      </c>
      <c r="H336" s="78" t="s">
        <v>5845</v>
      </c>
    </row>
    <row r="337" spans="1:8">
      <c r="A337" s="78" t="s">
        <v>4546</v>
      </c>
      <c r="B337" s="78" t="s">
        <v>5846</v>
      </c>
      <c r="C337" s="78" t="s">
        <v>56</v>
      </c>
      <c r="D337" s="78" t="s">
        <v>5847</v>
      </c>
      <c r="E337" s="78" t="s">
        <v>3917</v>
      </c>
      <c r="F337" s="78" t="s">
        <v>5843</v>
      </c>
      <c r="G337" s="78" t="s">
        <v>5848</v>
      </c>
      <c r="H337" s="78" t="s">
        <v>5849</v>
      </c>
    </row>
    <row r="338" spans="1:8">
      <c r="A338" s="78" t="s">
        <v>4546</v>
      </c>
      <c r="C338" s="78" t="s">
        <v>56</v>
      </c>
      <c r="D338" s="78" t="s">
        <v>5850</v>
      </c>
      <c r="E338" s="78" t="s">
        <v>3646</v>
      </c>
      <c r="F338" s="78" t="s">
        <v>5851</v>
      </c>
      <c r="G338" s="78" t="s">
        <v>5852</v>
      </c>
      <c r="H338" s="78" t="s">
        <v>5853</v>
      </c>
    </row>
    <row r="339" spans="1:8">
      <c r="A339" s="78" t="s">
        <v>4546</v>
      </c>
      <c r="C339" s="78" t="s">
        <v>56</v>
      </c>
      <c r="D339" s="78" t="s">
        <v>5854</v>
      </c>
      <c r="E339" s="78" t="s">
        <v>3920</v>
      </c>
      <c r="F339" s="78" t="s">
        <v>5851</v>
      </c>
      <c r="G339" s="78" t="s">
        <v>5855</v>
      </c>
      <c r="H339" s="78" t="s">
        <v>5856</v>
      </c>
    </row>
    <row r="340" spans="1:8">
      <c r="A340" s="78" t="s">
        <v>4546</v>
      </c>
      <c r="C340" s="78" t="s">
        <v>56</v>
      </c>
      <c r="D340" s="78" t="s">
        <v>5857</v>
      </c>
      <c r="E340" s="78" t="s">
        <v>3922</v>
      </c>
      <c r="F340" s="78" t="s">
        <v>5851</v>
      </c>
      <c r="G340" s="78" t="s">
        <v>3113</v>
      </c>
      <c r="H340" s="78" t="s">
        <v>5858</v>
      </c>
    </row>
    <row r="341" spans="1:8">
      <c r="A341" s="78" t="s">
        <v>4546</v>
      </c>
      <c r="C341" s="78" t="s">
        <v>56</v>
      </c>
      <c r="D341" s="78" t="s">
        <v>5859</v>
      </c>
      <c r="E341" s="78" t="s">
        <v>3924</v>
      </c>
      <c r="F341" s="78" t="s">
        <v>5851</v>
      </c>
      <c r="G341" s="78" t="s">
        <v>5860</v>
      </c>
      <c r="H341" s="78" t="s">
        <v>5861</v>
      </c>
    </row>
    <row r="342" spans="1:8">
      <c r="A342" s="78" t="s">
        <v>4546</v>
      </c>
      <c r="C342" s="78" t="s">
        <v>56</v>
      </c>
      <c r="D342" s="78" t="s">
        <v>5862</v>
      </c>
      <c r="E342" s="78" t="s">
        <v>3926</v>
      </c>
      <c r="F342" s="78" t="s">
        <v>5851</v>
      </c>
      <c r="G342" s="78" t="s">
        <v>5863</v>
      </c>
      <c r="H342" s="78" t="s">
        <v>5864</v>
      </c>
    </row>
    <row r="343" spans="1:8">
      <c r="A343" s="78" t="s">
        <v>4546</v>
      </c>
      <c r="B343" s="78" t="s">
        <v>5865</v>
      </c>
      <c r="C343" s="78" t="s">
        <v>56</v>
      </c>
      <c r="D343" s="78" t="s">
        <v>5866</v>
      </c>
      <c r="E343" s="78" t="s">
        <v>3928</v>
      </c>
      <c r="F343" s="78" t="s">
        <v>3284</v>
      </c>
      <c r="G343" s="78" t="s">
        <v>5867</v>
      </c>
      <c r="H343" s="78" t="s">
        <v>5868</v>
      </c>
    </row>
    <row r="344" spans="1:8">
      <c r="A344" s="78" t="s">
        <v>4546</v>
      </c>
      <c r="C344" s="78" t="s">
        <v>56</v>
      </c>
      <c r="D344" s="78" t="s">
        <v>5869</v>
      </c>
      <c r="E344" s="78" t="s">
        <v>3930</v>
      </c>
      <c r="F344" s="78" t="s">
        <v>3284</v>
      </c>
      <c r="G344" s="78" t="s">
        <v>5870</v>
      </c>
      <c r="H344" s="78" t="s">
        <v>5871</v>
      </c>
    </row>
    <row r="345" spans="1:8">
      <c r="A345" s="78" t="s">
        <v>4546</v>
      </c>
      <c r="B345" s="78" t="s">
        <v>5872</v>
      </c>
      <c r="C345" s="78" t="s">
        <v>56</v>
      </c>
      <c r="D345" s="78" t="s">
        <v>5873</v>
      </c>
      <c r="E345" s="78" t="s">
        <v>3932</v>
      </c>
      <c r="F345" s="78" t="s">
        <v>5874</v>
      </c>
      <c r="G345" s="78" t="s">
        <v>5875</v>
      </c>
      <c r="H345" s="78" t="s">
        <v>5876</v>
      </c>
    </row>
    <row r="346" spans="1:8">
      <c r="A346" s="78" t="s">
        <v>4546</v>
      </c>
      <c r="C346" s="78" t="s">
        <v>56</v>
      </c>
      <c r="D346" s="78" t="s">
        <v>5877</v>
      </c>
      <c r="E346" s="78" t="s">
        <v>3934</v>
      </c>
      <c r="F346" s="78" t="s">
        <v>5874</v>
      </c>
      <c r="G346" s="78" t="s">
        <v>5878</v>
      </c>
      <c r="H346" s="78" t="s">
        <v>5879</v>
      </c>
    </row>
    <row r="347" spans="1:8">
      <c r="A347" s="78" t="s">
        <v>4546</v>
      </c>
      <c r="B347" s="78" t="s">
        <v>5880</v>
      </c>
      <c r="C347" s="78" t="s">
        <v>57</v>
      </c>
      <c r="D347" s="78" t="s">
        <v>5881</v>
      </c>
      <c r="E347" s="78" t="s">
        <v>3936</v>
      </c>
      <c r="F347" s="78" t="s">
        <v>5874</v>
      </c>
      <c r="G347" s="78" t="s">
        <v>5882</v>
      </c>
      <c r="H347" s="78" t="s">
        <v>5883</v>
      </c>
    </row>
    <row r="348" spans="1:8">
      <c r="A348" s="78" t="s">
        <v>4546</v>
      </c>
      <c r="B348" s="78" t="s">
        <v>5884</v>
      </c>
      <c r="C348" s="78" t="s">
        <v>56</v>
      </c>
      <c r="D348" s="78" t="s">
        <v>5885</v>
      </c>
      <c r="E348" s="78" t="s">
        <v>3938</v>
      </c>
      <c r="F348" s="78" t="s">
        <v>5874</v>
      </c>
      <c r="G348" s="78" t="s">
        <v>5886</v>
      </c>
      <c r="H348" s="78" t="s">
        <v>5887</v>
      </c>
    </row>
    <row r="349" spans="1:8">
      <c r="A349" s="78" t="s">
        <v>4546</v>
      </c>
      <c r="C349" s="78" t="s">
        <v>56</v>
      </c>
      <c r="D349" s="78" t="s">
        <v>5888</v>
      </c>
      <c r="E349" s="78" t="s">
        <v>3939</v>
      </c>
      <c r="F349" s="78" t="s">
        <v>5874</v>
      </c>
      <c r="G349" s="78" t="s">
        <v>5889</v>
      </c>
      <c r="H349" s="78" t="s">
        <v>5890</v>
      </c>
    </row>
    <row r="350" spans="1:8">
      <c r="A350" s="78" t="s">
        <v>4546</v>
      </c>
      <c r="C350" s="78" t="s">
        <v>56</v>
      </c>
      <c r="D350" s="78" t="s">
        <v>5891</v>
      </c>
      <c r="E350" s="78" t="s">
        <v>3941</v>
      </c>
      <c r="F350" s="78" t="s">
        <v>5892</v>
      </c>
      <c r="G350" s="78" t="s">
        <v>5893</v>
      </c>
      <c r="H350" s="78" t="s">
        <v>5894</v>
      </c>
    </row>
    <row r="351" spans="1:8">
      <c r="A351" s="78" t="s">
        <v>4546</v>
      </c>
      <c r="C351" s="78" t="s">
        <v>56</v>
      </c>
      <c r="D351" s="78" t="s">
        <v>5895</v>
      </c>
      <c r="E351" s="78" t="s">
        <v>3943</v>
      </c>
      <c r="F351" s="78" t="s">
        <v>5892</v>
      </c>
      <c r="G351" s="78" t="s">
        <v>5896</v>
      </c>
      <c r="H351" s="78" t="s">
        <v>5897</v>
      </c>
    </row>
    <row r="352" spans="1:8">
      <c r="A352" s="78" t="s">
        <v>4546</v>
      </c>
      <c r="C352" s="78" t="s">
        <v>56</v>
      </c>
      <c r="D352" s="78" t="s">
        <v>5898</v>
      </c>
      <c r="E352" s="78" t="s">
        <v>3868</v>
      </c>
      <c r="F352" s="78" t="s">
        <v>5899</v>
      </c>
      <c r="G352" s="78" t="s">
        <v>5900</v>
      </c>
      <c r="H352" s="78" t="s">
        <v>5901</v>
      </c>
    </row>
    <row r="353" spans="1:8">
      <c r="A353" s="78" t="s">
        <v>4546</v>
      </c>
      <c r="B353" s="78" t="s">
        <v>5902</v>
      </c>
      <c r="C353" s="78" t="s">
        <v>56</v>
      </c>
      <c r="D353" s="78" t="s">
        <v>5903</v>
      </c>
      <c r="E353" s="78" t="s">
        <v>3946</v>
      </c>
      <c r="F353" s="78" t="s">
        <v>5899</v>
      </c>
      <c r="G353" s="78" t="s">
        <v>4514</v>
      </c>
      <c r="H353" s="78" t="s">
        <v>5904</v>
      </c>
    </row>
    <row r="354" spans="1:8">
      <c r="A354" s="78" t="s">
        <v>4546</v>
      </c>
      <c r="C354" s="78" t="s">
        <v>56</v>
      </c>
      <c r="D354" s="78" t="s">
        <v>5905</v>
      </c>
      <c r="E354" s="78" t="s">
        <v>3948</v>
      </c>
      <c r="F354" s="78" t="s">
        <v>5899</v>
      </c>
      <c r="G354" s="78" t="s">
        <v>5906</v>
      </c>
      <c r="H354" s="78" t="s">
        <v>5907</v>
      </c>
    </row>
    <row r="355" spans="1:8">
      <c r="A355" s="78" t="s">
        <v>4546</v>
      </c>
      <c r="C355" s="78" t="s">
        <v>56</v>
      </c>
      <c r="D355" s="78" t="s">
        <v>5908</v>
      </c>
      <c r="E355" s="78" t="s">
        <v>3951</v>
      </c>
      <c r="F355" s="78" t="s">
        <v>5899</v>
      </c>
      <c r="G355" s="78" t="s">
        <v>5909</v>
      </c>
      <c r="H355" s="78" t="s">
        <v>5910</v>
      </c>
    </row>
    <row r="356" spans="1:8">
      <c r="A356" s="78" t="s">
        <v>4546</v>
      </c>
      <c r="C356" s="78" t="s">
        <v>56</v>
      </c>
      <c r="D356" s="78" t="s">
        <v>5911</v>
      </c>
      <c r="E356" s="78" t="s">
        <v>3954</v>
      </c>
      <c r="F356" s="78" t="s">
        <v>5912</v>
      </c>
      <c r="G356" s="78" t="s">
        <v>5913</v>
      </c>
      <c r="H356" s="78" t="s">
        <v>5914</v>
      </c>
    </row>
    <row r="357" spans="1:8">
      <c r="A357" s="78" t="s">
        <v>4546</v>
      </c>
      <c r="B357" s="78" t="s">
        <v>5915</v>
      </c>
      <c r="C357" s="78" t="s">
        <v>56</v>
      </c>
      <c r="D357" s="78" t="s">
        <v>5916</v>
      </c>
      <c r="E357" s="78" t="s">
        <v>3957</v>
      </c>
      <c r="F357" s="78" t="s">
        <v>5917</v>
      </c>
      <c r="G357" s="78" t="s">
        <v>5918</v>
      </c>
      <c r="H357" s="78" t="s">
        <v>5919</v>
      </c>
    </row>
    <row r="358" spans="1:8">
      <c r="A358" s="78" t="s">
        <v>4546</v>
      </c>
      <c r="B358" s="78" t="s">
        <v>5920</v>
      </c>
      <c r="C358" s="78" t="s">
        <v>57</v>
      </c>
      <c r="D358" s="78" t="s">
        <v>5921</v>
      </c>
      <c r="E358" s="78" t="s">
        <v>3960</v>
      </c>
      <c r="F358" s="78" t="s">
        <v>5917</v>
      </c>
      <c r="G358" s="78" t="s">
        <v>5922</v>
      </c>
      <c r="H358" s="78" t="s">
        <v>5923</v>
      </c>
    </row>
    <row r="359" spans="1:8">
      <c r="A359" s="78" t="s">
        <v>4546</v>
      </c>
      <c r="C359" s="78" t="s">
        <v>56</v>
      </c>
      <c r="D359" s="78" t="s">
        <v>5924</v>
      </c>
      <c r="E359" s="78" t="s">
        <v>3963</v>
      </c>
      <c r="F359" s="78" t="s">
        <v>3276</v>
      </c>
      <c r="G359" s="78" t="s">
        <v>5925</v>
      </c>
      <c r="H359" s="78" t="s">
        <v>5926</v>
      </c>
    </row>
    <row r="360" spans="1:8">
      <c r="A360" s="78" t="s">
        <v>4546</v>
      </c>
      <c r="C360" s="78" t="s">
        <v>56</v>
      </c>
      <c r="D360" s="78" t="s">
        <v>5927</v>
      </c>
      <c r="E360" s="78" t="s">
        <v>3965</v>
      </c>
      <c r="F360" s="78" t="s">
        <v>5928</v>
      </c>
      <c r="G360" s="78" t="s">
        <v>5929</v>
      </c>
      <c r="H360" s="78" t="s">
        <v>5930</v>
      </c>
    </row>
    <row r="361" spans="1:8">
      <c r="A361" s="78" t="s">
        <v>4546</v>
      </c>
      <c r="B361" s="78" t="s">
        <v>5931</v>
      </c>
      <c r="C361" s="78" t="s">
        <v>56</v>
      </c>
      <c r="D361" s="78" t="s">
        <v>5932</v>
      </c>
      <c r="E361" s="78" t="s">
        <v>3968</v>
      </c>
      <c r="F361" s="78" t="s">
        <v>5933</v>
      </c>
      <c r="G361" s="78" t="s">
        <v>5934</v>
      </c>
      <c r="H361" s="78" t="s">
        <v>5935</v>
      </c>
    </row>
    <row r="362" spans="1:8">
      <c r="A362" s="78" t="s">
        <v>4546</v>
      </c>
      <c r="C362" s="78" t="s">
        <v>56</v>
      </c>
      <c r="D362" s="78" t="s">
        <v>5936</v>
      </c>
      <c r="E362" s="78" t="s">
        <v>3971</v>
      </c>
      <c r="F362" s="78" t="s">
        <v>3281</v>
      </c>
      <c r="G362" s="78" t="s">
        <v>3783</v>
      </c>
      <c r="H362" s="78" t="s">
        <v>5937</v>
      </c>
    </row>
    <row r="363" spans="1:8">
      <c r="A363" s="78" t="s">
        <v>4546</v>
      </c>
      <c r="C363" s="78" t="s">
        <v>56</v>
      </c>
      <c r="D363" s="78" t="s">
        <v>5938</v>
      </c>
      <c r="E363" s="78" t="s">
        <v>3973</v>
      </c>
      <c r="F363" s="78" t="s">
        <v>3281</v>
      </c>
      <c r="G363" s="78" t="s">
        <v>5939</v>
      </c>
      <c r="H363" s="78" t="s">
        <v>5940</v>
      </c>
    </row>
    <row r="364" spans="1:8">
      <c r="A364" s="78" t="s">
        <v>4546</v>
      </c>
      <c r="C364" s="78" t="s">
        <v>56</v>
      </c>
      <c r="D364" s="78" t="s">
        <v>5941</v>
      </c>
      <c r="E364" s="78" t="s">
        <v>3976</v>
      </c>
      <c r="F364" s="78" t="s">
        <v>5942</v>
      </c>
      <c r="G364" s="78" t="s">
        <v>5943</v>
      </c>
      <c r="H364" s="78" t="s">
        <v>5944</v>
      </c>
    </row>
    <row r="365" spans="1:8">
      <c r="A365" s="78" t="s">
        <v>4546</v>
      </c>
      <c r="C365" s="78" t="s">
        <v>56</v>
      </c>
      <c r="D365" s="78" t="s">
        <v>5945</v>
      </c>
      <c r="E365" s="78" t="s">
        <v>3978</v>
      </c>
      <c r="F365" s="78" t="s">
        <v>5942</v>
      </c>
      <c r="G365" s="78" t="s">
        <v>5946</v>
      </c>
      <c r="H365" s="78" t="s">
        <v>5947</v>
      </c>
    </row>
    <row r="366" spans="1:8">
      <c r="A366" s="78" t="s">
        <v>4546</v>
      </c>
      <c r="C366" s="78" t="s">
        <v>56</v>
      </c>
      <c r="D366" s="78" t="s">
        <v>5948</v>
      </c>
      <c r="E366" s="78" t="s">
        <v>3931</v>
      </c>
      <c r="F366" s="78" t="s">
        <v>5949</v>
      </c>
      <c r="G366" s="78" t="s">
        <v>5950</v>
      </c>
      <c r="H366" s="78" t="s">
        <v>5951</v>
      </c>
    </row>
    <row r="367" spans="1:8">
      <c r="A367" s="78" t="s">
        <v>4546</v>
      </c>
      <c r="B367" s="78" t="s">
        <v>5952</v>
      </c>
      <c r="C367" s="78" t="s">
        <v>57</v>
      </c>
      <c r="D367" s="78" t="s">
        <v>5953</v>
      </c>
      <c r="E367" s="78" t="s">
        <v>3980</v>
      </c>
      <c r="F367" s="78" t="s">
        <v>5949</v>
      </c>
      <c r="G367" s="78" t="s">
        <v>5954</v>
      </c>
      <c r="H367" s="78" t="s">
        <v>5955</v>
      </c>
    </row>
    <row r="368" spans="1:8">
      <c r="A368" s="78" t="s">
        <v>4546</v>
      </c>
      <c r="C368" s="78" t="s">
        <v>56</v>
      </c>
      <c r="D368" s="78" t="s">
        <v>5956</v>
      </c>
      <c r="E368" s="78" t="s">
        <v>3982</v>
      </c>
      <c r="F368" s="78" t="s">
        <v>5949</v>
      </c>
      <c r="G368" s="78" t="s">
        <v>3165</v>
      </c>
      <c r="H368" s="78" t="s">
        <v>5957</v>
      </c>
    </row>
    <row r="369" spans="1:8">
      <c r="A369" s="78" t="s">
        <v>4546</v>
      </c>
      <c r="C369" s="78" t="s">
        <v>56</v>
      </c>
      <c r="D369" s="78" t="s">
        <v>5958</v>
      </c>
      <c r="E369" s="78" t="s">
        <v>3984</v>
      </c>
      <c r="F369" s="78" t="s">
        <v>5959</v>
      </c>
      <c r="G369" s="78" t="s">
        <v>5960</v>
      </c>
      <c r="H369" s="78" t="s">
        <v>5961</v>
      </c>
    </row>
    <row r="370" spans="1:8">
      <c r="A370" s="78" t="s">
        <v>4546</v>
      </c>
      <c r="C370" s="78" t="s">
        <v>56</v>
      </c>
      <c r="D370" s="78" t="s">
        <v>5962</v>
      </c>
      <c r="E370" s="78" t="s">
        <v>3986</v>
      </c>
      <c r="F370" s="78" t="s">
        <v>5963</v>
      </c>
      <c r="G370" s="78" t="s">
        <v>5964</v>
      </c>
      <c r="H370" s="78" t="s">
        <v>5965</v>
      </c>
    </row>
    <row r="371" spans="1:8">
      <c r="A371" s="78" t="s">
        <v>4546</v>
      </c>
      <c r="C371" s="78" t="s">
        <v>56</v>
      </c>
      <c r="D371" s="78" t="s">
        <v>5966</v>
      </c>
      <c r="E371" s="78" t="s">
        <v>3987</v>
      </c>
      <c r="F371" s="78" t="s">
        <v>5967</v>
      </c>
      <c r="G371" s="78" t="s">
        <v>5968</v>
      </c>
      <c r="H371" s="78" t="s">
        <v>5969</v>
      </c>
    </row>
    <row r="372" spans="1:8">
      <c r="A372" s="78" t="s">
        <v>4546</v>
      </c>
      <c r="C372" s="78" t="s">
        <v>56</v>
      </c>
      <c r="D372" s="78" t="s">
        <v>5970</v>
      </c>
      <c r="E372" s="78" t="s">
        <v>3989</v>
      </c>
      <c r="F372" s="78" t="s">
        <v>5971</v>
      </c>
      <c r="G372" s="78" t="s">
        <v>5972</v>
      </c>
      <c r="H372" s="78" t="s">
        <v>5973</v>
      </c>
    </row>
    <row r="373" spans="1:8">
      <c r="A373" s="78" t="s">
        <v>4546</v>
      </c>
      <c r="C373" s="78" t="s">
        <v>56</v>
      </c>
      <c r="D373" s="78" t="s">
        <v>5974</v>
      </c>
      <c r="E373" s="78" t="s">
        <v>3991</v>
      </c>
      <c r="F373" s="78" t="s">
        <v>5975</v>
      </c>
      <c r="G373" s="78" t="s">
        <v>4208</v>
      </c>
      <c r="H373" s="78" t="s">
        <v>5976</v>
      </c>
    </row>
    <row r="374" spans="1:8">
      <c r="A374" s="78" t="s">
        <v>4546</v>
      </c>
      <c r="C374" s="78" t="s">
        <v>56</v>
      </c>
      <c r="D374" s="78" t="s">
        <v>5977</v>
      </c>
      <c r="E374" s="78" t="s">
        <v>3993</v>
      </c>
      <c r="F374" s="78" t="s">
        <v>5975</v>
      </c>
      <c r="G374" s="78" t="s">
        <v>5978</v>
      </c>
      <c r="H374" s="78" t="s">
        <v>5979</v>
      </c>
    </row>
    <row r="375" spans="1:8">
      <c r="A375" s="78" t="s">
        <v>4546</v>
      </c>
      <c r="C375" s="78" t="s">
        <v>56</v>
      </c>
      <c r="D375" s="78" t="s">
        <v>5980</v>
      </c>
      <c r="E375" s="78" t="s">
        <v>3995</v>
      </c>
      <c r="F375" s="78" t="s">
        <v>5975</v>
      </c>
      <c r="G375" s="78" t="s">
        <v>3317</v>
      </c>
      <c r="H375" s="78" t="s">
        <v>5981</v>
      </c>
    </row>
    <row r="376" spans="1:8">
      <c r="A376" s="78" t="s">
        <v>4546</v>
      </c>
      <c r="C376" s="78" t="s">
        <v>56</v>
      </c>
      <c r="D376" s="78" t="s">
        <v>5982</v>
      </c>
      <c r="E376" s="78" t="s">
        <v>3997</v>
      </c>
      <c r="F376" s="78" t="s">
        <v>5983</v>
      </c>
      <c r="G376" s="78" t="s">
        <v>5984</v>
      </c>
      <c r="H376" s="78" t="s">
        <v>5985</v>
      </c>
    </row>
    <row r="377" spans="1:8">
      <c r="A377" s="78" t="s">
        <v>4546</v>
      </c>
      <c r="C377" s="78" t="s">
        <v>56</v>
      </c>
      <c r="D377" s="78" t="s">
        <v>5986</v>
      </c>
      <c r="E377" s="78" t="s">
        <v>3999</v>
      </c>
      <c r="F377" s="78" t="s">
        <v>5983</v>
      </c>
      <c r="G377" s="78" t="s">
        <v>5987</v>
      </c>
      <c r="H377" s="78" t="s">
        <v>5988</v>
      </c>
    </row>
    <row r="378" spans="1:8">
      <c r="A378" s="78" t="s">
        <v>4546</v>
      </c>
      <c r="B378" s="78" t="s">
        <v>5989</v>
      </c>
      <c r="C378" s="78" t="s">
        <v>56</v>
      </c>
      <c r="D378" s="78" t="s">
        <v>5990</v>
      </c>
      <c r="E378" s="78" t="s">
        <v>4000</v>
      </c>
      <c r="F378" s="78" t="s">
        <v>5983</v>
      </c>
      <c r="G378" s="78" t="s">
        <v>5991</v>
      </c>
      <c r="H378" s="78" t="s">
        <v>5992</v>
      </c>
    </row>
    <row r="379" spans="1:8">
      <c r="A379" s="78" t="s">
        <v>4546</v>
      </c>
      <c r="B379" s="78" t="s">
        <v>5993</v>
      </c>
      <c r="C379" s="78" t="s">
        <v>57</v>
      </c>
      <c r="D379" s="78" t="s">
        <v>5994</v>
      </c>
      <c r="E379" s="78" t="s">
        <v>4002</v>
      </c>
      <c r="F379" s="78" t="s">
        <v>3278</v>
      </c>
      <c r="G379" s="78" t="s">
        <v>5995</v>
      </c>
      <c r="H379" s="78" t="s">
        <v>5996</v>
      </c>
    </row>
    <row r="380" spans="1:8">
      <c r="A380" s="78" t="s">
        <v>4546</v>
      </c>
      <c r="C380" s="78" t="s">
        <v>56</v>
      </c>
      <c r="D380" s="78" t="s">
        <v>5997</v>
      </c>
      <c r="E380" s="78" t="s">
        <v>4004</v>
      </c>
      <c r="F380" s="78" t="s">
        <v>3278</v>
      </c>
      <c r="G380" s="78" t="s">
        <v>5998</v>
      </c>
      <c r="H380" s="78" t="s">
        <v>5999</v>
      </c>
    </row>
    <row r="381" spans="1:8">
      <c r="A381" s="78" t="s">
        <v>4546</v>
      </c>
      <c r="C381" s="78" t="s">
        <v>56</v>
      </c>
      <c r="D381" s="78" t="s">
        <v>6000</v>
      </c>
      <c r="E381" s="78" t="s">
        <v>4006</v>
      </c>
      <c r="F381" s="78" t="s">
        <v>6001</v>
      </c>
      <c r="G381" s="78" t="s">
        <v>6002</v>
      </c>
      <c r="H381" s="78" t="s">
        <v>6003</v>
      </c>
    </row>
    <row r="382" spans="1:8">
      <c r="A382" s="78" t="s">
        <v>4546</v>
      </c>
      <c r="C382" s="78" t="s">
        <v>56</v>
      </c>
      <c r="D382" s="78" t="s">
        <v>6004</v>
      </c>
      <c r="E382" s="78" t="s">
        <v>4009</v>
      </c>
      <c r="F382" s="78" t="s">
        <v>6005</v>
      </c>
      <c r="G382" s="78" t="s">
        <v>6006</v>
      </c>
      <c r="H382" s="78" t="s">
        <v>6007</v>
      </c>
    </row>
    <row r="383" spans="1:8">
      <c r="A383" s="78" t="s">
        <v>4546</v>
      </c>
      <c r="B383" s="78" t="s">
        <v>6008</v>
      </c>
      <c r="C383" s="78" t="s">
        <v>56</v>
      </c>
      <c r="D383" s="78" t="s">
        <v>6009</v>
      </c>
      <c r="E383" s="78" t="s">
        <v>4011</v>
      </c>
      <c r="F383" s="78" t="s">
        <v>6005</v>
      </c>
      <c r="G383" s="78" t="s">
        <v>6010</v>
      </c>
      <c r="H383" s="78" t="s">
        <v>6011</v>
      </c>
    </row>
    <row r="384" spans="1:8">
      <c r="A384" s="78" t="s">
        <v>4546</v>
      </c>
      <c r="C384" s="78" t="s">
        <v>56</v>
      </c>
      <c r="D384" s="78" t="s">
        <v>6012</v>
      </c>
      <c r="E384" s="78" t="s">
        <v>4013</v>
      </c>
      <c r="F384" s="78" t="s">
        <v>6005</v>
      </c>
      <c r="G384" s="78" t="s">
        <v>6013</v>
      </c>
      <c r="H384" s="78" t="s">
        <v>6014</v>
      </c>
    </row>
    <row r="385" spans="1:8">
      <c r="A385" s="78" t="s">
        <v>4546</v>
      </c>
      <c r="C385" s="78" t="s">
        <v>56</v>
      </c>
      <c r="D385" s="78" t="s">
        <v>6015</v>
      </c>
      <c r="E385" s="78" t="s">
        <v>4015</v>
      </c>
      <c r="F385" s="78" t="s">
        <v>6016</v>
      </c>
      <c r="G385" s="78" t="s">
        <v>6017</v>
      </c>
      <c r="H385" s="78" t="s">
        <v>6018</v>
      </c>
    </row>
    <row r="386" spans="1:8">
      <c r="A386" s="78" t="s">
        <v>4546</v>
      </c>
      <c r="B386" s="78" t="s">
        <v>6019</v>
      </c>
      <c r="C386" s="78" t="s">
        <v>56</v>
      </c>
      <c r="D386" s="78" t="s">
        <v>6020</v>
      </c>
      <c r="E386" s="78" t="s">
        <v>4018</v>
      </c>
      <c r="F386" s="78" t="s">
        <v>6021</v>
      </c>
      <c r="G386" s="78" t="s">
        <v>6022</v>
      </c>
      <c r="H386" s="78" t="s">
        <v>6023</v>
      </c>
    </row>
    <row r="387" spans="1:8">
      <c r="A387" s="78" t="s">
        <v>4546</v>
      </c>
      <c r="C387" s="78" t="s">
        <v>56</v>
      </c>
      <c r="D387" s="78" t="s">
        <v>6024</v>
      </c>
      <c r="E387" s="78" t="s">
        <v>4021</v>
      </c>
      <c r="F387" s="78" t="s">
        <v>6025</v>
      </c>
      <c r="G387" s="78" t="s">
        <v>6026</v>
      </c>
      <c r="H387" s="78" t="s">
        <v>6027</v>
      </c>
    </row>
    <row r="388" spans="1:8">
      <c r="A388" s="78" t="s">
        <v>4546</v>
      </c>
      <c r="C388" s="78" t="s">
        <v>56</v>
      </c>
      <c r="D388" s="78" t="s">
        <v>6028</v>
      </c>
      <c r="E388" s="78" t="s">
        <v>4024</v>
      </c>
      <c r="F388" s="78" t="s">
        <v>6025</v>
      </c>
      <c r="G388" s="78" t="s">
        <v>3617</v>
      </c>
      <c r="H388" s="78" t="s">
        <v>6029</v>
      </c>
    </row>
    <row r="389" spans="1:8">
      <c r="A389" s="78" t="s">
        <v>4546</v>
      </c>
      <c r="B389" s="78" t="s">
        <v>6030</v>
      </c>
      <c r="C389" s="78" t="s">
        <v>56</v>
      </c>
      <c r="D389" s="78" t="s">
        <v>6031</v>
      </c>
      <c r="E389" s="78" t="s">
        <v>4027</v>
      </c>
      <c r="F389" s="78" t="s">
        <v>6025</v>
      </c>
      <c r="G389" s="78" t="s">
        <v>6032</v>
      </c>
      <c r="H389" s="78" t="s">
        <v>6033</v>
      </c>
    </row>
    <row r="390" spans="1:8">
      <c r="A390" s="78" t="s">
        <v>4546</v>
      </c>
      <c r="C390" s="78" t="s">
        <v>56</v>
      </c>
      <c r="D390" s="78" t="s">
        <v>6034</v>
      </c>
      <c r="E390" s="78" t="s">
        <v>4029</v>
      </c>
      <c r="F390" s="78" t="s">
        <v>6025</v>
      </c>
      <c r="G390" s="78" t="s">
        <v>6035</v>
      </c>
      <c r="H390" s="78" t="s">
        <v>6036</v>
      </c>
    </row>
    <row r="391" spans="1:8">
      <c r="A391" s="78" t="s">
        <v>4546</v>
      </c>
      <c r="B391" s="78" t="s">
        <v>6037</v>
      </c>
      <c r="C391" s="78" t="s">
        <v>56</v>
      </c>
      <c r="D391" s="78" t="s">
        <v>6038</v>
      </c>
      <c r="E391" s="78" t="s">
        <v>4031</v>
      </c>
      <c r="F391" s="78" t="s">
        <v>6039</v>
      </c>
      <c r="G391" s="78" t="s">
        <v>3284</v>
      </c>
      <c r="H391" s="78" t="s">
        <v>6040</v>
      </c>
    </row>
    <row r="392" spans="1:8">
      <c r="A392" s="78" t="s">
        <v>4546</v>
      </c>
      <c r="B392" s="78" t="s">
        <v>6041</v>
      </c>
      <c r="C392" s="78" t="s">
        <v>57</v>
      </c>
      <c r="D392" s="78" t="s">
        <v>6042</v>
      </c>
      <c r="E392" s="78" t="s">
        <v>4033</v>
      </c>
      <c r="F392" s="78" t="s">
        <v>6039</v>
      </c>
      <c r="G392" s="78" t="s">
        <v>6043</v>
      </c>
      <c r="H392" s="78" t="s">
        <v>6044</v>
      </c>
    </row>
    <row r="393" spans="1:8">
      <c r="A393" s="78" t="s">
        <v>4546</v>
      </c>
      <c r="C393" s="78" t="s">
        <v>56</v>
      </c>
      <c r="D393" s="78" t="s">
        <v>6045</v>
      </c>
      <c r="E393" s="78" t="s">
        <v>4036</v>
      </c>
      <c r="F393" s="78" t="s">
        <v>6039</v>
      </c>
      <c r="G393" s="78" t="s">
        <v>6046</v>
      </c>
      <c r="H393" s="78" t="s">
        <v>6047</v>
      </c>
    </row>
    <row r="394" spans="1:8">
      <c r="A394" s="78" t="s">
        <v>4546</v>
      </c>
      <c r="C394" s="78" t="s">
        <v>56</v>
      </c>
      <c r="D394" s="78" t="s">
        <v>6048</v>
      </c>
      <c r="E394" s="78" t="s">
        <v>4039</v>
      </c>
      <c r="F394" s="78" t="s">
        <v>3282</v>
      </c>
      <c r="G394" s="78" t="s">
        <v>6049</v>
      </c>
      <c r="H394" s="78" t="s">
        <v>6050</v>
      </c>
    </row>
    <row r="395" spans="1:8">
      <c r="A395" s="78" t="s">
        <v>4546</v>
      </c>
      <c r="B395" s="78" t="s">
        <v>6051</v>
      </c>
      <c r="C395" s="78" t="s">
        <v>56</v>
      </c>
      <c r="D395" s="78" t="s">
        <v>6052</v>
      </c>
      <c r="E395" s="78" t="s">
        <v>4042</v>
      </c>
      <c r="F395" s="78" t="s">
        <v>3282</v>
      </c>
      <c r="G395" s="78" t="s">
        <v>6053</v>
      </c>
      <c r="H395" s="78" t="s">
        <v>6054</v>
      </c>
    </row>
    <row r="396" spans="1:8">
      <c r="A396" s="78" t="s">
        <v>4546</v>
      </c>
      <c r="C396" s="78" t="s">
        <v>56</v>
      </c>
      <c r="D396" s="78" t="s">
        <v>6055</v>
      </c>
      <c r="E396" s="78" t="s">
        <v>4044</v>
      </c>
      <c r="F396" s="78" t="s">
        <v>3282</v>
      </c>
      <c r="G396" s="78" t="s">
        <v>6056</v>
      </c>
      <c r="H396" s="78" t="s">
        <v>6057</v>
      </c>
    </row>
    <row r="397" spans="1:8">
      <c r="A397" s="78" t="s">
        <v>4546</v>
      </c>
      <c r="C397" s="78" t="s">
        <v>56</v>
      </c>
      <c r="D397" s="78" t="s">
        <v>6058</v>
      </c>
      <c r="E397" s="78" t="s">
        <v>4046</v>
      </c>
      <c r="F397" s="78" t="s">
        <v>3282</v>
      </c>
      <c r="G397" s="78" t="s">
        <v>6059</v>
      </c>
      <c r="H397" s="78" t="s">
        <v>6060</v>
      </c>
    </row>
    <row r="398" spans="1:8">
      <c r="A398" s="78" t="s">
        <v>4546</v>
      </c>
      <c r="C398" s="78" t="s">
        <v>56</v>
      </c>
      <c r="D398" s="78" t="s">
        <v>6061</v>
      </c>
      <c r="E398" s="78" t="s">
        <v>4048</v>
      </c>
      <c r="F398" s="78" t="s">
        <v>3282</v>
      </c>
      <c r="G398" s="78" t="s">
        <v>3946</v>
      </c>
      <c r="H398" s="78" t="s">
        <v>6062</v>
      </c>
    </row>
    <row r="399" spans="1:8">
      <c r="A399" s="78" t="s">
        <v>4546</v>
      </c>
      <c r="B399" s="78" t="s">
        <v>6063</v>
      </c>
      <c r="C399" s="78" t="s">
        <v>56</v>
      </c>
      <c r="D399" s="78" t="s">
        <v>6064</v>
      </c>
      <c r="E399" s="78" t="s">
        <v>3784</v>
      </c>
      <c r="F399" s="78" t="s">
        <v>3275</v>
      </c>
      <c r="G399" s="78" t="s">
        <v>6065</v>
      </c>
      <c r="H399" s="78" t="s">
        <v>6066</v>
      </c>
    </row>
    <row r="400" spans="1:8">
      <c r="A400" s="78" t="s">
        <v>4546</v>
      </c>
      <c r="B400" s="78" t="s">
        <v>6067</v>
      </c>
      <c r="C400" s="78" t="s">
        <v>57</v>
      </c>
      <c r="D400" s="78" t="s">
        <v>6068</v>
      </c>
      <c r="E400" s="78" t="s">
        <v>4050</v>
      </c>
      <c r="F400" s="78" t="s">
        <v>3275</v>
      </c>
      <c r="G400" s="78" t="s">
        <v>6069</v>
      </c>
      <c r="H400" s="78" t="s">
        <v>6070</v>
      </c>
    </row>
    <row r="401" spans="1:8">
      <c r="A401" s="78" t="s">
        <v>4546</v>
      </c>
      <c r="C401" s="78" t="s">
        <v>56</v>
      </c>
      <c r="D401" s="78" t="s">
        <v>6071</v>
      </c>
      <c r="E401" s="78" t="s">
        <v>4053</v>
      </c>
      <c r="F401" s="78" t="s">
        <v>6072</v>
      </c>
      <c r="G401" s="78" t="s">
        <v>6073</v>
      </c>
      <c r="H401" s="78" t="s">
        <v>6074</v>
      </c>
    </row>
    <row r="402" spans="1:8">
      <c r="A402" s="78" t="s">
        <v>4546</v>
      </c>
      <c r="C402" s="78" t="s">
        <v>56</v>
      </c>
      <c r="D402" s="78" t="s">
        <v>6075</v>
      </c>
      <c r="E402" s="78" t="s">
        <v>4055</v>
      </c>
      <c r="F402" s="78" t="s">
        <v>6072</v>
      </c>
      <c r="G402" s="78" t="s">
        <v>3351</v>
      </c>
      <c r="H402" s="78" t="s">
        <v>6076</v>
      </c>
    </row>
    <row r="403" spans="1:8">
      <c r="A403" s="78" t="s">
        <v>4546</v>
      </c>
      <c r="C403" s="78" t="s">
        <v>56</v>
      </c>
      <c r="D403" s="78" t="s">
        <v>6077</v>
      </c>
      <c r="E403" s="78" t="s">
        <v>4057</v>
      </c>
      <c r="F403" s="78" t="s">
        <v>6072</v>
      </c>
      <c r="G403" s="78" t="s">
        <v>6078</v>
      </c>
      <c r="H403" s="78" t="s">
        <v>6079</v>
      </c>
    </row>
    <row r="404" spans="1:8">
      <c r="A404" s="78" t="s">
        <v>4546</v>
      </c>
      <c r="C404" s="78" t="s">
        <v>56</v>
      </c>
      <c r="D404" s="78" t="s">
        <v>6080</v>
      </c>
      <c r="E404" s="78" t="s">
        <v>4059</v>
      </c>
      <c r="F404" s="78" t="s">
        <v>6072</v>
      </c>
      <c r="G404" s="78" t="s">
        <v>6081</v>
      </c>
      <c r="H404" s="78" t="s">
        <v>6082</v>
      </c>
    </row>
    <row r="405" spans="1:8">
      <c r="A405" s="78" t="s">
        <v>4546</v>
      </c>
      <c r="B405" s="78" t="s">
        <v>6083</v>
      </c>
      <c r="C405" s="78" t="s">
        <v>56</v>
      </c>
      <c r="D405" s="78" t="s">
        <v>6084</v>
      </c>
      <c r="E405" s="78" t="s">
        <v>4061</v>
      </c>
      <c r="F405" s="78" t="s">
        <v>6085</v>
      </c>
      <c r="G405" s="78" t="s">
        <v>4176</v>
      </c>
      <c r="H405" s="78" t="s">
        <v>6086</v>
      </c>
    </row>
    <row r="406" spans="1:8">
      <c r="A406" s="78" t="s">
        <v>4546</v>
      </c>
      <c r="C406" s="78" t="s">
        <v>56</v>
      </c>
      <c r="D406" s="78" t="s">
        <v>6087</v>
      </c>
      <c r="E406" s="78" t="s">
        <v>4062</v>
      </c>
      <c r="F406" s="78" t="s">
        <v>6088</v>
      </c>
      <c r="G406" s="78" t="s">
        <v>6089</v>
      </c>
      <c r="H406" s="78" t="s">
        <v>6090</v>
      </c>
    </row>
    <row r="407" spans="1:8">
      <c r="A407" s="78" t="s">
        <v>4546</v>
      </c>
      <c r="C407" s="78" t="s">
        <v>56</v>
      </c>
      <c r="D407" s="78" t="s">
        <v>6091</v>
      </c>
      <c r="E407" s="78" t="s">
        <v>4064</v>
      </c>
      <c r="F407" s="78" t="s">
        <v>6088</v>
      </c>
      <c r="G407" s="78" t="s">
        <v>6092</v>
      </c>
      <c r="H407" s="78" t="s">
        <v>6093</v>
      </c>
    </row>
    <row r="408" spans="1:8">
      <c r="A408" s="78" t="s">
        <v>4546</v>
      </c>
      <c r="B408" s="78" t="s">
        <v>6094</v>
      </c>
      <c r="C408" s="78" t="s">
        <v>57</v>
      </c>
      <c r="D408" s="78" t="s">
        <v>6095</v>
      </c>
      <c r="E408" s="78" t="s">
        <v>4066</v>
      </c>
      <c r="F408" s="78" t="s">
        <v>6096</v>
      </c>
      <c r="G408" s="78" t="s">
        <v>6097</v>
      </c>
      <c r="H408" s="78" t="s">
        <v>6098</v>
      </c>
    </row>
    <row r="409" spans="1:8">
      <c r="A409" s="78" t="s">
        <v>4546</v>
      </c>
      <c r="C409" s="78" t="s">
        <v>56</v>
      </c>
      <c r="D409" s="78" t="s">
        <v>6099</v>
      </c>
      <c r="E409" s="78" t="s">
        <v>4068</v>
      </c>
      <c r="F409" s="78" t="s">
        <v>6096</v>
      </c>
      <c r="G409" s="78" t="s">
        <v>6100</v>
      </c>
      <c r="H409" s="78" t="s">
        <v>6101</v>
      </c>
    </row>
    <row r="410" spans="1:8">
      <c r="A410" s="78" t="s">
        <v>4546</v>
      </c>
      <c r="B410" s="78" t="s">
        <v>6102</v>
      </c>
      <c r="C410" s="78" t="s">
        <v>57</v>
      </c>
      <c r="D410" s="78" t="s">
        <v>6103</v>
      </c>
      <c r="E410" s="78" t="s">
        <v>4070</v>
      </c>
      <c r="F410" s="78" t="s">
        <v>6096</v>
      </c>
      <c r="G410" s="78" t="s">
        <v>6104</v>
      </c>
      <c r="H410" s="78" t="s">
        <v>6105</v>
      </c>
    </row>
    <row r="411" spans="1:8">
      <c r="A411" s="78" t="s">
        <v>4546</v>
      </c>
      <c r="B411" s="78" t="s">
        <v>6106</v>
      </c>
      <c r="C411" s="78" t="s">
        <v>56</v>
      </c>
      <c r="D411" s="78" t="s">
        <v>6107</v>
      </c>
      <c r="E411" s="78" t="s">
        <v>4072</v>
      </c>
      <c r="F411" s="78" t="s">
        <v>6108</v>
      </c>
      <c r="G411" s="78" t="s">
        <v>6109</v>
      </c>
      <c r="H411" s="78" t="s">
        <v>6110</v>
      </c>
    </row>
    <row r="412" spans="1:8">
      <c r="A412" s="78" t="s">
        <v>4546</v>
      </c>
      <c r="B412" s="78" t="s">
        <v>6111</v>
      </c>
      <c r="C412" s="78" t="s">
        <v>56</v>
      </c>
      <c r="D412" s="78" t="s">
        <v>6112</v>
      </c>
      <c r="E412" s="78" t="s">
        <v>3507</v>
      </c>
      <c r="F412" s="78" t="s">
        <v>6108</v>
      </c>
      <c r="G412" s="78" t="s">
        <v>6113</v>
      </c>
      <c r="H412" s="78" t="s">
        <v>6114</v>
      </c>
    </row>
    <row r="413" spans="1:8">
      <c r="A413" s="78" t="s">
        <v>4546</v>
      </c>
      <c r="C413" s="78" t="s">
        <v>56</v>
      </c>
      <c r="D413" s="78" t="s">
        <v>6115</v>
      </c>
      <c r="E413" s="78" t="s">
        <v>4076</v>
      </c>
      <c r="F413" s="78" t="s">
        <v>6116</v>
      </c>
      <c r="G413" s="78" t="s">
        <v>6117</v>
      </c>
      <c r="H413" s="78" t="s">
        <v>6118</v>
      </c>
    </row>
    <row r="414" spans="1:8">
      <c r="A414" s="78" t="s">
        <v>4546</v>
      </c>
      <c r="B414" s="78" t="s">
        <v>6119</v>
      </c>
      <c r="C414" s="78" t="s">
        <v>56</v>
      </c>
      <c r="D414" s="78" t="s">
        <v>6120</v>
      </c>
      <c r="E414" s="78" t="s">
        <v>4078</v>
      </c>
      <c r="F414" s="78" t="s">
        <v>6116</v>
      </c>
      <c r="G414" s="78" t="s">
        <v>6121</v>
      </c>
      <c r="H414" s="78" t="s">
        <v>6122</v>
      </c>
    </row>
    <row r="415" spans="1:8">
      <c r="A415" s="78" t="s">
        <v>4546</v>
      </c>
      <c r="C415" s="78" t="s">
        <v>56</v>
      </c>
      <c r="D415" s="78" t="s">
        <v>6123</v>
      </c>
      <c r="E415" s="78" t="s">
        <v>4080</v>
      </c>
      <c r="F415" s="78" t="s">
        <v>6116</v>
      </c>
      <c r="G415" s="78" t="s">
        <v>6124</v>
      </c>
      <c r="H415" s="78" t="s">
        <v>6125</v>
      </c>
    </row>
    <row r="416" spans="1:8">
      <c r="A416" s="78" t="s">
        <v>4546</v>
      </c>
      <c r="C416" s="78" t="s">
        <v>56</v>
      </c>
      <c r="D416" s="78" t="s">
        <v>6126</v>
      </c>
      <c r="E416" s="78" t="s">
        <v>4082</v>
      </c>
      <c r="F416" s="78" t="s">
        <v>6127</v>
      </c>
      <c r="G416" s="78" t="s">
        <v>6128</v>
      </c>
      <c r="H416" s="78" t="s">
        <v>6129</v>
      </c>
    </row>
    <row r="417" spans="1:8">
      <c r="A417" s="78" t="s">
        <v>4546</v>
      </c>
      <c r="C417" s="78" t="s">
        <v>56</v>
      </c>
      <c r="D417" s="78" t="s">
        <v>6130</v>
      </c>
      <c r="E417" s="78" t="s">
        <v>4084</v>
      </c>
      <c r="F417" s="78" t="s">
        <v>6127</v>
      </c>
      <c r="G417" s="78" t="s">
        <v>6131</v>
      </c>
      <c r="H417" s="78" t="s">
        <v>6132</v>
      </c>
    </row>
    <row r="418" spans="1:8">
      <c r="A418" s="78" t="s">
        <v>4546</v>
      </c>
      <c r="C418" s="78" t="s">
        <v>56</v>
      </c>
      <c r="D418" s="78" t="s">
        <v>6133</v>
      </c>
      <c r="E418" s="78" t="s">
        <v>4086</v>
      </c>
      <c r="F418" s="78" t="s">
        <v>3287</v>
      </c>
      <c r="G418" s="78" t="s">
        <v>6134</v>
      </c>
      <c r="H418" s="78" t="s">
        <v>6135</v>
      </c>
    </row>
    <row r="419" spans="1:8">
      <c r="A419" s="78" t="s">
        <v>4546</v>
      </c>
      <c r="B419" s="78" t="s">
        <v>6136</v>
      </c>
      <c r="C419" s="78" t="s">
        <v>56</v>
      </c>
      <c r="D419" s="78" t="s">
        <v>6137</v>
      </c>
      <c r="E419" s="78" t="s">
        <v>4088</v>
      </c>
      <c r="F419" s="78" t="s">
        <v>3287</v>
      </c>
      <c r="G419" s="78" t="s">
        <v>6138</v>
      </c>
      <c r="H419" s="78" t="s">
        <v>6139</v>
      </c>
    </row>
    <row r="420" spans="1:8">
      <c r="A420" s="78" t="s">
        <v>4546</v>
      </c>
      <c r="C420" s="78" t="s">
        <v>56</v>
      </c>
      <c r="D420" s="78" t="s">
        <v>6140</v>
      </c>
      <c r="E420" s="78" t="s">
        <v>4090</v>
      </c>
      <c r="F420" s="78" t="s">
        <v>3287</v>
      </c>
      <c r="G420" s="78" t="s">
        <v>6141</v>
      </c>
      <c r="H420" s="78" t="s">
        <v>6142</v>
      </c>
    </row>
    <row r="421" spans="1:8">
      <c r="A421" s="78" t="s">
        <v>4546</v>
      </c>
      <c r="C421" s="78" t="s">
        <v>56</v>
      </c>
      <c r="D421" s="78" t="s">
        <v>6143</v>
      </c>
      <c r="E421" s="78" t="s">
        <v>4091</v>
      </c>
      <c r="F421" s="78" t="s">
        <v>3287</v>
      </c>
      <c r="G421" s="78" t="s">
        <v>6144</v>
      </c>
      <c r="H421" s="78" t="s">
        <v>6145</v>
      </c>
    </row>
    <row r="422" spans="1:8">
      <c r="A422" s="78" t="s">
        <v>4546</v>
      </c>
      <c r="C422" s="78" t="s">
        <v>56</v>
      </c>
      <c r="D422" s="78" t="s">
        <v>6146</v>
      </c>
      <c r="E422" s="78" t="s">
        <v>4093</v>
      </c>
      <c r="F422" s="78" t="s">
        <v>3287</v>
      </c>
      <c r="G422" s="78" t="s">
        <v>6147</v>
      </c>
      <c r="H422" s="78" t="s">
        <v>6148</v>
      </c>
    </row>
    <row r="423" spans="1:8">
      <c r="A423" s="78" t="s">
        <v>4546</v>
      </c>
      <c r="B423" s="78" t="s">
        <v>6149</v>
      </c>
      <c r="C423" s="78" t="s">
        <v>56</v>
      </c>
      <c r="D423" s="78" t="s">
        <v>6150</v>
      </c>
      <c r="E423" s="78" t="s">
        <v>4095</v>
      </c>
      <c r="F423" s="78" t="s">
        <v>3272</v>
      </c>
      <c r="G423" s="78" t="s">
        <v>6151</v>
      </c>
      <c r="H423" s="78" t="s">
        <v>6152</v>
      </c>
    </row>
    <row r="424" spans="1:8">
      <c r="A424" s="78" t="s">
        <v>4546</v>
      </c>
      <c r="C424" s="78" t="s">
        <v>56</v>
      </c>
      <c r="D424" s="78" t="s">
        <v>6153</v>
      </c>
      <c r="E424" s="78" t="s">
        <v>4097</v>
      </c>
      <c r="F424" s="78" t="s">
        <v>3272</v>
      </c>
      <c r="G424" s="78" t="s">
        <v>6154</v>
      </c>
      <c r="H424" s="78" t="s">
        <v>6155</v>
      </c>
    </row>
    <row r="425" spans="1:8">
      <c r="A425" s="78" t="s">
        <v>4546</v>
      </c>
      <c r="B425" s="78" t="s">
        <v>6156</v>
      </c>
      <c r="C425" s="78" t="s">
        <v>56</v>
      </c>
      <c r="D425" s="78" t="s">
        <v>6157</v>
      </c>
      <c r="E425" s="78" t="s">
        <v>4100</v>
      </c>
      <c r="F425" s="78" t="s">
        <v>3272</v>
      </c>
      <c r="G425" s="78" t="s">
        <v>6158</v>
      </c>
      <c r="H425" s="78" t="s">
        <v>6159</v>
      </c>
    </row>
    <row r="426" spans="1:8">
      <c r="A426" s="78" t="s">
        <v>4546</v>
      </c>
      <c r="C426" s="78" t="s">
        <v>56</v>
      </c>
      <c r="D426" s="78" t="s">
        <v>6160</v>
      </c>
      <c r="E426" s="78" t="s">
        <v>4102</v>
      </c>
      <c r="F426" s="78" t="s">
        <v>6161</v>
      </c>
      <c r="G426" s="78" t="s">
        <v>6162</v>
      </c>
      <c r="H426" s="78" t="s">
        <v>6163</v>
      </c>
    </row>
    <row r="427" spans="1:8">
      <c r="A427" s="78" t="s">
        <v>4546</v>
      </c>
      <c r="C427" s="78" t="s">
        <v>56</v>
      </c>
      <c r="D427" s="78" t="s">
        <v>6164</v>
      </c>
      <c r="E427" s="78" t="s">
        <v>4104</v>
      </c>
      <c r="F427" s="78" t="s">
        <v>6161</v>
      </c>
      <c r="G427" s="78" t="s">
        <v>6165</v>
      </c>
      <c r="H427" s="78" t="s">
        <v>6166</v>
      </c>
    </row>
    <row r="428" spans="1:8">
      <c r="A428" s="78" t="s">
        <v>4546</v>
      </c>
      <c r="C428" s="78" t="s">
        <v>57</v>
      </c>
      <c r="D428" s="78" t="s">
        <v>6167</v>
      </c>
      <c r="E428" s="78" t="s">
        <v>4106</v>
      </c>
      <c r="F428" s="78" t="s">
        <v>6168</v>
      </c>
      <c r="G428" s="78" t="s">
        <v>3562</v>
      </c>
      <c r="H428" s="78" t="s">
        <v>6169</v>
      </c>
    </row>
    <row r="429" spans="1:8">
      <c r="A429" s="78" t="s">
        <v>4546</v>
      </c>
      <c r="C429" s="78" t="s">
        <v>56</v>
      </c>
      <c r="D429" s="78" t="s">
        <v>6170</v>
      </c>
      <c r="E429" s="78" t="s">
        <v>4107</v>
      </c>
      <c r="F429" s="78" t="s">
        <v>6168</v>
      </c>
      <c r="G429" s="78" t="s">
        <v>6171</v>
      </c>
      <c r="H429" s="78" t="s">
        <v>6172</v>
      </c>
    </row>
    <row r="430" spans="1:8">
      <c r="A430" s="78" t="s">
        <v>4546</v>
      </c>
      <c r="C430" s="78" t="s">
        <v>56</v>
      </c>
      <c r="D430" s="78" t="s">
        <v>6173</v>
      </c>
      <c r="E430" s="78" t="s">
        <v>4110</v>
      </c>
      <c r="F430" s="78" t="s">
        <v>6174</v>
      </c>
      <c r="G430" s="78" t="s">
        <v>6175</v>
      </c>
      <c r="H430" s="78" t="s">
        <v>6176</v>
      </c>
    </row>
    <row r="431" spans="1:8">
      <c r="A431" s="78" t="s">
        <v>4546</v>
      </c>
      <c r="B431" s="78" t="s">
        <v>6177</v>
      </c>
      <c r="C431" s="78" t="s">
        <v>56</v>
      </c>
      <c r="D431" s="78" t="s">
        <v>6178</v>
      </c>
      <c r="E431" s="78" t="s">
        <v>4112</v>
      </c>
      <c r="F431" s="78" t="s">
        <v>6179</v>
      </c>
      <c r="G431" s="78" t="s">
        <v>6180</v>
      </c>
      <c r="H431" s="78" t="s">
        <v>6181</v>
      </c>
    </row>
    <row r="432" spans="1:8">
      <c r="A432" s="78" t="s">
        <v>4546</v>
      </c>
      <c r="B432" s="78" t="s">
        <v>6182</v>
      </c>
      <c r="C432" s="78" t="s">
        <v>56</v>
      </c>
      <c r="D432" s="78" t="s">
        <v>6183</v>
      </c>
      <c r="E432" s="78" t="s">
        <v>4115</v>
      </c>
      <c r="F432" s="78" t="s">
        <v>6179</v>
      </c>
      <c r="G432" s="78" t="s">
        <v>6184</v>
      </c>
      <c r="H432" s="78" t="s">
        <v>6185</v>
      </c>
    </row>
    <row r="433" spans="1:8">
      <c r="A433" s="78" t="s">
        <v>4546</v>
      </c>
      <c r="B433" s="78" t="s">
        <v>6186</v>
      </c>
      <c r="C433" s="78" t="s">
        <v>56</v>
      </c>
      <c r="D433" s="78" t="s">
        <v>6187</v>
      </c>
      <c r="E433" s="78" t="s">
        <v>4117</v>
      </c>
      <c r="F433" s="78" t="s">
        <v>6179</v>
      </c>
      <c r="G433" s="78" t="s">
        <v>6188</v>
      </c>
      <c r="H433" s="78" t="s">
        <v>6189</v>
      </c>
    </row>
    <row r="434" spans="1:8">
      <c r="A434" s="78" t="s">
        <v>4546</v>
      </c>
      <c r="C434" s="78" t="s">
        <v>56</v>
      </c>
      <c r="D434" s="78" t="s">
        <v>6190</v>
      </c>
      <c r="E434" s="78" t="s">
        <v>4120</v>
      </c>
      <c r="F434" s="78" t="s">
        <v>6191</v>
      </c>
      <c r="G434" s="78" t="s">
        <v>3530</v>
      </c>
      <c r="H434" s="78" t="s">
        <v>6192</v>
      </c>
    </row>
    <row r="435" spans="1:8">
      <c r="A435" s="78" t="s">
        <v>4546</v>
      </c>
      <c r="B435" s="78" t="s">
        <v>6193</v>
      </c>
      <c r="C435" s="78" t="s">
        <v>56</v>
      </c>
      <c r="D435" s="78" t="s">
        <v>6194</v>
      </c>
      <c r="E435" s="78" t="s">
        <v>4123</v>
      </c>
      <c r="F435" s="78" t="s">
        <v>6191</v>
      </c>
      <c r="G435" s="78" t="s">
        <v>3438</v>
      </c>
      <c r="H435" s="78" t="s">
        <v>6195</v>
      </c>
    </row>
    <row r="436" spans="1:8">
      <c r="A436" s="78" t="s">
        <v>4546</v>
      </c>
      <c r="B436" s="78" t="s">
        <v>6196</v>
      </c>
      <c r="C436" s="78" t="s">
        <v>56</v>
      </c>
      <c r="D436" s="78" t="s">
        <v>6197</v>
      </c>
      <c r="E436" s="78" t="s">
        <v>4126</v>
      </c>
      <c r="F436" s="78" t="s">
        <v>6191</v>
      </c>
      <c r="G436" s="78" t="s">
        <v>6198</v>
      </c>
      <c r="H436" s="78" t="s">
        <v>6199</v>
      </c>
    </row>
    <row r="437" spans="1:8">
      <c r="A437" s="78" t="s">
        <v>4546</v>
      </c>
      <c r="C437" s="78" t="s">
        <v>56</v>
      </c>
      <c r="D437" s="78" t="s">
        <v>6200</v>
      </c>
      <c r="E437" s="78" t="s">
        <v>3319</v>
      </c>
      <c r="F437" s="78" t="s">
        <v>6201</v>
      </c>
      <c r="G437" s="78" t="s">
        <v>6202</v>
      </c>
      <c r="H437" s="78" t="s">
        <v>6203</v>
      </c>
    </row>
    <row r="438" spans="1:8">
      <c r="A438" s="78" t="s">
        <v>4546</v>
      </c>
      <c r="C438" s="78" t="s">
        <v>57</v>
      </c>
      <c r="D438" s="78" t="s">
        <v>6204</v>
      </c>
      <c r="E438" s="78" t="s">
        <v>4129</v>
      </c>
      <c r="F438" s="78" t="s">
        <v>6205</v>
      </c>
      <c r="G438" s="78" t="s">
        <v>3090</v>
      </c>
      <c r="H438" s="78" t="s">
        <v>6206</v>
      </c>
    </row>
    <row r="439" spans="1:8">
      <c r="A439" s="78" t="s">
        <v>4546</v>
      </c>
      <c r="C439" s="78" t="s">
        <v>56</v>
      </c>
      <c r="D439" s="78" t="s">
        <v>6207</v>
      </c>
      <c r="E439" s="78" t="s">
        <v>4132</v>
      </c>
      <c r="F439" s="78" t="s">
        <v>6205</v>
      </c>
      <c r="G439" s="78" t="s">
        <v>6208</v>
      </c>
      <c r="H439" s="78" t="s">
        <v>6209</v>
      </c>
    </row>
    <row r="440" spans="1:8">
      <c r="A440" s="78" t="s">
        <v>4546</v>
      </c>
      <c r="C440" s="78" t="s">
        <v>56</v>
      </c>
      <c r="D440" s="78" t="s">
        <v>6210</v>
      </c>
      <c r="E440" s="78" t="s">
        <v>4135</v>
      </c>
      <c r="F440" s="78" t="s">
        <v>432</v>
      </c>
      <c r="G440" s="78" t="s">
        <v>6211</v>
      </c>
      <c r="H440" s="78" t="s">
        <v>6212</v>
      </c>
    </row>
    <row r="441" spans="1:8">
      <c r="A441" s="78" t="s">
        <v>4546</v>
      </c>
      <c r="C441" s="78" t="s">
        <v>56</v>
      </c>
      <c r="D441" s="78" t="s">
        <v>6213</v>
      </c>
      <c r="E441" s="78" t="s">
        <v>4137</v>
      </c>
      <c r="F441" s="78" t="s">
        <v>432</v>
      </c>
      <c r="G441" s="78" t="s">
        <v>6214</v>
      </c>
      <c r="H441" s="78" t="s">
        <v>6215</v>
      </c>
    </row>
    <row r="442" spans="1:8">
      <c r="A442" s="78" t="s">
        <v>4546</v>
      </c>
      <c r="C442" s="78" t="s">
        <v>56</v>
      </c>
      <c r="D442" s="78" t="s">
        <v>6216</v>
      </c>
      <c r="E442" s="78" t="s">
        <v>4140</v>
      </c>
      <c r="F442" s="78" t="s">
        <v>6217</v>
      </c>
      <c r="G442" s="78" t="s">
        <v>6218</v>
      </c>
      <c r="H442" s="78" t="s">
        <v>6219</v>
      </c>
    </row>
    <row r="443" spans="1:8">
      <c r="A443" s="78" t="s">
        <v>4546</v>
      </c>
      <c r="C443" s="78" t="s">
        <v>57</v>
      </c>
      <c r="D443" s="78" t="s">
        <v>6220</v>
      </c>
      <c r="E443" s="78" t="s">
        <v>4142</v>
      </c>
      <c r="F443" s="78" t="s">
        <v>6221</v>
      </c>
      <c r="G443" s="78" t="s">
        <v>3243</v>
      </c>
      <c r="H443" s="78" t="s">
        <v>6222</v>
      </c>
    </row>
    <row r="444" spans="1:8">
      <c r="A444" s="78" t="s">
        <v>4546</v>
      </c>
      <c r="C444" s="78" t="s">
        <v>56</v>
      </c>
      <c r="D444" s="78" t="s">
        <v>6223</v>
      </c>
      <c r="E444" s="78" t="s">
        <v>4144</v>
      </c>
      <c r="F444" s="78" t="s">
        <v>6224</v>
      </c>
      <c r="G444" s="78" t="s">
        <v>6225</v>
      </c>
      <c r="H444" s="78" t="s">
        <v>6226</v>
      </c>
    </row>
    <row r="445" spans="1:8">
      <c r="A445" s="78" t="s">
        <v>4546</v>
      </c>
      <c r="C445" s="78" t="s">
        <v>56</v>
      </c>
      <c r="D445" s="78" t="s">
        <v>6227</v>
      </c>
      <c r="E445" s="78" t="s">
        <v>4145</v>
      </c>
      <c r="F445" s="78" t="s">
        <v>6224</v>
      </c>
      <c r="G445" s="78" t="s">
        <v>6228</v>
      </c>
      <c r="H445" s="78" t="s">
        <v>6229</v>
      </c>
    </row>
    <row r="446" spans="1:8">
      <c r="A446" s="78" t="s">
        <v>4546</v>
      </c>
      <c r="C446" s="78" t="s">
        <v>56</v>
      </c>
      <c r="D446" s="78" t="s">
        <v>6230</v>
      </c>
      <c r="E446" s="78" t="s">
        <v>4147</v>
      </c>
      <c r="F446" s="78" t="s">
        <v>3290</v>
      </c>
      <c r="G446" s="78" t="s">
        <v>6231</v>
      </c>
      <c r="H446" s="78" t="s">
        <v>6232</v>
      </c>
    </row>
    <row r="447" spans="1:8">
      <c r="A447" s="78" t="s">
        <v>4546</v>
      </c>
      <c r="B447" s="78" t="s">
        <v>6233</v>
      </c>
      <c r="C447" s="78" t="s">
        <v>56</v>
      </c>
      <c r="D447" s="78" t="s">
        <v>6234</v>
      </c>
      <c r="E447" s="78" t="s">
        <v>4149</v>
      </c>
      <c r="F447" s="78" t="s">
        <v>3290</v>
      </c>
      <c r="G447" s="78" t="s">
        <v>6235</v>
      </c>
      <c r="H447" s="78" t="s">
        <v>6236</v>
      </c>
    </row>
    <row r="448" spans="1:8">
      <c r="A448" s="78" t="s">
        <v>4546</v>
      </c>
      <c r="B448" s="78" t="s">
        <v>6237</v>
      </c>
      <c r="C448" s="78" t="s">
        <v>56</v>
      </c>
      <c r="D448" s="78" t="s">
        <v>6238</v>
      </c>
      <c r="E448" s="78" t="s">
        <v>4151</v>
      </c>
      <c r="F448" s="78" t="s">
        <v>3290</v>
      </c>
      <c r="G448" s="78" t="s">
        <v>6239</v>
      </c>
      <c r="H448" s="78" t="s">
        <v>6240</v>
      </c>
    </row>
    <row r="449" spans="1:8">
      <c r="A449" s="78" t="s">
        <v>4546</v>
      </c>
      <c r="B449" s="78" t="s">
        <v>6241</v>
      </c>
      <c r="C449" s="78" t="s">
        <v>56</v>
      </c>
      <c r="D449" s="78" t="s">
        <v>6242</v>
      </c>
      <c r="E449" s="78" t="s">
        <v>4153</v>
      </c>
      <c r="F449" s="78" t="s">
        <v>6243</v>
      </c>
      <c r="G449" s="78" t="s">
        <v>3126</v>
      </c>
      <c r="H449" s="78" t="s">
        <v>6244</v>
      </c>
    </row>
    <row r="450" spans="1:8">
      <c r="A450" s="78" t="s">
        <v>4546</v>
      </c>
      <c r="C450" s="78" t="s">
        <v>56</v>
      </c>
      <c r="D450" s="78" t="s">
        <v>6245</v>
      </c>
      <c r="E450" s="78" t="s">
        <v>4155</v>
      </c>
      <c r="F450" s="78" t="s">
        <v>6246</v>
      </c>
      <c r="G450" s="78" t="s">
        <v>5771</v>
      </c>
      <c r="H450" s="78" t="s">
        <v>6247</v>
      </c>
    </row>
    <row r="451" spans="1:8">
      <c r="A451" s="78" t="s">
        <v>4546</v>
      </c>
      <c r="C451" s="78" t="s">
        <v>57</v>
      </c>
      <c r="D451" s="78" t="s">
        <v>6248</v>
      </c>
      <c r="E451" s="78" t="s">
        <v>4157</v>
      </c>
      <c r="F451" s="78" t="s">
        <v>3267</v>
      </c>
      <c r="G451" s="78" t="s">
        <v>6249</v>
      </c>
      <c r="H451" s="78" t="s">
        <v>6250</v>
      </c>
    </row>
    <row r="452" spans="1:8">
      <c r="A452" s="78" t="s">
        <v>4546</v>
      </c>
      <c r="B452" s="78" t="s">
        <v>6251</v>
      </c>
      <c r="C452" s="78" t="s">
        <v>56</v>
      </c>
      <c r="D452" s="78" t="s">
        <v>6252</v>
      </c>
      <c r="E452" s="78" t="s">
        <v>3769</v>
      </c>
      <c r="F452" s="78" t="s">
        <v>3267</v>
      </c>
      <c r="G452" s="78" t="s">
        <v>6253</v>
      </c>
      <c r="H452" s="78" t="s">
        <v>6254</v>
      </c>
    </row>
    <row r="453" spans="1:8">
      <c r="A453" s="78" t="s">
        <v>4546</v>
      </c>
      <c r="C453" s="78" t="s">
        <v>56</v>
      </c>
      <c r="D453" s="78" t="s">
        <v>6255</v>
      </c>
      <c r="E453" s="78" t="s">
        <v>4161</v>
      </c>
      <c r="F453" s="78" t="s">
        <v>3267</v>
      </c>
      <c r="G453" s="78" t="s">
        <v>6256</v>
      </c>
      <c r="H453" s="78" t="s">
        <v>6257</v>
      </c>
    </row>
    <row r="454" spans="1:8">
      <c r="A454" s="78" t="s">
        <v>4546</v>
      </c>
      <c r="C454" s="78" t="s">
        <v>56</v>
      </c>
      <c r="D454" s="78" t="s">
        <v>6258</v>
      </c>
      <c r="E454" s="78" t="s">
        <v>4163</v>
      </c>
      <c r="F454" s="78" t="s">
        <v>3267</v>
      </c>
      <c r="G454" s="78" t="s">
        <v>6259</v>
      </c>
      <c r="H454" s="78" t="s">
        <v>6260</v>
      </c>
    </row>
    <row r="455" spans="1:8">
      <c r="A455" s="78" t="s">
        <v>4546</v>
      </c>
      <c r="B455" s="78" t="s">
        <v>6261</v>
      </c>
      <c r="C455" s="78" t="s">
        <v>57</v>
      </c>
      <c r="D455" s="78" t="s">
        <v>6262</v>
      </c>
      <c r="E455" s="78" t="s">
        <v>4165</v>
      </c>
      <c r="F455" s="78" t="s">
        <v>3267</v>
      </c>
      <c r="G455" s="78" t="s">
        <v>6263</v>
      </c>
      <c r="H455" s="78" t="s">
        <v>6264</v>
      </c>
    </row>
    <row r="456" spans="1:8">
      <c r="A456" s="78" t="s">
        <v>4546</v>
      </c>
      <c r="C456" s="78" t="s">
        <v>56</v>
      </c>
      <c r="D456" s="78" t="s">
        <v>6265</v>
      </c>
      <c r="E456" s="78" t="s">
        <v>4167</v>
      </c>
      <c r="F456" s="78" t="s">
        <v>6266</v>
      </c>
      <c r="G456" s="78" t="s">
        <v>6267</v>
      </c>
      <c r="H456" s="78" t="s">
        <v>6268</v>
      </c>
    </row>
    <row r="457" spans="1:8">
      <c r="A457" s="78" t="s">
        <v>4546</v>
      </c>
      <c r="C457" s="78" t="s">
        <v>57</v>
      </c>
      <c r="D457" s="78" t="s">
        <v>6269</v>
      </c>
      <c r="E457" s="78" t="s">
        <v>4169</v>
      </c>
      <c r="F457" s="78" t="s">
        <v>6266</v>
      </c>
      <c r="G457" s="78" t="s">
        <v>6270</v>
      </c>
      <c r="H457" s="78" t="s">
        <v>6271</v>
      </c>
    </row>
    <row r="458" spans="1:8">
      <c r="A458" s="78" t="s">
        <v>4546</v>
      </c>
      <c r="B458" s="78" t="s">
        <v>6272</v>
      </c>
      <c r="C458" s="78" t="s">
        <v>56</v>
      </c>
      <c r="D458" s="78" t="s">
        <v>6273</v>
      </c>
      <c r="E458" s="78" t="s">
        <v>4172</v>
      </c>
      <c r="F458" s="78" t="s">
        <v>6274</v>
      </c>
      <c r="G458" s="78" t="s">
        <v>6275</v>
      </c>
      <c r="H458" s="78" t="s">
        <v>6276</v>
      </c>
    </row>
    <row r="459" spans="1:8">
      <c r="A459" s="78" t="s">
        <v>4546</v>
      </c>
      <c r="B459" s="78" t="s">
        <v>6277</v>
      </c>
      <c r="C459" s="78" t="s">
        <v>57</v>
      </c>
      <c r="D459" s="78" t="s">
        <v>6278</v>
      </c>
      <c r="E459" s="78" t="s">
        <v>4174</v>
      </c>
      <c r="F459" s="78" t="s">
        <v>6274</v>
      </c>
      <c r="G459" s="78" t="s">
        <v>6279</v>
      </c>
      <c r="H459" s="78" t="s">
        <v>6280</v>
      </c>
    </row>
    <row r="460" spans="1:8">
      <c r="A460" s="78" t="s">
        <v>4546</v>
      </c>
      <c r="B460" s="78" t="s">
        <v>6281</v>
      </c>
      <c r="C460" s="78" t="s">
        <v>57</v>
      </c>
      <c r="D460" s="78" t="s">
        <v>6282</v>
      </c>
      <c r="E460" s="78" t="s">
        <v>4176</v>
      </c>
      <c r="F460" s="78" t="s">
        <v>6283</v>
      </c>
      <c r="G460" s="78" t="s">
        <v>6284</v>
      </c>
      <c r="H460" s="78" t="s">
        <v>6285</v>
      </c>
    </row>
    <row r="461" spans="1:8">
      <c r="A461" s="78" t="s">
        <v>4546</v>
      </c>
      <c r="C461" s="78" t="s">
        <v>56</v>
      </c>
      <c r="D461" s="78" t="s">
        <v>6286</v>
      </c>
      <c r="E461" s="78" t="s">
        <v>4178</v>
      </c>
      <c r="F461" s="78" t="s">
        <v>6283</v>
      </c>
      <c r="G461" s="78" t="s">
        <v>3319</v>
      </c>
      <c r="H461" s="78" t="s">
        <v>6287</v>
      </c>
    </row>
    <row r="462" spans="1:8">
      <c r="A462" s="78" t="s">
        <v>4546</v>
      </c>
      <c r="B462" s="78" t="s">
        <v>6288</v>
      </c>
      <c r="C462" s="78" t="s">
        <v>56</v>
      </c>
      <c r="D462" s="78" t="s">
        <v>6289</v>
      </c>
      <c r="E462" s="78" t="s">
        <v>4180</v>
      </c>
      <c r="F462" s="78" t="s">
        <v>6290</v>
      </c>
      <c r="G462" s="78" t="s">
        <v>6291</v>
      </c>
      <c r="H462" s="78" t="s">
        <v>6292</v>
      </c>
    </row>
    <row r="463" spans="1:8">
      <c r="A463" s="78" t="s">
        <v>4546</v>
      </c>
      <c r="B463" s="78" t="s">
        <v>6293</v>
      </c>
      <c r="C463" s="78" t="s">
        <v>56</v>
      </c>
      <c r="D463" s="78" t="s">
        <v>6294</v>
      </c>
      <c r="E463" s="78" t="s">
        <v>4183</v>
      </c>
      <c r="F463" s="78" t="s">
        <v>6290</v>
      </c>
      <c r="G463" s="78" t="s">
        <v>6295</v>
      </c>
      <c r="H463" s="78" t="s">
        <v>6296</v>
      </c>
    </row>
    <row r="464" spans="1:8">
      <c r="A464" s="78" t="s">
        <v>4546</v>
      </c>
      <c r="C464" s="78" t="s">
        <v>56</v>
      </c>
      <c r="D464" s="78" t="s">
        <v>6297</v>
      </c>
      <c r="E464" s="78" t="s">
        <v>4184</v>
      </c>
      <c r="F464" s="78" t="s">
        <v>6290</v>
      </c>
      <c r="G464" s="78" t="s">
        <v>6298</v>
      </c>
      <c r="H464" s="78" t="s">
        <v>6299</v>
      </c>
    </row>
    <row r="465" spans="1:8">
      <c r="A465" s="78" t="s">
        <v>4546</v>
      </c>
      <c r="B465" s="78" t="s">
        <v>6300</v>
      </c>
      <c r="C465" s="78" t="s">
        <v>56</v>
      </c>
      <c r="D465" s="78" t="s">
        <v>6301</v>
      </c>
      <c r="E465" s="78" t="s">
        <v>4187</v>
      </c>
      <c r="F465" s="78" t="s">
        <v>6302</v>
      </c>
      <c r="G465" s="78" t="s">
        <v>6303</v>
      </c>
      <c r="H465" s="78" t="s">
        <v>6304</v>
      </c>
    </row>
    <row r="466" spans="1:8">
      <c r="A466" s="78" t="s">
        <v>4546</v>
      </c>
      <c r="C466" s="78" t="s">
        <v>57</v>
      </c>
      <c r="D466" s="78" t="s">
        <v>6305</v>
      </c>
      <c r="E466" s="78" t="s">
        <v>4189</v>
      </c>
      <c r="F466" s="78" t="s">
        <v>6306</v>
      </c>
      <c r="G466" s="78" t="s">
        <v>6307</v>
      </c>
      <c r="H466" s="78" t="s">
        <v>6308</v>
      </c>
    </row>
    <row r="467" spans="1:8">
      <c r="A467" s="78" t="s">
        <v>4546</v>
      </c>
      <c r="C467" s="78" t="s">
        <v>56</v>
      </c>
      <c r="D467" s="78" t="s">
        <v>6309</v>
      </c>
      <c r="E467" s="78" t="s">
        <v>4191</v>
      </c>
      <c r="F467" s="78" t="s">
        <v>6306</v>
      </c>
      <c r="G467" s="78" t="s">
        <v>6310</v>
      </c>
      <c r="H467" s="78" t="s">
        <v>6311</v>
      </c>
    </row>
    <row r="468" spans="1:8">
      <c r="A468" s="78" t="s">
        <v>4546</v>
      </c>
      <c r="C468" s="78" t="s">
        <v>56</v>
      </c>
      <c r="D468" s="78" t="s">
        <v>6312</v>
      </c>
      <c r="E468" s="78" t="s">
        <v>4193</v>
      </c>
      <c r="F468" s="78" t="s">
        <v>6306</v>
      </c>
      <c r="G468" s="78" t="s">
        <v>6313</v>
      </c>
      <c r="H468" s="78" t="s">
        <v>6314</v>
      </c>
    </row>
    <row r="469" spans="1:8">
      <c r="A469" s="78" t="s">
        <v>4546</v>
      </c>
      <c r="C469" s="78" t="s">
        <v>56</v>
      </c>
      <c r="D469" s="78" t="s">
        <v>6315</v>
      </c>
      <c r="E469" s="78" t="s">
        <v>4195</v>
      </c>
      <c r="F469" s="78" t="s">
        <v>6316</v>
      </c>
      <c r="G469" s="78" t="s">
        <v>6317</v>
      </c>
      <c r="H469" s="78" t="s">
        <v>6318</v>
      </c>
    </row>
    <row r="470" spans="1:8">
      <c r="A470" s="78" t="s">
        <v>4546</v>
      </c>
      <c r="C470" s="78" t="s">
        <v>56</v>
      </c>
      <c r="D470" s="78" t="s">
        <v>6319</v>
      </c>
      <c r="E470" s="78" t="s">
        <v>4197</v>
      </c>
      <c r="F470" s="78" t="s">
        <v>6316</v>
      </c>
      <c r="G470" s="78" t="s">
        <v>4464</v>
      </c>
      <c r="H470" s="78" t="s">
        <v>6320</v>
      </c>
    </row>
    <row r="471" spans="1:8">
      <c r="A471" s="78" t="s">
        <v>4546</v>
      </c>
      <c r="C471" s="78" t="s">
        <v>56</v>
      </c>
      <c r="D471" s="78" t="s">
        <v>6321</v>
      </c>
      <c r="E471" s="78" t="s">
        <v>4200</v>
      </c>
      <c r="F471" s="78" t="s">
        <v>6316</v>
      </c>
      <c r="G471" s="78" t="s">
        <v>6322</v>
      </c>
      <c r="H471" s="78" t="s">
        <v>6323</v>
      </c>
    </row>
    <row r="472" spans="1:8">
      <c r="A472" s="78" t="s">
        <v>4546</v>
      </c>
      <c r="C472" s="78" t="s">
        <v>57</v>
      </c>
      <c r="D472" s="78" t="s">
        <v>6324</v>
      </c>
      <c r="E472" s="78" t="s">
        <v>4203</v>
      </c>
      <c r="F472" s="78" t="s">
        <v>6316</v>
      </c>
      <c r="G472" s="78" t="s">
        <v>3633</v>
      </c>
      <c r="H472" s="78" t="s">
        <v>6325</v>
      </c>
    </row>
    <row r="473" spans="1:8">
      <c r="A473" s="78" t="s">
        <v>4546</v>
      </c>
      <c r="B473" s="78" t="s">
        <v>6326</v>
      </c>
      <c r="C473" s="78" t="s">
        <v>57</v>
      </c>
      <c r="D473" s="78" t="s">
        <v>6327</v>
      </c>
      <c r="E473" s="78" t="s">
        <v>4206</v>
      </c>
      <c r="F473" s="78" t="s">
        <v>6328</v>
      </c>
      <c r="G473" s="78" t="s">
        <v>6329</v>
      </c>
      <c r="H473" s="78" t="s">
        <v>6330</v>
      </c>
    </row>
    <row r="474" spans="1:8">
      <c r="A474" s="78" t="s">
        <v>4546</v>
      </c>
      <c r="B474" s="78" t="s">
        <v>6331</v>
      </c>
      <c r="C474" s="78" t="s">
        <v>57</v>
      </c>
      <c r="D474" s="78" t="s">
        <v>6332</v>
      </c>
      <c r="E474" s="78" t="s">
        <v>4208</v>
      </c>
      <c r="F474" s="78" t="s">
        <v>3264</v>
      </c>
      <c r="G474" s="78" t="s">
        <v>6333</v>
      </c>
      <c r="H474" s="78" t="s">
        <v>6334</v>
      </c>
    </row>
    <row r="475" spans="1:8">
      <c r="A475" s="78" t="s">
        <v>4546</v>
      </c>
      <c r="C475" s="78" t="s">
        <v>56</v>
      </c>
      <c r="D475" s="78" t="s">
        <v>6335</v>
      </c>
      <c r="E475" s="78" t="s">
        <v>4211</v>
      </c>
      <c r="F475" s="78" t="s">
        <v>6336</v>
      </c>
      <c r="G475" s="78" t="s">
        <v>6337</v>
      </c>
      <c r="H475" s="78" t="s">
        <v>6338</v>
      </c>
    </row>
    <row r="476" spans="1:8">
      <c r="A476" s="78" t="s">
        <v>4546</v>
      </c>
      <c r="C476" s="78" t="s">
        <v>56</v>
      </c>
      <c r="D476" s="78" t="s">
        <v>6339</v>
      </c>
      <c r="E476" s="78" t="s">
        <v>4214</v>
      </c>
      <c r="F476" s="78" t="s">
        <v>6340</v>
      </c>
      <c r="G476" s="78" t="s">
        <v>6341</v>
      </c>
      <c r="H476" s="78" t="s">
        <v>6342</v>
      </c>
    </row>
    <row r="477" spans="1:8">
      <c r="A477" s="78" t="s">
        <v>4546</v>
      </c>
      <c r="C477" s="78" t="s">
        <v>57</v>
      </c>
      <c r="D477" s="78" t="s">
        <v>6343</v>
      </c>
      <c r="E477" s="78" t="s">
        <v>4217</v>
      </c>
      <c r="F477" s="78" t="s">
        <v>6344</v>
      </c>
      <c r="G477" s="78" t="s">
        <v>6345</v>
      </c>
      <c r="H477" s="78" t="s">
        <v>6346</v>
      </c>
    </row>
    <row r="478" spans="1:8">
      <c r="A478" s="78" t="s">
        <v>4546</v>
      </c>
      <c r="B478" s="78" t="s">
        <v>6347</v>
      </c>
      <c r="C478" s="78" t="s">
        <v>56</v>
      </c>
      <c r="D478" s="78" t="s">
        <v>6348</v>
      </c>
      <c r="E478" s="78" t="s">
        <v>4220</v>
      </c>
      <c r="F478" s="78" t="s">
        <v>6344</v>
      </c>
      <c r="G478" s="78" t="s">
        <v>6349</v>
      </c>
      <c r="H478" s="78" t="s">
        <v>6350</v>
      </c>
    </row>
    <row r="479" spans="1:8">
      <c r="A479" s="78" t="s">
        <v>4546</v>
      </c>
      <c r="B479" s="78" t="s">
        <v>6351</v>
      </c>
      <c r="C479" s="78" t="s">
        <v>57</v>
      </c>
      <c r="D479" s="78" t="s">
        <v>6352</v>
      </c>
      <c r="E479" s="78" t="s">
        <v>4223</v>
      </c>
      <c r="F479" s="78" t="s">
        <v>6344</v>
      </c>
      <c r="G479" s="78" t="s">
        <v>6353</v>
      </c>
      <c r="H479" s="78" t="s">
        <v>6354</v>
      </c>
    </row>
    <row r="480" spans="1:8">
      <c r="A480" s="78" t="s">
        <v>4546</v>
      </c>
      <c r="C480" s="78" t="s">
        <v>56</v>
      </c>
      <c r="D480" s="78" t="s">
        <v>6355</v>
      </c>
      <c r="E480" s="78" t="s">
        <v>3983</v>
      </c>
      <c r="F480" s="78" t="s">
        <v>6356</v>
      </c>
      <c r="G480" s="78" t="s">
        <v>6357</v>
      </c>
      <c r="H480" s="78" t="s">
        <v>6358</v>
      </c>
    </row>
    <row r="481" spans="1:8">
      <c r="A481" s="78" t="s">
        <v>4546</v>
      </c>
      <c r="C481" s="78" t="s">
        <v>57</v>
      </c>
      <c r="D481" s="78" t="s">
        <v>6359</v>
      </c>
      <c r="E481" s="78" t="s">
        <v>4228</v>
      </c>
      <c r="F481" s="78" t="s">
        <v>6356</v>
      </c>
      <c r="G481" s="78" t="s">
        <v>6360</v>
      </c>
      <c r="H481" s="78" t="s">
        <v>6361</v>
      </c>
    </row>
    <row r="482" spans="1:8">
      <c r="A482" s="78" t="s">
        <v>4546</v>
      </c>
      <c r="B482" s="78" t="s">
        <v>6362</v>
      </c>
      <c r="C482" s="78" t="s">
        <v>56</v>
      </c>
      <c r="D482" s="78" t="s">
        <v>6363</v>
      </c>
      <c r="E482" s="78" t="s">
        <v>4230</v>
      </c>
      <c r="F482" s="78" t="s">
        <v>6364</v>
      </c>
      <c r="G482" s="78" t="s">
        <v>6365</v>
      </c>
      <c r="H482" s="78" t="s">
        <v>6366</v>
      </c>
    </row>
    <row r="483" spans="1:8">
      <c r="A483" s="78" t="s">
        <v>4546</v>
      </c>
      <c r="C483" s="78" t="s">
        <v>56</v>
      </c>
      <c r="D483" s="78" t="s">
        <v>6367</v>
      </c>
      <c r="E483" s="78" t="s">
        <v>4232</v>
      </c>
      <c r="F483" s="78" t="s">
        <v>6364</v>
      </c>
      <c r="G483" s="78" t="s">
        <v>6368</v>
      </c>
      <c r="H483" s="78" t="s">
        <v>6369</v>
      </c>
    </row>
    <row r="484" spans="1:8">
      <c r="A484" s="78" t="s">
        <v>4546</v>
      </c>
      <c r="C484" s="78" t="s">
        <v>57</v>
      </c>
      <c r="D484" s="78" t="s">
        <v>6370</v>
      </c>
      <c r="E484" s="78" t="s">
        <v>4234</v>
      </c>
      <c r="F484" s="78" t="s">
        <v>6371</v>
      </c>
      <c r="G484" s="78" t="s">
        <v>3162</v>
      </c>
      <c r="H484" s="78" t="s">
        <v>6372</v>
      </c>
    </row>
    <row r="485" spans="1:8">
      <c r="A485" s="78" t="s">
        <v>4546</v>
      </c>
      <c r="C485" s="78" t="s">
        <v>56</v>
      </c>
      <c r="D485" s="78" t="s">
        <v>6373</v>
      </c>
      <c r="E485" s="78" t="s">
        <v>4235</v>
      </c>
      <c r="F485" s="78" t="s">
        <v>6374</v>
      </c>
      <c r="G485" s="78" t="s">
        <v>6375</v>
      </c>
      <c r="H485" s="78" t="s">
        <v>6376</v>
      </c>
    </row>
    <row r="486" spans="1:8">
      <c r="A486" s="78" t="s">
        <v>4546</v>
      </c>
      <c r="B486" s="78" t="s">
        <v>6377</v>
      </c>
      <c r="C486" s="78" t="s">
        <v>57</v>
      </c>
      <c r="D486" s="78" t="s">
        <v>6378</v>
      </c>
      <c r="E486" s="78" t="s">
        <v>4236</v>
      </c>
      <c r="F486" s="78" t="s">
        <v>6374</v>
      </c>
      <c r="G486" s="78" t="s">
        <v>6379</v>
      </c>
      <c r="H486" s="78" t="s">
        <v>6380</v>
      </c>
    </row>
    <row r="487" spans="1:8">
      <c r="A487" s="78" t="s">
        <v>4546</v>
      </c>
      <c r="C487" s="78" t="s">
        <v>56</v>
      </c>
      <c r="D487" s="78" t="s">
        <v>6381</v>
      </c>
      <c r="E487" s="78" t="s">
        <v>4238</v>
      </c>
      <c r="F487" s="78" t="s">
        <v>6374</v>
      </c>
      <c r="G487" s="78" t="s">
        <v>6382</v>
      </c>
      <c r="H487" s="78" t="s">
        <v>6383</v>
      </c>
    </row>
    <row r="488" spans="1:8">
      <c r="A488" s="78" t="s">
        <v>4546</v>
      </c>
      <c r="C488" s="78" t="s">
        <v>56</v>
      </c>
      <c r="D488" s="78" t="s">
        <v>6384</v>
      </c>
      <c r="E488" s="78" t="s">
        <v>3325</v>
      </c>
      <c r="F488" s="78" t="s">
        <v>6385</v>
      </c>
      <c r="G488" s="78" t="s">
        <v>6386</v>
      </c>
      <c r="H488" s="78" t="s">
        <v>6387</v>
      </c>
    </row>
    <row r="489" spans="1:8">
      <c r="A489" s="78" t="s">
        <v>4546</v>
      </c>
      <c r="B489" s="78" t="s">
        <v>6388</v>
      </c>
      <c r="C489" s="78" t="s">
        <v>56</v>
      </c>
      <c r="D489" s="78" t="s">
        <v>6389</v>
      </c>
      <c r="E489" s="78" t="s">
        <v>4240</v>
      </c>
      <c r="F489" s="78" t="s">
        <v>6385</v>
      </c>
      <c r="G489" s="78" t="s">
        <v>3225</v>
      </c>
      <c r="H489" s="78" t="s">
        <v>6390</v>
      </c>
    </row>
    <row r="490" spans="1:8">
      <c r="A490" s="78" t="s">
        <v>4546</v>
      </c>
      <c r="C490" s="78" t="s">
        <v>57</v>
      </c>
      <c r="D490" s="78" t="s">
        <v>6391</v>
      </c>
      <c r="E490" s="78" t="s">
        <v>4242</v>
      </c>
      <c r="F490" s="78" t="s">
        <v>3261</v>
      </c>
      <c r="G490" s="78" t="s">
        <v>6392</v>
      </c>
      <c r="H490" s="78" t="s">
        <v>6393</v>
      </c>
    </row>
    <row r="491" spans="1:8">
      <c r="A491" s="78" t="s">
        <v>4546</v>
      </c>
      <c r="C491" s="78" t="s">
        <v>56</v>
      </c>
      <c r="D491" s="78" t="s">
        <v>6394</v>
      </c>
      <c r="E491" s="78" t="s">
        <v>4244</v>
      </c>
      <c r="F491" s="78" t="s">
        <v>6395</v>
      </c>
      <c r="G491" s="78" t="s">
        <v>6396</v>
      </c>
      <c r="H491" s="78" t="s">
        <v>6397</v>
      </c>
    </row>
    <row r="492" spans="1:8">
      <c r="A492" s="78" t="s">
        <v>4546</v>
      </c>
      <c r="C492" s="78" t="s">
        <v>56</v>
      </c>
      <c r="D492" s="78" t="s">
        <v>6398</v>
      </c>
      <c r="E492" s="78" t="s">
        <v>4246</v>
      </c>
      <c r="F492" s="78" t="s">
        <v>6395</v>
      </c>
      <c r="G492" s="78" t="s">
        <v>4220</v>
      </c>
      <c r="H492" s="78" t="s">
        <v>6399</v>
      </c>
    </row>
    <row r="493" spans="1:8">
      <c r="A493" s="78" t="s">
        <v>4546</v>
      </c>
      <c r="C493" s="78" t="s">
        <v>56</v>
      </c>
      <c r="D493" s="78" t="s">
        <v>6400</v>
      </c>
      <c r="E493" s="78" t="s">
        <v>4248</v>
      </c>
      <c r="F493" s="78" t="s">
        <v>6395</v>
      </c>
      <c r="G493" s="78" t="s">
        <v>6401</v>
      </c>
      <c r="H493" s="78" t="s">
        <v>6402</v>
      </c>
    </row>
    <row r="494" spans="1:8">
      <c r="A494" s="78" t="s">
        <v>4546</v>
      </c>
      <c r="C494" s="78" t="s">
        <v>57</v>
      </c>
      <c r="D494" s="78" t="s">
        <v>6403</v>
      </c>
      <c r="E494" s="78" t="s">
        <v>3266</v>
      </c>
      <c r="F494" s="78" t="s">
        <v>6404</v>
      </c>
      <c r="G494" s="78" t="s">
        <v>6405</v>
      </c>
      <c r="H494" s="78" t="s">
        <v>6406</v>
      </c>
    </row>
    <row r="495" spans="1:8">
      <c r="A495" s="78" t="s">
        <v>4546</v>
      </c>
      <c r="C495" s="78" t="s">
        <v>56</v>
      </c>
      <c r="D495" s="78" t="s">
        <v>6407</v>
      </c>
      <c r="E495" s="78" t="s">
        <v>3666</v>
      </c>
      <c r="F495" s="78" t="s">
        <v>6404</v>
      </c>
      <c r="G495" s="78" t="s">
        <v>6408</v>
      </c>
      <c r="H495" s="78" t="s">
        <v>6409</v>
      </c>
    </row>
    <row r="496" spans="1:8">
      <c r="A496" s="78" t="s">
        <v>4546</v>
      </c>
      <c r="B496" s="78" t="s">
        <v>6410</v>
      </c>
      <c r="C496" s="78" t="s">
        <v>56</v>
      </c>
      <c r="D496" s="78" t="s">
        <v>6411</v>
      </c>
      <c r="E496" s="78" t="s">
        <v>4252</v>
      </c>
      <c r="F496" s="78" t="s">
        <v>6404</v>
      </c>
      <c r="G496" s="78" t="s">
        <v>6412</v>
      </c>
      <c r="H496" s="78" t="s">
        <v>6413</v>
      </c>
    </row>
    <row r="497" spans="1:8">
      <c r="A497" s="78" t="s">
        <v>4546</v>
      </c>
      <c r="C497" s="78" t="s">
        <v>56</v>
      </c>
      <c r="D497" s="78" t="s">
        <v>6414</v>
      </c>
      <c r="E497" s="78" t="s">
        <v>4254</v>
      </c>
      <c r="F497" s="78" t="s">
        <v>6415</v>
      </c>
      <c r="G497" s="78" t="s">
        <v>4410</v>
      </c>
      <c r="H497" s="78" t="s">
        <v>6416</v>
      </c>
    </row>
    <row r="498" spans="1:8">
      <c r="A498" s="78" t="s">
        <v>4546</v>
      </c>
      <c r="C498" s="78" t="s">
        <v>56</v>
      </c>
      <c r="D498" s="78" t="s">
        <v>6417</v>
      </c>
      <c r="E498" s="78" t="s">
        <v>4256</v>
      </c>
      <c r="F498" s="78" t="s">
        <v>6415</v>
      </c>
      <c r="G498" s="78" t="s">
        <v>4413</v>
      </c>
      <c r="H498" s="78" t="s">
        <v>6418</v>
      </c>
    </row>
    <row r="499" spans="1:8">
      <c r="A499" s="78" t="s">
        <v>4546</v>
      </c>
      <c r="B499" s="78" t="s">
        <v>6419</v>
      </c>
      <c r="C499" s="78" t="s">
        <v>57</v>
      </c>
      <c r="D499" s="78" t="s">
        <v>6420</v>
      </c>
      <c r="E499" s="78" t="s">
        <v>4257</v>
      </c>
      <c r="F499" s="78" t="s">
        <v>6415</v>
      </c>
      <c r="G499" s="78" t="s">
        <v>6421</v>
      </c>
      <c r="H499" s="78" t="s">
        <v>6422</v>
      </c>
    </row>
    <row r="500" spans="1:8">
      <c r="A500" s="78" t="s">
        <v>4546</v>
      </c>
      <c r="C500" s="78" t="s">
        <v>56</v>
      </c>
      <c r="D500" s="78" t="s">
        <v>6423</v>
      </c>
      <c r="E500" s="78" t="s">
        <v>4258</v>
      </c>
      <c r="F500" s="78" t="s">
        <v>6415</v>
      </c>
      <c r="G500" s="78" t="s">
        <v>6424</v>
      </c>
      <c r="H500" s="78" t="s">
        <v>6425</v>
      </c>
    </row>
    <row r="501" spans="1:8">
      <c r="A501" s="78" t="s">
        <v>4546</v>
      </c>
      <c r="B501" s="78" t="s">
        <v>6426</v>
      </c>
      <c r="C501" s="78" t="s">
        <v>57</v>
      </c>
      <c r="D501" s="78" t="s">
        <v>6427</v>
      </c>
      <c r="E501" s="78" t="s">
        <v>4261</v>
      </c>
      <c r="F501" s="78" t="s">
        <v>6428</v>
      </c>
      <c r="G501" s="78" t="s">
        <v>6429</v>
      </c>
      <c r="H501" s="78" t="s">
        <v>6430</v>
      </c>
    </row>
    <row r="502" spans="1:8">
      <c r="A502" s="78" t="s">
        <v>4546</v>
      </c>
      <c r="C502" s="78" t="s">
        <v>56</v>
      </c>
      <c r="D502" s="78" t="s">
        <v>6431</v>
      </c>
      <c r="E502" s="78" t="s">
        <v>4263</v>
      </c>
      <c r="F502" s="78" t="s">
        <v>6432</v>
      </c>
      <c r="G502" s="78" t="s">
        <v>3736</v>
      </c>
      <c r="H502" s="78" t="s">
        <v>6433</v>
      </c>
    </row>
    <row r="503" spans="1:8">
      <c r="A503" s="78" t="s">
        <v>4546</v>
      </c>
      <c r="B503" s="78" t="s">
        <v>6434</v>
      </c>
      <c r="C503" s="78" t="s">
        <v>56</v>
      </c>
      <c r="D503" s="78" t="s">
        <v>6435</v>
      </c>
      <c r="E503" s="78" t="s">
        <v>4265</v>
      </c>
      <c r="F503" s="78" t="s">
        <v>6436</v>
      </c>
      <c r="G503" s="78" t="s">
        <v>6437</v>
      </c>
      <c r="H503" s="78" t="s">
        <v>6438</v>
      </c>
    </row>
    <row r="504" spans="1:8">
      <c r="A504" s="78" t="s">
        <v>4546</v>
      </c>
      <c r="C504" s="78" t="s">
        <v>57</v>
      </c>
      <c r="D504" s="78" t="s">
        <v>6439</v>
      </c>
      <c r="E504" s="78" t="s">
        <v>4267</v>
      </c>
      <c r="F504" s="78" t="s">
        <v>6440</v>
      </c>
      <c r="G504" s="78" t="s">
        <v>6441</v>
      </c>
      <c r="H504" s="78" t="s">
        <v>6442</v>
      </c>
    </row>
    <row r="505" spans="1:8">
      <c r="A505" s="78" t="s">
        <v>4546</v>
      </c>
      <c r="C505" s="78" t="s">
        <v>57</v>
      </c>
      <c r="D505" s="78" t="s">
        <v>6443</v>
      </c>
      <c r="E505" s="78" t="s">
        <v>4269</v>
      </c>
      <c r="F505" s="78" t="s">
        <v>6440</v>
      </c>
      <c r="G505" s="78" t="s">
        <v>6444</v>
      </c>
      <c r="H505" s="78" t="s">
        <v>6445</v>
      </c>
    </row>
    <row r="506" spans="1:8">
      <c r="A506" s="78" t="s">
        <v>4546</v>
      </c>
      <c r="C506" s="78" t="s">
        <v>56</v>
      </c>
      <c r="D506" s="78" t="s">
        <v>6446</v>
      </c>
      <c r="E506" s="78" t="s">
        <v>4270</v>
      </c>
      <c r="F506" s="78" t="s">
        <v>3296</v>
      </c>
      <c r="G506" s="78" t="s">
        <v>6447</v>
      </c>
      <c r="H506" s="78" t="s">
        <v>6448</v>
      </c>
    </row>
    <row r="507" spans="1:8">
      <c r="A507" s="78" t="s">
        <v>4546</v>
      </c>
      <c r="C507" s="78" t="s">
        <v>56</v>
      </c>
      <c r="D507" s="78" t="s">
        <v>6449</v>
      </c>
      <c r="E507" s="78" t="s">
        <v>3706</v>
      </c>
      <c r="F507" s="78" t="s">
        <v>3296</v>
      </c>
      <c r="G507" s="78" t="s">
        <v>6450</v>
      </c>
      <c r="H507" s="78" t="s">
        <v>6451</v>
      </c>
    </row>
    <row r="508" spans="1:8">
      <c r="A508" s="78" t="s">
        <v>4546</v>
      </c>
      <c r="C508" s="78" t="s">
        <v>56</v>
      </c>
      <c r="D508" s="78" t="s">
        <v>6452</v>
      </c>
      <c r="E508" s="78" t="s">
        <v>4273</v>
      </c>
      <c r="F508" s="78" t="s">
        <v>3258</v>
      </c>
      <c r="G508" s="78" t="s">
        <v>3608</v>
      </c>
      <c r="H508" s="78" t="s">
        <v>6453</v>
      </c>
    </row>
    <row r="509" spans="1:8">
      <c r="A509" s="78" t="s">
        <v>4546</v>
      </c>
      <c r="C509" s="78" t="s">
        <v>56</v>
      </c>
      <c r="D509" s="78" t="s">
        <v>6454</v>
      </c>
      <c r="E509" s="78" t="s">
        <v>4079</v>
      </c>
      <c r="F509" s="78" t="s">
        <v>3258</v>
      </c>
      <c r="G509" s="78" t="s">
        <v>3587</v>
      </c>
      <c r="H509" s="78" t="s">
        <v>6455</v>
      </c>
    </row>
    <row r="510" spans="1:8">
      <c r="A510" s="78" t="s">
        <v>4546</v>
      </c>
      <c r="B510" s="78" t="s">
        <v>6456</v>
      </c>
      <c r="C510" s="78" t="s">
        <v>56</v>
      </c>
      <c r="D510" s="78" t="s">
        <v>6457</v>
      </c>
      <c r="E510" s="78" t="s">
        <v>4275</v>
      </c>
      <c r="F510" s="78" t="s">
        <v>3301</v>
      </c>
      <c r="G510" s="78" t="s">
        <v>3995</v>
      </c>
      <c r="H510" s="78" t="s">
        <v>6458</v>
      </c>
    </row>
    <row r="511" spans="1:8">
      <c r="A511" s="78" t="s">
        <v>4546</v>
      </c>
      <c r="C511" s="78" t="s">
        <v>57</v>
      </c>
      <c r="D511" s="78" t="s">
        <v>6459</v>
      </c>
      <c r="E511" s="78" t="s">
        <v>4276</v>
      </c>
      <c r="F511" s="78" t="s">
        <v>3301</v>
      </c>
      <c r="G511" s="78" t="s">
        <v>6460</v>
      </c>
      <c r="H511" s="78" t="s">
        <v>6461</v>
      </c>
    </row>
    <row r="512" spans="1:8">
      <c r="A512" s="78" t="s">
        <v>4546</v>
      </c>
      <c r="B512" s="78" t="s">
        <v>6462</v>
      </c>
      <c r="C512" s="78" t="s">
        <v>56</v>
      </c>
      <c r="D512" s="78" t="s">
        <v>6463</v>
      </c>
      <c r="E512" s="78" t="s">
        <v>4278</v>
      </c>
      <c r="F512" s="78" t="s">
        <v>6464</v>
      </c>
      <c r="G512" s="78" t="s">
        <v>6465</v>
      </c>
      <c r="H512" s="78" t="s">
        <v>6466</v>
      </c>
    </row>
    <row r="513" spans="1:8">
      <c r="A513" s="78" t="s">
        <v>4546</v>
      </c>
      <c r="B513" s="78" t="s">
        <v>6467</v>
      </c>
      <c r="C513" s="78" t="s">
        <v>56</v>
      </c>
      <c r="D513" s="78" t="s">
        <v>6468</v>
      </c>
      <c r="E513" s="78" t="s">
        <v>4280</v>
      </c>
      <c r="F513" s="78" t="s">
        <v>6469</v>
      </c>
      <c r="G513" s="78" t="s">
        <v>3934</v>
      </c>
      <c r="H513" s="78" t="s">
        <v>6470</v>
      </c>
    </row>
    <row r="514" spans="1:8">
      <c r="A514" s="78" t="s">
        <v>4546</v>
      </c>
      <c r="C514" s="78" t="s">
        <v>56</v>
      </c>
      <c r="D514" s="78" t="s">
        <v>6471</v>
      </c>
      <c r="E514" s="78" t="s">
        <v>4282</v>
      </c>
      <c r="F514" s="78" t="s">
        <v>3304</v>
      </c>
      <c r="G514" s="78" t="s">
        <v>6472</v>
      </c>
      <c r="H514" s="78" t="s">
        <v>6473</v>
      </c>
    </row>
    <row r="515" spans="1:8">
      <c r="A515" s="78" t="s">
        <v>4546</v>
      </c>
      <c r="C515" s="78" t="s">
        <v>56</v>
      </c>
      <c r="D515" s="78" t="s">
        <v>6474</v>
      </c>
      <c r="E515" s="78" t="s">
        <v>4284</v>
      </c>
      <c r="F515" s="78" t="s">
        <v>3304</v>
      </c>
      <c r="G515" s="78" t="s">
        <v>6475</v>
      </c>
      <c r="H515" s="78" t="s">
        <v>6476</v>
      </c>
    </row>
    <row r="516" spans="1:8">
      <c r="A516" s="78" t="s">
        <v>4546</v>
      </c>
      <c r="C516" s="78" t="s">
        <v>56</v>
      </c>
      <c r="D516" s="78" t="s">
        <v>6477</v>
      </c>
      <c r="E516" s="78" t="s">
        <v>3608</v>
      </c>
      <c r="F516" s="78" t="s">
        <v>6478</v>
      </c>
      <c r="G516" s="78" t="s">
        <v>6479</v>
      </c>
      <c r="H516" s="78" t="s">
        <v>6480</v>
      </c>
    </row>
    <row r="517" spans="1:8">
      <c r="A517" s="78" t="s">
        <v>4546</v>
      </c>
      <c r="C517" s="78" t="s">
        <v>56</v>
      </c>
      <c r="D517" s="78" t="s">
        <v>6481</v>
      </c>
      <c r="E517" s="78" t="s">
        <v>4286</v>
      </c>
      <c r="F517" s="78" t="s">
        <v>6482</v>
      </c>
      <c r="G517" s="78" t="s">
        <v>3424</v>
      </c>
      <c r="H517" s="78" t="s">
        <v>6483</v>
      </c>
    </row>
    <row r="518" spans="1:8">
      <c r="A518" s="78" t="s">
        <v>4546</v>
      </c>
      <c r="B518" s="78" t="s">
        <v>6484</v>
      </c>
      <c r="C518" s="78" t="s">
        <v>57</v>
      </c>
      <c r="D518" s="78" t="s">
        <v>6485</v>
      </c>
      <c r="E518" s="78" t="s">
        <v>4288</v>
      </c>
      <c r="F518" s="78" t="s">
        <v>6482</v>
      </c>
      <c r="G518" s="78" t="s">
        <v>4102</v>
      </c>
      <c r="H518" s="78" t="s">
        <v>6486</v>
      </c>
    </row>
    <row r="519" spans="1:8">
      <c r="A519" s="78" t="s">
        <v>4546</v>
      </c>
      <c r="C519" s="78" t="s">
        <v>56</v>
      </c>
      <c r="D519" s="78" t="s">
        <v>6487</v>
      </c>
      <c r="E519" s="78" t="s">
        <v>4290</v>
      </c>
      <c r="F519" s="78" t="s">
        <v>6488</v>
      </c>
      <c r="G519" s="78" t="s">
        <v>6489</v>
      </c>
      <c r="H519" s="78" t="s">
        <v>6490</v>
      </c>
    </row>
    <row r="520" spans="1:8">
      <c r="A520" s="78" t="s">
        <v>4546</v>
      </c>
      <c r="B520" s="78" t="s">
        <v>6491</v>
      </c>
      <c r="C520" s="78" t="s">
        <v>56</v>
      </c>
      <c r="D520" s="78" t="s">
        <v>6492</v>
      </c>
      <c r="E520" s="78" t="s">
        <v>4292</v>
      </c>
      <c r="F520" s="78" t="s">
        <v>6488</v>
      </c>
      <c r="G520" s="78" t="s">
        <v>6493</v>
      </c>
      <c r="H520" s="78" t="s">
        <v>6494</v>
      </c>
    </row>
    <row r="521" spans="1:8">
      <c r="A521" s="78" t="s">
        <v>4546</v>
      </c>
      <c r="B521" s="78" t="s">
        <v>6495</v>
      </c>
      <c r="C521" s="78" t="s">
        <v>57</v>
      </c>
      <c r="D521" s="78" t="s">
        <v>6496</v>
      </c>
      <c r="E521" s="78" t="s">
        <v>3592</v>
      </c>
      <c r="F521" s="78" t="s">
        <v>6488</v>
      </c>
      <c r="G521" s="78" t="s">
        <v>6497</v>
      </c>
      <c r="H521" s="78" t="s">
        <v>6498</v>
      </c>
    </row>
    <row r="522" spans="1:8">
      <c r="A522" s="78" t="s">
        <v>4546</v>
      </c>
      <c r="C522" s="78" t="s">
        <v>56</v>
      </c>
      <c r="D522" s="78" t="s">
        <v>6499</v>
      </c>
      <c r="E522" s="78" t="s">
        <v>4293</v>
      </c>
      <c r="F522" s="78" t="s">
        <v>6488</v>
      </c>
      <c r="G522" s="78" t="s">
        <v>6500</v>
      </c>
      <c r="H522" s="78" t="s">
        <v>6501</v>
      </c>
    </row>
    <row r="523" spans="1:8">
      <c r="A523" s="78" t="s">
        <v>4546</v>
      </c>
      <c r="C523" s="78" t="s">
        <v>56</v>
      </c>
      <c r="D523" s="78" t="s">
        <v>6502</v>
      </c>
      <c r="E523" s="78" t="s">
        <v>4295</v>
      </c>
      <c r="F523" s="78" t="s">
        <v>3255</v>
      </c>
      <c r="G523" s="78" t="s">
        <v>3521</v>
      </c>
      <c r="H523" s="78" t="s">
        <v>6503</v>
      </c>
    </row>
    <row r="524" spans="1:8">
      <c r="A524" s="78" t="s">
        <v>4546</v>
      </c>
      <c r="C524" s="78" t="s">
        <v>57</v>
      </c>
      <c r="D524" s="78" t="s">
        <v>6504</v>
      </c>
      <c r="E524" s="78" t="s">
        <v>4297</v>
      </c>
      <c r="F524" s="78" t="s">
        <v>6505</v>
      </c>
      <c r="G524" s="78" t="s">
        <v>6506</v>
      </c>
      <c r="H524" s="78" t="s">
        <v>6507</v>
      </c>
    </row>
    <row r="525" spans="1:8">
      <c r="A525" s="78" t="s">
        <v>4546</v>
      </c>
      <c r="C525" s="78" t="s">
        <v>56</v>
      </c>
      <c r="D525" s="78" t="s">
        <v>6508</v>
      </c>
      <c r="E525" s="78" t="s">
        <v>4299</v>
      </c>
      <c r="F525" s="78" t="s">
        <v>6505</v>
      </c>
      <c r="G525" s="78" t="s">
        <v>6509</v>
      </c>
      <c r="H525" s="78" t="s">
        <v>6510</v>
      </c>
    </row>
    <row r="526" spans="1:8">
      <c r="A526" s="78" t="s">
        <v>4546</v>
      </c>
      <c r="C526" s="78" t="s">
        <v>56</v>
      </c>
      <c r="D526" s="78" t="s">
        <v>6511</v>
      </c>
      <c r="E526" s="78" t="s">
        <v>4300</v>
      </c>
      <c r="F526" s="78" t="s">
        <v>6505</v>
      </c>
      <c r="G526" s="78" t="s">
        <v>6512</v>
      </c>
      <c r="H526" s="78" t="s">
        <v>6513</v>
      </c>
    </row>
    <row r="527" spans="1:8">
      <c r="A527" s="78" t="s">
        <v>4546</v>
      </c>
      <c r="C527" s="78" t="s">
        <v>56</v>
      </c>
      <c r="D527" s="78" t="s">
        <v>6514</v>
      </c>
      <c r="E527" s="78" t="s">
        <v>4301</v>
      </c>
      <c r="F527" s="78" t="s">
        <v>6515</v>
      </c>
      <c r="G527" s="78" t="s">
        <v>6516</v>
      </c>
      <c r="H527" s="78" t="s">
        <v>6517</v>
      </c>
    </row>
    <row r="528" spans="1:8">
      <c r="A528" s="78" t="s">
        <v>4546</v>
      </c>
      <c r="C528" s="78" t="s">
        <v>56</v>
      </c>
      <c r="D528" s="78" t="s">
        <v>6518</v>
      </c>
      <c r="E528" s="78" t="s">
        <v>4303</v>
      </c>
      <c r="F528" s="78" t="s">
        <v>6515</v>
      </c>
      <c r="G528" s="78" t="s">
        <v>6519</v>
      </c>
      <c r="H528" s="78" t="s">
        <v>6520</v>
      </c>
    </row>
    <row r="529" spans="1:8">
      <c r="A529" s="78" t="s">
        <v>4546</v>
      </c>
      <c r="C529" s="78" t="s">
        <v>56</v>
      </c>
      <c r="D529" s="78" t="s">
        <v>6521</v>
      </c>
      <c r="E529" s="78" t="s">
        <v>4305</v>
      </c>
      <c r="F529" s="78" t="s">
        <v>6515</v>
      </c>
      <c r="G529" s="78" t="s">
        <v>3520</v>
      </c>
      <c r="H529" s="78" t="s">
        <v>6522</v>
      </c>
    </row>
    <row r="530" spans="1:8">
      <c r="A530" s="78" t="s">
        <v>4546</v>
      </c>
      <c r="C530" s="78" t="s">
        <v>56</v>
      </c>
      <c r="D530" s="78" t="s">
        <v>6523</v>
      </c>
      <c r="E530" s="78" t="s">
        <v>4307</v>
      </c>
      <c r="F530" s="78" t="s">
        <v>6515</v>
      </c>
      <c r="G530" s="78" t="s">
        <v>6524</v>
      </c>
      <c r="H530" s="78" t="s">
        <v>6525</v>
      </c>
    </row>
    <row r="531" spans="1:8">
      <c r="A531" s="78" t="s">
        <v>4546</v>
      </c>
      <c r="C531" s="78" t="s">
        <v>56</v>
      </c>
      <c r="D531" s="78" t="s">
        <v>6526</v>
      </c>
      <c r="E531" s="78" t="s">
        <v>4309</v>
      </c>
      <c r="F531" s="78" t="s">
        <v>6515</v>
      </c>
      <c r="G531" s="78" t="s">
        <v>3186</v>
      </c>
      <c r="H531" s="78" t="s">
        <v>6527</v>
      </c>
    </row>
    <row r="532" spans="1:8">
      <c r="A532" s="78" t="s">
        <v>4546</v>
      </c>
      <c r="C532" s="78" t="s">
        <v>56</v>
      </c>
      <c r="D532" s="78" t="s">
        <v>6528</v>
      </c>
      <c r="E532" s="78" t="s">
        <v>4311</v>
      </c>
      <c r="F532" s="78" t="s">
        <v>6515</v>
      </c>
      <c r="G532" s="78" t="s">
        <v>6529</v>
      </c>
      <c r="H532" s="78" t="s">
        <v>6530</v>
      </c>
    </row>
    <row r="533" spans="1:8">
      <c r="A533" s="78" t="s">
        <v>4546</v>
      </c>
      <c r="C533" s="78" t="s">
        <v>57</v>
      </c>
      <c r="D533" s="78" t="s">
        <v>6531</v>
      </c>
      <c r="E533" s="78" t="s">
        <v>4313</v>
      </c>
      <c r="F533" s="78" t="s">
        <v>6515</v>
      </c>
      <c r="G533" s="78" t="s">
        <v>6532</v>
      </c>
      <c r="H533" s="78" t="s">
        <v>6533</v>
      </c>
    </row>
    <row r="534" spans="1:8">
      <c r="A534" s="78" t="s">
        <v>4546</v>
      </c>
      <c r="C534" s="78" t="s">
        <v>56</v>
      </c>
      <c r="D534" s="78" t="s">
        <v>6534</v>
      </c>
      <c r="E534" s="78" t="s">
        <v>4315</v>
      </c>
      <c r="F534" s="78" t="s">
        <v>6535</v>
      </c>
      <c r="G534" s="78" t="s">
        <v>6536</v>
      </c>
      <c r="H534" s="78" t="s">
        <v>6537</v>
      </c>
    </row>
    <row r="535" spans="1:8">
      <c r="A535" s="78" t="s">
        <v>4546</v>
      </c>
      <c r="C535" s="78" t="s">
        <v>56</v>
      </c>
      <c r="D535" s="78" t="s">
        <v>6538</v>
      </c>
      <c r="E535" s="78" t="s">
        <v>4317</v>
      </c>
      <c r="F535" s="78" t="s">
        <v>6539</v>
      </c>
      <c r="G535" s="78" t="s">
        <v>6540</v>
      </c>
      <c r="H535" s="78" t="s">
        <v>6541</v>
      </c>
    </row>
    <row r="536" spans="1:8">
      <c r="A536" s="78" t="s">
        <v>4546</v>
      </c>
      <c r="B536" s="78" t="s">
        <v>6542</v>
      </c>
      <c r="C536" s="78" t="s">
        <v>57</v>
      </c>
      <c r="D536" s="78" t="s">
        <v>6543</v>
      </c>
      <c r="E536" s="78" t="s">
        <v>4319</v>
      </c>
      <c r="F536" s="78" t="s">
        <v>6544</v>
      </c>
      <c r="G536" s="78" t="s">
        <v>6545</v>
      </c>
      <c r="H536" s="78" t="s">
        <v>6546</v>
      </c>
    </row>
    <row r="537" spans="1:8">
      <c r="A537" s="78" t="s">
        <v>4546</v>
      </c>
      <c r="B537" s="78" t="s">
        <v>6547</v>
      </c>
      <c r="C537" s="78" t="s">
        <v>57</v>
      </c>
      <c r="D537" s="78" t="s">
        <v>6548</v>
      </c>
      <c r="E537" s="78" t="s">
        <v>4320</v>
      </c>
      <c r="F537" s="78" t="s">
        <v>6544</v>
      </c>
      <c r="G537" s="78" t="s">
        <v>6549</v>
      </c>
      <c r="H537" s="78" t="s">
        <v>6550</v>
      </c>
    </row>
    <row r="538" spans="1:8">
      <c r="A538" s="78" t="s">
        <v>4546</v>
      </c>
      <c r="C538" s="78" t="s">
        <v>56</v>
      </c>
      <c r="D538" s="78" t="s">
        <v>6551</v>
      </c>
      <c r="E538" s="78" t="s">
        <v>4322</v>
      </c>
      <c r="F538" s="78" t="s">
        <v>6552</v>
      </c>
      <c r="G538" s="78" t="s">
        <v>6553</v>
      </c>
      <c r="H538" s="78" t="s">
        <v>6554</v>
      </c>
    </row>
    <row r="539" spans="1:8">
      <c r="A539" s="78" t="s">
        <v>4546</v>
      </c>
      <c r="C539" s="78" t="s">
        <v>56</v>
      </c>
      <c r="D539" s="78" t="s">
        <v>6555</v>
      </c>
      <c r="E539" s="78" t="s">
        <v>4323</v>
      </c>
      <c r="F539" s="78" t="s">
        <v>6552</v>
      </c>
      <c r="G539" s="78" t="s">
        <v>6556</v>
      </c>
      <c r="H539" s="78" t="s">
        <v>6557</v>
      </c>
    </row>
    <row r="540" spans="1:8">
      <c r="A540" s="78" t="s">
        <v>4546</v>
      </c>
      <c r="C540" s="78" t="s">
        <v>56</v>
      </c>
      <c r="D540" s="78" t="s">
        <v>6558</v>
      </c>
      <c r="E540" s="78" t="s">
        <v>4326</v>
      </c>
      <c r="F540" s="78" t="s">
        <v>6552</v>
      </c>
      <c r="G540" s="78" t="s">
        <v>3366</v>
      </c>
      <c r="H540" s="78" t="s">
        <v>6559</v>
      </c>
    </row>
    <row r="541" spans="1:8">
      <c r="A541" s="78" t="s">
        <v>4546</v>
      </c>
      <c r="C541" s="78" t="s">
        <v>56</v>
      </c>
      <c r="D541" s="78" t="s">
        <v>6560</v>
      </c>
      <c r="E541" s="78" t="s">
        <v>4327</v>
      </c>
      <c r="F541" s="78" t="s">
        <v>3307</v>
      </c>
      <c r="G541" s="78" t="s">
        <v>6561</v>
      </c>
      <c r="H541" s="78" t="s">
        <v>6562</v>
      </c>
    </row>
    <row r="542" spans="1:8">
      <c r="A542" s="78" t="s">
        <v>4546</v>
      </c>
      <c r="C542" s="78" t="s">
        <v>56</v>
      </c>
      <c r="D542" s="78" t="s">
        <v>6563</v>
      </c>
      <c r="E542" s="78" t="s">
        <v>4330</v>
      </c>
      <c r="F542" s="78" t="s">
        <v>3307</v>
      </c>
      <c r="G542" s="78" t="s">
        <v>6564</v>
      </c>
      <c r="H542" s="78" t="s">
        <v>6565</v>
      </c>
    </row>
    <row r="543" spans="1:8">
      <c r="A543" s="78" t="s">
        <v>4546</v>
      </c>
      <c r="C543" s="78" t="s">
        <v>57</v>
      </c>
      <c r="D543" s="78" t="s">
        <v>6566</v>
      </c>
      <c r="E543" s="78" t="s">
        <v>3498</v>
      </c>
      <c r="F543" s="78" t="s">
        <v>6567</v>
      </c>
      <c r="G543" s="78" t="s">
        <v>6568</v>
      </c>
      <c r="H543" s="78" t="s">
        <v>6569</v>
      </c>
    </row>
    <row r="544" spans="1:8">
      <c r="A544" s="78" t="s">
        <v>4546</v>
      </c>
      <c r="C544" s="78" t="s">
        <v>56</v>
      </c>
      <c r="D544" s="78" t="s">
        <v>6570</v>
      </c>
      <c r="E544" s="78" t="s">
        <v>4335</v>
      </c>
      <c r="F544" s="78" t="s">
        <v>6567</v>
      </c>
      <c r="G544" s="78" t="s">
        <v>6571</v>
      </c>
      <c r="H544" s="78" t="s">
        <v>6572</v>
      </c>
    </row>
    <row r="545" spans="1:8">
      <c r="A545" s="78" t="s">
        <v>4546</v>
      </c>
      <c r="B545" s="78" t="s">
        <v>6573</v>
      </c>
      <c r="C545" s="78" t="s">
        <v>56</v>
      </c>
      <c r="D545" s="78" t="s">
        <v>6574</v>
      </c>
      <c r="E545" s="78" t="s">
        <v>4338</v>
      </c>
      <c r="F545" s="78" t="s">
        <v>6567</v>
      </c>
      <c r="G545" s="78" t="s">
        <v>6575</v>
      </c>
      <c r="H545" s="78" t="s">
        <v>6576</v>
      </c>
    </row>
    <row r="546" spans="1:8">
      <c r="A546" s="78" t="s">
        <v>4546</v>
      </c>
      <c r="B546" s="78" t="s">
        <v>6577</v>
      </c>
      <c r="C546" s="78" t="s">
        <v>57</v>
      </c>
      <c r="D546" s="78" t="s">
        <v>6578</v>
      </c>
      <c r="E546" s="78" t="s">
        <v>4340</v>
      </c>
      <c r="F546" s="78" t="s">
        <v>3252</v>
      </c>
      <c r="G546" s="78" t="s">
        <v>4232</v>
      </c>
      <c r="H546" s="78" t="s">
        <v>6579</v>
      </c>
    </row>
    <row r="547" spans="1:8">
      <c r="A547" s="78" t="s">
        <v>4546</v>
      </c>
      <c r="C547" s="78" t="s">
        <v>56</v>
      </c>
      <c r="D547" s="78" t="s">
        <v>6580</v>
      </c>
      <c r="E547" s="78" t="s">
        <v>4343</v>
      </c>
      <c r="F547" s="78" t="s">
        <v>6581</v>
      </c>
      <c r="G547" s="78" t="s">
        <v>6582</v>
      </c>
      <c r="H547" s="78" t="s">
        <v>6583</v>
      </c>
    </row>
    <row r="548" spans="1:8">
      <c r="A548" s="78" t="s">
        <v>4546</v>
      </c>
      <c r="C548" s="78" t="s">
        <v>56</v>
      </c>
      <c r="D548" s="78" t="s">
        <v>6584</v>
      </c>
      <c r="E548" s="78" t="s">
        <v>4346</v>
      </c>
      <c r="F548" s="78" t="s">
        <v>6581</v>
      </c>
      <c r="G548" s="78" t="s">
        <v>6585</v>
      </c>
      <c r="H548" s="78" t="s">
        <v>6586</v>
      </c>
    </row>
    <row r="549" spans="1:8">
      <c r="A549" s="78" t="s">
        <v>4546</v>
      </c>
      <c r="C549" s="78" t="s">
        <v>56</v>
      </c>
      <c r="D549" s="78" t="s">
        <v>6587</v>
      </c>
      <c r="E549" s="78" t="s">
        <v>4348</v>
      </c>
      <c r="F549" s="78" t="s">
        <v>6581</v>
      </c>
      <c r="G549" s="78" t="s">
        <v>3284</v>
      </c>
      <c r="H549" s="78" t="s">
        <v>6588</v>
      </c>
    </row>
    <row r="550" spans="1:8">
      <c r="A550" s="78" t="s">
        <v>4546</v>
      </c>
      <c r="C550" s="78" t="s">
        <v>57</v>
      </c>
      <c r="D550" s="78" t="s">
        <v>6589</v>
      </c>
      <c r="E550" s="78" t="s">
        <v>4351</v>
      </c>
      <c r="F550" s="78" t="s">
        <v>6590</v>
      </c>
      <c r="G550" s="78" t="s">
        <v>6591</v>
      </c>
      <c r="H550" s="78" t="s">
        <v>6592</v>
      </c>
    </row>
    <row r="551" spans="1:8">
      <c r="A551" s="78" t="s">
        <v>4546</v>
      </c>
      <c r="C551" s="78" t="s">
        <v>57</v>
      </c>
      <c r="D551" s="78" t="s">
        <v>6593</v>
      </c>
      <c r="E551" s="78" t="s">
        <v>4354</v>
      </c>
      <c r="F551" s="78" t="s">
        <v>6590</v>
      </c>
      <c r="G551" s="78" t="s">
        <v>6594</v>
      </c>
      <c r="H551" s="78" t="s">
        <v>6595</v>
      </c>
    </row>
    <row r="552" spans="1:8">
      <c r="A552" s="78" t="s">
        <v>4546</v>
      </c>
      <c r="B552" s="78" t="s">
        <v>6596</v>
      </c>
      <c r="C552" s="78" t="s">
        <v>57</v>
      </c>
      <c r="D552" s="78" t="s">
        <v>6597</v>
      </c>
      <c r="E552" s="78" t="s">
        <v>4356</v>
      </c>
      <c r="F552" s="78" t="s">
        <v>6590</v>
      </c>
      <c r="G552" s="78" t="s">
        <v>6598</v>
      </c>
      <c r="H552" s="78" t="s">
        <v>6599</v>
      </c>
    </row>
    <row r="553" spans="1:8">
      <c r="A553" s="78" t="s">
        <v>4546</v>
      </c>
      <c r="C553" s="78" t="s">
        <v>57</v>
      </c>
      <c r="D553" s="78" t="s">
        <v>6600</v>
      </c>
      <c r="E553" s="78" t="s">
        <v>4358</v>
      </c>
      <c r="F553" s="78" t="s">
        <v>6590</v>
      </c>
      <c r="G553" s="78" t="s">
        <v>6601</v>
      </c>
      <c r="H553" s="78" t="s">
        <v>6602</v>
      </c>
    </row>
    <row r="554" spans="1:8">
      <c r="A554" s="78" t="s">
        <v>4546</v>
      </c>
      <c r="B554" s="78" t="s">
        <v>6603</v>
      </c>
      <c r="C554" s="78" t="s">
        <v>57</v>
      </c>
      <c r="D554" s="78" t="s">
        <v>6604</v>
      </c>
      <c r="E554" s="78" t="s">
        <v>4361</v>
      </c>
      <c r="F554" s="78" t="s">
        <v>6605</v>
      </c>
      <c r="G554" s="78" t="s">
        <v>6606</v>
      </c>
      <c r="H554" s="78" t="s">
        <v>6607</v>
      </c>
    </row>
    <row r="555" spans="1:8">
      <c r="A555" s="78" t="s">
        <v>4546</v>
      </c>
      <c r="C555" s="78" t="s">
        <v>57</v>
      </c>
      <c r="D555" s="78" t="s">
        <v>6608</v>
      </c>
      <c r="E555" s="78" t="s">
        <v>4363</v>
      </c>
      <c r="F555" s="78" t="s">
        <v>6605</v>
      </c>
      <c r="G555" s="78" t="s">
        <v>6609</v>
      </c>
      <c r="H555" s="78" t="s">
        <v>6610</v>
      </c>
    </row>
    <row r="556" spans="1:8">
      <c r="A556" s="78" t="s">
        <v>4546</v>
      </c>
      <c r="C556" s="78" t="s">
        <v>56</v>
      </c>
      <c r="D556" s="78" t="s">
        <v>6611</v>
      </c>
      <c r="E556" s="78" t="s">
        <v>4366</v>
      </c>
      <c r="F556" s="78" t="s">
        <v>6605</v>
      </c>
      <c r="G556" s="78" t="s">
        <v>6612</v>
      </c>
      <c r="H556" s="78" t="s">
        <v>6613</v>
      </c>
    </row>
    <row r="557" spans="1:8">
      <c r="A557" s="78" t="s">
        <v>4546</v>
      </c>
      <c r="B557" s="78" t="s">
        <v>6614</v>
      </c>
      <c r="C557" s="78" t="s">
        <v>56</v>
      </c>
      <c r="D557" s="78" t="s">
        <v>6615</v>
      </c>
      <c r="E557" s="78" t="s">
        <v>4368</v>
      </c>
      <c r="F557" s="78" t="s">
        <v>6616</v>
      </c>
      <c r="G557" s="78" t="s">
        <v>4261</v>
      </c>
      <c r="H557" s="78" t="s">
        <v>6617</v>
      </c>
    </row>
    <row r="558" spans="1:8">
      <c r="A558" s="78" t="s">
        <v>4546</v>
      </c>
      <c r="C558" s="78" t="s">
        <v>56</v>
      </c>
      <c r="D558" s="78" t="s">
        <v>6618</v>
      </c>
      <c r="E558" s="78" t="s">
        <v>4370</v>
      </c>
      <c r="F558" s="78" t="s">
        <v>6616</v>
      </c>
      <c r="G558" s="78" t="s">
        <v>6619</v>
      </c>
      <c r="H558" s="78" t="s">
        <v>6620</v>
      </c>
    </row>
    <row r="559" spans="1:8">
      <c r="A559" s="78" t="s">
        <v>4546</v>
      </c>
      <c r="C559" s="78" t="s">
        <v>57</v>
      </c>
      <c r="D559" s="78" t="s">
        <v>6621</v>
      </c>
      <c r="E559" s="78" t="s">
        <v>4372</v>
      </c>
      <c r="F559" s="78" t="s">
        <v>6622</v>
      </c>
      <c r="G559" s="78" t="s">
        <v>4527</v>
      </c>
      <c r="H559" s="78" t="s">
        <v>6623</v>
      </c>
    </row>
    <row r="560" spans="1:8">
      <c r="A560" s="78" t="s">
        <v>4546</v>
      </c>
      <c r="C560" s="78" t="s">
        <v>56</v>
      </c>
      <c r="D560" s="78" t="s">
        <v>6624</v>
      </c>
      <c r="E560" s="78" t="s">
        <v>4374</v>
      </c>
      <c r="F560" s="78" t="s">
        <v>6622</v>
      </c>
      <c r="G560" s="78" t="s">
        <v>6625</v>
      </c>
      <c r="H560" s="78" t="s">
        <v>6626</v>
      </c>
    </row>
    <row r="561" spans="1:8">
      <c r="A561" s="78" t="s">
        <v>4546</v>
      </c>
      <c r="C561" s="78" t="s">
        <v>56</v>
      </c>
      <c r="D561" s="78" t="s">
        <v>6627</v>
      </c>
      <c r="E561" s="78" t="s">
        <v>3283</v>
      </c>
      <c r="F561" s="78" t="s">
        <v>6622</v>
      </c>
      <c r="G561" s="78" t="s">
        <v>6628</v>
      </c>
      <c r="H561" s="78" t="s">
        <v>6629</v>
      </c>
    </row>
    <row r="562" spans="1:8">
      <c r="A562" s="78" t="s">
        <v>4546</v>
      </c>
      <c r="C562" s="78" t="s">
        <v>56</v>
      </c>
      <c r="D562" s="78" t="s">
        <v>6630</v>
      </c>
      <c r="E562" s="78" t="s">
        <v>4377</v>
      </c>
      <c r="F562" s="78" t="s">
        <v>6622</v>
      </c>
      <c r="G562" s="78" t="s">
        <v>3871</v>
      </c>
      <c r="H562" s="78" t="s">
        <v>6631</v>
      </c>
    </row>
    <row r="563" spans="1:8">
      <c r="A563" s="78" t="s">
        <v>4546</v>
      </c>
      <c r="C563" s="78" t="s">
        <v>56</v>
      </c>
      <c r="D563" s="78" t="s">
        <v>6632</v>
      </c>
      <c r="E563" s="78" t="s">
        <v>4379</v>
      </c>
      <c r="F563" s="78" t="s">
        <v>3313</v>
      </c>
      <c r="G563" s="78" t="s">
        <v>6633</v>
      </c>
      <c r="H563" s="78" t="s">
        <v>6634</v>
      </c>
    </row>
    <row r="564" spans="1:8">
      <c r="A564" s="78" t="s">
        <v>4546</v>
      </c>
      <c r="B564" s="78" t="s">
        <v>6635</v>
      </c>
      <c r="C564" s="78" t="s">
        <v>56</v>
      </c>
      <c r="D564" s="78" t="s">
        <v>6636</v>
      </c>
      <c r="E564" s="78" t="s">
        <v>4380</v>
      </c>
      <c r="F564" s="78" t="s">
        <v>3313</v>
      </c>
      <c r="G564" s="78" t="s">
        <v>6637</v>
      </c>
      <c r="H564" s="78" t="s">
        <v>6638</v>
      </c>
    </row>
    <row r="565" spans="1:8">
      <c r="A565" s="78" t="s">
        <v>4546</v>
      </c>
      <c r="C565" s="78" t="s">
        <v>57</v>
      </c>
      <c r="D565" s="78" t="s">
        <v>6639</v>
      </c>
      <c r="E565" s="78" t="s">
        <v>4382</v>
      </c>
      <c r="F565" s="78" t="s">
        <v>3313</v>
      </c>
      <c r="G565" s="78" t="s">
        <v>6640</v>
      </c>
      <c r="H565" s="78" t="s">
        <v>6641</v>
      </c>
    </row>
    <row r="566" spans="1:8">
      <c r="A566" s="78" t="s">
        <v>4546</v>
      </c>
      <c r="C566" s="78" t="s">
        <v>56</v>
      </c>
      <c r="D566" s="78" t="s">
        <v>6642</v>
      </c>
      <c r="E566" s="78" t="s">
        <v>4369</v>
      </c>
      <c r="F566" s="78" t="s">
        <v>3313</v>
      </c>
      <c r="G566" s="78" t="s">
        <v>6643</v>
      </c>
      <c r="H566" s="78" t="s">
        <v>6644</v>
      </c>
    </row>
    <row r="567" spans="1:8">
      <c r="A567" s="78" t="s">
        <v>4546</v>
      </c>
      <c r="C567" s="78" t="s">
        <v>57</v>
      </c>
      <c r="D567" s="78" t="s">
        <v>6645</v>
      </c>
      <c r="E567" s="78" t="s">
        <v>4385</v>
      </c>
      <c r="F567" s="78" t="s">
        <v>6646</v>
      </c>
      <c r="G567" s="78" t="s">
        <v>6647</v>
      </c>
      <c r="H567" s="78" t="s">
        <v>6648</v>
      </c>
    </row>
    <row r="568" spans="1:8">
      <c r="A568" s="78" t="s">
        <v>4546</v>
      </c>
      <c r="C568" s="78" t="s">
        <v>56</v>
      </c>
      <c r="D568" s="78" t="s">
        <v>6649</v>
      </c>
      <c r="E568" s="78" t="s">
        <v>4387</v>
      </c>
      <c r="F568" s="78" t="s">
        <v>3249</v>
      </c>
      <c r="G568" s="78" t="s">
        <v>6650</v>
      </c>
      <c r="H568" s="78" t="s">
        <v>6651</v>
      </c>
    </row>
    <row r="569" spans="1:8">
      <c r="A569" s="78" t="s">
        <v>4546</v>
      </c>
      <c r="C569" s="78" t="s">
        <v>56</v>
      </c>
      <c r="D569" s="78" t="s">
        <v>6652</v>
      </c>
      <c r="E569" s="78" t="s">
        <v>4389</v>
      </c>
      <c r="F569" s="78" t="s">
        <v>3249</v>
      </c>
      <c r="G569" s="78" t="s">
        <v>4029</v>
      </c>
      <c r="H569" s="78" t="s">
        <v>6653</v>
      </c>
    </row>
    <row r="570" spans="1:8">
      <c r="A570" s="78" t="s">
        <v>4546</v>
      </c>
      <c r="C570" s="78" t="s">
        <v>56</v>
      </c>
      <c r="D570" s="78" t="s">
        <v>6654</v>
      </c>
      <c r="E570" s="78" t="s">
        <v>4391</v>
      </c>
      <c r="F570" s="78" t="s">
        <v>6655</v>
      </c>
      <c r="G570" s="78" t="s">
        <v>6656</v>
      </c>
      <c r="H570" s="78" t="s">
        <v>6657</v>
      </c>
    </row>
    <row r="571" spans="1:8">
      <c r="A571" s="78" t="s">
        <v>4546</v>
      </c>
      <c r="B571" s="78" t="s">
        <v>6658</v>
      </c>
      <c r="C571" s="78" t="s">
        <v>56</v>
      </c>
      <c r="D571" s="78" t="s">
        <v>6659</v>
      </c>
      <c r="E571" s="78" t="s">
        <v>4393</v>
      </c>
      <c r="F571" s="78" t="s">
        <v>6655</v>
      </c>
      <c r="G571" s="78" t="s">
        <v>3702</v>
      </c>
      <c r="H571" s="78" t="s">
        <v>6660</v>
      </c>
    </row>
    <row r="572" spans="1:8">
      <c r="A572" s="78" t="s">
        <v>4546</v>
      </c>
      <c r="B572" s="78" t="s">
        <v>6661</v>
      </c>
      <c r="C572" s="78" t="s">
        <v>57</v>
      </c>
      <c r="D572" s="78" t="s">
        <v>6662</v>
      </c>
      <c r="E572" s="78" t="s">
        <v>4378</v>
      </c>
      <c r="F572" s="78" t="s">
        <v>6663</v>
      </c>
      <c r="G572" s="78" t="s">
        <v>6664</v>
      </c>
      <c r="H572" s="78" t="s">
        <v>6665</v>
      </c>
    </row>
    <row r="573" spans="1:8">
      <c r="A573" s="78" t="s">
        <v>4546</v>
      </c>
      <c r="C573" s="78" t="s">
        <v>56</v>
      </c>
      <c r="D573" s="78" t="s">
        <v>6666</v>
      </c>
      <c r="E573" s="78" t="s">
        <v>4395</v>
      </c>
      <c r="F573" s="78" t="s">
        <v>6667</v>
      </c>
      <c r="G573" s="78" t="s">
        <v>5964</v>
      </c>
      <c r="H573" s="78" t="s">
        <v>6668</v>
      </c>
    </row>
    <row r="574" spans="1:8">
      <c r="A574" s="78" t="s">
        <v>4546</v>
      </c>
      <c r="C574" s="78" t="s">
        <v>56</v>
      </c>
      <c r="D574" s="78" t="s">
        <v>6669</v>
      </c>
      <c r="E574" s="78" t="s">
        <v>4396</v>
      </c>
      <c r="F574" s="78" t="s">
        <v>3318</v>
      </c>
      <c r="G574" s="78" t="s">
        <v>6670</v>
      </c>
      <c r="H574" s="78" t="s">
        <v>6671</v>
      </c>
    </row>
    <row r="575" spans="1:8">
      <c r="A575" s="78" t="s">
        <v>4546</v>
      </c>
      <c r="B575" s="78" t="s">
        <v>6672</v>
      </c>
      <c r="C575" s="78" t="s">
        <v>56</v>
      </c>
      <c r="D575" s="78" t="s">
        <v>6673</v>
      </c>
      <c r="E575" s="78" t="s">
        <v>4398</v>
      </c>
      <c r="F575" s="78" t="s">
        <v>3318</v>
      </c>
      <c r="G575" s="78" t="s">
        <v>6674</v>
      </c>
      <c r="H575" s="78" t="s">
        <v>6675</v>
      </c>
    </row>
    <row r="576" spans="1:8">
      <c r="A576" s="78" t="s">
        <v>4546</v>
      </c>
      <c r="C576" s="78" t="s">
        <v>57</v>
      </c>
      <c r="D576" s="78" t="s">
        <v>6676</v>
      </c>
      <c r="E576" s="78" t="s">
        <v>4399</v>
      </c>
      <c r="F576" s="78" t="s">
        <v>6677</v>
      </c>
      <c r="G576" s="78" t="s">
        <v>6678</v>
      </c>
      <c r="H576" s="78" t="s">
        <v>6679</v>
      </c>
    </row>
    <row r="577" spans="1:8">
      <c r="A577" s="78" t="s">
        <v>4546</v>
      </c>
      <c r="C577" s="78" t="s">
        <v>56</v>
      </c>
      <c r="D577" s="78" t="s">
        <v>6680</v>
      </c>
      <c r="E577" s="78" t="s">
        <v>4401</v>
      </c>
      <c r="F577" s="78" t="s">
        <v>6677</v>
      </c>
      <c r="G577" s="78" t="s">
        <v>4475</v>
      </c>
      <c r="H577" s="78" t="s">
        <v>6681</v>
      </c>
    </row>
    <row r="578" spans="1:8">
      <c r="A578" s="78" t="s">
        <v>4546</v>
      </c>
      <c r="C578" s="78" t="s">
        <v>57</v>
      </c>
      <c r="D578" s="78" t="s">
        <v>6682</v>
      </c>
      <c r="E578" s="78" t="s">
        <v>4122</v>
      </c>
      <c r="F578" s="78" t="s">
        <v>6677</v>
      </c>
      <c r="G578" s="78" t="s">
        <v>6683</v>
      </c>
      <c r="H578" s="78" t="s">
        <v>6684</v>
      </c>
    </row>
    <row r="579" spans="1:8">
      <c r="A579" s="78" t="s">
        <v>4546</v>
      </c>
      <c r="C579" s="78" t="s">
        <v>56</v>
      </c>
      <c r="D579" s="78" t="s">
        <v>6685</v>
      </c>
      <c r="E579" s="78" t="s">
        <v>4404</v>
      </c>
      <c r="F579" s="78" t="s">
        <v>6686</v>
      </c>
      <c r="G579" s="78" t="s">
        <v>6687</v>
      </c>
      <c r="H579" s="78" t="s">
        <v>6688</v>
      </c>
    </row>
    <row r="580" spans="1:8">
      <c r="A580" s="78" t="s">
        <v>4546</v>
      </c>
      <c r="B580" s="78" t="s">
        <v>6689</v>
      </c>
      <c r="C580" s="78" t="s">
        <v>56</v>
      </c>
      <c r="D580" s="78" t="s">
        <v>6690</v>
      </c>
      <c r="E580" s="78" t="s">
        <v>4406</v>
      </c>
      <c r="F580" s="78" t="s">
        <v>6691</v>
      </c>
      <c r="G580" s="78" t="s">
        <v>3661</v>
      </c>
      <c r="H580" s="78" t="s">
        <v>6692</v>
      </c>
    </row>
    <row r="581" spans="1:8">
      <c r="A581" s="78" t="s">
        <v>4546</v>
      </c>
      <c r="C581" s="78" t="s">
        <v>56</v>
      </c>
      <c r="D581" s="78" t="s">
        <v>6693</v>
      </c>
      <c r="E581" s="78" t="s">
        <v>4408</v>
      </c>
      <c r="F581" s="78" t="s">
        <v>6691</v>
      </c>
      <c r="G581" s="78" t="s">
        <v>6694</v>
      </c>
      <c r="H581" s="78" t="s">
        <v>6695</v>
      </c>
    </row>
    <row r="582" spans="1:8">
      <c r="A582" s="78" t="s">
        <v>4546</v>
      </c>
      <c r="C582" s="78" t="s">
        <v>57</v>
      </c>
      <c r="D582" s="78" t="s">
        <v>6696</v>
      </c>
      <c r="E582" s="78" t="s">
        <v>4410</v>
      </c>
      <c r="F582" s="78" t="s">
        <v>6691</v>
      </c>
      <c r="G582" s="78" t="s">
        <v>6697</v>
      </c>
      <c r="H582" s="78" t="s">
        <v>6698</v>
      </c>
    </row>
    <row r="583" spans="1:8">
      <c r="A583" s="78" t="s">
        <v>4546</v>
      </c>
      <c r="C583" s="78" t="s">
        <v>56</v>
      </c>
      <c r="D583" s="78" t="s">
        <v>6699</v>
      </c>
      <c r="E583" s="78" t="s">
        <v>4411</v>
      </c>
      <c r="F583" s="78" t="s">
        <v>6700</v>
      </c>
      <c r="G583" s="78" t="s">
        <v>6701</v>
      </c>
      <c r="H583" s="78" t="s">
        <v>6702</v>
      </c>
    </row>
    <row r="584" spans="1:8">
      <c r="A584" s="78" t="s">
        <v>4546</v>
      </c>
      <c r="C584" s="78" t="s">
        <v>56</v>
      </c>
      <c r="D584" s="78" t="s">
        <v>6703</v>
      </c>
      <c r="E584" s="78" t="s">
        <v>4413</v>
      </c>
      <c r="F584" s="78" t="s">
        <v>6700</v>
      </c>
      <c r="G584" s="78" t="s">
        <v>6704</v>
      </c>
      <c r="H584" s="78" t="s">
        <v>6705</v>
      </c>
    </row>
    <row r="585" spans="1:8">
      <c r="A585" s="78" t="s">
        <v>4546</v>
      </c>
      <c r="C585" s="78" t="s">
        <v>56</v>
      </c>
      <c r="D585" s="78" t="s">
        <v>6706</v>
      </c>
      <c r="E585" s="78" t="s">
        <v>4415</v>
      </c>
      <c r="F585" s="78" t="s">
        <v>6700</v>
      </c>
      <c r="G585" s="78" t="s">
        <v>4068</v>
      </c>
      <c r="H585" s="78" t="s">
        <v>6707</v>
      </c>
    </row>
    <row r="586" spans="1:8">
      <c r="A586" s="78" t="s">
        <v>4546</v>
      </c>
      <c r="C586" s="78" t="s">
        <v>57</v>
      </c>
      <c r="D586" s="78" t="s">
        <v>6708</v>
      </c>
      <c r="E586" s="78" t="s">
        <v>4417</v>
      </c>
      <c r="F586" s="78" t="s">
        <v>6709</v>
      </c>
      <c r="G586" s="78" t="s">
        <v>6710</v>
      </c>
      <c r="H586" s="78" t="s">
        <v>6711</v>
      </c>
    </row>
    <row r="587" spans="1:8">
      <c r="A587" s="78" t="s">
        <v>4546</v>
      </c>
      <c r="C587" s="78" t="s">
        <v>57</v>
      </c>
      <c r="D587" s="78" t="s">
        <v>6712</v>
      </c>
      <c r="E587" s="78" t="s">
        <v>4419</v>
      </c>
      <c r="F587" s="78" t="s">
        <v>3246</v>
      </c>
      <c r="G587" s="78" t="s">
        <v>4565</v>
      </c>
      <c r="H587" s="78" t="s">
        <v>6713</v>
      </c>
    </row>
    <row r="588" spans="1:8">
      <c r="A588" s="78" t="s">
        <v>4546</v>
      </c>
      <c r="C588" s="78" t="s">
        <v>56</v>
      </c>
      <c r="D588" s="78" t="s">
        <v>6714</v>
      </c>
      <c r="E588" s="78" t="s">
        <v>4420</v>
      </c>
      <c r="F588" s="78" t="s">
        <v>3321</v>
      </c>
      <c r="G588" s="78" t="s">
        <v>6715</v>
      </c>
      <c r="H588" s="78" t="s">
        <v>6716</v>
      </c>
    </row>
    <row r="589" spans="1:8">
      <c r="A589" s="78" t="s">
        <v>4546</v>
      </c>
      <c r="C589" s="78" t="s">
        <v>56</v>
      </c>
      <c r="D589" s="78" t="s">
        <v>6717</v>
      </c>
      <c r="E589" s="78" t="s">
        <v>4422</v>
      </c>
      <c r="F589" s="78" t="s">
        <v>6718</v>
      </c>
      <c r="G589" s="78" t="s">
        <v>6719</v>
      </c>
      <c r="H589" s="78" t="s">
        <v>6720</v>
      </c>
    </row>
    <row r="590" spans="1:8">
      <c r="A590" s="78" t="s">
        <v>4546</v>
      </c>
      <c r="B590" s="78" t="s">
        <v>6721</v>
      </c>
      <c r="C590" s="78" t="s">
        <v>56</v>
      </c>
      <c r="D590" s="78" t="s">
        <v>6722</v>
      </c>
      <c r="E590" s="78" t="s">
        <v>4424</v>
      </c>
      <c r="F590" s="78" t="s">
        <v>6723</v>
      </c>
      <c r="G590" s="78" t="s">
        <v>3641</v>
      </c>
      <c r="H590" s="78" t="s">
        <v>6724</v>
      </c>
    </row>
    <row r="591" spans="1:8">
      <c r="A591" s="78" t="s">
        <v>4546</v>
      </c>
      <c r="C591" s="78" t="s">
        <v>57</v>
      </c>
      <c r="D591" s="78" t="s">
        <v>6725</v>
      </c>
      <c r="E591" s="78" t="s">
        <v>4426</v>
      </c>
      <c r="F591" s="78" t="s">
        <v>6723</v>
      </c>
      <c r="G591" s="78" t="s">
        <v>6726</v>
      </c>
      <c r="H591" s="78" t="s">
        <v>6727</v>
      </c>
    </row>
    <row r="592" spans="1:8">
      <c r="A592" s="78" t="s">
        <v>4546</v>
      </c>
      <c r="C592" s="78" t="s">
        <v>56</v>
      </c>
      <c r="D592" s="78" t="s">
        <v>6728</v>
      </c>
      <c r="E592" s="78" t="s">
        <v>4428</v>
      </c>
      <c r="F592" s="78" t="s">
        <v>6723</v>
      </c>
      <c r="G592" s="78" t="s">
        <v>6729</v>
      </c>
      <c r="H592" s="78" t="s">
        <v>6730</v>
      </c>
    </row>
    <row r="593" spans="1:8">
      <c r="A593" s="78" t="s">
        <v>4546</v>
      </c>
      <c r="C593" s="78" t="s">
        <v>56</v>
      </c>
      <c r="D593" s="78" t="s">
        <v>6731</v>
      </c>
      <c r="E593" s="78" t="s">
        <v>4430</v>
      </c>
      <c r="F593" s="78" t="s">
        <v>6732</v>
      </c>
      <c r="G593" s="78" t="s">
        <v>6733</v>
      </c>
      <c r="H593" s="78" t="s">
        <v>6734</v>
      </c>
    </row>
    <row r="594" spans="1:8">
      <c r="A594" s="78" t="s">
        <v>4546</v>
      </c>
      <c r="C594" s="78" t="s">
        <v>56</v>
      </c>
      <c r="D594" s="78" t="s">
        <v>6735</v>
      </c>
      <c r="E594" s="78" t="s">
        <v>3755</v>
      </c>
      <c r="F594" s="78" t="s">
        <v>6732</v>
      </c>
      <c r="G594" s="78" t="s">
        <v>6736</v>
      </c>
      <c r="H594" s="78" t="s">
        <v>6737</v>
      </c>
    </row>
    <row r="595" spans="1:8">
      <c r="A595" s="78" t="s">
        <v>4546</v>
      </c>
      <c r="C595" s="78" t="s">
        <v>56</v>
      </c>
      <c r="D595" s="78" t="s">
        <v>6738</v>
      </c>
      <c r="E595" s="78" t="s">
        <v>4432</v>
      </c>
      <c r="F595" s="78" t="s">
        <v>6739</v>
      </c>
      <c r="G595" s="78" t="s">
        <v>3255</v>
      </c>
      <c r="H595" s="78" t="s">
        <v>6740</v>
      </c>
    </row>
    <row r="596" spans="1:8">
      <c r="A596" s="78" t="s">
        <v>4546</v>
      </c>
      <c r="C596" s="78" t="s">
        <v>56</v>
      </c>
      <c r="D596" s="78" t="s">
        <v>6741</v>
      </c>
      <c r="E596" s="78" t="s">
        <v>4434</v>
      </c>
      <c r="F596" s="78" t="s">
        <v>6739</v>
      </c>
      <c r="G596" s="78" t="s">
        <v>3150</v>
      </c>
      <c r="H596" s="78" t="s">
        <v>6742</v>
      </c>
    </row>
    <row r="597" spans="1:8">
      <c r="A597" s="78" t="s">
        <v>4546</v>
      </c>
      <c r="C597" s="78" t="s">
        <v>56</v>
      </c>
      <c r="D597" s="78" t="s">
        <v>6743</v>
      </c>
      <c r="E597" s="78" t="s">
        <v>4436</v>
      </c>
      <c r="F597" s="78" t="s">
        <v>6739</v>
      </c>
      <c r="G597" s="78" t="s">
        <v>6744</v>
      </c>
      <c r="H597" s="78" t="s">
        <v>6745</v>
      </c>
    </row>
    <row r="598" spans="1:8">
      <c r="A598" s="78" t="s">
        <v>4546</v>
      </c>
      <c r="C598" s="78" t="s">
        <v>56</v>
      </c>
      <c r="D598" s="78" t="s">
        <v>6746</v>
      </c>
      <c r="E598" s="78" t="s">
        <v>4438</v>
      </c>
      <c r="F598" s="78" t="s">
        <v>6747</v>
      </c>
      <c r="G598" s="78" t="s">
        <v>6748</v>
      </c>
      <c r="H598" s="78" t="s">
        <v>6749</v>
      </c>
    </row>
    <row r="599" spans="1:8">
      <c r="A599" s="78" t="s">
        <v>4546</v>
      </c>
      <c r="C599" s="78" t="s">
        <v>56</v>
      </c>
      <c r="D599" s="78" t="s">
        <v>6750</v>
      </c>
      <c r="E599" s="78" t="s">
        <v>4439</v>
      </c>
      <c r="F599" s="78" t="s">
        <v>6747</v>
      </c>
      <c r="G599" s="78" t="s">
        <v>6751</v>
      </c>
      <c r="H599" s="78" t="s">
        <v>6752</v>
      </c>
    </row>
    <row r="600" spans="1:8">
      <c r="A600" s="78" t="s">
        <v>4546</v>
      </c>
      <c r="C600" s="78" t="s">
        <v>56</v>
      </c>
      <c r="D600" s="78" t="s">
        <v>6753</v>
      </c>
      <c r="E600" s="78" t="s">
        <v>4441</v>
      </c>
      <c r="F600" s="78" t="s">
        <v>6747</v>
      </c>
      <c r="G600" s="78" t="s">
        <v>6754</v>
      </c>
      <c r="H600" s="78" t="s">
        <v>6755</v>
      </c>
    </row>
    <row r="601" spans="1:8">
      <c r="A601" s="78" t="s">
        <v>4546</v>
      </c>
      <c r="B601" s="78" t="s">
        <v>6756</v>
      </c>
      <c r="C601" s="78" t="s">
        <v>57</v>
      </c>
      <c r="D601" s="78" t="s">
        <v>6757</v>
      </c>
      <c r="E601" s="78" t="s">
        <v>4443</v>
      </c>
      <c r="F601" s="78" t="s">
        <v>6747</v>
      </c>
      <c r="G601" s="78" t="s">
        <v>6758</v>
      </c>
      <c r="H601" s="78" t="s">
        <v>6759</v>
      </c>
    </row>
    <row r="602" spans="1:8">
      <c r="A602" s="78" t="s">
        <v>4546</v>
      </c>
      <c r="C602" s="78" t="s">
        <v>56</v>
      </c>
      <c r="D602" s="78" t="s">
        <v>6760</v>
      </c>
      <c r="E602" s="78" t="s">
        <v>4445</v>
      </c>
      <c r="F602" s="78" t="s">
        <v>6761</v>
      </c>
      <c r="G602" s="78" t="s">
        <v>430</v>
      </c>
      <c r="H602" s="78" t="s">
        <v>6762</v>
      </c>
    </row>
    <row r="603" spans="1:8">
      <c r="A603" s="78" t="s">
        <v>4546</v>
      </c>
      <c r="C603" s="78" t="s">
        <v>56</v>
      </c>
      <c r="D603" s="78" t="s">
        <v>6763</v>
      </c>
      <c r="E603" s="78" t="s">
        <v>4447</v>
      </c>
      <c r="F603" s="78" t="s">
        <v>6761</v>
      </c>
      <c r="G603" s="78" t="s">
        <v>6764</v>
      </c>
      <c r="H603" s="78" t="s">
        <v>6765</v>
      </c>
    </row>
    <row r="604" spans="1:8">
      <c r="A604" s="78" t="s">
        <v>4546</v>
      </c>
      <c r="C604" s="78" t="s">
        <v>56</v>
      </c>
      <c r="D604" s="78" t="s">
        <v>6766</v>
      </c>
      <c r="E604" s="78" t="s">
        <v>3847</v>
      </c>
      <c r="F604" s="78" t="s">
        <v>6761</v>
      </c>
      <c r="G604" s="78" t="s">
        <v>6767</v>
      </c>
      <c r="H604" s="78" t="s">
        <v>6768</v>
      </c>
    </row>
    <row r="605" spans="1:8">
      <c r="A605" s="78" t="s">
        <v>4546</v>
      </c>
      <c r="C605" s="78" t="s">
        <v>57</v>
      </c>
      <c r="D605" s="78" t="s">
        <v>6769</v>
      </c>
      <c r="E605" s="78" t="s">
        <v>4449</v>
      </c>
      <c r="F605" s="78" t="s">
        <v>6761</v>
      </c>
      <c r="G605" s="78" t="s">
        <v>6770</v>
      </c>
      <c r="H605" s="78" t="s">
        <v>6771</v>
      </c>
    </row>
    <row r="606" spans="1:8">
      <c r="A606" s="78" t="s">
        <v>4546</v>
      </c>
      <c r="C606" s="78" t="s">
        <v>57</v>
      </c>
      <c r="D606" s="78" t="s">
        <v>6772</v>
      </c>
      <c r="E606" s="78" t="s">
        <v>4451</v>
      </c>
      <c r="F606" s="78" t="s">
        <v>6773</v>
      </c>
      <c r="G606" s="78" t="s">
        <v>6774</v>
      </c>
      <c r="H606" s="78" t="s">
        <v>6775</v>
      </c>
    </row>
    <row r="607" spans="1:8">
      <c r="A607" s="78" t="s">
        <v>4546</v>
      </c>
      <c r="C607" s="78" t="s">
        <v>56</v>
      </c>
      <c r="D607" s="78" t="s">
        <v>6776</v>
      </c>
      <c r="E607" s="78" t="s">
        <v>4453</v>
      </c>
      <c r="F607" s="78" t="s">
        <v>6773</v>
      </c>
      <c r="G607" s="78" t="s">
        <v>4027</v>
      </c>
      <c r="H607" s="78" t="s">
        <v>6777</v>
      </c>
    </row>
    <row r="608" spans="1:8">
      <c r="A608" s="78" t="s">
        <v>4546</v>
      </c>
      <c r="C608" s="78" t="s">
        <v>57</v>
      </c>
      <c r="D608" s="78" t="s">
        <v>6778</v>
      </c>
      <c r="E608" s="78" t="s">
        <v>4455</v>
      </c>
      <c r="F608" s="78" t="s">
        <v>6773</v>
      </c>
      <c r="G608" s="78" t="s">
        <v>6779</v>
      </c>
      <c r="H608" s="78" t="s">
        <v>6780</v>
      </c>
    </row>
    <row r="609" spans="1:8">
      <c r="A609" s="78" t="s">
        <v>4546</v>
      </c>
      <c r="C609" s="78" t="s">
        <v>56</v>
      </c>
      <c r="D609" s="78" t="s">
        <v>6781</v>
      </c>
      <c r="E609" s="78" t="s">
        <v>4457</v>
      </c>
      <c r="F609" s="78" t="s">
        <v>6773</v>
      </c>
      <c r="G609" s="78" t="s">
        <v>3653</v>
      </c>
      <c r="H609" s="78" t="s">
        <v>6782</v>
      </c>
    </row>
    <row r="610" spans="1:8">
      <c r="A610" s="78" t="s">
        <v>4546</v>
      </c>
      <c r="B610" s="78" t="s">
        <v>6783</v>
      </c>
      <c r="C610" s="78" t="s">
        <v>56</v>
      </c>
      <c r="D610" s="78" t="s">
        <v>6784</v>
      </c>
      <c r="E610" s="78" t="s">
        <v>4459</v>
      </c>
      <c r="F610" s="78" t="s">
        <v>3324</v>
      </c>
      <c r="G610" s="78" t="s">
        <v>6785</v>
      </c>
      <c r="H610" s="78" t="s">
        <v>6786</v>
      </c>
    </row>
    <row r="611" spans="1:8">
      <c r="A611" s="78" t="s">
        <v>4546</v>
      </c>
      <c r="C611" s="78" t="s">
        <v>56</v>
      </c>
      <c r="D611" s="78" t="s">
        <v>6787</v>
      </c>
      <c r="E611" s="78" t="s">
        <v>4461</v>
      </c>
      <c r="F611" s="78" t="s">
        <v>3324</v>
      </c>
      <c r="G611" s="78" t="s">
        <v>6788</v>
      </c>
      <c r="H611" s="78" t="s">
        <v>6789</v>
      </c>
    </row>
    <row r="612" spans="1:8">
      <c r="A612" s="78" t="s">
        <v>4546</v>
      </c>
      <c r="B612" s="78" t="s">
        <v>6790</v>
      </c>
      <c r="C612" s="78" t="s">
        <v>57</v>
      </c>
      <c r="D612" s="78" t="s">
        <v>6791</v>
      </c>
      <c r="E612" s="78" t="s">
        <v>4463</v>
      </c>
      <c r="F612" s="78" t="s">
        <v>3324</v>
      </c>
      <c r="G612" s="78" t="s">
        <v>6792</v>
      </c>
      <c r="H612" s="78" t="s">
        <v>6793</v>
      </c>
    </row>
    <row r="613" spans="1:8">
      <c r="A613" s="78" t="s">
        <v>4546</v>
      </c>
      <c r="C613" s="78" t="s">
        <v>57</v>
      </c>
      <c r="D613" s="78" t="s">
        <v>6794</v>
      </c>
      <c r="E613" s="78" t="s">
        <v>4465</v>
      </c>
      <c r="F613" s="78" t="s">
        <v>3243</v>
      </c>
      <c r="G613" s="78" t="s">
        <v>6795</v>
      </c>
      <c r="H613" s="78" t="s">
        <v>6796</v>
      </c>
    </row>
    <row r="614" spans="1:8">
      <c r="A614" s="78" t="s">
        <v>4546</v>
      </c>
      <c r="C614" s="78" t="s">
        <v>57</v>
      </c>
      <c r="D614" s="78" t="s">
        <v>6797</v>
      </c>
      <c r="E614" s="78" t="s">
        <v>4467</v>
      </c>
      <c r="F614" s="78" t="s">
        <v>3243</v>
      </c>
      <c r="G614" s="78" t="s">
        <v>3622</v>
      </c>
      <c r="H614" s="78" t="s">
        <v>6798</v>
      </c>
    </row>
    <row r="615" spans="1:8">
      <c r="A615" s="78" t="s">
        <v>4546</v>
      </c>
      <c r="C615" s="78" t="s">
        <v>56</v>
      </c>
      <c r="D615" s="78" t="s">
        <v>6799</v>
      </c>
      <c r="E615" s="78" t="s">
        <v>4468</v>
      </c>
      <c r="F615" s="78" t="s">
        <v>3243</v>
      </c>
      <c r="G615" s="78" t="s">
        <v>6800</v>
      </c>
      <c r="H615" s="78" t="s">
        <v>6801</v>
      </c>
    </row>
    <row r="616" spans="1:8">
      <c r="A616" s="78" t="s">
        <v>4546</v>
      </c>
      <c r="C616" s="78" t="s">
        <v>56</v>
      </c>
      <c r="D616" s="78" t="s">
        <v>6802</v>
      </c>
      <c r="E616" s="78" t="s">
        <v>4470</v>
      </c>
      <c r="F616" s="78" t="s">
        <v>6803</v>
      </c>
      <c r="G616" s="78" t="s">
        <v>3641</v>
      </c>
      <c r="H616" s="78" t="s">
        <v>6804</v>
      </c>
    </row>
    <row r="617" spans="1:8">
      <c r="A617" s="78" t="s">
        <v>4546</v>
      </c>
      <c r="C617" s="78" t="s">
        <v>56</v>
      </c>
      <c r="D617" s="78" t="s">
        <v>6805</v>
      </c>
      <c r="E617" s="78" t="s">
        <v>4472</v>
      </c>
      <c r="F617" s="78" t="s">
        <v>6806</v>
      </c>
      <c r="G617" s="78" t="s">
        <v>6807</v>
      </c>
      <c r="H617" s="78" t="s">
        <v>6808</v>
      </c>
    </row>
    <row r="618" spans="1:8">
      <c r="A618" s="78" t="s">
        <v>4546</v>
      </c>
      <c r="C618" s="78" t="s">
        <v>57</v>
      </c>
      <c r="D618" s="78" t="s">
        <v>6809</v>
      </c>
      <c r="E618" s="78" t="s">
        <v>4473</v>
      </c>
      <c r="F618" s="78" t="s">
        <v>6806</v>
      </c>
      <c r="G618" s="78" t="s">
        <v>6810</v>
      </c>
      <c r="H618" s="78" t="s">
        <v>6811</v>
      </c>
    </row>
    <row r="619" spans="1:8">
      <c r="A619" s="78" t="s">
        <v>4546</v>
      </c>
      <c r="B619" s="78" t="s">
        <v>6812</v>
      </c>
      <c r="C619" s="78" t="s">
        <v>56</v>
      </c>
      <c r="D619" s="78" t="s">
        <v>6813</v>
      </c>
      <c r="E619" s="78" t="s">
        <v>4475</v>
      </c>
      <c r="F619" s="78" t="s">
        <v>6806</v>
      </c>
      <c r="G619" s="78" t="s">
        <v>6814</v>
      </c>
      <c r="H619" s="78" t="s">
        <v>6815</v>
      </c>
    </row>
    <row r="620" spans="1:8">
      <c r="A620" s="78" t="s">
        <v>4546</v>
      </c>
      <c r="C620" s="78" t="s">
        <v>56</v>
      </c>
      <c r="D620" s="78" t="s">
        <v>6816</v>
      </c>
      <c r="E620" s="78" t="s">
        <v>4477</v>
      </c>
      <c r="F620" s="78" t="s">
        <v>6817</v>
      </c>
      <c r="G620" s="78" t="s">
        <v>3213</v>
      </c>
      <c r="H620" s="78" t="s">
        <v>6818</v>
      </c>
    </row>
    <row r="621" spans="1:8">
      <c r="A621" s="78" t="s">
        <v>4546</v>
      </c>
      <c r="C621" s="78" t="s">
        <v>57</v>
      </c>
      <c r="D621" s="78" t="s">
        <v>6819</v>
      </c>
      <c r="E621" s="78" t="s">
        <v>4479</v>
      </c>
      <c r="F621" s="78" t="s">
        <v>3327</v>
      </c>
      <c r="G621" s="78" t="s">
        <v>6820</v>
      </c>
      <c r="H621" s="78" t="s">
        <v>6821</v>
      </c>
    </row>
    <row r="622" spans="1:8">
      <c r="A622" s="78" t="s">
        <v>4546</v>
      </c>
      <c r="C622" s="78" t="s">
        <v>56</v>
      </c>
      <c r="D622" s="78" t="s">
        <v>6822</v>
      </c>
      <c r="E622" s="78" t="s">
        <v>4481</v>
      </c>
      <c r="F622" s="78" t="s">
        <v>3327</v>
      </c>
      <c r="G622" s="78" t="s">
        <v>6823</v>
      </c>
      <c r="H622" s="78" t="s">
        <v>6824</v>
      </c>
    </row>
    <row r="623" spans="1:8">
      <c r="A623" s="78" t="s">
        <v>4546</v>
      </c>
      <c r="C623" s="78" t="s">
        <v>57</v>
      </c>
      <c r="D623" s="78" t="s">
        <v>6825</v>
      </c>
      <c r="E623" s="78" t="s">
        <v>4483</v>
      </c>
      <c r="F623" s="78" t="s">
        <v>3327</v>
      </c>
      <c r="G623" s="78" t="s">
        <v>4140</v>
      </c>
      <c r="H623" s="78" t="s">
        <v>6826</v>
      </c>
    </row>
    <row r="624" spans="1:8">
      <c r="A624" s="78" t="s">
        <v>4546</v>
      </c>
      <c r="C624" s="78" t="s">
        <v>56</v>
      </c>
      <c r="D624" s="78" t="s">
        <v>6827</v>
      </c>
      <c r="E624" s="78" t="s">
        <v>4485</v>
      </c>
      <c r="F624" s="78" t="s">
        <v>3327</v>
      </c>
      <c r="G624" s="78" t="s">
        <v>3886</v>
      </c>
      <c r="H624" s="78" t="s">
        <v>6828</v>
      </c>
    </row>
    <row r="625" spans="1:8">
      <c r="A625" s="78" t="s">
        <v>4546</v>
      </c>
      <c r="B625" s="78" t="s">
        <v>6829</v>
      </c>
      <c r="C625" s="78" t="s">
        <v>57</v>
      </c>
      <c r="D625" s="78" t="s">
        <v>6830</v>
      </c>
      <c r="E625" s="78" t="s">
        <v>3144</v>
      </c>
      <c r="F625" s="78" t="s">
        <v>3327</v>
      </c>
      <c r="G625" s="78" t="s">
        <v>6831</v>
      </c>
      <c r="H625" s="78" t="s">
        <v>6832</v>
      </c>
    </row>
    <row r="626" spans="1:8">
      <c r="A626" s="78" t="s">
        <v>4546</v>
      </c>
      <c r="C626" s="78" t="s">
        <v>56</v>
      </c>
      <c r="D626" s="78" t="s">
        <v>6833</v>
      </c>
      <c r="E626" s="78" t="s">
        <v>4488</v>
      </c>
      <c r="F626" s="78" t="s">
        <v>3327</v>
      </c>
      <c r="G626" s="78" t="s">
        <v>6834</v>
      </c>
      <c r="H626" s="78" t="s">
        <v>6835</v>
      </c>
    </row>
    <row r="627" spans="1:8">
      <c r="A627" s="78" t="s">
        <v>4546</v>
      </c>
      <c r="C627" s="78" t="s">
        <v>57</v>
      </c>
      <c r="D627" s="78" t="s">
        <v>6836</v>
      </c>
      <c r="E627" s="78" t="s">
        <v>4489</v>
      </c>
      <c r="F627" s="78" t="s">
        <v>3327</v>
      </c>
      <c r="G627" s="78" t="s">
        <v>6837</v>
      </c>
      <c r="H627" s="78" t="s">
        <v>6838</v>
      </c>
    </row>
    <row r="628" spans="1:8">
      <c r="A628" s="78" t="s">
        <v>4546</v>
      </c>
      <c r="B628" s="78" t="s">
        <v>6839</v>
      </c>
      <c r="C628" s="78" t="s">
        <v>56</v>
      </c>
      <c r="D628" s="78" t="s">
        <v>6840</v>
      </c>
      <c r="E628" s="78" t="s">
        <v>4491</v>
      </c>
      <c r="F628" s="78" t="s">
        <v>3330</v>
      </c>
      <c r="G628" s="78" t="s">
        <v>3219</v>
      </c>
      <c r="H628" s="78" t="s">
        <v>6841</v>
      </c>
    </row>
    <row r="629" spans="1:8">
      <c r="A629" s="78" t="s">
        <v>4546</v>
      </c>
      <c r="C629" s="78" t="s">
        <v>56</v>
      </c>
      <c r="D629" s="78" t="s">
        <v>6842</v>
      </c>
      <c r="E629" s="78" t="s">
        <v>4334</v>
      </c>
      <c r="F629" s="78" t="s">
        <v>3330</v>
      </c>
      <c r="G629" s="78" t="s">
        <v>6843</v>
      </c>
      <c r="H629" s="78" t="s">
        <v>6844</v>
      </c>
    </row>
    <row r="630" spans="1:8">
      <c r="A630" s="78" t="s">
        <v>4546</v>
      </c>
      <c r="C630" s="78" t="s">
        <v>56</v>
      </c>
      <c r="D630" s="78" t="s">
        <v>6845</v>
      </c>
      <c r="E630" s="78" t="s">
        <v>4494</v>
      </c>
      <c r="F630" s="78" t="s">
        <v>6846</v>
      </c>
      <c r="G630" s="78" t="s">
        <v>6847</v>
      </c>
      <c r="H630" s="78" t="s">
        <v>6848</v>
      </c>
    </row>
    <row r="631" spans="1:8">
      <c r="A631" s="78" t="s">
        <v>4546</v>
      </c>
      <c r="C631" s="78" t="s">
        <v>56</v>
      </c>
      <c r="D631" s="78" t="s">
        <v>6849</v>
      </c>
      <c r="E631" s="78" t="s">
        <v>4495</v>
      </c>
      <c r="F631" s="78" t="s">
        <v>6846</v>
      </c>
      <c r="G631" s="78" t="s">
        <v>6850</v>
      </c>
      <c r="H631" s="78" t="s">
        <v>6851</v>
      </c>
    </row>
    <row r="632" spans="1:8">
      <c r="A632" s="78" t="s">
        <v>4546</v>
      </c>
      <c r="C632" s="78" t="s">
        <v>56</v>
      </c>
      <c r="D632" s="78" t="s">
        <v>6852</v>
      </c>
      <c r="E632" s="78" t="s">
        <v>4497</v>
      </c>
      <c r="F632" s="78" t="s">
        <v>6853</v>
      </c>
      <c r="G632" s="78" t="s">
        <v>6854</v>
      </c>
      <c r="H632" s="78" t="s">
        <v>6855</v>
      </c>
    </row>
    <row r="633" spans="1:8">
      <c r="A633" s="78" t="s">
        <v>4546</v>
      </c>
      <c r="B633" s="78" t="s">
        <v>6856</v>
      </c>
      <c r="C633" s="78" t="s">
        <v>56</v>
      </c>
      <c r="D633" s="78" t="s">
        <v>6857</v>
      </c>
      <c r="E633" s="78" t="s">
        <v>4498</v>
      </c>
      <c r="F633" s="78" t="s">
        <v>6853</v>
      </c>
      <c r="G633" s="78" t="s">
        <v>6858</v>
      </c>
      <c r="H633" s="78" t="s">
        <v>6859</v>
      </c>
    </row>
    <row r="634" spans="1:8">
      <c r="A634" s="78" t="s">
        <v>4546</v>
      </c>
      <c r="C634" s="78" t="s">
        <v>56</v>
      </c>
      <c r="D634" s="78" t="s">
        <v>6860</v>
      </c>
      <c r="E634" s="78" t="s">
        <v>4500</v>
      </c>
      <c r="F634" s="78" t="s">
        <v>6853</v>
      </c>
      <c r="G634" s="78" t="s">
        <v>6861</v>
      </c>
      <c r="H634" s="78" t="s">
        <v>6862</v>
      </c>
    </row>
    <row r="635" spans="1:8">
      <c r="A635" s="78" t="s">
        <v>4546</v>
      </c>
      <c r="C635" s="78" t="s">
        <v>56</v>
      </c>
      <c r="D635" s="78" t="s">
        <v>6863</v>
      </c>
      <c r="E635" s="78" t="s">
        <v>4501</v>
      </c>
      <c r="F635" s="78" t="s">
        <v>6853</v>
      </c>
      <c r="G635" s="78" t="s">
        <v>4858</v>
      </c>
      <c r="H635" s="78" t="s">
        <v>6864</v>
      </c>
    </row>
    <row r="636" spans="1:8">
      <c r="A636" s="78" t="s">
        <v>4546</v>
      </c>
      <c r="C636" s="78" t="s">
        <v>56</v>
      </c>
      <c r="D636" s="78" t="s">
        <v>6865</v>
      </c>
      <c r="E636" s="78" t="s">
        <v>4503</v>
      </c>
      <c r="F636" s="78" t="s">
        <v>6866</v>
      </c>
      <c r="G636" s="78" t="s">
        <v>4466</v>
      </c>
      <c r="H636" s="78" t="s">
        <v>6867</v>
      </c>
    </row>
    <row r="637" spans="1:8">
      <c r="A637" s="78" t="s">
        <v>4546</v>
      </c>
      <c r="B637" s="78" t="s">
        <v>6868</v>
      </c>
      <c r="C637" s="78" t="s">
        <v>56</v>
      </c>
      <c r="D637" s="78" t="s">
        <v>6869</v>
      </c>
      <c r="E637" s="78" t="s">
        <v>4505</v>
      </c>
      <c r="F637" s="78" t="s">
        <v>6866</v>
      </c>
      <c r="G637" s="78" t="s">
        <v>6870</v>
      </c>
      <c r="H637" s="78" t="s">
        <v>6871</v>
      </c>
    </row>
    <row r="638" spans="1:8">
      <c r="A638" s="78" t="s">
        <v>4546</v>
      </c>
      <c r="C638" s="78" t="s">
        <v>57</v>
      </c>
      <c r="D638" s="78" t="s">
        <v>6872</v>
      </c>
      <c r="E638" s="78" t="s">
        <v>4507</v>
      </c>
      <c r="F638" s="78" t="s">
        <v>3240</v>
      </c>
      <c r="G638" s="78" t="s">
        <v>3897</v>
      </c>
      <c r="H638" s="78" t="s">
        <v>6873</v>
      </c>
    </row>
    <row r="639" spans="1:8">
      <c r="A639" s="78" t="s">
        <v>4546</v>
      </c>
      <c r="C639" s="78" t="s">
        <v>56</v>
      </c>
      <c r="D639" s="78" t="s">
        <v>6874</v>
      </c>
      <c r="E639" s="78" t="s">
        <v>4237</v>
      </c>
      <c r="F639" s="78" t="s">
        <v>3240</v>
      </c>
      <c r="G639" s="78" t="s">
        <v>6875</v>
      </c>
      <c r="H639" s="78" t="s">
        <v>6876</v>
      </c>
    </row>
    <row r="640" spans="1:8">
      <c r="A640" s="78" t="s">
        <v>4546</v>
      </c>
      <c r="C640" s="78" t="s">
        <v>56</v>
      </c>
      <c r="D640" s="78" t="s">
        <v>6877</v>
      </c>
      <c r="E640" s="78" t="s">
        <v>4508</v>
      </c>
      <c r="F640" s="78" t="s">
        <v>3240</v>
      </c>
      <c r="G640" s="78" t="s">
        <v>6878</v>
      </c>
      <c r="H640" s="78" t="s">
        <v>6879</v>
      </c>
    </row>
    <row r="641" spans="1:8">
      <c r="A641" s="78" t="s">
        <v>4546</v>
      </c>
      <c r="C641" s="78" t="s">
        <v>56</v>
      </c>
      <c r="D641" s="78" t="s">
        <v>6880</v>
      </c>
      <c r="E641" s="78" t="s">
        <v>3308</v>
      </c>
      <c r="F641" s="78" t="s">
        <v>3240</v>
      </c>
      <c r="G641" s="78" t="s">
        <v>6881</v>
      </c>
      <c r="H641" s="78" t="s">
        <v>6882</v>
      </c>
    </row>
    <row r="642" spans="1:8">
      <c r="A642" s="78" t="s">
        <v>4546</v>
      </c>
      <c r="B642" s="78" t="s">
        <v>6883</v>
      </c>
      <c r="C642" s="78" t="s">
        <v>57</v>
      </c>
      <c r="D642" s="78" t="s">
        <v>6884</v>
      </c>
      <c r="E642" s="78" t="s">
        <v>4510</v>
      </c>
      <c r="F642" s="78" t="s">
        <v>3240</v>
      </c>
      <c r="G642" s="78" t="s">
        <v>6885</v>
      </c>
      <c r="H642" s="78" t="s">
        <v>6886</v>
      </c>
    </row>
    <row r="643" spans="1:8">
      <c r="A643" s="78" t="s">
        <v>4546</v>
      </c>
      <c r="C643" s="78" t="s">
        <v>56</v>
      </c>
      <c r="D643" s="78" t="s">
        <v>6887</v>
      </c>
      <c r="E643" s="78" t="s">
        <v>4511</v>
      </c>
      <c r="F643" s="78" t="s">
        <v>3240</v>
      </c>
      <c r="G643" s="78" t="s">
        <v>6888</v>
      </c>
      <c r="H643" s="78" t="s">
        <v>6889</v>
      </c>
    </row>
    <row r="644" spans="1:8">
      <c r="A644" s="78" t="s">
        <v>4546</v>
      </c>
      <c r="C644" s="78" t="s">
        <v>56</v>
      </c>
      <c r="D644" s="78" t="s">
        <v>6890</v>
      </c>
      <c r="E644" s="78" t="s">
        <v>4512</v>
      </c>
      <c r="F644" s="78" t="s">
        <v>6891</v>
      </c>
      <c r="G644" s="78" t="s">
        <v>6892</v>
      </c>
      <c r="H644" s="78" t="s">
        <v>6893</v>
      </c>
    </row>
    <row r="645" spans="1:8">
      <c r="A645" s="78" t="s">
        <v>4546</v>
      </c>
      <c r="C645" s="78" t="s">
        <v>56</v>
      </c>
      <c r="D645" s="78" t="s">
        <v>6894</v>
      </c>
      <c r="E645" s="78" t="s">
        <v>4513</v>
      </c>
      <c r="F645" s="78" t="s">
        <v>6891</v>
      </c>
      <c r="G645" s="78" t="s">
        <v>6895</v>
      </c>
      <c r="H645" s="78" t="s">
        <v>6896</v>
      </c>
    </row>
    <row r="646" spans="1:8">
      <c r="A646" s="78" t="s">
        <v>4546</v>
      </c>
      <c r="C646" s="78" t="s">
        <v>57</v>
      </c>
      <c r="D646" s="78" t="s">
        <v>6897</v>
      </c>
      <c r="E646" s="78" t="s">
        <v>4514</v>
      </c>
      <c r="F646" s="78" t="s">
        <v>6891</v>
      </c>
      <c r="G646" s="78" t="s">
        <v>6898</v>
      </c>
      <c r="H646" s="78" t="s">
        <v>6899</v>
      </c>
    </row>
    <row r="647" spans="1:8">
      <c r="A647" s="78" t="s">
        <v>4546</v>
      </c>
      <c r="C647" s="78" t="s">
        <v>56</v>
      </c>
      <c r="D647" s="78" t="s">
        <v>6900</v>
      </c>
      <c r="E647" s="78" t="s">
        <v>3637</v>
      </c>
      <c r="F647" s="78" t="s">
        <v>6901</v>
      </c>
      <c r="G647" s="78" t="s">
        <v>6902</v>
      </c>
      <c r="H647" s="78" t="s">
        <v>6903</v>
      </c>
    </row>
    <row r="648" spans="1:8">
      <c r="A648" s="78" t="s">
        <v>4546</v>
      </c>
      <c r="C648" s="78" t="s">
        <v>56</v>
      </c>
      <c r="D648" s="78" t="s">
        <v>6904</v>
      </c>
      <c r="E648" s="78" t="s">
        <v>4517</v>
      </c>
      <c r="F648" s="78" t="s">
        <v>6901</v>
      </c>
      <c r="G648" s="78" t="s">
        <v>4511</v>
      </c>
      <c r="H648" s="78" t="s">
        <v>6905</v>
      </c>
    </row>
    <row r="649" spans="1:8">
      <c r="A649" s="78" t="s">
        <v>4546</v>
      </c>
      <c r="C649" s="78" t="s">
        <v>56</v>
      </c>
      <c r="D649" s="78" t="s">
        <v>6906</v>
      </c>
      <c r="E649" s="78" t="s">
        <v>4518</v>
      </c>
      <c r="F649" s="78" t="s">
        <v>6907</v>
      </c>
      <c r="G649" s="78" t="s">
        <v>6908</v>
      </c>
      <c r="H649" s="78" t="s">
        <v>6909</v>
      </c>
    </row>
    <row r="650" spans="1:8">
      <c r="A650" s="78" t="s">
        <v>4546</v>
      </c>
      <c r="C650" s="78" t="s">
        <v>57</v>
      </c>
      <c r="D650" s="78" t="s">
        <v>6910</v>
      </c>
      <c r="E650" s="78" t="s">
        <v>4520</v>
      </c>
      <c r="F650" s="78" t="s">
        <v>6907</v>
      </c>
      <c r="G650" s="78" t="s">
        <v>6911</v>
      </c>
      <c r="H650" s="78" t="s">
        <v>6912</v>
      </c>
    </row>
    <row r="651" spans="1:8">
      <c r="A651" s="78" t="s">
        <v>4546</v>
      </c>
      <c r="C651" s="78" t="s">
        <v>56</v>
      </c>
      <c r="D651" s="78" t="s">
        <v>6913</v>
      </c>
      <c r="E651" s="78" t="s">
        <v>4521</v>
      </c>
      <c r="F651" s="78" t="s">
        <v>6907</v>
      </c>
      <c r="G651" s="78" t="s">
        <v>6914</v>
      </c>
      <c r="H651" s="78" t="s">
        <v>6915</v>
      </c>
    </row>
    <row r="652" spans="1:8">
      <c r="A652" s="78" t="s">
        <v>4546</v>
      </c>
      <c r="B652" s="78" t="s">
        <v>6916</v>
      </c>
      <c r="C652" s="78" t="s">
        <v>56</v>
      </c>
      <c r="D652" s="78" t="s">
        <v>6917</v>
      </c>
      <c r="E652" s="78" t="s">
        <v>4523</v>
      </c>
      <c r="F652" s="78" t="s">
        <v>6907</v>
      </c>
      <c r="G652" s="78" t="s">
        <v>6918</v>
      </c>
      <c r="H652" s="78" t="s">
        <v>6919</v>
      </c>
    </row>
    <row r="653" spans="1:8">
      <c r="A653" s="78" t="s">
        <v>4546</v>
      </c>
      <c r="C653" s="78" t="s">
        <v>57</v>
      </c>
      <c r="D653" s="78" t="s">
        <v>6920</v>
      </c>
      <c r="E653" s="78" t="s">
        <v>4524</v>
      </c>
      <c r="F653" s="78" t="s">
        <v>6907</v>
      </c>
      <c r="G653" s="78" t="s">
        <v>6921</v>
      </c>
      <c r="H653" s="78" t="s">
        <v>6922</v>
      </c>
    </row>
    <row r="654" spans="1:8">
      <c r="A654" s="78" t="s">
        <v>4546</v>
      </c>
      <c r="C654" s="78" t="s">
        <v>57</v>
      </c>
      <c r="D654" s="78" t="s">
        <v>6923</v>
      </c>
      <c r="E654" s="78" t="s">
        <v>4526</v>
      </c>
      <c r="F654" s="78" t="s">
        <v>6924</v>
      </c>
      <c r="G654" s="78" t="s">
        <v>6925</v>
      </c>
      <c r="H654" s="78" t="s">
        <v>6926</v>
      </c>
    </row>
    <row r="655" spans="1:8">
      <c r="A655" s="78" t="s">
        <v>4546</v>
      </c>
      <c r="C655" s="78" t="s">
        <v>56</v>
      </c>
      <c r="D655" s="78" t="s">
        <v>6927</v>
      </c>
      <c r="E655" s="78" t="s">
        <v>4527</v>
      </c>
      <c r="F655" s="78" t="s">
        <v>6924</v>
      </c>
      <c r="G655" s="78" t="s">
        <v>6928</v>
      </c>
      <c r="H655" s="78" t="s">
        <v>6929</v>
      </c>
    </row>
    <row r="656" spans="1:8">
      <c r="A656" s="78" t="s">
        <v>4546</v>
      </c>
      <c r="C656" s="78" t="s">
        <v>56</v>
      </c>
      <c r="D656" s="78" t="s">
        <v>6930</v>
      </c>
      <c r="E656" s="78" t="s">
        <v>4528</v>
      </c>
      <c r="F656" s="78" t="s">
        <v>6924</v>
      </c>
      <c r="G656" s="78" t="s">
        <v>6931</v>
      </c>
      <c r="H656" s="78" t="s">
        <v>6932</v>
      </c>
    </row>
    <row r="657" spans="1:8">
      <c r="A657" s="78" t="s">
        <v>4546</v>
      </c>
      <c r="C657" s="78" t="s">
        <v>56</v>
      </c>
      <c r="D657" s="78" t="s">
        <v>6933</v>
      </c>
      <c r="E657" s="78" t="s">
        <v>4529</v>
      </c>
      <c r="F657" s="78" t="s">
        <v>6934</v>
      </c>
      <c r="G657" s="78" t="s">
        <v>6935</v>
      </c>
      <c r="H657" s="78" t="s">
        <v>6936</v>
      </c>
    </row>
    <row r="658" spans="1:8">
      <c r="A658" s="78" t="s">
        <v>4546</v>
      </c>
      <c r="C658" s="78" t="s">
        <v>57</v>
      </c>
      <c r="D658" s="78" t="s">
        <v>6937</v>
      </c>
      <c r="E658" s="78" t="s">
        <v>4530</v>
      </c>
      <c r="F658" s="78" t="s">
        <v>6934</v>
      </c>
      <c r="G658" s="78" t="s">
        <v>6938</v>
      </c>
      <c r="H658" s="78" t="s">
        <v>6939</v>
      </c>
    </row>
    <row r="659" spans="1:8">
      <c r="A659" s="78" t="s">
        <v>4546</v>
      </c>
      <c r="C659" s="78" t="s">
        <v>56</v>
      </c>
      <c r="D659" s="78" t="s">
        <v>6940</v>
      </c>
      <c r="E659" s="78" t="s">
        <v>4532</v>
      </c>
      <c r="F659" s="78" t="s">
        <v>6934</v>
      </c>
      <c r="G659" s="78" t="s">
        <v>6941</v>
      </c>
      <c r="H659" s="78" t="s">
        <v>6942</v>
      </c>
    </row>
    <row r="660" spans="1:8">
      <c r="A660" s="78" t="s">
        <v>4546</v>
      </c>
      <c r="C660" s="78" t="s">
        <v>56</v>
      </c>
      <c r="D660" s="78" t="s">
        <v>6943</v>
      </c>
      <c r="E660" s="78" t="s">
        <v>4533</v>
      </c>
      <c r="F660" s="78" t="s">
        <v>6934</v>
      </c>
      <c r="G660" s="78" t="s">
        <v>4232</v>
      </c>
      <c r="H660" s="78" t="s">
        <v>6944</v>
      </c>
    </row>
    <row r="661" spans="1:8">
      <c r="A661" s="78" t="s">
        <v>4546</v>
      </c>
      <c r="B661" s="78" t="s">
        <v>6945</v>
      </c>
      <c r="C661" s="78" t="s">
        <v>57</v>
      </c>
      <c r="D661" s="78" t="s">
        <v>6946</v>
      </c>
      <c r="E661" s="78" t="s">
        <v>4535</v>
      </c>
      <c r="F661" s="78" t="s">
        <v>6934</v>
      </c>
      <c r="G661" s="78" t="s">
        <v>6947</v>
      </c>
      <c r="H661" s="78" t="s">
        <v>6948</v>
      </c>
    </row>
    <row r="662" spans="1:8">
      <c r="A662" s="78" t="s">
        <v>4546</v>
      </c>
      <c r="C662" s="78" t="s">
        <v>57</v>
      </c>
      <c r="D662" s="78" t="s">
        <v>6949</v>
      </c>
      <c r="E662" s="78" t="s">
        <v>4536</v>
      </c>
      <c r="F662" s="78" t="s">
        <v>6950</v>
      </c>
      <c r="G662" s="78" t="s">
        <v>6951</v>
      </c>
      <c r="H662" s="78" t="s">
        <v>6952</v>
      </c>
    </row>
    <row r="663" spans="1:8">
      <c r="A663" s="78" t="s">
        <v>4546</v>
      </c>
      <c r="C663" s="78" t="s">
        <v>57</v>
      </c>
      <c r="D663" s="78" t="s">
        <v>6953</v>
      </c>
      <c r="E663" s="78" t="s">
        <v>4538</v>
      </c>
      <c r="F663" s="78" t="s">
        <v>6954</v>
      </c>
      <c r="G663" s="78" t="s">
        <v>6955</v>
      </c>
      <c r="H663" s="78" t="s">
        <v>6956</v>
      </c>
    </row>
    <row r="664" spans="1:8">
      <c r="A664" s="78" t="s">
        <v>4546</v>
      </c>
      <c r="C664" s="78" t="s">
        <v>56</v>
      </c>
      <c r="D664" s="78" t="s">
        <v>6957</v>
      </c>
      <c r="E664" s="78" t="s">
        <v>3791</v>
      </c>
      <c r="F664" s="78" t="s">
        <v>6954</v>
      </c>
      <c r="G664" s="78" t="s">
        <v>6958</v>
      </c>
      <c r="H664" s="78" t="s">
        <v>6959</v>
      </c>
    </row>
    <row r="665" spans="1:8">
      <c r="A665" s="78" t="s">
        <v>4546</v>
      </c>
      <c r="C665" s="78" t="s">
        <v>56</v>
      </c>
      <c r="D665" s="78" t="s">
        <v>6960</v>
      </c>
      <c r="E665" s="78" t="s">
        <v>4541</v>
      </c>
      <c r="F665" s="78" t="s">
        <v>6954</v>
      </c>
      <c r="G665" s="78" t="s">
        <v>6961</v>
      </c>
      <c r="H665" s="78" t="s">
        <v>6962</v>
      </c>
    </row>
    <row r="666" spans="1:8">
      <c r="A666" s="78" t="s">
        <v>4546</v>
      </c>
      <c r="B666" s="78" t="s">
        <v>6963</v>
      </c>
      <c r="C666" s="78" t="s">
        <v>56</v>
      </c>
      <c r="D666" s="78" t="s">
        <v>6964</v>
      </c>
      <c r="E666" s="78" t="s">
        <v>4543</v>
      </c>
      <c r="F666" s="78" t="s">
        <v>6954</v>
      </c>
      <c r="G666" s="78" t="s">
        <v>3543</v>
      </c>
      <c r="H666" s="78" t="s">
        <v>6965</v>
      </c>
    </row>
    <row r="667" spans="1:8">
      <c r="A667" s="78" t="s">
        <v>4546</v>
      </c>
      <c r="C667" s="78" t="s">
        <v>57</v>
      </c>
      <c r="D667" s="78" t="s">
        <v>6966</v>
      </c>
      <c r="E667" s="78" t="s">
        <v>4544</v>
      </c>
      <c r="F667" s="78" t="s">
        <v>3237</v>
      </c>
      <c r="G667" s="78" t="s">
        <v>6967</v>
      </c>
      <c r="H667" s="78" t="s">
        <v>6968</v>
      </c>
    </row>
    <row r="668" spans="1:8">
      <c r="A668" s="78" t="s">
        <v>4546</v>
      </c>
      <c r="C668" s="78" t="s">
        <v>56</v>
      </c>
      <c r="D668" s="78" t="s">
        <v>6969</v>
      </c>
      <c r="E668" s="78" t="s">
        <v>5900</v>
      </c>
      <c r="F668" s="78" t="s">
        <v>3237</v>
      </c>
      <c r="G668" s="78" t="s">
        <v>6970</v>
      </c>
      <c r="H668" s="78" t="s">
        <v>6971</v>
      </c>
    </row>
    <row r="669" spans="1:8">
      <c r="A669" s="78" t="s">
        <v>4546</v>
      </c>
      <c r="C669" s="78" t="s">
        <v>56</v>
      </c>
      <c r="D669" s="78" t="s">
        <v>6972</v>
      </c>
      <c r="E669" s="78" t="s">
        <v>6973</v>
      </c>
      <c r="F669" s="78" t="s">
        <v>3237</v>
      </c>
      <c r="G669" s="78" t="s">
        <v>6974</v>
      </c>
      <c r="H669" s="78" t="s">
        <v>6975</v>
      </c>
    </row>
    <row r="670" spans="1:8">
      <c r="A670" s="78" t="s">
        <v>4546</v>
      </c>
      <c r="C670" s="78" t="s">
        <v>56</v>
      </c>
      <c r="D670" s="78" t="s">
        <v>6976</v>
      </c>
      <c r="E670" s="78" t="s">
        <v>6977</v>
      </c>
      <c r="F670" s="78" t="s">
        <v>6978</v>
      </c>
      <c r="G670" s="78" t="s">
        <v>6979</v>
      </c>
      <c r="H670" s="78" t="s">
        <v>6980</v>
      </c>
    </row>
    <row r="671" spans="1:8">
      <c r="A671" s="78" t="s">
        <v>4546</v>
      </c>
      <c r="B671" s="78" t="s">
        <v>6981</v>
      </c>
      <c r="C671" s="78" t="s">
        <v>56</v>
      </c>
      <c r="D671" s="78" t="s">
        <v>6982</v>
      </c>
      <c r="E671" s="78" t="s">
        <v>6983</v>
      </c>
      <c r="F671" s="78" t="s">
        <v>6978</v>
      </c>
      <c r="G671" s="78" t="s">
        <v>6984</v>
      </c>
      <c r="H671" s="78" t="s">
        <v>6985</v>
      </c>
    </row>
    <row r="672" spans="1:8">
      <c r="A672" s="78" t="s">
        <v>4546</v>
      </c>
      <c r="C672" s="78" t="s">
        <v>57</v>
      </c>
      <c r="D672" s="78" t="s">
        <v>6986</v>
      </c>
      <c r="E672" s="78" t="s">
        <v>6987</v>
      </c>
      <c r="F672" s="78" t="s">
        <v>6978</v>
      </c>
      <c r="G672" s="78" t="s">
        <v>6988</v>
      </c>
      <c r="H672" s="78" t="s">
        <v>6989</v>
      </c>
    </row>
    <row r="673" spans="1:8">
      <c r="A673" s="78" t="s">
        <v>4546</v>
      </c>
      <c r="C673" s="78" t="s">
        <v>56</v>
      </c>
      <c r="D673" s="78" t="s">
        <v>6990</v>
      </c>
      <c r="E673" s="78" t="s">
        <v>6991</v>
      </c>
      <c r="F673" s="78" t="s">
        <v>6978</v>
      </c>
      <c r="G673" s="78" t="s">
        <v>6992</v>
      </c>
      <c r="H673" s="78" t="s">
        <v>6993</v>
      </c>
    </row>
    <row r="674" spans="1:8">
      <c r="A674" s="78" t="s">
        <v>4546</v>
      </c>
      <c r="C674" s="78" t="s">
        <v>56</v>
      </c>
      <c r="D674" s="78" t="s">
        <v>6994</v>
      </c>
      <c r="E674" s="78" t="s">
        <v>6995</v>
      </c>
      <c r="F674" s="78" t="s">
        <v>6978</v>
      </c>
      <c r="G674" s="78" t="s">
        <v>6996</v>
      </c>
      <c r="H674" s="78" t="s">
        <v>6997</v>
      </c>
    </row>
    <row r="675" spans="1:8">
      <c r="A675" s="78" t="s">
        <v>4546</v>
      </c>
      <c r="C675" s="78" t="s">
        <v>57</v>
      </c>
      <c r="D675" s="78" t="s">
        <v>6998</v>
      </c>
      <c r="E675" s="78" t="s">
        <v>3109</v>
      </c>
      <c r="F675" s="78" t="s">
        <v>3333</v>
      </c>
      <c r="G675" s="78" t="s">
        <v>6999</v>
      </c>
      <c r="H675" s="78" t="s">
        <v>7000</v>
      </c>
    </row>
    <row r="676" spans="1:8">
      <c r="A676" s="78" t="s">
        <v>4546</v>
      </c>
      <c r="C676" s="78" t="s">
        <v>57</v>
      </c>
      <c r="D676" s="78" t="s">
        <v>7001</v>
      </c>
      <c r="E676" s="78" t="s">
        <v>7002</v>
      </c>
      <c r="F676" s="78" t="s">
        <v>3333</v>
      </c>
      <c r="G676" s="78" t="s">
        <v>7003</v>
      </c>
      <c r="H676" s="78" t="s">
        <v>7004</v>
      </c>
    </row>
    <row r="677" spans="1:8">
      <c r="A677" s="78" t="s">
        <v>4546</v>
      </c>
      <c r="B677" s="78" t="s">
        <v>7005</v>
      </c>
      <c r="C677" s="78" t="s">
        <v>56</v>
      </c>
      <c r="D677" s="78" t="s">
        <v>7006</v>
      </c>
      <c r="E677" s="78" t="s">
        <v>7007</v>
      </c>
      <c r="F677" s="78" t="s">
        <v>3333</v>
      </c>
      <c r="G677" s="78" t="s">
        <v>3885</v>
      </c>
      <c r="H677" s="78" t="s">
        <v>7008</v>
      </c>
    </row>
    <row r="678" spans="1:8">
      <c r="A678" s="78" t="s">
        <v>4546</v>
      </c>
      <c r="C678" s="78" t="s">
        <v>56</v>
      </c>
      <c r="D678" s="78" t="s">
        <v>7009</v>
      </c>
      <c r="E678" s="78" t="s">
        <v>7010</v>
      </c>
      <c r="F678" s="78" t="s">
        <v>7011</v>
      </c>
      <c r="G678" s="78" t="s">
        <v>7012</v>
      </c>
      <c r="H678" s="78" t="s">
        <v>7013</v>
      </c>
    </row>
    <row r="679" spans="1:8">
      <c r="A679" s="78" t="s">
        <v>4546</v>
      </c>
      <c r="C679" s="78" t="s">
        <v>56</v>
      </c>
      <c r="D679" s="78" t="s">
        <v>7014</v>
      </c>
      <c r="E679" s="78" t="s">
        <v>7015</v>
      </c>
      <c r="F679" s="78" t="s">
        <v>7011</v>
      </c>
      <c r="G679" s="78" t="s">
        <v>7016</v>
      </c>
      <c r="H679" s="78" t="s">
        <v>7017</v>
      </c>
    </row>
    <row r="680" spans="1:8">
      <c r="A680" s="78" t="s">
        <v>4546</v>
      </c>
      <c r="B680" s="78" t="s">
        <v>7018</v>
      </c>
      <c r="C680" s="78" t="s">
        <v>56</v>
      </c>
      <c r="D680" s="78" t="s">
        <v>7019</v>
      </c>
      <c r="E680" s="78" t="s">
        <v>7020</v>
      </c>
      <c r="F680" s="78" t="s">
        <v>7021</v>
      </c>
      <c r="G680" s="78" t="s">
        <v>7022</v>
      </c>
      <c r="H680" s="78" t="s">
        <v>7023</v>
      </c>
    </row>
    <row r="681" spans="1:8">
      <c r="A681" s="78" t="s">
        <v>4546</v>
      </c>
      <c r="C681" s="78" t="s">
        <v>56</v>
      </c>
      <c r="D681" s="78" t="s">
        <v>7024</v>
      </c>
      <c r="E681" s="78" t="s">
        <v>7025</v>
      </c>
      <c r="F681" s="78" t="s">
        <v>7021</v>
      </c>
      <c r="G681" s="78" t="s">
        <v>7026</v>
      </c>
      <c r="H681" s="78" t="s">
        <v>7027</v>
      </c>
    </row>
    <row r="682" spans="1:8">
      <c r="A682" s="78" t="s">
        <v>4546</v>
      </c>
      <c r="C682" s="78" t="s">
        <v>56</v>
      </c>
      <c r="D682" s="78" t="s">
        <v>7028</v>
      </c>
      <c r="E682" s="78" t="s">
        <v>7029</v>
      </c>
      <c r="F682" s="78" t="s">
        <v>7021</v>
      </c>
      <c r="G682" s="78" t="s">
        <v>7030</v>
      </c>
      <c r="H682" s="78" t="s">
        <v>7031</v>
      </c>
    </row>
    <row r="683" spans="1:8">
      <c r="A683" s="78" t="s">
        <v>4546</v>
      </c>
      <c r="C683" s="78" t="s">
        <v>57</v>
      </c>
      <c r="D683" s="78" t="s">
        <v>7032</v>
      </c>
      <c r="E683" s="78" t="s">
        <v>7033</v>
      </c>
      <c r="F683" s="78" t="s">
        <v>7021</v>
      </c>
      <c r="G683" s="78" t="s">
        <v>7034</v>
      </c>
      <c r="H683" s="78" t="s">
        <v>7035</v>
      </c>
    </row>
    <row r="684" spans="1:8">
      <c r="A684" s="78" t="s">
        <v>4546</v>
      </c>
      <c r="C684" s="78" t="s">
        <v>56</v>
      </c>
      <c r="D684" s="78" t="s">
        <v>7036</v>
      </c>
      <c r="E684" s="78" t="s">
        <v>7037</v>
      </c>
      <c r="F684" s="78" t="s">
        <v>7038</v>
      </c>
      <c r="G684" s="78" t="s">
        <v>7039</v>
      </c>
      <c r="H684" s="78" t="s">
        <v>7040</v>
      </c>
    </row>
    <row r="685" spans="1:8">
      <c r="A685" s="78" t="s">
        <v>4546</v>
      </c>
      <c r="C685" s="78" t="s">
        <v>56</v>
      </c>
      <c r="D685" s="78" t="s">
        <v>7041</v>
      </c>
      <c r="E685" s="78" t="s">
        <v>7042</v>
      </c>
      <c r="F685" s="78" t="s">
        <v>7043</v>
      </c>
      <c r="G685" s="78" t="s">
        <v>7044</v>
      </c>
      <c r="H685" s="78" t="s">
        <v>7045</v>
      </c>
    </row>
    <row r="686" spans="1:8">
      <c r="A686" s="78" t="s">
        <v>4546</v>
      </c>
      <c r="B686" s="78" t="s">
        <v>7046</v>
      </c>
      <c r="C686" s="78" t="s">
        <v>56</v>
      </c>
      <c r="D686" s="78" t="s">
        <v>7047</v>
      </c>
      <c r="E686" s="78" t="s">
        <v>3690</v>
      </c>
      <c r="F686" s="78" t="s">
        <v>7043</v>
      </c>
      <c r="G686" s="78" t="s">
        <v>7048</v>
      </c>
      <c r="H686" s="78" t="s">
        <v>7049</v>
      </c>
    </row>
    <row r="687" spans="1:8">
      <c r="A687" s="78" t="s">
        <v>4546</v>
      </c>
      <c r="C687" s="78" t="s">
        <v>56</v>
      </c>
      <c r="D687" s="78" t="s">
        <v>7050</v>
      </c>
      <c r="E687" s="78" t="s">
        <v>7051</v>
      </c>
      <c r="F687" s="78" t="s">
        <v>7043</v>
      </c>
      <c r="G687" s="78" t="s">
        <v>7052</v>
      </c>
      <c r="H687" s="78" t="s">
        <v>7053</v>
      </c>
    </row>
    <row r="688" spans="1:8">
      <c r="A688" s="78" t="s">
        <v>4546</v>
      </c>
      <c r="C688" s="78" t="s">
        <v>56</v>
      </c>
      <c r="D688" s="78" t="s">
        <v>7054</v>
      </c>
      <c r="E688" s="78" t="s">
        <v>3942</v>
      </c>
      <c r="F688" s="78" t="s">
        <v>7043</v>
      </c>
      <c r="G688" s="78" t="s">
        <v>7055</v>
      </c>
      <c r="H688" s="78" t="s">
        <v>7056</v>
      </c>
    </row>
    <row r="689" spans="1:8">
      <c r="A689" s="78" t="s">
        <v>4546</v>
      </c>
      <c r="C689" s="78" t="s">
        <v>56</v>
      </c>
      <c r="D689" s="78" t="s">
        <v>7057</v>
      </c>
      <c r="E689" s="78" t="s">
        <v>7058</v>
      </c>
      <c r="F689" s="78" t="s">
        <v>7059</v>
      </c>
      <c r="G689" s="78" t="s">
        <v>7060</v>
      </c>
      <c r="H689" s="78" t="s">
        <v>7061</v>
      </c>
    </row>
    <row r="690" spans="1:8">
      <c r="A690" s="78" t="s">
        <v>4546</v>
      </c>
      <c r="C690" s="78" t="s">
        <v>56</v>
      </c>
      <c r="D690" s="78" t="s">
        <v>7062</v>
      </c>
      <c r="E690" s="78" t="s">
        <v>7063</v>
      </c>
      <c r="F690" s="78" t="s">
        <v>7059</v>
      </c>
      <c r="G690" s="78" t="s">
        <v>7064</v>
      </c>
      <c r="H690" s="78" t="s">
        <v>7065</v>
      </c>
    </row>
    <row r="691" spans="1:8">
      <c r="A691" s="78" t="s">
        <v>4546</v>
      </c>
      <c r="C691" s="78" t="s">
        <v>56</v>
      </c>
      <c r="D691" s="78" t="s">
        <v>7066</v>
      </c>
      <c r="E691" s="78" t="s">
        <v>3681</v>
      </c>
      <c r="F691" s="78" t="s">
        <v>7059</v>
      </c>
      <c r="G691" s="78" t="s">
        <v>6357</v>
      </c>
      <c r="H691" s="78" t="s">
        <v>7067</v>
      </c>
    </row>
    <row r="692" spans="1:8">
      <c r="A692" s="78" t="s">
        <v>4546</v>
      </c>
      <c r="C692" s="78" t="s">
        <v>56</v>
      </c>
      <c r="D692" s="78" t="s">
        <v>7068</v>
      </c>
      <c r="E692" s="78" t="s">
        <v>7069</v>
      </c>
      <c r="F692" s="78" t="s">
        <v>7059</v>
      </c>
      <c r="G692" s="78" t="s">
        <v>7070</v>
      </c>
      <c r="H692" s="78" t="s">
        <v>7071</v>
      </c>
    </row>
    <row r="693" spans="1:8">
      <c r="A693" s="78" t="s">
        <v>4546</v>
      </c>
      <c r="B693" s="78" t="s">
        <v>7072</v>
      </c>
      <c r="C693" s="78" t="s">
        <v>57</v>
      </c>
      <c r="D693" s="78" t="s">
        <v>7073</v>
      </c>
      <c r="E693" s="78" t="s">
        <v>7074</v>
      </c>
      <c r="F693" s="78" t="s">
        <v>7059</v>
      </c>
      <c r="G693" s="78" t="s">
        <v>7075</v>
      </c>
      <c r="H693" s="78" t="s">
        <v>7076</v>
      </c>
    </row>
    <row r="694" spans="1:8">
      <c r="A694" s="78" t="s">
        <v>4546</v>
      </c>
      <c r="C694" s="78" t="s">
        <v>56</v>
      </c>
      <c r="D694" s="78" t="s">
        <v>7077</v>
      </c>
      <c r="E694" s="78" t="s">
        <v>7078</v>
      </c>
      <c r="F694" s="78" t="s">
        <v>3234</v>
      </c>
      <c r="G694" s="78" t="s">
        <v>7079</v>
      </c>
      <c r="H694" s="78" t="s">
        <v>7080</v>
      </c>
    </row>
    <row r="695" spans="1:8">
      <c r="A695" s="78" t="s">
        <v>4546</v>
      </c>
      <c r="C695" s="78" t="s">
        <v>56</v>
      </c>
      <c r="D695" s="78" t="s">
        <v>7081</v>
      </c>
      <c r="E695" s="78" t="s">
        <v>7082</v>
      </c>
      <c r="F695" s="78" t="s">
        <v>7083</v>
      </c>
      <c r="G695" s="78" t="s">
        <v>7084</v>
      </c>
      <c r="H695" s="78" t="s">
        <v>7085</v>
      </c>
    </row>
    <row r="696" spans="1:8">
      <c r="A696" s="78" t="s">
        <v>4546</v>
      </c>
      <c r="C696" s="78" t="s">
        <v>56</v>
      </c>
      <c r="D696" s="78" t="s">
        <v>7086</v>
      </c>
      <c r="E696" s="78" t="s">
        <v>7087</v>
      </c>
      <c r="F696" s="78" t="s">
        <v>7083</v>
      </c>
      <c r="G696" s="78" t="s">
        <v>7088</v>
      </c>
      <c r="H696" s="78" t="s">
        <v>7089</v>
      </c>
    </row>
    <row r="697" spans="1:8">
      <c r="A697" s="78" t="s">
        <v>4546</v>
      </c>
      <c r="B697" s="78" t="s">
        <v>7090</v>
      </c>
      <c r="C697" s="78" t="s">
        <v>57</v>
      </c>
      <c r="D697" s="78" t="s">
        <v>7091</v>
      </c>
      <c r="E697" s="78" t="s">
        <v>7092</v>
      </c>
      <c r="F697" s="78" t="s">
        <v>7093</v>
      </c>
      <c r="G697" s="78" t="s">
        <v>7094</v>
      </c>
      <c r="H697" s="78" t="s">
        <v>7095</v>
      </c>
    </row>
    <row r="698" spans="1:8">
      <c r="A698" s="78" t="s">
        <v>4546</v>
      </c>
      <c r="C698" s="78" t="s">
        <v>56</v>
      </c>
      <c r="D698" s="78" t="s">
        <v>7096</v>
      </c>
      <c r="E698" s="78" t="s">
        <v>7097</v>
      </c>
      <c r="F698" s="78" t="s">
        <v>7093</v>
      </c>
      <c r="G698" s="78" t="s">
        <v>4180</v>
      </c>
      <c r="H698" s="78" t="s">
        <v>7098</v>
      </c>
    </row>
    <row r="699" spans="1:8">
      <c r="A699" s="78" t="s">
        <v>4546</v>
      </c>
      <c r="C699" s="78" t="s">
        <v>56</v>
      </c>
      <c r="D699" s="78" t="s">
        <v>7099</v>
      </c>
      <c r="E699" s="78" t="s">
        <v>7100</v>
      </c>
      <c r="F699" s="78" t="s">
        <v>7093</v>
      </c>
      <c r="G699" s="78" t="s">
        <v>4557</v>
      </c>
      <c r="H699" s="78" t="s">
        <v>7101</v>
      </c>
    </row>
    <row r="700" spans="1:8">
      <c r="A700" s="78" t="s">
        <v>4546</v>
      </c>
      <c r="C700" s="78" t="s">
        <v>56</v>
      </c>
      <c r="D700" s="78" t="s">
        <v>7102</v>
      </c>
      <c r="E700" s="78" t="s">
        <v>7103</v>
      </c>
      <c r="F700" s="78" t="s">
        <v>7104</v>
      </c>
      <c r="G700" s="78" t="s">
        <v>7105</v>
      </c>
      <c r="H700" s="78" t="s">
        <v>7106</v>
      </c>
    </row>
    <row r="701" spans="1:8">
      <c r="A701" s="78" t="s">
        <v>4546</v>
      </c>
      <c r="C701" s="78" t="s">
        <v>57</v>
      </c>
      <c r="D701" s="78" t="s">
        <v>7107</v>
      </c>
      <c r="E701" s="78" t="s">
        <v>7108</v>
      </c>
      <c r="F701" s="78" t="s">
        <v>7109</v>
      </c>
      <c r="G701" s="78" t="s">
        <v>7110</v>
      </c>
      <c r="H701" s="78" t="s">
        <v>7111</v>
      </c>
    </row>
    <row r="702" spans="1:8">
      <c r="A702" s="78" t="s">
        <v>4546</v>
      </c>
      <c r="C702" s="78" t="s">
        <v>56</v>
      </c>
      <c r="D702" s="78" t="s">
        <v>7112</v>
      </c>
      <c r="E702" s="78" t="s">
        <v>7113</v>
      </c>
      <c r="F702" s="78" t="s">
        <v>7109</v>
      </c>
      <c r="G702" s="78" t="s">
        <v>7114</v>
      </c>
      <c r="H702" s="78" t="s">
        <v>7115</v>
      </c>
    </row>
    <row r="703" spans="1:8">
      <c r="A703" s="78" t="s">
        <v>4546</v>
      </c>
      <c r="C703" s="78" t="s">
        <v>57</v>
      </c>
      <c r="D703" s="78" t="s">
        <v>7116</v>
      </c>
      <c r="E703" s="78" t="s">
        <v>7117</v>
      </c>
      <c r="F703" s="78" t="s">
        <v>7109</v>
      </c>
      <c r="G703" s="78" t="s">
        <v>7118</v>
      </c>
      <c r="H703" s="78" t="s">
        <v>7119</v>
      </c>
    </row>
    <row r="704" spans="1:8">
      <c r="A704" s="78" t="s">
        <v>4546</v>
      </c>
      <c r="C704" s="78" t="s">
        <v>56</v>
      </c>
      <c r="D704" s="78" t="s">
        <v>7120</v>
      </c>
      <c r="E704" s="78" t="s">
        <v>3789</v>
      </c>
      <c r="F704" s="78" t="s">
        <v>7121</v>
      </c>
      <c r="G704" s="78" t="s">
        <v>7122</v>
      </c>
      <c r="H704" s="78" t="s">
        <v>7123</v>
      </c>
    </row>
    <row r="705" spans="1:8">
      <c r="A705" s="78" t="s">
        <v>4546</v>
      </c>
      <c r="C705" s="78" t="s">
        <v>56</v>
      </c>
      <c r="D705" s="78" t="s">
        <v>7124</v>
      </c>
      <c r="E705" s="78" t="s">
        <v>7125</v>
      </c>
      <c r="F705" s="78" t="s">
        <v>7121</v>
      </c>
      <c r="G705" s="78" t="s">
        <v>7126</v>
      </c>
      <c r="H705" s="78" t="s">
        <v>7127</v>
      </c>
    </row>
    <row r="706" spans="1:8">
      <c r="A706" s="78" t="s">
        <v>4546</v>
      </c>
      <c r="C706" s="78" t="s">
        <v>56</v>
      </c>
      <c r="D706" s="78" t="s">
        <v>7128</v>
      </c>
      <c r="E706" s="78" t="s">
        <v>7129</v>
      </c>
      <c r="F706" s="78" t="s">
        <v>7121</v>
      </c>
      <c r="G706" s="78" t="s">
        <v>4420</v>
      </c>
      <c r="H706" s="78" t="s">
        <v>7130</v>
      </c>
    </row>
    <row r="707" spans="1:8">
      <c r="A707" s="78" t="s">
        <v>4546</v>
      </c>
      <c r="C707" s="78" t="s">
        <v>56</v>
      </c>
      <c r="D707" s="78" t="s">
        <v>7131</v>
      </c>
      <c r="E707" s="78" t="s">
        <v>4493</v>
      </c>
      <c r="F707" s="78" t="s">
        <v>7121</v>
      </c>
      <c r="G707" s="78" t="s">
        <v>7132</v>
      </c>
      <c r="H707" s="78" t="s">
        <v>7133</v>
      </c>
    </row>
    <row r="708" spans="1:8">
      <c r="A708" s="78" t="s">
        <v>4546</v>
      </c>
      <c r="C708" s="78" t="s">
        <v>56</v>
      </c>
      <c r="D708" s="78" t="s">
        <v>7134</v>
      </c>
      <c r="E708" s="78" t="s">
        <v>7135</v>
      </c>
      <c r="F708" s="78" t="s">
        <v>7121</v>
      </c>
      <c r="G708" s="78" t="s">
        <v>5467</v>
      </c>
      <c r="H708" s="78" t="s">
        <v>7136</v>
      </c>
    </row>
    <row r="709" spans="1:8">
      <c r="A709" s="78" t="s">
        <v>4546</v>
      </c>
      <c r="C709" s="78" t="s">
        <v>57</v>
      </c>
      <c r="D709" s="78" t="s">
        <v>7137</v>
      </c>
      <c r="E709" s="78" t="s">
        <v>7138</v>
      </c>
      <c r="F709" s="78" t="s">
        <v>7139</v>
      </c>
      <c r="G709" s="78" t="s">
        <v>7140</v>
      </c>
      <c r="H709" s="78" t="s">
        <v>7141</v>
      </c>
    </row>
    <row r="710" spans="1:8">
      <c r="A710" s="78" t="s">
        <v>4546</v>
      </c>
      <c r="C710" s="78" t="s">
        <v>56</v>
      </c>
      <c r="D710" s="78" t="s">
        <v>7142</v>
      </c>
      <c r="E710" s="78" t="s">
        <v>7143</v>
      </c>
      <c r="F710" s="78" t="s">
        <v>7139</v>
      </c>
      <c r="G710" s="78" t="s">
        <v>7144</v>
      </c>
      <c r="H710" s="78" t="s">
        <v>7145</v>
      </c>
    </row>
    <row r="711" spans="1:8">
      <c r="A711" s="78" t="s">
        <v>4546</v>
      </c>
      <c r="C711" s="78" t="s">
        <v>56</v>
      </c>
      <c r="D711" s="78" t="s">
        <v>7146</v>
      </c>
      <c r="E711" s="78" t="s">
        <v>7147</v>
      </c>
      <c r="F711" s="78" t="s">
        <v>7139</v>
      </c>
      <c r="G711" s="78" t="s">
        <v>4372</v>
      </c>
      <c r="H711" s="78" t="s">
        <v>7148</v>
      </c>
    </row>
    <row r="712" spans="1:8">
      <c r="A712" s="78" t="s">
        <v>4546</v>
      </c>
      <c r="C712" s="78" t="s">
        <v>56</v>
      </c>
      <c r="D712" s="78" t="s">
        <v>7149</v>
      </c>
      <c r="E712" s="78" t="s">
        <v>7150</v>
      </c>
      <c r="F712" s="78" t="s">
        <v>7151</v>
      </c>
      <c r="G712" s="78" t="s">
        <v>7152</v>
      </c>
      <c r="H712" s="78" t="s">
        <v>7153</v>
      </c>
    </row>
    <row r="713" spans="1:8">
      <c r="A713" s="78" t="s">
        <v>4546</v>
      </c>
      <c r="C713" s="78" t="s">
        <v>56</v>
      </c>
      <c r="D713" s="78" t="s">
        <v>7154</v>
      </c>
      <c r="E713" s="78" t="s">
        <v>7155</v>
      </c>
      <c r="F713" s="78" t="s">
        <v>7151</v>
      </c>
      <c r="G713" s="78" t="s">
        <v>4532</v>
      </c>
      <c r="H713" s="78" t="s">
        <v>7156</v>
      </c>
    </row>
    <row r="714" spans="1:8">
      <c r="A714" s="78" t="s">
        <v>4546</v>
      </c>
      <c r="C714" s="78" t="s">
        <v>56</v>
      </c>
      <c r="D714" s="78" t="s">
        <v>7157</v>
      </c>
      <c r="E714" s="78" t="s">
        <v>3837</v>
      </c>
      <c r="F714" s="78" t="s">
        <v>7151</v>
      </c>
      <c r="G714" s="78" t="s">
        <v>7158</v>
      </c>
      <c r="H714" s="78" t="s">
        <v>7159</v>
      </c>
    </row>
    <row r="715" spans="1:8">
      <c r="A715" s="78" t="s">
        <v>4546</v>
      </c>
      <c r="C715" s="78" t="s">
        <v>56</v>
      </c>
      <c r="D715" s="78" t="s">
        <v>7160</v>
      </c>
      <c r="E715" s="78" t="s">
        <v>7161</v>
      </c>
      <c r="F715" s="78" t="s">
        <v>7162</v>
      </c>
      <c r="G715" s="78" t="s">
        <v>7163</v>
      </c>
      <c r="H715" s="78" t="s">
        <v>7164</v>
      </c>
    </row>
    <row r="716" spans="1:8">
      <c r="A716" s="78" t="s">
        <v>4546</v>
      </c>
      <c r="C716" s="78" t="s">
        <v>56</v>
      </c>
      <c r="D716" s="78" t="s">
        <v>7165</v>
      </c>
      <c r="E716" s="78" t="s">
        <v>7166</v>
      </c>
      <c r="F716" s="78" t="s">
        <v>7162</v>
      </c>
      <c r="G716" s="78" t="s">
        <v>7167</v>
      </c>
      <c r="H716" s="78" t="s">
        <v>7168</v>
      </c>
    </row>
    <row r="717" spans="1:8">
      <c r="A717" s="78" t="s">
        <v>4546</v>
      </c>
      <c r="B717" s="78" t="s">
        <v>7169</v>
      </c>
      <c r="C717" s="78" t="s">
        <v>57</v>
      </c>
      <c r="D717" s="78" t="s">
        <v>7170</v>
      </c>
      <c r="E717" s="78" t="s">
        <v>7171</v>
      </c>
      <c r="F717" s="78" t="s">
        <v>7162</v>
      </c>
      <c r="G717" s="78" t="s">
        <v>7172</v>
      </c>
      <c r="H717" s="78" t="s">
        <v>7173</v>
      </c>
    </row>
    <row r="718" spans="1:8">
      <c r="A718" s="78" t="s">
        <v>4546</v>
      </c>
      <c r="B718" s="78" t="s">
        <v>7174</v>
      </c>
      <c r="C718" s="78" t="s">
        <v>57</v>
      </c>
      <c r="D718" s="78" t="s">
        <v>7175</v>
      </c>
      <c r="E718" s="78" t="s">
        <v>7176</v>
      </c>
      <c r="F718" s="78" t="s">
        <v>7177</v>
      </c>
      <c r="G718" s="78" t="s">
        <v>7178</v>
      </c>
      <c r="H718" s="78" t="s">
        <v>7179</v>
      </c>
    </row>
    <row r="719" spans="1:8">
      <c r="A719" s="78" t="s">
        <v>4546</v>
      </c>
      <c r="C719" s="78" t="s">
        <v>56</v>
      </c>
      <c r="D719" s="78" t="s">
        <v>7180</v>
      </c>
      <c r="E719" s="78" t="s">
        <v>4353</v>
      </c>
      <c r="F719" s="78" t="s">
        <v>7177</v>
      </c>
      <c r="G719" s="78" t="s">
        <v>7181</v>
      </c>
      <c r="H719" s="78" t="s">
        <v>7182</v>
      </c>
    </row>
    <row r="720" spans="1:8">
      <c r="A720" s="78" t="s">
        <v>4546</v>
      </c>
      <c r="C720" s="78" t="s">
        <v>56</v>
      </c>
      <c r="D720" s="78" t="s">
        <v>7183</v>
      </c>
      <c r="E720" s="78" t="s">
        <v>7184</v>
      </c>
      <c r="F720" s="78" t="s">
        <v>3231</v>
      </c>
      <c r="G720" s="78" t="s">
        <v>7185</v>
      </c>
      <c r="H720" s="78" t="s">
        <v>7186</v>
      </c>
    </row>
    <row r="721" spans="1:8">
      <c r="A721" s="78" t="s">
        <v>4546</v>
      </c>
      <c r="C721" s="78" t="s">
        <v>56</v>
      </c>
      <c r="D721" s="78" t="s">
        <v>7187</v>
      </c>
      <c r="E721" s="78" t="s">
        <v>7188</v>
      </c>
      <c r="F721" s="78" t="s">
        <v>3231</v>
      </c>
      <c r="G721" s="78" t="s">
        <v>7189</v>
      </c>
      <c r="H721" s="78" t="s">
        <v>7190</v>
      </c>
    </row>
    <row r="722" spans="1:8">
      <c r="A722" s="78" t="s">
        <v>4546</v>
      </c>
      <c r="B722" s="78" t="s">
        <v>7191</v>
      </c>
      <c r="C722" s="78" t="s">
        <v>57</v>
      </c>
      <c r="D722" s="78" t="s">
        <v>7192</v>
      </c>
      <c r="E722" s="78" t="s">
        <v>7193</v>
      </c>
      <c r="F722" s="78" t="s">
        <v>3231</v>
      </c>
      <c r="G722" s="78" t="s">
        <v>7194</v>
      </c>
      <c r="H722" s="78" t="s">
        <v>7195</v>
      </c>
    </row>
    <row r="723" spans="1:8">
      <c r="A723" s="78" t="s">
        <v>4546</v>
      </c>
      <c r="C723" s="78" t="s">
        <v>56</v>
      </c>
      <c r="D723" s="78" t="s">
        <v>7196</v>
      </c>
      <c r="E723" s="78" t="s">
        <v>5467</v>
      </c>
      <c r="F723" s="78" t="s">
        <v>7197</v>
      </c>
      <c r="G723" s="78" t="s">
        <v>3807</v>
      </c>
      <c r="H723" s="78" t="s">
        <v>7198</v>
      </c>
    </row>
    <row r="724" spans="1:8">
      <c r="A724" s="78" t="s">
        <v>4546</v>
      </c>
      <c r="C724" s="78" t="s">
        <v>56</v>
      </c>
      <c r="D724" s="78" t="s">
        <v>7199</v>
      </c>
      <c r="E724" s="78" t="s">
        <v>7200</v>
      </c>
      <c r="F724" s="78" t="s">
        <v>7201</v>
      </c>
      <c r="G724" s="78" t="s">
        <v>4439</v>
      </c>
      <c r="H724" s="78" t="s">
        <v>7202</v>
      </c>
    </row>
    <row r="725" spans="1:8">
      <c r="A725" s="78" t="s">
        <v>4546</v>
      </c>
      <c r="B725" s="78" t="s">
        <v>7203</v>
      </c>
      <c r="C725" s="78" t="s">
        <v>57</v>
      </c>
      <c r="D725" s="78" t="s">
        <v>7204</v>
      </c>
      <c r="E725" s="78" t="s">
        <v>7205</v>
      </c>
      <c r="F725" s="78" t="s">
        <v>7201</v>
      </c>
      <c r="G725" s="78" t="s">
        <v>7206</v>
      </c>
      <c r="H725" s="78" t="s">
        <v>7207</v>
      </c>
    </row>
    <row r="726" spans="1:8">
      <c r="A726" s="78" t="s">
        <v>4546</v>
      </c>
      <c r="C726" s="78" t="s">
        <v>56</v>
      </c>
      <c r="D726" s="78" t="s">
        <v>7208</v>
      </c>
      <c r="E726" s="78" t="s">
        <v>4858</v>
      </c>
      <c r="F726" s="78" t="s">
        <v>7201</v>
      </c>
      <c r="G726" s="78" t="s">
        <v>7209</v>
      </c>
      <c r="H726" s="78" t="s">
        <v>7210</v>
      </c>
    </row>
    <row r="727" spans="1:8">
      <c r="A727" s="78" t="s">
        <v>4546</v>
      </c>
      <c r="C727" s="78" t="s">
        <v>57</v>
      </c>
      <c r="D727" s="78" t="s">
        <v>7211</v>
      </c>
      <c r="E727" s="78" t="s">
        <v>7212</v>
      </c>
      <c r="F727" s="78" t="s">
        <v>7201</v>
      </c>
      <c r="G727" s="78" t="s">
        <v>7213</v>
      </c>
      <c r="H727" s="78" t="s">
        <v>7214</v>
      </c>
    </row>
    <row r="728" spans="1:8">
      <c r="A728" s="78" t="s">
        <v>4546</v>
      </c>
      <c r="C728" s="78" t="s">
        <v>56</v>
      </c>
      <c r="D728" s="78" t="s">
        <v>7215</v>
      </c>
      <c r="E728" s="78" t="s">
        <v>7216</v>
      </c>
      <c r="F728" s="78" t="s">
        <v>7201</v>
      </c>
      <c r="G728" s="78" t="s">
        <v>7217</v>
      </c>
      <c r="H728" s="78" t="s">
        <v>7218</v>
      </c>
    </row>
    <row r="729" spans="1:8">
      <c r="A729" s="78" t="s">
        <v>4546</v>
      </c>
      <c r="C729" s="78" t="s">
        <v>57</v>
      </c>
      <c r="D729" s="78" t="s">
        <v>7219</v>
      </c>
      <c r="E729" s="78" t="s">
        <v>7220</v>
      </c>
      <c r="F729" s="78" t="s">
        <v>7221</v>
      </c>
      <c r="G729" s="78" t="s">
        <v>7222</v>
      </c>
      <c r="H729" s="78" t="s">
        <v>7223</v>
      </c>
    </row>
    <row r="730" spans="1:8">
      <c r="A730" s="78" t="s">
        <v>4546</v>
      </c>
      <c r="C730" s="78" t="s">
        <v>56</v>
      </c>
      <c r="D730" s="78" t="s">
        <v>7224</v>
      </c>
      <c r="E730" s="78" t="s">
        <v>4655</v>
      </c>
      <c r="F730" s="78" t="s">
        <v>7221</v>
      </c>
      <c r="G730" s="78" t="s">
        <v>7225</v>
      </c>
      <c r="H730" s="78" t="s">
        <v>7226</v>
      </c>
    </row>
    <row r="731" spans="1:8">
      <c r="A731" s="78" t="s">
        <v>4546</v>
      </c>
      <c r="C731" s="78" t="s">
        <v>56</v>
      </c>
      <c r="D731" s="78" t="s">
        <v>7227</v>
      </c>
      <c r="E731" s="78" t="s">
        <v>4522</v>
      </c>
      <c r="F731" s="78" t="s">
        <v>7221</v>
      </c>
      <c r="G731" s="78" t="s">
        <v>7228</v>
      </c>
      <c r="H731" s="78" t="s">
        <v>7229</v>
      </c>
    </row>
    <row r="732" spans="1:8">
      <c r="A732" s="78" t="s">
        <v>4546</v>
      </c>
      <c r="B732" s="78" t="s">
        <v>7230</v>
      </c>
      <c r="C732" s="78" t="s">
        <v>57</v>
      </c>
      <c r="D732" s="78" t="s">
        <v>7231</v>
      </c>
      <c r="E732" s="78" t="s">
        <v>7232</v>
      </c>
      <c r="F732" s="78" t="s">
        <v>7233</v>
      </c>
      <c r="G732" s="78" t="s">
        <v>7234</v>
      </c>
      <c r="H732" s="78" t="s">
        <v>7235</v>
      </c>
    </row>
    <row r="733" spans="1:8">
      <c r="A733" s="78" t="s">
        <v>4546</v>
      </c>
      <c r="C733" s="78" t="s">
        <v>57</v>
      </c>
      <c r="D733" s="78" t="s">
        <v>7236</v>
      </c>
      <c r="E733" s="78" t="s">
        <v>7237</v>
      </c>
      <c r="F733" s="78" t="s">
        <v>7233</v>
      </c>
      <c r="G733" s="78" t="s">
        <v>7238</v>
      </c>
      <c r="H733" s="78" t="s">
        <v>7239</v>
      </c>
    </row>
    <row r="734" spans="1:8">
      <c r="A734" s="78" t="s">
        <v>4546</v>
      </c>
      <c r="C734" s="78" t="s">
        <v>56</v>
      </c>
      <c r="D734" s="78" t="s">
        <v>7240</v>
      </c>
      <c r="E734" s="78" t="s">
        <v>7241</v>
      </c>
      <c r="F734" s="78" t="s">
        <v>7233</v>
      </c>
      <c r="G734" s="78" t="s">
        <v>7242</v>
      </c>
      <c r="H734" s="78" t="s">
        <v>7243</v>
      </c>
    </row>
    <row r="735" spans="1:8">
      <c r="A735" s="78" t="s">
        <v>4546</v>
      </c>
      <c r="C735" s="78" t="s">
        <v>56</v>
      </c>
      <c r="D735" s="78" t="s">
        <v>7244</v>
      </c>
      <c r="E735" s="78" t="s">
        <v>7245</v>
      </c>
      <c r="F735" s="78" t="s">
        <v>3341</v>
      </c>
      <c r="G735" s="78" t="s">
        <v>7246</v>
      </c>
      <c r="H735" s="78" t="s">
        <v>7247</v>
      </c>
    </row>
    <row r="736" spans="1:8">
      <c r="A736" s="78" t="s">
        <v>4546</v>
      </c>
      <c r="B736" s="78" t="s">
        <v>7248</v>
      </c>
      <c r="C736" s="78" t="s">
        <v>56</v>
      </c>
      <c r="D736" s="78" t="s">
        <v>7249</v>
      </c>
      <c r="E736" s="78" t="s">
        <v>5960</v>
      </c>
      <c r="F736" s="78" t="s">
        <v>3341</v>
      </c>
      <c r="G736" s="78" t="s">
        <v>7250</v>
      </c>
      <c r="H736" s="78" t="s">
        <v>7251</v>
      </c>
    </row>
    <row r="737" spans="1:8">
      <c r="A737" s="78" t="s">
        <v>4546</v>
      </c>
      <c r="B737" s="78" t="s">
        <v>7252</v>
      </c>
      <c r="C737" s="78" t="s">
        <v>56</v>
      </c>
      <c r="D737" s="78" t="s">
        <v>7253</v>
      </c>
      <c r="E737" s="78" t="s">
        <v>7254</v>
      </c>
      <c r="F737" s="78" t="s">
        <v>3341</v>
      </c>
      <c r="G737" s="78" t="s">
        <v>7255</v>
      </c>
      <c r="H737" s="78" t="s">
        <v>7256</v>
      </c>
    </row>
    <row r="738" spans="1:8">
      <c r="A738" s="78" t="s">
        <v>4546</v>
      </c>
      <c r="B738" s="78" t="s">
        <v>7257</v>
      </c>
      <c r="C738" s="78" t="s">
        <v>56</v>
      </c>
      <c r="D738" s="78" t="s">
        <v>7258</v>
      </c>
      <c r="E738" s="78" t="s">
        <v>7259</v>
      </c>
      <c r="F738" s="78" t="s">
        <v>3341</v>
      </c>
      <c r="G738" s="78" t="s">
        <v>7260</v>
      </c>
      <c r="H738" s="78" t="s">
        <v>7261</v>
      </c>
    </row>
    <row r="739" spans="1:8">
      <c r="A739" s="78" t="s">
        <v>4546</v>
      </c>
      <c r="B739" s="78" t="s">
        <v>7262</v>
      </c>
      <c r="C739" s="78" t="s">
        <v>57</v>
      </c>
      <c r="D739" s="78" t="s">
        <v>7263</v>
      </c>
      <c r="E739" s="78" t="s">
        <v>6625</v>
      </c>
      <c r="F739" s="78" t="s">
        <v>3341</v>
      </c>
      <c r="G739" s="78" t="s">
        <v>7264</v>
      </c>
      <c r="H739" s="78" t="s">
        <v>7265</v>
      </c>
    </row>
    <row r="740" spans="1:8">
      <c r="A740" s="78" t="s">
        <v>4546</v>
      </c>
      <c r="C740" s="78" t="s">
        <v>56</v>
      </c>
      <c r="D740" s="78" t="s">
        <v>7266</v>
      </c>
      <c r="E740" s="78" t="s">
        <v>4177</v>
      </c>
      <c r="F740" s="78" t="s">
        <v>3341</v>
      </c>
      <c r="G740" s="78" t="s">
        <v>7267</v>
      </c>
      <c r="H740" s="78" t="s">
        <v>7268</v>
      </c>
    </row>
    <row r="741" spans="1:8">
      <c r="A741" s="78" t="s">
        <v>4546</v>
      </c>
      <c r="C741" s="78" t="s">
        <v>56</v>
      </c>
      <c r="D741" s="78" t="s">
        <v>7269</v>
      </c>
      <c r="E741" s="78" t="s">
        <v>7270</v>
      </c>
      <c r="F741" s="78" t="s">
        <v>3341</v>
      </c>
      <c r="G741" s="78" t="s">
        <v>4528</v>
      </c>
      <c r="H741" s="78" t="s">
        <v>7271</v>
      </c>
    </row>
    <row r="742" spans="1:8">
      <c r="A742" s="78" t="s">
        <v>4546</v>
      </c>
      <c r="C742" s="78" t="s">
        <v>56</v>
      </c>
      <c r="D742" s="78" t="s">
        <v>7272</v>
      </c>
      <c r="E742" s="78" t="s">
        <v>7273</v>
      </c>
      <c r="F742" s="78" t="s">
        <v>3341</v>
      </c>
      <c r="G742" s="78" t="s">
        <v>3976</v>
      </c>
      <c r="H742" s="78" t="s">
        <v>7274</v>
      </c>
    </row>
    <row r="743" spans="1:8">
      <c r="A743" s="78" t="s">
        <v>4546</v>
      </c>
      <c r="C743" s="78" t="s">
        <v>56</v>
      </c>
      <c r="D743" s="78" t="s">
        <v>7275</v>
      </c>
      <c r="E743" s="78" t="s">
        <v>7276</v>
      </c>
      <c r="F743" s="78" t="s">
        <v>3341</v>
      </c>
      <c r="G743" s="78" t="s">
        <v>4462</v>
      </c>
      <c r="H743" s="78" t="s">
        <v>7277</v>
      </c>
    </row>
    <row r="744" spans="1:8">
      <c r="A744" s="78" t="s">
        <v>4546</v>
      </c>
      <c r="C744" s="78" t="s">
        <v>56</v>
      </c>
      <c r="D744" s="78" t="s">
        <v>7278</v>
      </c>
      <c r="E744" s="78" t="s">
        <v>7279</v>
      </c>
      <c r="F744" s="78" t="s">
        <v>7280</v>
      </c>
      <c r="G744" s="78" t="s">
        <v>3170</v>
      </c>
      <c r="H744" s="78" t="s">
        <v>7281</v>
      </c>
    </row>
    <row r="745" spans="1:8">
      <c r="A745" s="78" t="s">
        <v>4546</v>
      </c>
      <c r="C745" s="78" t="s">
        <v>56</v>
      </c>
      <c r="D745" s="78" t="s">
        <v>7282</v>
      </c>
      <c r="E745" s="78" t="s">
        <v>7283</v>
      </c>
      <c r="F745" s="78" t="s">
        <v>7280</v>
      </c>
      <c r="G745" s="78" t="s">
        <v>7284</v>
      </c>
      <c r="H745" s="78" t="s">
        <v>7285</v>
      </c>
    </row>
    <row r="746" spans="1:8">
      <c r="A746" s="78" t="s">
        <v>4546</v>
      </c>
      <c r="C746" s="78" t="s">
        <v>57</v>
      </c>
      <c r="D746" s="78" t="s">
        <v>7286</v>
      </c>
      <c r="E746" s="78" t="s">
        <v>5799</v>
      </c>
      <c r="F746" s="78" t="s">
        <v>3346</v>
      </c>
      <c r="G746" s="78" t="s">
        <v>7287</v>
      </c>
      <c r="H746" s="78" t="s">
        <v>7288</v>
      </c>
    </row>
    <row r="747" spans="1:8">
      <c r="A747" s="78" t="s">
        <v>4546</v>
      </c>
      <c r="B747" s="78" t="s">
        <v>7289</v>
      </c>
      <c r="C747" s="78" t="s">
        <v>56</v>
      </c>
      <c r="D747" s="78" t="s">
        <v>7290</v>
      </c>
      <c r="E747" s="78" t="s">
        <v>7291</v>
      </c>
      <c r="F747" s="78" t="s">
        <v>3346</v>
      </c>
      <c r="G747" s="78" t="s">
        <v>7292</v>
      </c>
      <c r="H747" s="78" t="s">
        <v>7293</v>
      </c>
    </row>
    <row r="748" spans="1:8">
      <c r="A748" s="78" t="s">
        <v>4546</v>
      </c>
      <c r="C748" s="78" t="s">
        <v>56</v>
      </c>
      <c r="D748" s="78" t="s">
        <v>7294</v>
      </c>
      <c r="E748" s="78" t="s">
        <v>7295</v>
      </c>
      <c r="F748" s="78" t="s">
        <v>7296</v>
      </c>
      <c r="G748" s="78" t="s">
        <v>3629</v>
      </c>
      <c r="H748" s="78" t="s">
        <v>7297</v>
      </c>
    </row>
    <row r="749" spans="1:8">
      <c r="A749" s="78" t="s">
        <v>4546</v>
      </c>
      <c r="C749" s="78" t="s">
        <v>57</v>
      </c>
      <c r="D749" s="78" t="s">
        <v>7298</v>
      </c>
      <c r="E749" s="78" t="s">
        <v>7299</v>
      </c>
      <c r="F749" s="78" t="s">
        <v>7300</v>
      </c>
      <c r="G749" s="78" t="s">
        <v>7301</v>
      </c>
      <c r="H749" s="78" t="s">
        <v>7302</v>
      </c>
    </row>
    <row r="750" spans="1:8">
      <c r="A750" s="78" t="s">
        <v>4546</v>
      </c>
      <c r="C750" s="78" t="s">
        <v>57</v>
      </c>
      <c r="D750" s="78" t="s">
        <v>7303</v>
      </c>
      <c r="E750" s="78" t="s">
        <v>7304</v>
      </c>
      <c r="F750" s="78" t="s">
        <v>7300</v>
      </c>
      <c r="G750" s="78" t="s">
        <v>3917</v>
      </c>
      <c r="H750" s="78" t="s">
        <v>7305</v>
      </c>
    </row>
    <row r="751" spans="1:8">
      <c r="A751" s="78" t="s">
        <v>4546</v>
      </c>
      <c r="C751" s="78" t="s">
        <v>57</v>
      </c>
      <c r="D751" s="78" t="s">
        <v>7306</v>
      </c>
      <c r="E751" s="78" t="s">
        <v>3414</v>
      </c>
      <c r="F751" s="78" t="s">
        <v>3228</v>
      </c>
      <c r="G751" s="78" t="s">
        <v>5300</v>
      </c>
      <c r="H751" s="78" t="s">
        <v>7307</v>
      </c>
    </row>
    <row r="752" spans="1:8">
      <c r="A752" s="78" t="s">
        <v>4546</v>
      </c>
      <c r="C752" s="78" t="s">
        <v>56</v>
      </c>
      <c r="D752" s="78" t="s">
        <v>7308</v>
      </c>
      <c r="E752" s="78" t="s">
        <v>7309</v>
      </c>
      <c r="F752" s="78" t="s">
        <v>3228</v>
      </c>
      <c r="G752" s="78" t="s">
        <v>3201</v>
      </c>
      <c r="H752" s="78" t="s">
        <v>7310</v>
      </c>
    </row>
    <row r="753" spans="1:8">
      <c r="A753" s="78" t="s">
        <v>4546</v>
      </c>
      <c r="C753" s="78" t="s">
        <v>57</v>
      </c>
      <c r="D753" s="78" t="s">
        <v>7311</v>
      </c>
      <c r="E753" s="78" t="s">
        <v>7312</v>
      </c>
      <c r="F753" s="78" t="s">
        <v>3228</v>
      </c>
      <c r="G753" s="78" t="s">
        <v>3756</v>
      </c>
      <c r="H753" s="78" t="s">
        <v>7313</v>
      </c>
    </row>
    <row r="754" spans="1:8">
      <c r="A754" s="78" t="s">
        <v>4546</v>
      </c>
      <c r="C754" s="78" t="s">
        <v>56</v>
      </c>
      <c r="D754" s="78" t="s">
        <v>7314</v>
      </c>
      <c r="E754" s="78" t="s">
        <v>6128</v>
      </c>
      <c r="F754" s="78" t="s">
        <v>7315</v>
      </c>
      <c r="G754" s="78" t="s">
        <v>7316</v>
      </c>
      <c r="H754" s="78" t="s">
        <v>7317</v>
      </c>
    </row>
    <row r="755" spans="1:8">
      <c r="A755" s="78" t="s">
        <v>4546</v>
      </c>
      <c r="B755" s="78" t="s">
        <v>7318</v>
      </c>
      <c r="C755" s="78" t="s">
        <v>56</v>
      </c>
      <c r="D755" s="78" t="s">
        <v>7319</v>
      </c>
      <c r="E755" s="78" t="s">
        <v>6131</v>
      </c>
      <c r="F755" s="78" t="s">
        <v>7315</v>
      </c>
      <c r="G755" s="78" t="s">
        <v>7320</v>
      </c>
      <c r="H755" s="78" t="s">
        <v>7321</v>
      </c>
    </row>
    <row r="756" spans="1:8">
      <c r="A756" s="78" t="s">
        <v>4546</v>
      </c>
      <c r="C756" s="78" t="s">
        <v>56</v>
      </c>
      <c r="D756" s="78" t="s">
        <v>7322</v>
      </c>
      <c r="E756" s="78" t="s">
        <v>7323</v>
      </c>
      <c r="F756" s="78" t="s">
        <v>7324</v>
      </c>
      <c r="G756" s="78" t="s">
        <v>7325</v>
      </c>
      <c r="H756" s="78" t="s">
        <v>7326</v>
      </c>
    </row>
    <row r="757" spans="1:8">
      <c r="A757" s="78" t="s">
        <v>4546</v>
      </c>
      <c r="C757" s="78" t="s">
        <v>57</v>
      </c>
      <c r="D757" s="78" t="s">
        <v>7327</v>
      </c>
      <c r="E757" s="78" t="s">
        <v>7328</v>
      </c>
      <c r="F757" s="78" t="s">
        <v>7324</v>
      </c>
      <c r="G757" s="78" t="s">
        <v>7329</v>
      </c>
      <c r="H757" s="78" t="s">
        <v>7330</v>
      </c>
    </row>
    <row r="758" spans="1:8">
      <c r="A758" s="78" t="s">
        <v>4546</v>
      </c>
      <c r="C758" s="78" t="s">
        <v>57</v>
      </c>
      <c r="D758" s="78" t="s">
        <v>7331</v>
      </c>
      <c r="E758" s="78" t="s">
        <v>7332</v>
      </c>
      <c r="F758" s="78" t="s">
        <v>7324</v>
      </c>
      <c r="G758" s="78" t="s">
        <v>7333</v>
      </c>
      <c r="H758" s="78" t="s">
        <v>7334</v>
      </c>
    </row>
    <row r="759" spans="1:8">
      <c r="A759" s="78" t="s">
        <v>4546</v>
      </c>
      <c r="C759" s="78" t="s">
        <v>57</v>
      </c>
      <c r="D759" s="78" t="s">
        <v>7335</v>
      </c>
      <c r="E759" s="78" t="s">
        <v>7336</v>
      </c>
      <c r="F759" s="78" t="s">
        <v>7324</v>
      </c>
      <c r="G759" s="78" t="s">
        <v>7337</v>
      </c>
      <c r="H759" s="78" t="s">
        <v>7338</v>
      </c>
    </row>
    <row r="760" spans="1:8">
      <c r="A760" s="78" t="s">
        <v>4546</v>
      </c>
      <c r="C760" s="78" t="s">
        <v>57</v>
      </c>
      <c r="D760" s="78" t="s">
        <v>7339</v>
      </c>
      <c r="E760" s="78" t="s">
        <v>7340</v>
      </c>
      <c r="F760" s="78" t="s">
        <v>7341</v>
      </c>
      <c r="G760" s="78" t="s">
        <v>7342</v>
      </c>
      <c r="H760" s="78" t="s">
        <v>7343</v>
      </c>
    </row>
    <row r="761" spans="1:8">
      <c r="A761" s="78" t="s">
        <v>4546</v>
      </c>
      <c r="C761" s="78" t="s">
        <v>56</v>
      </c>
      <c r="D761" s="78" t="s">
        <v>7344</v>
      </c>
      <c r="E761" s="78" t="s">
        <v>7345</v>
      </c>
      <c r="F761" s="78" t="s">
        <v>7341</v>
      </c>
      <c r="G761" s="78" t="s">
        <v>7346</v>
      </c>
      <c r="H761" s="78" t="s">
        <v>7347</v>
      </c>
    </row>
    <row r="762" spans="1:8">
      <c r="A762" s="78" t="s">
        <v>4546</v>
      </c>
      <c r="C762" s="78" t="s">
        <v>56</v>
      </c>
      <c r="D762" s="78" t="s">
        <v>7348</v>
      </c>
      <c r="E762" s="78" t="s">
        <v>7349</v>
      </c>
      <c r="F762" s="78" t="s">
        <v>7341</v>
      </c>
      <c r="G762" s="78" t="s">
        <v>7350</v>
      </c>
      <c r="H762" s="78" t="s">
        <v>7351</v>
      </c>
    </row>
    <row r="763" spans="1:8">
      <c r="A763" s="78" t="s">
        <v>4546</v>
      </c>
      <c r="C763" s="78" t="s">
        <v>57</v>
      </c>
      <c r="D763" s="78" t="s">
        <v>7352</v>
      </c>
      <c r="E763" s="78" t="s">
        <v>7353</v>
      </c>
      <c r="F763" s="78" t="s">
        <v>7341</v>
      </c>
      <c r="G763" s="78" t="s">
        <v>7354</v>
      </c>
      <c r="H763" s="78" t="s">
        <v>7355</v>
      </c>
    </row>
    <row r="764" spans="1:8">
      <c r="A764" s="78" t="s">
        <v>4546</v>
      </c>
      <c r="C764" s="78" t="s">
        <v>56</v>
      </c>
      <c r="D764" s="78" t="s">
        <v>7356</v>
      </c>
      <c r="E764" s="78" t="s">
        <v>7357</v>
      </c>
      <c r="F764" s="78" t="s">
        <v>7341</v>
      </c>
      <c r="G764" s="78" t="s">
        <v>4457</v>
      </c>
      <c r="H764" s="78" t="s">
        <v>7358</v>
      </c>
    </row>
    <row r="765" spans="1:8">
      <c r="A765" s="78" t="s">
        <v>4546</v>
      </c>
      <c r="C765" s="78" t="s">
        <v>56</v>
      </c>
      <c r="D765" s="78" t="s">
        <v>7359</v>
      </c>
      <c r="E765" s="78" t="s">
        <v>7284</v>
      </c>
      <c r="F765" s="78" t="s">
        <v>7341</v>
      </c>
      <c r="G765" s="78" t="s">
        <v>7360</v>
      </c>
      <c r="H765" s="78" t="s">
        <v>7361</v>
      </c>
    </row>
    <row r="766" spans="1:8">
      <c r="A766" s="78" t="s">
        <v>4546</v>
      </c>
      <c r="C766" s="78" t="s">
        <v>56</v>
      </c>
      <c r="D766" s="78" t="s">
        <v>7362</v>
      </c>
      <c r="E766" s="78" t="s">
        <v>3678</v>
      </c>
      <c r="F766" s="78" t="s">
        <v>7341</v>
      </c>
      <c r="G766" s="78" t="s">
        <v>4099</v>
      </c>
      <c r="H766" s="78" t="s">
        <v>7363</v>
      </c>
    </row>
    <row r="767" spans="1:8">
      <c r="A767" s="78" t="s">
        <v>4546</v>
      </c>
      <c r="C767" s="78" t="s">
        <v>57</v>
      </c>
      <c r="D767" s="78" t="s">
        <v>7364</v>
      </c>
      <c r="E767" s="78" t="s">
        <v>7365</v>
      </c>
      <c r="F767" s="78" t="s">
        <v>7366</v>
      </c>
      <c r="G767" s="78" t="s">
        <v>7367</v>
      </c>
      <c r="H767" s="78" t="s">
        <v>7368</v>
      </c>
    </row>
    <row r="768" spans="1:8">
      <c r="A768" s="78" t="s">
        <v>4546</v>
      </c>
      <c r="C768" s="78" t="s">
        <v>56</v>
      </c>
      <c r="D768" s="78" t="s">
        <v>7369</v>
      </c>
      <c r="E768" s="78" t="s">
        <v>7370</v>
      </c>
      <c r="F768" s="78" t="s">
        <v>7366</v>
      </c>
      <c r="G768" s="78" t="s">
        <v>7371</v>
      </c>
      <c r="H768" s="78" t="s">
        <v>7372</v>
      </c>
    </row>
    <row r="769" spans="1:8">
      <c r="A769" s="78" t="s">
        <v>4546</v>
      </c>
      <c r="C769" s="78" t="s">
        <v>56</v>
      </c>
      <c r="D769" s="78" t="s">
        <v>7373</v>
      </c>
      <c r="E769" s="78" t="s">
        <v>7374</v>
      </c>
      <c r="F769" s="78" t="s">
        <v>7366</v>
      </c>
      <c r="G769" s="78" t="s">
        <v>4399</v>
      </c>
      <c r="H769" s="78" t="s">
        <v>7375</v>
      </c>
    </row>
    <row r="770" spans="1:8">
      <c r="A770" s="78" t="s">
        <v>4546</v>
      </c>
      <c r="C770" s="78" t="s">
        <v>56</v>
      </c>
      <c r="D770" s="78" t="s">
        <v>7376</v>
      </c>
      <c r="E770" s="78" t="s">
        <v>7377</v>
      </c>
      <c r="F770" s="78" t="s">
        <v>7366</v>
      </c>
      <c r="G770" s="78" t="s">
        <v>7378</v>
      </c>
      <c r="H770" s="78" t="s">
        <v>7379</v>
      </c>
    </row>
    <row r="771" spans="1:8">
      <c r="A771" s="78" t="s">
        <v>4546</v>
      </c>
      <c r="B771" s="78" t="s">
        <v>7380</v>
      </c>
      <c r="C771" s="78" t="s">
        <v>57</v>
      </c>
      <c r="D771" s="78" t="s">
        <v>7381</v>
      </c>
      <c r="E771" s="78" t="s">
        <v>7382</v>
      </c>
      <c r="F771" s="78" t="s">
        <v>7366</v>
      </c>
      <c r="G771" s="78" t="s">
        <v>7383</v>
      </c>
      <c r="H771" s="78" t="s">
        <v>7384</v>
      </c>
    </row>
    <row r="772" spans="1:8">
      <c r="A772" s="78" t="s">
        <v>4546</v>
      </c>
      <c r="B772" s="78" t="s">
        <v>7385</v>
      </c>
      <c r="C772" s="78" t="s">
        <v>57</v>
      </c>
      <c r="D772" s="78" t="s">
        <v>7386</v>
      </c>
      <c r="E772" s="78" t="s">
        <v>7387</v>
      </c>
      <c r="F772" s="78" t="s">
        <v>7388</v>
      </c>
      <c r="G772" s="78" t="s">
        <v>7389</v>
      </c>
      <c r="H772" s="78" t="s">
        <v>7390</v>
      </c>
    </row>
    <row r="773" spans="1:8">
      <c r="A773" s="78" t="s">
        <v>4546</v>
      </c>
      <c r="C773" s="78" t="s">
        <v>57</v>
      </c>
      <c r="D773" s="78" t="s">
        <v>7391</v>
      </c>
      <c r="E773" s="78" t="s">
        <v>7392</v>
      </c>
      <c r="F773" s="78" t="s">
        <v>7393</v>
      </c>
      <c r="G773" s="78" t="s">
        <v>7394</v>
      </c>
      <c r="H773" s="78" t="s">
        <v>7395</v>
      </c>
    </row>
    <row r="774" spans="1:8">
      <c r="A774" s="78" t="s">
        <v>4546</v>
      </c>
      <c r="C774" s="78" t="s">
        <v>56</v>
      </c>
      <c r="D774" s="78" t="s">
        <v>7396</v>
      </c>
      <c r="E774" s="78" t="s">
        <v>7397</v>
      </c>
      <c r="F774" s="78" t="s">
        <v>7393</v>
      </c>
      <c r="G774" s="78" t="s">
        <v>7398</v>
      </c>
      <c r="H774" s="78" t="s">
        <v>7399</v>
      </c>
    </row>
    <row r="775" spans="1:8">
      <c r="A775" s="78" t="s">
        <v>4546</v>
      </c>
      <c r="C775" s="78" t="s">
        <v>56</v>
      </c>
      <c r="D775" s="78" t="s">
        <v>7400</v>
      </c>
      <c r="E775" s="78" t="s">
        <v>7401</v>
      </c>
      <c r="F775" s="78" t="s">
        <v>7402</v>
      </c>
      <c r="G775" s="78" t="s">
        <v>7403</v>
      </c>
      <c r="H775" s="78" t="s">
        <v>7404</v>
      </c>
    </row>
    <row r="776" spans="1:8">
      <c r="A776" s="78" t="s">
        <v>4546</v>
      </c>
      <c r="C776" s="78" t="s">
        <v>57</v>
      </c>
      <c r="D776" s="78" t="s">
        <v>7405</v>
      </c>
      <c r="E776" s="78" t="s">
        <v>7406</v>
      </c>
      <c r="F776" s="78" t="s">
        <v>7402</v>
      </c>
      <c r="G776" s="78" t="s">
        <v>7407</v>
      </c>
      <c r="H776" s="78" t="s">
        <v>7408</v>
      </c>
    </row>
    <row r="777" spans="1:8">
      <c r="A777" s="78" t="s">
        <v>4546</v>
      </c>
      <c r="C777" s="78" t="s">
        <v>56</v>
      </c>
      <c r="D777" s="78" t="s">
        <v>7409</v>
      </c>
      <c r="E777" s="78" t="s">
        <v>5344</v>
      </c>
      <c r="F777" s="78" t="s">
        <v>7402</v>
      </c>
      <c r="G777" s="78" t="s">
        <v>7410</v>
      </c>
      <c r="H777" s="78" t="s">
        <v>7411</v>
      </c>
    </row>
    <row r="778" spans="1:8">
      <c r="A778" s="78" t="s">
        <v>4546</v>
      </c>
      <c r="C778" s="78" t="s">
        <v>56</v>
      </c>
      <c r="D778" s="78" t="s">
        <v>7412</v>
      </c>
      <c r="E778" s="78" t="s">
        <v>3121</v>
      </c>
      <c r="F778" s="78" t="s">
        <v>7413</v>
      </c>
      <c r="G778" s="78" t="s">
        <v>7414</v>
      </c>
      <c r="H778" s="78" t="s">
        <v>7415</v>
      </c>
    </row>
    <row r="779" spans="1:8">
      <c r="A779" s="78" t="s">
        <v>4546</v>
      </c>
      <c r="C779" s="78" t="s">
        <v>56</v>
      </c>
      <c r="D779" s="78" t="s">
        <v>7416</v>
      </c>
      <c r="E779" s="78" t="s">
        <v>7417</v>
      </c>
      <c r="F779" s="78" t="s">
        <v>7413</v>
      </c>
      <c r="G779" s="78" t="s">
        <v>7418</v>
      </c>
      <c r="H779" s="78" t="s">
        <v>7419</v>
      </c>
    </row>
    <row r="780" spans="1:8">
      <c r="A780" s="78" t="s">
        <v>4546</v>
      </c>
      <c r="C780" s="78" t="s">
        <v>56</v>
      </c>
      <c r="D780" s="78" t="s">
        <v>7420</v>
      </c>
      <c r="E780" s="78" t="s">
        <v>7421</v>
      </c>
      <c r="F780" s="78" t="s">
        <v>7422</v>
      </c>
      <c r="G780" s="78" t="s">
        <v>7423</v>
      </c>
      <c r="H780" s="78" t="s">
        <v>7424</v>
      </c>
    </row>
    <row r="781" spans="1:8">
      <c r="A781" s="78" t="s">
        <v>4546</v>
      </c>
      <c r="B781" s="78" t="s">
        <v>7425</v>
      </c>
      <c r="C781" s="78" t="s">
        <v>57</v>
      </c>
      <c r="D781" s="78" t="s">
        <v>7426</v>
      </c>
      <c r="E781" s="78" t="s">
        <v>7427</v>
      </c>
      <c r="F781" s="78" t="s">
        <v>3225</v>
      </c>
      <c r="G781" s="78" t="s">
        <v>7428</v>
      </c>
      <c r="H781" s="78" t="s">
        <v>7429</v>
      </c>
    </row>
    <row r="782" spans="1:8">
      <c r="A782" s="78" t="s">
        <v>4546</v>
      </c>
      <c r="C782" s="78" t="s">
        <v>56</v>
      </c>
      <c r="D782" s="78" t="s">
        <v>7430</v>
      </c>
      <c r="E782" s="78" t="s">
        <v>7431</v>
      </c>
      <c r="F782" s="78" t="s">
        <v>3225</v>
      </c>
      <c r="G782" s="78" t="s">
        <v>4438</v>
      </c>
      <c r="H782" s="78" t="s">
        <v>7432</v>
      </c>
    </row>
    <row r="783" spans="1:8">
      <c r="A783" s="78" t="s">
        <v>4546</v>
      </c>
      <c r="C783" s="78" t="s">
        <v>56</v>
      </c>
      <c r="D783" s="78" t="s">
        <v>7433</v>
      </c>
      <c r="E783" s="78" t="s">
        <v>5934</v>
      </c>
      <c r="F783" s="78" t="s">
        <v>3225</v>
      </c>
      <c r="G783" s="78" t="s">
        <v>7434</v>
      </c>
      <c r="H783" s="78" t="s">
        <v>7435</v>
      </c>
    </row>
    <row r="784" spans="1:8">
      <c r="A784" s="78" t="s">
        <v>4546</v>
      </c>
      <c r="C784" s="78" t="s">
        <v>56</v>
      </c>
      <c r="D784" s="78" t="s">
        <v>7436</v>
      </c>
      <c r="E784" s="78" t="s">
        <v>7437</v>
      </c>
      <c r="F784" s="78" t="s">
        <v>7438</v>
      </c>
      <c r="G784" s="78" t="s">
        <v>3342</v>
      </c>
      <c r="H784" s="78" t="s">
        <v>7439</v>
      </c>
    </row>
    <row r="785" spans="1:8">
      <c r="A785" s="78" t="s">
        <v>4546</v>
      </c>
      <c r="C785" s="78" t="s">
        <v>56</v>
      </c>
      <c r="D785" s="78" t="s">
        <v>7440</v>
      </c>
      <c r="E785" s="78" t="s">
        <v>7441</v>
      </c>
      <c r="F785" s="78" t="s">
        <v>7438</v>
      </c>
      <c r="G785" s="78" t="s">
        <v>4293</v>
      </c>
      <c r="H785" s="78" t="s">
        <v>7442</v>
      </c>
    </row>
    <row r="786" spans="1:8">
      <c r="A786" s="78" t="s">
        <v>4546</v>
      </c>
      <c r="C786" s="78" t="s">
        <v>56</v>
      </c>
      <c r="D786" s="78" t="s">
        <v>7443</v>
      </c>
      <c r="E786" s="78" t="s">
        <v>7444</v>
      </c>
      <c r="F786" s="78" t="s">
        <v>7445</v>
      </c>
      <c r="G786" s="78" t="s">
        <v>7446</v>
      </c>
      <c r="H786" s="78" t="s">
        <v>7447</v>
      </c>
    </row>
    <row r="787" spans="1:8">
      <c r="A787" s="78" t="s">
        <v>4546</v>
      </c>
      <c r="C787" s="78" t="s">
        <v>57</v>
      </c>
      <c r="D787" s="78" t="s">
        <v>7448</v>
      </c>
      <c r="E787" s="78" t="s">
        <v>7449</v>
      </c>
      <c r="F787" s="78" t="s">
        <v>7450</v>
      </c>
      <c r="G787" s="78" t="s">
        <v>7451</v>
      </c>
      <c r="H787" s="78" t="s">
        <v>7452</v>
      </c>
    </row>
    <row r="788" spans="1:8">
      <c r="A788" s="78" t="s">
        <v>4546</v>
      </c>
      <c r="B788" s="78" t="s">
        <v>7453</v>
      </c>
      <c r="C788" s="78" t="s">
        <v>56</v>
      </c>
      <c r="D788" s="78" t="s">
        <v>7454</v>
      </c>
      <c r="E788" s="78" t="s">
        <v>7455</v>
      </c>
      <c r="F788" s="78" t="s">
        <v>7450</v>
      </c>
      <c r="G788" s="78" t="s">
        <v>7456</v>
      </c>
      <c r="H788" s="78" t="s">
        <v>7457</v>
      </c>
    </row>
    <row r="789" spans="1:8">
      <c r="A789" s="78" t="s">
        <v>4546</v>
      </c>
      <c r="C789" s="78" t="s">
        <v>56</v>
      </c>
      <c r="D789" s="78" t="s">
        <v>7458</v>
      </c>
      <c r="E789" s="78" t="s">
        <v>7459</v>
      </c>
      <c r="F789" s="78" t="s">
        <v>7460</v>
      </c>
      <c r="G789" s="78" t="s">
        <v>7461</v>
      </c>
      <c r="H789" s="78" t="s">
        <v>7462</v>
      </c>
    </row>
    <row r="790" spans="1:8">
      <c r="A790" s="78" t="s">
        <v>4546</v>
      </c>
      <c r="C790" s="78" t="s">
        <v>56</v>
      </c>
      <c r="D790" s="78" t="s">
        <v>7463</v>
      </c>
      <c r="E790" s="78" t="s">
        <v>7464</v>
      </c>
      <c r="F790" s="78" t="s">
        <v>7465</v>
      </c>
      <c r="G790" s="78" t="s">
        <v>7466</v>
      </c>
      <c r="H790" s="78" t="s">
        <v>7467</v>
      </c>
    </row>
    <row r="791" spans="1:8">
      <c r="A791" s="78" t="s">
        <v>4546</v>
      </c>
      <c r="C791" s="78" t="s">
        <v>57</v>
      </c>
      <c r="D791" s="78" t="s">
        <v>7468</v>
      </c>
      <c r="E791" s="78" t="s">
        <v>5499</v>
      </c>
      <c r="F791" s="78" t="s">
        <v>7465</v>
      </c>
      <c r="G791" s="78" t="s">
        <v>7469</v>
      </c>
      <c r="H791" s="78" t="s">
        <v>7470</v>
      </c>
    </row>
    <row r="792" spans="1:8">
      <c r="A792" s="78" t="s">
        <v>4546</v>
      </c>
      <c r="B792" s="78" t="s">
        <v>7471</v>
      </c>
      <c r="C792" s="78" t="s">
        <v>57</v>
      </c>
      <c r="D792" s="78" t="s">
        <v>7472</v>
      </c>
      <c r="E792" s="78" t="s">
        <v>7473</v>
      </c>
      <c r="F792" s="78" t="s">
        <v>7465</v>
      </c>
      <c r="G792" s="78" t="s">
        <v>3752</v>
      </c>
      <c r="H792" s="78" t="s">
        <v>7474</v>
      </c>
    </row>
    <row r="793" spans="1:8">
      <c r="A793" s="78" t="s">
        <v>4546</v>
      </c>
      <c r="C793" s="78" t="s">
        <v>57</v>
      </c>
      <c r="D793" s="78" t="s">
        <v>7475</v>
      </c>
      <c r="E793" s="78" t="s">
        <v>7476</v>
      </c>
      <c r="F793" s="78" t="s">
        <v>7465</v>
      </c>
      <c r="G793" s="78" t="s">
        <v>7477</v>
      </c>
      <c r="H793" s="78" t="s">
        <v>7478</v>
      </c>
    </row>
    <row r="794" spans="1:8">
      <c r="A794" s="78" t="s">
        <v>4546</v>
      </c>
      <c r="C794" s="78" t="s">
        <v>56</v>
      </c>
      <c r="D794" s="78" t="s">
        <v>7479</v>
      </c>
      <c r="E794" s="78" t="s">
        <v>7480</v>
      </c>
      <c r="F794" s="78" t="s">
        <v>7465</v>
      </c>
      <c r="G794" s="78" t="s">
        <v>4394</v>
      </c>
      <c r="H794" s="78" t="s">
        <v>7481</v>
      </c>
    </row>
    <row r="795" spans="1:8">
      <c r="A795" s="78" t="s">
        <v>4546</v>
      </c>
      <c r="C795" s="78" t="s">
        <v>56</v>
      </c>
      <c r="D795" s="78" t="s">
        <v>7482</v>
      </c>
      <c r="E795" s="78" t="s">
        <v>7483</v>
      </c>
      <c r="F795" s="78" t="s">
        <v>7484</v>
      </c>
      <c r="G795" s="78" t="s">
        <v>7485</v>
      </c>
      <c r="H795" s="78" t="s">
        <v>7486</v>
      </c>
    </row>
    <row r="796" spans="1:8">
      <c r="A796" s="78" t="s">
        <v>4546</v>
      </c>
      <c r="C796" s="78" t="s">
        <v>56</v>
      </c>
      <c r="D796" s="78" t="s">
        <v>7487</v>
      </c>
      <c r="E796" s="78" t="s">
        <v>7488</v>
      </c>
      <c r="F796" s="78" t="s">
        <v>7484</v>
      </c>
      <c r="G796" s="78" t="s">
        <v>7489</v>
      </c>
      <c r="H796" s="78" t="s">
        <v>7490</v>
      </c>
    </row>
    <row r="797" spans="1:8">
      <c r="A797" s="78" t="s">
        <v>4546</v>
      </c>
      <c r="C797" s="78" t="s">
        <v>56</v>
      </c>
      <c r="D797" s="78" t="s">
        <v>7491</v>
      </c>
      <c r="E797" s="78" t="s">
        <v>7492</v>
      </c>
      <c r="F797" s="78" t="s">
        <v>7484</v>
      </c>
      <c r="G797" s="78" t="s">
        <v>7493</v>
      </c>
      <c r="H797" s="78" t="s">
        <v>7494</v>
      </c>
    </row>
    <row r="798" spans="1:8">
      <c r="A798" s="78" t="s">
        <v>4546</v>
      </c>
      <c r="C798" s="78" t="s">
        <v>57</v>
      </c>
      <c r="D798" s="78" t="s">
        <v>7495</v>
      </c>
      <c r="E798" s="78" t="s">
        <v>4268</v>
      </c>
      <c r="F798" s="78" t="s">
        <v>7484</v>
      </c>
      <c r="G798" s="78" t="s">
        <v>7496</v>
      </c>
      <c r="H798" s="78" t="s">
        <v>7497</v>
      </c>
    </row>
    <row r="799" spans="1:8">
      <c r="A799" s="78" t="s">
        <v>4546</v>
      </c>
      <c r="C799" s="78" t="s">
        <v>57</v>
      </c>
      <c r="D799" s="78" t="s">
        <v>7498</v>
      </c>
      <c r="E799" s="78" t="s">
        <v>7499</v>
      </c>
      <c r="F799" s="78" t="s">
        <v>7484</v>
      </c>
      <c r="G799" s="78" t="s">
        <v>7500</v>
      </c>
      <c r="H799" s="78" t="s">
        <v>7501</v>
      </c>
    </row>
    <row r="800" spans="1:8">
      <c r="A800" s="78" t="s">
        <v>4546</v>
      </c>
      <c r="C800" s="78" t="s">
        <v>56</v>
      </c>
      <c r="D800" s="78" t="s">
        <v>7502</v>
      </c>
      <c r="E800" s="78" t="s">
        <v>7503</v>
      </c>
      <c r="F800" s="78" t="s">
        <v>7504</v>
      </c>
      <c r="G800" s="78" t="s">
        <v>7505</v>
      </c>
      <c r="H800" s="78" t="s">
        <v>7506</v>
      </c>
    </row>
    <row r="801" spans="1:8">
      <c r="A801" s="78" t="s">
        <v>4546</v>
      </c>
      <c r="C801" s="78" t="s">
        <v>56</v>
      </c>
      <c r="D801" s="78" t="s">
        <v>7507</v>
      </c>
      <c r="E801" s="78" t="s">
        <v>7508</v>
      </c>
      <c r="F801" s="78" t="s">
        <v>7504</v>
      </c>
      <c r="G801" s="78" t="s">
        <v>7509</v>
      </c>
      <c r="H801" s="78" t="s">
        <v>7510</v>
      </c>
    </row>
    <row r="802" spans="1:8">
      <c r="A802" s="78" t="s">
        <v>4546</v>
      </c>
      <c r="C802" s="78" t="s">
        <v>56</v>
      </c>
      <c r="D802" s="78" t="s">
        <v>7511</v>
      </c>
      <c r="E802" s="78" t="s">
        <v>4168</v>
      </c>
      <c r="F802" s="78" t="s">
        <v>7504</v>
      </c>
      <c r="G802" s="78" t="s">
        <v>5077</v>
      </c>
      <c r="H802" s="78" t="s">
        <v>7512</v>
      </c>
    </row>
    <row r="803" spans="1:8">
      <c r="A803" s="78" t="s">
        <v>4546</v>
      </c>
      <c r="C803" s="78" t="s">
        <v>57</v>
      </c>
      <c r="D803" s="78" t="s">
        <v>7513</v>
      </c>
      <c r="E803" s="78" t="s">
        <v>7514</v>
      </c>
      <c r="F803" s="78" t="s">
        <v>7515</v>
      </c>
      <c r="G803" s="78" t="s">
        <v>3298</v>
      </c>
      <c r="H803" s="78" t="s">
        <v>7516</v>
      </c>
    </row>
    <row r="804" spans="1:8">
      <c r="A804" s="78" t="s">
        <v>4546</v>
      </c>
      <c r="C804" s="78" t="s">
        <v>56</v>
      </c>
      <c r="D804" s="78" t="s">
        <v>7517</v>
      </c>
      <c r="E804" s="78" t="s">
        <v>7518</v>
      </c>
      <c r="F804" s="78" t="s">
        <v>7515</v>
      </c>
      <c r="G804" s="78" t="s">
        <v>7519</v>
      </c>
      <c r="H804" s="78" t="s">
        <v>7520</v>
      </c>
    </row>
    <row r="805" spans="1:8">
      <c r="A805" s="78" t="s">
        <v>4546</v>
      </c>
      <c r="C805" s="78" t="s">
        <v>57</v>
      </c>
      <c r="D805" s="78" t="s">
        <v>7521</v>
      </c>
      <c r="E805" s="78" t="s">
        <v>7522</v>
      </c>
      <c r="F805" s="78" t="s">
        <v>3222</v>
      </c>
      <c r="G805" s="78" t="s">
        <v>7523</v>
      </c>
      <c r="H805" s="78" t="s">
        <v>7524</v>
      </c>
    </row>
    <row r="806" spans="1:8">
      <c r="A806" s="78" t="s">
        <v>4546</v>
      </c>
      <c r="B806" s="78" t="s">
        <v>7525</v>
      </c>
      <c r="C806" s="78" t="s">
        <v>57</v>
      </c>
      <c r="D806" s="78" t="s">
        <v>7526</v>
      </c>
      <c r="E806" s="78" t="s">
        <v>7527</v>
      </c>
      <c r="F806" s="78" t="s">
        <v>3222</v>
      </c>
      <c r="G806" s="78" t="s">
        <v>7528</v>
      </c>
      <c r="H806" s="78" t="s">
        <v>7529</v>
      </c>
    </row>
    <row r="807" spans="1:8">
      <c r="A807" s="78" t="s">
        <v>4546</v>
      </c>
      <c r="C807" s="78" t="s">
        <v>56</v>
      </c>
      <c r="D807" s="78" t="s">
        <v>7530</v>
      </c>
      <c r="E807" s="78" t="s">
        <v>7531</v>
      </c>
      <c r="F807" s="78" t="s">
        <v>3222</v>
      </c>
      <c r="G807" s="78" t="s">
        <v>7532</v>
      </c>
      <c r="H807" s="78" t="s">
        <v>7533</v>
      </c>
    </row>
    <row r="808" spans="1:8">
      <c r="A808" s="78" t="s">
        <v>4546</v>
      </c>
      <c r="C808" s="78" t="s">
        <v>57</v>
      </c>
      <c r="D808" s="78" t="s">
        <v>7534</v>
      </c>
      <c r="E808" s="78" t="s">
        <v>7535</v>
      </c>
      <c r="F808" s="78" t="s">
        <v>3222</v>
      </c>
      <c r="G808" s="78" t="s">
        <v>3880</v>
      </c>
      <c r="H808" s="78" t="s">
        <v>7536</v>
      </c>
    </row>
    <row r="809" spans="1:8">
      <c r="A809" s="78" t="s">
        <v>4546</v>
      </c>
      <c r="C809" s="78" t="s">
        <v>56</v>
      </c>
      <c r="D809" s="78" t="s">
        <v>7537</v>
      </c>
      <c r="E809" s="78" t="s">
        <v>4071</v>
      </c>
      <c r="F809" s="78" t="s">
        <v>3222</v>
      </c>
      <c r="G809" s="78" t="s">
        <v>7538</v>
      </c>
      <c r="H809" s="78" t="s">
        <v>7539</v>
      </c>
    </row>
    <row r="810" spans="1:8">
      <c r="A810" s="78" t="s">
        <v>4546</v>
      </c>
      <c r="C810" s="78" t="s">
        <v>56</v>
      </c>
      <c r="D810" s="78" t="s">
        <v>7540</v>
      </c>
      <c r="E810" s="78" t="s">
        <v>7541</v>
      </c>
      <c r="F810" s="78" t="s">
        <v>7542</v>
      </c>
      <c r="G810" s="78" t="s">
        <v>7543</v>
      </c>
      <c r="H810" s="78" t="s">
        <v>7544</v>
      </c>
    </row>
    <row r="811" spans="1:8">
      <c r="A811" s="78" t="s">
        <v>4546</v>
      </c>
      <c r="C811" s="78" t="s">
        <v>56</v>
      </c>
      <c r="D811" s="78" t="s">
        <v>7545</v>
      </c>
      <c r="E811" s="78" t="s">
        <v>7546</v>
      </c>
      <c r="F811" s="78" t="s">
        <v>7542</v>
      </c>
      <c r="G811" s="78" t="s">
        <v>7547</v>
      </c>
      <c r="H811" s="78" t="s">
        <v>7548</v>
      </c>
    </row>
    <row r="812" spans="1:8">
      <c r="A812" s="78" t="s">
        <v>4546</v>
      </c>
      <c r="C812" s="78" t="s">
        <v>56</v>
      </c>
      <c r="D812" s="78" t="s">
        <v>7549</v>
      </c>
      <c r="E812" s="78" t="s">
        <v>7550</v>
      </c>
      <c r="F812" s="78" t="s">
        <v>7542</v>
      </c>
      <c r="G812" s="78" t="s">
        <v>3407</v>
      </c>
      <c r="H812" s="78" t="s">
        <v>7551</v>
      </c>
    </row>
    <row r="813" spans="1:8">
      <c r="A813" s="78" t="s">
        <v>4546</v>
      </c>
      <c r="C813" s="78" t="s">
        <v>56</v>
      </c>
      <c r="D813" s="78" t="s">
        <v>7552</v>
      </c>
      <c r="E813" s="78" t="s">
        <v>7553</v>
      </c>
      <c r="F813" s="78" t="s">
        <v>3352</v>
      </c>
      <c r="G813" s="78" t="s">
        <v>5110</v>
      </c>
      <c r="H813" s="78" t="s">
        <v>7554</v>
      </c>
    </row>
    <row r="814" spans="1:8">
      <c r="A814" s="78" t="s">
        <v>4546</v>
      </c>
      <c r="C814" s="78" t="s">
        <v>57</v>
      </c>
      <c r="D814" s="78" t="s">
        <v>7555</v>
      </c>
      <c r="E814" s="78" t="s">
        <v>6184</v>
      </c>
      <c r="F814" s="78" t="s">
        <v>7556</v>
      </c>
      <c r="G814" s="78" t="s">
        <v>7557</v>
      </c>
      <c r="H814" s="78" t="s">
        <v>7558</v>
      </c>
    </row>
    <row r="815" spans="1:8">
      <c r="A815" s="78" t="s">
        <v>4546</v>
      </c>
      <c r="B815" s="78" t="s">
        <v>7559</v>
      </c>
      <c r="C815" s="78" t="s">
        <v>57</v>
      </c>
      <c r="D815" s="78" t="s">
        <v>7560</v>
      </c>
      <c r="E815" s="78" t="s">
        <v>7561</v>
      </c>
      <c r="F815" s="78" t="s">
        <v>7556</v>
      </c>
      <c r="G815" s="78" t="s">
        <v>7562</v>
      </c>
      <c r="H815" s="78" t="s">
        <v>7563</v>
      </c>
    </row>
    <row r="816" spans="1:8">
      <c r="A816" s="78" t="s">
        <v>4546</v>
      </c>
      <c r="C816" s="78" t="s">
        <v>57</v>
      </c>
      <c r="D816" s="78" t="s">
        <v>7564</v>
      </c>
      <c r="E816" s="78" t="s">
        <v>7565</v>
      </c>
      <c r="F816" s="78" t="s">
        <v>7556</v>
      </c>
      <c r="G816" s="78" t="s">
        <v>7566</v>
      </c>
      <c r="H816" s="78" t="s">
        <v>7567</v>
      </c>
    </row>
    <row r="817" spans="1:8">
      <c r="A817" s="78" t="s">
        <v>4546</v>
      </c>
      <c r="C817" s="78" t="s">
        <v>56</v>
      </c>
      <c r="D817" s="78" t="s">
        <v>7568</v>
      </c>
      <c r="E817" s="78" t="s">
        <v>7569</v>
      </c>
      <c r="F817" s="78" t="s">
        <v>7556</v>
      </c>
      <c r="G817" s="78" t="s">
        <v>3147</v>
      </c>
      <c r="H817" s="78" t="s">
        <v>7570</v>
      </c>
    </row>
    <row r="818" spans="1:8">
      <c r="A818" s="78" t="s">
        <v>4546</v>
      </c>
      <c r="C818" s="78" t="s">
        <v>57</v>
      </c>
      <c r="D818" s="78" t="s">
        <v>7571</v>
      </c>
      <c r="E818" s="78" t="s">
        <v>7572</v>
      </c>
      <c r="F818" s="78" t="s">
        <v>7556</v>
      </c>
      <c r="G818" s="78" t="s">
        <v>3894</v>
      </c>
      <c r="H818" s="78" t="s">
        <v>7573</v>
      </c>
    </row>
    <row r="819" spans="1:8">
      <c r="A819" s="78" t="s">
        <v>4546</v>
      </c>
      <c r="C819" s="78" t="s">
        <v>56</v>
      </c>
      <c r="D819" s="78" t="s">
        <v>7574</v>
      </c>
      <c r="E819" s="78" t="s">
        <v>7575</v>
      </c>
      <c r="F819" s="78" t="s">
        <v>7576</v>
      </c>
      <c r="G819" s="78" t="s">
        <v>7577</v>
      </c>
      <c r="H819" s="78" t="s">
        <v>7578</v>
      </c>
    </row>
    <row r="820" spans="1:8">
      <c r="A820" s="78" t="s">
        <v>4546</v>
      </c>
      <c r="C820" s="78" t="s">
        <v>56</v>
      </c>
      <c r="D820" s="78" t="s">
        <v>7579</v>
      </c>
      <c r="E820" s="78" t="s">
        <v>7580</v>
      </c>
      <c r="F820" s="78" t="s">
        <v>7576</v>
      </c>
      <c r="G820" s="78" t="s">
        <v>6010</v>
      </c>
      <c r="H820" s="78" t="s">
        <v>7581</v>
      </c>
    </row>
    <row r="821" spans="1:8">
      <c r="A821" s="78" t="s">
        <v>4546</v>
      </c>
      <c r="C821" s="78" t="s">
        <v>57</v>
      </c>
      <c r="D821" s="78" t="s">
        <v>7582</v>
      </c>
      <c r="E821" s="78" t="s">
        <v>7583</v>
      </c>
      <c r="F821" s="78" t="s">
        <v>7576</v>
      </c>
      <c r="G821" s="78" t="s">
        <v>4500</v>
      </c>
      <c r="H821" s="78" t="s">
        <v>7584</v>
      </c>
    </row>
    <row r="822" spans="1:8">
      <c r="A822" s="78" t="s">
        <v>4546</v>
      </c>
      <c r="B822" s="78" t="s">
        <v>7585</v>
      </c>
      <c r="C822" s="78" t="s">
        <v>57</v>
      </c>
      <c r="D822" s="78" t="s">
        <v>7586</v>
      </c>
      <c r="E822" s="78" t="s">
        <v>7587</v>
      </c>
      <c r="F822" s="78" t="s">
        <v>3355</v>
      </c>
      <c r="G822" s="78" t="s">
        <v>3879</v>
      </c>
      <c r="H822" s="78" t="s">
        <v>7588</v>
      </c>
    </row>
    <row r="823" spans="1:8">
      <c r="A823" s="78" t="s">
        <v>4546</v>
      </c>
      <c r="C823" s="78" t="s">
        <v>57</v>
      </c>
      <c r="D823" s="78" t="s">
        <v>7589</v>
      </c>
      <c r="E823" s="78" t="s">
        <v>7590</v>
      </c>
      <c r="F823" s="78" t="s">
        <v>3361</v>
      </c>
      <c r="G823" s="78" t="s">
        <v>7591</v>
      </c>
      <c r="H823" s="78" t="s">
        <v>7592</v>
      </c>
    </row>
    <row r="824" spans="1:8">
      <c r="A824" s="78" t="s">
        <v>4546</v>
      </c>
      <c r="C824" s="78" t="s">
        <v>56</v>
      </c>
      <c r="D824" s="78" t="s">
        <v>7593</v>
      </c>
      <c r="E824" s="78" t="s">
        <v>7594</v>
      </c>
      <c r="F824" s="78" t="s">
        <v>3361</v>
      </c>
      <c r="G824" s="78" t="s">
        <v>3869</v>
      </c>
      <c r="H824" s="78" t="s">
        <v>7595</v>
      </c>
    </row>
    <row r="825" spans="1:8">
      <c r="A825" s="78" t="s">
        <v>4546</v>
      </c>
      <c r="C825" s="78" t="s">
        <v>56</v>
      </c>
      <c r="D825" s="78" t="s">
        <v>7596</v>
      </c>
      <c r="E825" s="78" t="s">
        <v>4516</v>
      </c>
      <c r="F825" s="78" t="s">
        <v>3361</v>
      </c>
      <c r="G825" s="78" t="s">
        <v>7597</v>
      </c>
      <c r="H825" s="78" t="s">
        <v>7598</v>
      </c>
    </row>
    <row r="826" spans="1:8">
      <c r="A826" s="78" t="s">
        <v>4546</v>
      </c>
      <c r="C826" s="78" t="s">
        <v>56</v>
      </c>
      <c r="D826" s="78" t="s">
        <v>7599</v>
      </c>
      <c r="E826" s="78" t="s">
        <v>7600</v>
      </c>
      <c r="F826" s="78" t="s">
        <v>7601</v>
      </c>
      <c r="G826" s="78" t="s">
        <v>7602</v>
      </c>
      <c r="H826" s="78" t="s">
        <v>7603</v>
      </c>
    </row>
    <row r="827" spans="1:8">
      <c r="A827" s="78" t="s">
        <v>4546</v>
      </c>
      <c r="C827" s="78" t="s">
        <v>56</v>
      </c>
      <c r="D827" s="78" t="s">
        <v>7604</v>
      </c>
      <c r="E827" s="78" t="s">
        <v>7605</v>
      </c>
      <c r="F827" s="78" t="s">
        <v>7601</v>
      </c>
      <c r="G827" s="78" t="s">
        <v>7606</v>
      </c>
      <c r="H827" s="78" t="s">
        <v>7607</v>
      </c>
    </row>
    <row r="828" spans="1:8">
      <c r="A828" s="78" t="s">
        <v>4546</v>
      </c>
      <c r="C828" s="78" t="s">
        <v>56</v>
      </c>
      <c r="D828" s="78" t="s">
        <v>7608</v>
      </c>
      <c r="E828" s="78" t="s">
        <v>7609</v>
      </c>
      <c r="F828" s="78" t="s">
        <v>7601</v>
      </c>
      <c r="G828" s="78" t="s">
        <v>7610</v>
      </c>
      <c r="H828" s="78" t="s">
        <v>7611</v>
      </c>
    </row>
    <row r="829" spans="1:8">
      <c r="A829" s="78" t="s">
        <v>4546</v>
      </c>
      <c r="C829" s="78" t="s">
        <v>57</v>
      </c>
      <c r="D829" s="78" t="s">
        <v>7612</v>
      </c>
      <c r="E829" s="78" t="s">
        <v>7613</v>
      </c>
      <c r="F829" s="78" t="s">
        <v>7614</v>
      </c>
      <c r="G829" s="78" t="s">
        <v>7615</v>
      </c>
      <c r="H829" s="78" t="s">
        <v>7616</v>
      </c>
    </row>
    <row r="830" spans="1:8">
      <c r="A830" s="78" t="s">
        <v>4546</v>
      </c>
      <c r="C830" s="78" t="s">
        <v>57</v>
      </c>
      <c r="D830" s="78" t="s">
        <v>7617</v>
      </c>
      <c r="E830" s="78" t="s">
        <v>7618</v>
      </c>
      <c r="F830" s="78" t="s">
        <v>7614</v>
      </c>
      <c r="G830" s="78" t="s">
        <v>5828</v>
      </c>
      <c r="H830" s="78" t="s">
        <v>7619</v>
      </c>
    </row>
    <row r="831" spans="1:8">
      <c r="A831" s="78" t="s">
        <v>4546</v>
      </c>
      <c r="C831" s="78" t="s">
        <v>56</v>
      </c>
      <c r="D831" s="78" t="s">
        <v>7620</v>
      </c>
      <c r="E831" s="78" t="s">
        <v>7621</v>
      </c>
      <c r="F831" s="78" t="s">
        <v>7614</v>
      </c>
      <c r="G831" s="78" t="s">
        <v>7622</v>
      </c>
      <c r="H831" s="78" t="s">
        <v>7623</v>
      </c>
    </row>
    <row r="832" spans="1:8">
      <c r="A832" s="78" t="s">
        <v>4546</v>
      </c>
      <c r="C832" s="78" t="s">
        <v>56</v>
      </c>
      <c r="D832" s="78" t="s">
        <v>7624</v>
      </c>
      <c r="E832" s="78" t="s">
        <v>7625</v>
      </c>
      <c r="F832" s="78" t="s">
        <v>7626</v>
      </c>
      <c r="G832" s="78" t="s">
        <v>3219</v>
      </c>
      <c r="H832" s="78" t="s">
        <v>7627</v>
      </c>
    </row>
    <row r="833" spans="1:8">
      <c r="A833" s="78" t="s">
        <v>4546</v>
      </c>
      <c r="C833" s="78" t="s">
        <v>56</v>
      </c>
      <c r="D833" s="78" t="s">
        <v>7628</v>
      </c>
      <c r="E833" s="78" t="s">
        <v>7629</v>
      </c>
      <c r="F833" s="78" t="s">
        <v>3364</v>
      </c>
      <c r="G833" s="78" t="s">
        <v>7630</v>
      </c>
      <c r="H833" s="78" t="s">
        <v>7631</v>
      </c>
    </row>
    <row r="834" spans="1:8">
      <c r="A834" s="78" t="s">
        <v>4546</v>
      </c>
      <c r="C834" s="78" t="s">
        <v>56</v>
      </c>
      <c r="D834" s="78" t="s">
        <v>7632</v>
      </c>
      <c r="E834" s="78" t="s">
        <v>7633</v>
      </c>
      <c r="F834" s="78" t="s">
        <v>3364</v>
      </c>
      <c r="G834" s="78" t="s">
        <v>7143</v>
      </c>
      <c r="H834" s="78" t="s">
        <v>7634</v>
      </c>
    </row>
    <row r="835" spans="1:8">
      <c r="A835" s="78" t="s">
        <v>4546</v>
      </c>
      <c r="C835" s="78" t="s">
        <v>57</v>
      </c>
      <c r="D835" s="78" t="s">
        <v>7635</v>
      </c>
      <c r="E835" s="78" t="s">
        <v>5756</v>
      </c>
      <c r="F835" s="78" t="s">
        <v>3364</v>
      </c>
      <c r="G835" s="78" t="s">
        <v>4337</v>
      </c>
      <c r="H835" s="78" t="s">
        <v>7636</v>
      </c>
    </row>
    <row r="836" spans="1:8">
      <c r="A836" s="78" t="s">
        <v>4546</v>
      </c>
      <c r="C836" s="78" t="s">
        <v>57</v>
      </c>
      <c r="D836" s="78" t="s">
        <v>7637</v>
      </c>
      <c r="E836" s="78" t="s">
        <v>7638</v>
      </c>
      <c r="F836" s="78" t="s">
        <v>7639</v>
      </c>
      <c r="G836" s="78" t="s">
        <v>7640</v>
      </c>
      <c r="H836" s="78" t="s">
        <v>7641</v>
      </c>
    </row>
    <row r="837" spans="1:8">
      <c r="A837" s="78" t="s">
        <v>4546</v>
      </c>
      <c r="C837" s="78" t="s">
        <v>56</v>
      </c>
      <c r="D837" s="78" t="s">
        <v>7642</v>
      </c>
      <c r="E837" s="78" t="s">
        <v>7643</v>
      </c>
      <c r="F837" s="78" t="s">
        <v>7644</v>
      </c>
      <c r="G837" s="78" t="s">
        <v>7645</v>
      </c>
      <c r="H837" s="78" t="s">
        <v>7646</v>
      </c>
    </row>
    <row r="838" spans="1:8">
      <c r="A838" s="78" t="s">
        <v>4546</v>
      </c>
      <c r="C838" s="78" t="s">
        <v>57</v>
      </c>
      <c r="D838" s="78" t="s">
        <v>7647</v>
      </c>
      <c r="E838" s="78" t="s">
        <v>7648</v>
      </c>
      <c r="F838" s="78" t="s">
        <v>7644</v>
      </c>
      <c r="G838" s="78" t="s">
        <v>7649</v>
      </c>
      <c r="H838" s="78" t="s">
        <v>7650</v>
      </c>
    </row>
    <row r="839" spans="1:8">
      <c r="A839" s="78" t="s">
        <v>4546</v>
      </c>
      <c r="C839" s="78" t="s">
        <v>56</v>
      </c>
      <c r="D839" s="78" t="s">
        <v>7651</v>
      </c>
      <c r="E839" s="78" t="s">
        <v>7652</v>
      </c>
      <c r="F839" s="78" t="s">
        <v>7653</v>
      </c>
      <c r="G839" s="78" t="s">
        <v>7654</v>
      </c>
      <c r="H839" s="78" t="s">
        <v>7655</v>
      </c>
    </row>
    <row r="840" spans="1:8">
      <c r="A840" s="78" t="s">
        <v>4546</v>
      </c>
      <c r="C840" s="78" t="s">
        <v>57</v>
      </c>
      <c r="D840" s="78" t="s">
        <v>7656</v>
      </c>
      <c r="E840" s="78" t="s">
        <v>5832</v>
      </c>
      <c r="F840" s="78" t="s">
        <v>7653</v>
      </c>
      <c r="G840" s="78" t="s">
        <v>7657</v>
      </c>
      <c r="H840" s="78" t="s">
        <v>7658</v>
      </c>
    </row>
    <row r="841" spans="1:8">
      <c r="A841" s="78" t="s">
        <v>4546</v>
      </c>
      <c r="C841" s="78" t="s">
        <v>56</v>
      </c>
      <c r="D841" s="78" t="s">
        <v>7659</v>
      </c>
      <c r="E841" s="78" t="s">
        <v>7660</v>
      </c>
      <c r="F841" s="78" t="s">
        <v>7653</v>
      </c>
      <c r="G841" s="78" t="s">
        <v>7661</v>
      </c>
      <c r="H841" s="78" t="s">
        <v>7662</v>
      </c>
    </row>
    <row r="842" spans="1:8">
      <c r="A842" s="78" t="s">
        <v>4546</v>
      </c>
      <c r="C842" s="78" t="s">
        <v>57</v>
      </c>
      <c r="D842" s="78" t="s">
        <v>7663</v>
      </c>
      <c r="E842" s="78" t="s">
        <v>7664</v>
      </c>
      <c r="F842" s="78" t="s">
        <v>7653</v>
      </c>
      <c r="G842" s="78" t="s">
        <v>7665</v>
      </c>
      <c r="H842" s="78" t="s">
        <v>7666</v>
      </c>
    </row>
    <row r="843" spans="1:8">
      <c r="A843" s="78" t="s">
        <v>4546</v>
      </c>
      <c r="B843" s="78" t="s">
        <v>7667</v>
      </c>
      <c r="C843" s="78" t="s">
        <v>57</v>
      </c>
      <c r="D843" s="78" t="s">
        <v>7668</v>
      </c>
      <c r="E843" s="78" t="s">
        <v>7669</v>
      </c>
      <c r="F843" s="78" t="s">
        <v>3367</v>
      </c>
      <c r="G843" s="78" t="s">
        <v>4282</v>
      </c>
      <c r="H843" s="78" t="s">
        <v>7670</v>
      </c>
    </row>
    <row r="844" spans="1:8">
      <c r="A844" s="78" t="s">
        <v>4546</v>
      </c>
      <c r="C844" s="78" t="s">
        <v>56</v>
      </c>
      <c r="D844" s="78" t="s">
        <v>7671</v>
      </c>
      <c r="E844" s="78" t="s">
        <v>7672</v>
      </c>
      <c r="F844" s="78" t="s">
        <v>3367</v>
      </c>
      <c r="G844" s="78" t="s">
        <v>4142</v>
      </c>
      <c r="H844" s="78" t="s">
        <v>7673</v>
      </c>
    </row>
    <row r="845" spans="1:8">
      <c r="A845" s="78" t="s">
        <v>4546</v>
      </c>
      <c r="C845" s="78" t="s">
        <v>56</v>
      </c>
      <c r="D845" s="78" t="s">
        <v>7674</v>
      </c>
      <c r="E845" s="78" t="s">
        <v>4917</v>
      </c>
      <c r="F845" s="78" t="s">
        <v>3367</v>
      </c>
      <c r="G845" s="78" t="s">
        <v>7675</v>
      </c>
      <c r="H845" s="78" t="s">
        <v>7676</v>
      </c>
    </row>
    <row r="846" spans="1:8">
      <c r="A846" s="78" t="s">
        <v>4546</v>
      </c>
      <c r="C846" s="78" t="s">
        <v>57</v>
      </c>
      <c r="D846" s="78" t="s">
        <v>7677</v>
      </c>
      <c r="E846" s="78" t="s">
        <v>7678</v>
      </c>
      <c r="F846" s="78" t="s">
        <v>3216</v>
      </c>
      <c r="G846" s="78" t="s">
        <v>7629</v>
      </c>
      <c r="H846" s="78" t="s">
        <v>7679</v>
      </c>
    </row>
    <row r="847" spans="1:8">
      <c r="A847" s="78" t="s">
        <v>4546</v>
      </c>
      <c r="C847" s="78" t="s">
        <v>56</v>
      </c>
      <c r="D847" s="78" t="s">
        <v>7680</v>
      </c>
      <c r="E847" s="78" t="s">
        <v>7681</v>
      </c>
      <c r="F847" s="78" t="s">
        <v>3216</v>
      </c>
      <c r="G847" s="78" t="s">
        <v>7682</v>
      </c>
      <c r="H847" s="78" t="s">
        <v>7683</v>
      </c>
    </row>
    <row r="848" spans="1:8">
      <c r="A848" s="78" t="s">
        <v>4546</v>
      </c>
      <c r="C848" s="78" t="s">
        <v>56</v>
      </c>
      <c r="D848" s="78" t="s">
        <v>7684</v>
      </c>
      <c r="E848" s="78" t="s">
        <v>7685</v>
      </c>
      <c r="F848" s="78" t="s">
        <v>3216</v>
      </c>
      <c r="G848" s="78" t="s">
        <v>7686</v>
      </c>
      <c r="H848" s="78" t="s">
        <v>7687</v>
      </c>
    </row>
    <row r="849" spans="1:8">
      <c r="A849" s="78" t="s">
        <v>4546</v>
      </c>
      <c r="C849" s="78" t="s">
        <v>56</v>
      </c>
      <c r="D849" s="78" t="s">
        <v>7688</v>
      </c>
      <c r="E849" s="78" t="s">
        <v>7689</v>
      </c>
      <c r="F849" s="78" t="s">
        <v>3216</v>
      </c>
      <c r="G849" s="78" t="s">
        <v>7690</v>
      </c>
      <c r="H849" s="78" t="s">
        <v>7691</v>
      </c>
    </row>
    <row r="850" spans="1:8">
      <c r="A850" s="78" t="s">
        <v>4546</v>
      </c>
      <c r="C850" s="78" t="s">
        <v>56</v>
      </c>
      <c r="D850" s="78" t="s">
        <v>7692</v>
      </c>
      <c r="E850" s="78" t="s">
        <v>7693</v>
      </c>
      <c r="F850" s="78" t="s">
        <v>3370</v>
      </c>
      <c r="G850" s="78" t="s">
        <v>7694</v>
      </c>
      <c r="H850" s="78" t="s">
        <v>7695</v>
      </c>
    </row>
    <row r="851" spans="1:8">
      <c r="A851" s="78" t="s">
        <v>4546</v>
      </c>
      <c r="C851" s="78" t="s">
        <v>57</v>
      </c>
      <c r="D851" s="78" t="s">
        <v>7696</v>
      </c>
      <c r="E851" s="78" t="s">
        <v>7697</v>
      </c>
      <c r="F851" s="78" t="s">
        <v>7698</v>
      </c>
      <c r="G851" s="78" t="s">
        <v>7699</v>
      </c>
      <c r="H851" s="78" t="s">
        <v>7700</v>
      </c>
    </row>
    <row r="852" spans="1:8">
      <c r="A852" s="78" t="s">
        <v>4546</v>
      </c>
      <c r="C852" s="78" t="s">
        <v>57</v>
      </c>
      <c r="D852" s="78" t="s">
        <v>7701</v>
      </c>
      <c r="E852" s="78" t="s">
        <v>7702</v>
      </c>
      <c r="F852" s="78" t="s">
        <v>7698</v>
      </c>
      <c r="G852" s="78" t="s">
        <v>7703</v>
      </c>
      <c r="H852" s="78" t="s">
        <v>7704</v>
      </c>
    </row>
    <row r="853" spans="1:8">
      <c r="A853" s="78" t="s">
        <v>4546</v>
      </c>
      <c r="C853" s="78" t="s">
        <v>57</v>
      </c>
      <c r="D853" s="78" t="s">
        <v>7705</v>
      </c>
      <c r="E853" s="78" t="s">
        <v>7706</v>
      </c>
      <c r="F853" s="78" t="s">
        <v>7707</v>
      </c>
      <c r="G853" s="78" t="s">
        <v>7708</v>
      </c>
      <c r="H853" s="78" t="s">
        <v>7709</v>
      </c>
    </row>
    <row r="854" spans="1:8">
      <c r="A854" s="78" t="s">
        <v>4546</v>
      </c>
      <c r="C854" s="78" t="s">
        <v>56</v>
      </c>
      <c r="D854" s="78" t="s">
        <v>7710</v>
      </c>
      <c r="E854" s="78" t="s">
        <v>7711</v>
      </c>
      <c r="F854" s="78" t="s">
        <v>7707</v>
      </c>
      <c r="G854" s="78" t="s">
        <v>7712</v>
      </c>
      <c r="H854" s="78" t="s">
        <v>7713</v>
      </c>
    </row>
    <row r="855" spans="1:8">
      <c r="A855" s="78" t="s">
        <v>4546</v>
      </c>
      <c r="C855" s="78" t="s">
        <v>57</v>
      </c>
      <c r="D855" s="78" t="s">
        <v>7714</v>
      </c>
      <c r="E855" s="78" t="s">
        <v>7715</v>
      </c>
      <c r="F855" s="78" t="s">
        <v>7707</v>
      </c>
      <c r="G855" s="78" t="s">
        <v>4290</v>
      </c>
      <c r="H855" s="78" t="s">
        <v>7716</v>
      </c>
    </row>
    <row r="856" spans="1:8">
      <c r="A856" s="78" t="s">
        <v>4546</v>
      </c>
      <c r="B856" s="78" t="s">
        <v>7717</v>
      </c>
      <c r="C856" s="78" t="s">
        <v>57</v>
      </c>
      <c r="D856" s="78" t="s">
        <v>7718</v>
      </c>
      <c r="E856" s="78" t="s">
        <v>7719</v>
      </c>
      <c r="F856" s="78" t="s">
        <v>7720</v>
      </c>
      <c r="G856" s="78" t="s">
        <v>7721</v>
      </c>
      <c r="H856" s="78" t="s">
        <v>7722</v>
      </c>
    </row>
    <row r="857" spans="1:8">
      <c r="A857" s="78" t="s">
        <v>4546</v>
      </c>
      <c r="B857" s="78" t="s">
        <v>7723</v>
      </c>
      <c r="C857" s="78" t="s">
        <v>57</v>
      </c>
      <c r="D857" s="78" t="s">
        <v>7724</v>
      </c>
      <c r="E857" s="78" t="s">
        <v>7725</v>
      </c>
      <c r="F857" s="78" t="s">
        <v>7720</v>
      </c>
      <c r="G857" s="78" t="s">
        <v>7726</v>
      </c>
      <c r="H857" s="78" t="s">
        <v>7727</v>
      </c>
    </row>
    <row r="858" spans="1:8">
      <c r="A858" s="78" t="s">
        <v>4546</v>
      </c>
      <c r="C858" s="78" t="s">
        <v>56</v>
      </c>
      <c r="D858" s="78" t="s">
        <v>7728</v>
      </c>
      <c r="E858" s="78" t="s">
        <v>7729</v>
      </c>
      <c r="F858" s="78" t="s">
        <v>7730</v>
      </c>
      <c r="G858" s="78" t="s">
        <v>4858</v>
      </c>
      <c r="H858" s="78" t="s">
        <v>7731</v>
      </c>
    </row>
    <row r="859" spans="1:8">
      <c r="A859" s="78" t="s">
        <v>4546</v>
      </c>
      <c r="C859" s="78" t="s">
        <v>56</v>
      </c>
      <c r="D859" s="78" t="s">
        <v>7732</v>
      </c>
      <c r="E859" s="78" t="s">
        <v>7733</v>
      </c>
      <c r="F859" s="78" t="s">
        <v>7730</v>
      </c>
      <c r="G859" s="78" t="s">
        <v>7734</v>
      </c>
      <c r="H859" s="78" t="s">
        <v>7735</v>
      </c>
    </row>
    <row r="860" spans="1:8">
      <c r="A860" s="78" t="s">
        <v>4546</v>
      </c>
      <c r="B860" s="78" t="s">
        <v>7736</v>
      </c>
      <c r="C860" s="78" t="s">
        <v>56</v>
      </c>
      <c r="D860" s="78" t="s">
        <v>7737</v>
      </c>
      <c r="E860" s="78" t="s">
        <v>4464</v>
      </c>
      <c r="F860" s="78" t="s">
        <v>7738</v>
      </c>
      <c r="G860" s="78" t="s">
        <v>7739</v>
      </c>
      <c r="H860" s="78" t="s">
        <v>7740</v>
      </c>
    </row>
    <row r="861" spans="1:8">
      <c r="A861" s="78" t="s">
        <v>4546</v>
      </c>
      <c r="C861" s="78" t="s">
        <v>57</v>
      </c>
      <c r="D861" s="78" t="s">
        <v>7741</v>
      </c>
      <c r="E861" s="78" t="s">
        <v>7742</v>
      </c>
      <c r="F861" s="78" t="s">
        <v>7738</v>
      </c>
      <c r="G861" s="78" t="s">
        <v>7743</v>
      </c>
      <c r="H861" s="78" t="s">
        <v>7744</v>
      </c>
    </row>
    <row r="862" spans="1:8">
      <c r="A862" s="78" t="s">
        <v>4546</v>
      </c>
      <c r="B862" s="78" t="s">
        <v>7745</v>
      </c>
      <c r="C862" s="78" t="s">
        <v>57</v>
      </c>
      <c r="D862" s="78" t="s">
        <v>7746</v>
      </c>
      <c r="E862" s="78" t="s">
        <v>7747</v>
      </c>
      <c r="F862" s="78" t="s">
        <v>7748</v>
      </c>
      <c r="G862" s="78" t="s">
        <v>7749</v>
      </c>
      <c r="H862" s="78" t="s">
        <v>7750</v>
      </c>
    </row>
    <row r="863" spans="1:8">
      <c r="A863" s="78" t="s">
        <v>4546</v>
      </c>
      <c r="C863" s="78" t="s">
        <v>56</v>
      </c>
      <c r="D863" s="78" t="s">
        <v>7751</v>
      </c>
      <c r="E863" s="78" t="s">
        <v>7752</v>
      </c>
      <c r="F863" s="78" t="s">
        <v>7748</v>
      </c>
      <c r="G863" s="78" t="s">
        <v>7753</v>
      </c>
      <c r="H863" s="78" t="s">
        <v>7754</v>
      </c>
    </row>
    <row r="864" spans="1:8">
      <c r="A864" s="78" t="s">
        <v>4546</v>
      </c>
      <c r="C864" s="78" t="s">
        <v>57</v>
      </c>
      <c r="D864" s="78" t="s">
        <v>7755</v>
      </c>
      <c r="E864" s="78" t="s">
        <v>7756</v>
      </c>
      <c r="F864" s="78" t="s">
        <v>7748</v>
      </c>
      <c r="G864" s="78" t="s">
        <v>7757</v>
      </c>
      <c r="H864" s="78" t="s">
        <v>7758</v>
      </c>
    </row>
    <row r="865" spans="1:8">
      <c r="A865" s="78" t="s">
        <v>4546</v>
      </c>
      <c r="B865" s="78" t="s">
        <v>7759</v>
      </c>
      <c r="C865" s="78" t="s">
        <v>57</v>
      </c>
      <c r="D865" s="78" t="s">
        <v>7760</v>
      </c>
      <c r="E865" s="78" t="s">
        <v>7761</v>
      </c>
      <c r="F865" s="78" t="s">
        <v>3213</v>
      </c>
      <c r="G865" s="78" t="s">
        <v>3915</v>
      </c>
      <c r="H865" s="78" t="s">
        <v>7762</v>
      </c>
    </row>
    <row r="866" spans="1:8">
      <c r="A866" s="78" t="s">
        <v>4546</v>
      </c>
      <c r="C866" s="78" t="s">
        <v>57</v>
      </c>
      <c r="D866" s="78" t="s">
        <v>7763</v>
      </c>
      <c r="E866" s="78" t="s">
        <v>7764</v>
      </c>
      <c r="F866" s="78" t="s">
        <v>7765</v>
      </c>
      <c r="G866" s="78" t="s">
        <v>7766</v>
      </c>
      <c r="H866" s="78" t="s">
        <v>7767</v>
      </c>
    </row>
    <row r="867" spans="1:8">
      <c r="A867" s="78" t="s">
        <v>4546</v>
      </c>
      <c r="C867" s="78" t="s">
        <v>56</v>
      </c>
      <c r="D867" s="78" t="s">
        <v>7768</v>
      </c>
      <c r="E867" s="78" t="s">
        <v>7769</v>
      </c>
      <c r="F867" s="78" t="s">
        <v>7765</v>
      </c>
      <c r="G867" s="78" t="s">
        <v>7770</v>
      </c>
      <c r="H867" s="78" t="s">
        <v>7771</v>
      </c>
    </row>
    <row r="868" spans="1:8">
      <c r="A868" s="78" t="s">
        <v>4546</v>
      </c>
      <c r="C868" s="78" t="s">
        <v>57</v>
      </c>
      <c r="D868" s="78" t="s">
        <v>7772</v>
      </c>
      <c r="E868" s="78" t="s">
        <v>7773</v>
      </c>
      <c r="F868" s="78" t="s">
        <v>7774</v>
      </c>
      <c r="G868" s="78" t="s">
        <v>7775</v>
      </c>
      <c r="H868" s="78" t="s">
        <v>7776</v>
      </c>
    </row>
    <row r="869" spans="1:8">
      <c r="A869" s="78" t="s">
        <v>4546</v>
      </c>
      <c r="C869" s="78" t="s">
        <v>56</v>
      </c>
      <c r="D869" s="78" t="s">
        <v>7777</v>
      </c>
      <c r="E869" s="78" t="s">
        <v>7778</v>
      </c>
      <c r="F869" s="78" t="s">
        <v>7779</v>
      </c>
      <c r="G869" s="78" t="s">
        <v>7780</v>
      </c>
      <c r="H869" s="78" t="s">
        <v>7781</v>
      </c>
    </row>
    <row r="870" spans="1:8">
      <c r="A870" s="78" t="s">
        <v>4546</v>
      </c>
      <c r="C870" s="78" t="s">
        <v>56</v>
      </c>
      <c r="D870" s="78" t="s">
        <v>7782</v>
      </c>
      <c r="E870" s="78" t="s">
        <v>7783</v>
      </c>
      <c r="F870" s="78" t="s">
        <v>7779</v>
      </c>
      <c r="G870" s="78" t="s">
        <v>4361</v>
      </c>
      <c r="H870" s="78" t="s">
        <v>7784</v>
      </c>
    </row>
    <row r="871" spans="1:8">
      <c r="A871" s="78" t="s">
        <v>4546</v>
      </c>
      <c r="C871" s="78" t="s">
        <v>56</v>
      </c>
      <c r="D871" s="78" t="s">
        <v>7785</v>
      </c>
      <c r="E871" s="78" t="s">
        <v>4474</v>
      </c>
      <c r="F871" s="78" t="s">
        <v>7779</v>
      </c>
      <c r="G871" s="78" t="s">
        <v>7648</v>
      </c>
      <c r="H871" s="78" t="s">
        <v>7786</v>
      </c>
    </row>
    <row r="872" spans="1:8">
      <c r="A872" s="78" t="s">
        <v>4546</v>
      </c>
      <c r="C872" s="78" t="s">
        <v>57</v>
      </c>
      <c r="D872" s="78" t="s">
        <v>7787</v>
      </c>
      <c r="E872" s="78" t="s">
        <v>7788</v>
      </c>
      <c r="F872" s="78" t="s">
        <v>7779</v>
      </c>
      <c r="G872" s="78" t="s">
        <v>7789</v>
      </c>
      <c r="H872" s="78" t="s">
        <v>7790</v>
      </c>
    </row>
    <row r="873" spans="1:8">
      <c r="A873" s="78" t="s">
        <v>4546</v>
      </c>
      <c r="C873" s="78" t="s">
        <v>56</v>
      </c>
      <c r="D873" s="78" t="s">
        <v>7791</v>
      </c>
      <c r="E873" s="78" t="s">
        <v>7792</v>
      </c>
      <c r="F873" s="78" t="s">
        <v>7793</v>
      </c>
      <c r="G873" s="78" t="s">
        <v>3705</v>
      </c>
      <c r="H873" s="78" t="s">
        <v>7794</v>
      </c>
    </row>
    <row r="874" spans="1:8">
      <c r="A874" s="78" t="s">
        <v>4546</v>
      </c>
      <c r="C874" s="78" t="s">
        <v>56</v>
      </c>
      <c r="D874" s="78" t="s">
        <v>7795</v>
      </c>
      <c r="E874" s="78" t="s">
        <v>4540</v>
      </c>
      <c r="F874" s="78" t="s">
        <v>7793</v>
      </c>
      <c r="G874" s="78" t="s">
        <v>420</v>
      </c>
      <c r="H874" s="78" t="s">
        <v>7796</v>
      </c>
    </row>
    <row r="875" spans="1:8">
      <c r="A875" s="78" t="s">
        <v>4546</v>
      </c>
      <c r="C875" s="78" t="s">
        <v>56</v>
      </c>
      <c r="D875" s="78" t="s">
        <v>7797</v>
      </c>
      <c r="E875" s="78" t="s">
        <v>7798</v>
      </c>
      <c r="F875" s="78" t="s">
        <v>7799</v>
      </c>
      <c r="G875" s="78" t="s">
        <v>7117</v>
      </c>
      <c r="H875" s="78" t="s">
        <v>7800</v>
      </c>
    </row>
    <row r="876" spans="1:8">
      <c r="A876" s="78" t="s">
        <v>4546</v>
      </c>
      <c r="C876" s="78" t="s">
        <v>56</v>
      </c>
      <c r="D876" s="78" t="s">
        <v>7801</v>
      </c>
      <c r="E876" s="78" t="s">
        <v>7802</v>
      </c>
      <c r="F876" s="78" t="s">
        <v>7799</v>
      </c>
      <c r="G876" s="78" t="s">
        <v>7803</v>
      </c>
      <c r="H876" s="78" t="s">
        <v>7804</v>
      </c>
    </row>
    <row r="877" spans="1:8">
      <c r="A877" s="78" t="s">
        <v>4546</v>
      </c>
      <c r="C877" s="78" t="s">
        <v>56</v>
      </c>
      <c r="D877" s="78" t="s">
        <v>7805</v>
      </c>
      <c r="E877" s="78" t="s">
        <v>7806</v>
      </c>
      <c r="F877" s="78" t="s">
        <v>7807</v>
      </c>
      <c r="G877" s="78" t="s">
        <v>7808</v>
      </c>
      <c r="H877" s="78" t="s">
        <v>7809</v>
      </c>
    </row>
    <row r="878" spans="1:8">
      <c r="A878" s="78" t="s">
        <v>4546</v>
      </c>
      <c r="C878" s="78" t="s">
        <v>56</v>
      </c>
      <c r="D878" s="78" t="s">
        <v>7810</v>
      </c>
      <c r="E878" s="78" t="s">
        <v>4427</v>
      </c>
      <c r="F878" s="78" t="s">
        <v>7807</v>
      </c>
      <c r="G878" s="78" t="s">
        <v>4157</v>
      </c>
      <c r="H878" s="78" t="s">
        <v>7811</v>
      </c>
    </row>
    <row r="879" spans="1:8">
      <c r="A879" s="78" t="s">
        <v>4546</v>
      </c>
      <c r="C879" s="78" t="s">
        <v>56</v>
      </c>
      <c r="D879" s="78" t="s">
        <v>7812</v>
      </c>
      <c r="E879" s="78" t="s">
        <v>7813</v>
      </c>
      <c r="F879" s="78" t="s">
        <v>7814</v>
      </c>
      <c r="G879" s="78" t="s">
        <v>3106</v>
      </c>
      <c r="H879" s="78" t="s">
        <v>7815</v>
      </c>
    </row>
    <row r="880" spans="1:8">
      <c r="A880" s="78" t="s">
        <v>4546</v>
      </c>
      <c r="C880" s="78" t="s">
        <v>56</v>
      </c>
      <c r="D880" s="78" t="s">
        <v>7816</v>
      </c>
      <c r="E880" s="78" t="s">
        <v>4038</v>
      </c>
      <c r="F880" s="78" t="s">
        <v>7814</v>
      </c>
      <c r="G880" s="78" t="s">
        <v>7817</v>
      </c>
      <c r="H880" s="78" t="s">
        <v>7818</v>
      </c>
    </row>
    <row r="881" spans="1:8">
      <c r="A881" s="78" t="s">
        <v>4546</v>
      </c>
      <c r="C881" s="78" t="s">
        <v>57</v>
      </c>
      <c r="D881" s="78" t="s">
        <v>7819</v>
      </c>
      <c r="E881" s="78" t="s">
        <v>7820</v>
      </c>
      <c r="F881" s="78" t="s">
        <v>7814</v>
      </c>
      <c r="G881" s="78" t="s">
        <v>7821</v>
      </c>
      <c r="H881" s="78" t="s">
        <v>7822</v>
      </c>
    </row>
    <row r="882" spans="1:8">
      <c r="A882" s="78" t="s">
        <v>4546</v>
      </c>
      <c r="C882" s="78" t="s">
        <v>56</v>
      </c>
      <c r="D882" s="78" t="s">
        <v>7823</v>
      </c>
      <c r="E882" s="78" t="s">
        <v>7394</v>
      </c>
      <c r="F882" s="78" t="s">
        <v>7814</v>
      </c>
      <c r="G882" s="78" t="s">
        <v>6995</v>
      </c>
      <c r="H882" s="78" t="s">
        <v>7824</v>
      </c>
    </row>
    <row r="883" spans="1:8">
      <c r="A883" s="78" t="s">
        <v>4546</v>
      </c>
      <c r="C883" s="78" t="s">
        <v>57</v>
      </c>
      <c r="D883" s="78" t="s">
        <v>7825</v>
      </c>
      <c r="E883" s="78" t="s">
        <v>3398</v>
      </c>
      <c r="F883" s="78" t="s">
        <v>7826</v>
      </c>
      <c r="G883" s="78" t="s">
        <v>7827</v>
      </c>
      <c r="H883" s="78" t="s">
        <v>7828</v>
      </c>
    </row>
    <row r="884" spans="1:8">
      <c r="A884" s="78" t="s">
        <v>4546</v>
      </c>
      <c r="C884" s="78" t="s">
        <v>56</v>
      </c>
      <c r="D884" s="78" t="s">
        <v>7829</v>
      </c>
      <c r="E884" s="78" t="s">
        <v>7830</v>
      </c>
      <c r="F884" s="78" t="s">
        <v>7826</v>
      </c>
      <c r="G884" s="78" t="s">
        <v>7831</v>
      </c>
      <c r="H884" s="78" t="s">
        <v>7832</v>
      </c>
    </row>
    <row r="885" spans="1:8">
      <c r="A885" s="78" t="s">
        <v>4546</v>
      </c>
      <c r="C885" s="78" t="s">
        <v>57</v>
      </c>
      <c r="D885" s="78" t="s">
        <v>7833</v>
      </c>
      <c r="E885" s="78" t="s">
        <v>7834</v>
      </c>
      <c r="F885" s="78" t="s">
        <v>7826</v>
      </c>
      <c r="G885" s="78" t="s">
        <v>7835</v>
      </c>
      <c r="H885" s="78" t="s">
        <v>7836</v>
      </c>
    </row>
    <row r="886" spans="1:8">
      <c r="A886" s="78" t="s">
        <v>4546</v>
      </c>
      <c r="C886" s="78" t="s">
        <v>56</v>
      </c>
      <c r="D886" s="78" t="s">
        <v>7837</v>
      </c>
      <c r="E886" s="78" t="s">
        <v>7838</v>
      </c>
      <c r="F886" s="78" t="s">
        <v>7826</v>
      </c>
      <c r="G886" s="78" t="s">
        <v>7839</v>
      </c>
      <c r="H886" s="78" t="s">
        <v>7840</v>
      </c>
    </row>
    <row r="887" spans="1:8">
      <c r="A887" s="78" t="s">
        <v>4546</v>
      </c>
      <c r="C887" s="78" t="s">
        <v>56</v>
      </c>
      <c r="D887" s="78" t="s">
        <v>7841</v>
      </c>
      <c r="E887" s="78" t="s">
        <v>5119</v>
      </c>
      <c r="F887" s="78" t="s">
        <v>7842</v>
      </c>
      <c r="G887" s="78" t="s">
        <v>3895</v>
      </c>
      <c r="H887" s="78" t="s">
        <v>7843</v>
      </c>
    </row>
    <row r="888" spans="1:8">
      <c r="A888" s="78" t="s">
        <v>4546</v>
      </c>
      <c r="C888" s="78" t="s">
        <v>56</v>
      </c>
      <c r="D888" s="78" t="s">
        <v>7844</v>
      </c>
      <c r="E888" s="78" t="s">
        <v>7845</v>
      </c>
      <c r="F888" s="78" t="s">
        <v>7846</v>
      </c>
      <c r="G888" s="78" t="s">
        <v>7847</v>
      </c>
      <c r="H888" s="78" t="s">
        <v>7848</v>
      </c>
    </row>
    <row r="889" spans="1:8">
      <c r="A889" s="78" t="s">
        <v>4546</v>
      </c>
      <c r="C889" s="78" t="s">
        <v>56</v>
      </c>
      <c r="D889" s="78" t="s">
        <v>7849</v>
      </c>
      <c r="E889" s="78" t="s">
        <v>7850</v>
      </c>
      <c r="F889" s="78" t="s">
        <v>7846</v>
      </c>
      <c r="G889" s="78" t="s">
        <v>7851</v>
      </c>
      <c r="H889" s="78" t="s">
        <v>7852</v>
      </c>
    </row>
    <row r="890" spans="1:8">
      <c r="A890" s="78" t="s">
        <v>4546</v>
      </c>
      <c r="C890" s="78" t="s">
        <v>56</v>
      </c>
      <c r="D890" s="78" t="s">
        <v>7853</v>
      </c>
      <c r="E890" s="78" t="s">
        <v>7854</v>
      </c>
      <c r="F890" s="78" t="s">
        <v>7846</v>
      </c>
      <c r="G890" s="78" t="s">
        <v>7855</v>
      </c>
      <c r="H890" s="78" t="s">
        <v>7856</v>
      </c>
    </row>
    <row r="891" spans="1:8">
      <c r="A891" s="78" t="s">
        <v>4546</v>
      </c>
      <c r="C891" s="78" t="s">
        <v>56</v>
      </c>
      <c r="D891" s="78" t="s">
        <v>7857</v>
      </c>
      <c r="E891" s="78" t="s">
        <v>7858</v>
      </c>
      <c r="F891" s="78" t="s">
        <v>7846</v>
      </c>
      <c r="G891" s="78" t="s">
        <v>6184</v>
      </c>
      <c r="H891" s="78" t="s">
        <v>7859</v>
      </c>
    </row>
    <row r="892" spans="1:8">
      <c r="A892" s="78" t="s">
        <v>4546</v>
      </c>
      <c r="C892" s="78" t="s">
        <v>56</v>
      </c>
      <c r="D892" s="78" t="s">
        <v>7860</v>
      </c>
      <c r="E892" s="78" t="s">
        <v>7861</v>
      </c>
      <c r="F892" s="78" t="s">
        <v>7846</v>
      </c>
      <c r="G892" s="78" t="s">
        <v>7862</v>
      </c>
      <c r="H892" s="78" t="s">
        <v>7863</v>
      </c>
    </row>
    <row r="893" spans="1:8">
      <c r="A893" s="78" t="s">
        <v>4546</v>
      </c>
      <c r="C893" s="78" t="s">
        <v>56</v>
      </c>
      <c r="D893" s="78" t="s">
        <v>7864</v>
      </c>
      <c r="E893" s="78" t="s">
        <v>7865</v>
      </c>
      <c r="F893" s="78" t="s">
        <v>7846</v>
      </c>
      <c r="G893" s="78" t="s">
        <v>3776</v>
      </c>
      <c r="H893" s="78" t="s">
        <v>7866</v>
      </c>
    </row>
    <row r="894" spans="1:8">
      <c r="A894" s="78" t="s">
        <v>4546</v>
      </c>
      <c r="C894" s="78" t="s">
        <v>56</v>
      </c>
      <c r="D894" s="78" t="s">
        <v>7867</v>
      </c>
      <c r="E894" s="78" t="s">
        <v>7868</v>
      </c>
      <c r="F894" s="78" t="s">
        <v>7846</v>
      </c>
      <c r="G894" s="78" t="s">
        <v>7869</v>
      </c>
      <c r="H894" s="78" t="s">
        <v>7870</v>
      </c>
    </row>
    <row r="895" spans="1:8">
      <c r="A895" s="78" t="s">
        <v>4546</v>
      </c>
      <c r="C895" s="78" t="s">
        <v>56</v>
      </c>
      <c r="D895" s="78" t="s">
        <v>7871</v>
      </c>
      <c r="E895" s="78" t="s">
        <v>7872</v>
      </c>
      <c r="F895" s="78" t="s">
        <v>7873</v>
      </c>
      <c r="G895" s="78" t="s">
        <v>7874</v>
      </c>
      <c r="H895" s="78" t="s">
        <v>7875</v>
      </c>
    </row>
    <row r="896" spans="1:8">
      <c r="A896" s="78" t="s">
        <v>4546</v>
      </c>
      <c r="C896" s="78" t="s">
        <v>56</v>
      </c>
      <c r="D896" s="78" t="s">
        <v>7876</v>
      </c>
      <c r="E896" s="78" t="s">
        <v>7877</v>
      </c>
      <c r="F896" s="78" t="s">
        <v>7873</v>
      </c>
      <c r="G896" s="78" t="s">
        <v>7878</v>
      </c>
      <c r="H896" s="78" t="s">
        <v>7879</v>
      </c>
    </row>
    <row r="897" spans="1:8">
      <c r="A897" s="78" t="s">
        <v>4546</v>
      </c>
      <c r="C897" s="78" t="s">
        <v>57</v>
      </c>
      <c r="D897" s="78" t="s">
        <v>7880</v>
      </c>
      <c r="E897" s="78" t="s">
        <v>7881</v>
      </c>
      <c r="F897" s="78" t="s">
        <v>7882</v>
      </c>
      <c r="G897" s="78" t="s">
        <v>7883</v>
      </c>
      <c r="H897" s="78" t="s">
        <v>7884</v>
      </c>
    </row>
    <row r="898" spans="1:8">
      <c r="A898" s="78" t="s">
        <v>4546</v>
      </c>
      <c r="C898" s="78" t="s">
        <v>57</v>
      </c>
      <c r="D898" s="78" t="s">
        <v>7885</v>
      </c>
      <c r="E898" s="78" t="s">
        <v>4075</v>
      </c>
      <c r="F898" s="78" t="s">
        <v>7886</v>
      </c>
      <c r="G898" s="78" t="s">
        <v>7887</v>
      </c>
      <c r="H898" s="78" t="s">
        <v>7888</v>
      </c>
    </row>
    <row r="899" spans="1:8">
      <c r="A899" s="78" t="s">
        <v>4546</v>
      </c>
      <c r="C899" s="78" t="s">
        <v>56</v>
      </c>
      <c r="D899" s="78" t="s">
        <v>7889</v>
      </c>
      <c r="E899" s="78" t="s">
        <v>7890</v>
      </c>
      <c r="F899" s="78" t="s">
        <v>7886</v>
      </c>
      <c r="G899" s="78" t="s">
        <v>4126</v>
      </c>
      <c r="H899" s="78" t="s">
        <v>7891</v>
      </c>
    </row>
    <row r="900" spans="1:8">
      <c r="A900" s="78" t="s">
        <v>4546</v>
      </c>
      <c r="C900" s="78" t="s">
        <v>56</v>
      </c>
      <c r="D900" s="78" t="s">
        <v>7892</v>
      </c>
      <c r="E900" s="78" t="s">
        <v>7893</v>
      </c>
      <c r="F900" s="78" t="s">
        <v>7886</v>
      </c>
      <c r="G900" s="78" t="s">
        <v>7894</v>
      </c>
      <c r="H900" s="78" t="s">
        <v>7895</v>
      </c>
    </row>
    <row r="901" spans="1:8">
      <c r="A901" s="78" t="s">
        <v>4546</v>
      </c>
      <c r="C901" s="78" t="s">
        <v>56</v>
      </c>
      <c r="D901" s="78" t="s">
        <v>7896</v>
      </c>
      <c r="E901" s="78" t="s">
        <v>7897</v>
      </c>
      <c r="F901" s="78" t="s">
        <v>7898</v>
      </c>
      <c r="G901" s="78" t="s">
        <v>7883</v>
      </c>
      <c r="H901" s="78" t="s">
        <v>7899</v>
      </c>
    </row>
    <row r="902" spans="1:8">
      <c r="A902" s="78" t="s">
        <v>4546</v>
      </c>
      <c r="C902" s="78" t="s">
        <v>56</v>
      </c>
      <c r="D902" s="78" t="s">
        <v>7900</v>
      </c>
      <c r="E902" s="78" t="s">
        <v>7901</v>
      </c>
      <c r="F902" s="78" t="s">
        <v>7902</v>
      </c>
      <c r="G902" s="78" t="s">
        <v>7903</v>
      </c>
      <c r="H902" s="78" t="s">
        <v>7904</v>
      </c>
    </row>
    <row r="903" spans="1:8">
      <c r="A903" s="78" t="s">
        <v>4546</v>
      </c>
      <c r="C903" s="78" t="s">
        <v>57</v>
      </c>
      <c r="D903" s="78" t="s">
        <v>7905</v>
      </c>
      <c r="E903" s="78" t="s">
        <v>3371</v>
      </c>
      <c r="F903" s="78" t="s">
        <v>7906</v>
      </c>
      <c r="G903" s="78" t="s">
        <v>7907</v>
      </c>
      <c r="H903" s="78" t="s">
        <v>7908</v>
      </c>
    </row>
    <row r="904" spans="1:8">
      <c r="A904" s="78" t="s">
        <v>4546</v>
      </c>
      <c r="C904" s="78" t="s">
        <v>57</v>
      </c>
      <c r="D904" s="78" t="s">
        <v>7909</v>
      </c>
      <c r="E904" s="78" t="s">
        <v>7910</v>
      </c>
      <c r="F904" s="78" t="s">
        <v>7906</v>
      </c>
      <c r="G904" s="78" t="s">
        <v>3968</v>
      </c>
      <c r="H904" s="78" t="s">
        <v>7911</v>
      </c>
    </row>
    <row r="905" spans="1:8">
      <c r="A905" s="78" t="s">
        <v>4546</v>
      </c>
      <c r="C905" s="78" t="s">
        <v>57</v>
      </c>
      <c r="D905" s="78" t="s">
        <v>7912</v>
      </c>
      <c r="E905" s="78" t="s">
        <v>7913</v>
      </c>
      <c r="F905" s="78" t="s">
        <v>3372</v>
      </c>
      <c r="G905" s="78" t="s">
        <v>3712</v>
      </c>
      <c r="H905" s="78" t="s">
        <v>7914</v>
      </c>
    </row>
    <row r="906" spans="1:8">
      <c r="A906" s="78" t="s">
        <v>4546</v>
      </c>
      <c r="C906" s="78" t="s">
        <v>57</v>
      </c>
      <c r="D906" s="78" t="s">
        <v>7915</v>
      </c>
      <c r="E906" s="78" t="s">
        <v>7916</v>
      </c>
      <c r="F906" s="78" t="s">
        <v>7917</v>
      </c>
      <c r="G906" s="78" t="s">
        <v>3507</v>
      </c>
      <c r="H906" s="78" t="s">
        <v>7918</v>
      </c>
    </row>
    <row r="907" spans="1:8">
      <c r="A907" s="78" t="s">
        <v>4546</v>
      </c>
      <c r="C907" s="78" t="s">
        <v>57</v>
      </c>
      <c r="D907" s="78" t="s">
        <v>7919</v>
      </c>
      <c r="E907" s="78" t="s">
        <v>7920</v>
      </c>
      <c r="F907" s="78" t="s">
        <v>7917</v>
      </c>
      <c r="G907" s="78" t="s">
        <v>7921</v>
      </c>
      <c r="H907" s="78" t="s">
        <v>7922</v>
      </c>
    </row>
    <row r="908" spans="1:8">
      <c r="A908" s="78" t="s">
        <v>4546</v>
      </c>
      <c r="C908" s="78" t="s">
        <v>56</v>
      </c>
      <c r="D908" s="78" t="s">
        <v>7923</v>
      </c>
      <c r="E908" s="78" t="s">
        <v>3529</v>
      </c>
      <c r="F908" s="78" t="s">
        <v>3207</v>
      </c>
      <c r="G908" s="78" t="s">
        <v>4307</v>
      </c>
      <c r="H908" s="78" t="s">
        <v>7924</v>
      </c>
    </row>
    <row r="909" spans="1:8">
      <c r="A909" s="78" t="s">
        <v>4546</v>
      </c>
      <c r="C909" s="78" t="s">
        <v>56</v>
      </c>
      <c r="D909" s="78" t="s">
        <v>7925</v>
      </c>
      <c r="E909" s="78" t="s">
        <v>7926</v>
      </c>
      <c r="F909" s="78" t="s">
        <v>7927</v>
      </c>
      <c r="G909" s="78" t="s">
        <v>7928</v>
      </c>
      <c r="H909" s="78" t="s">
        <v>7929</v>
      </c>
    </row>
    <row r="910" spans="1:8">
      <c r="A910" s="78" t="s">
        <v>4546</v>
      </c>
      <c r="C910" s="78" t="s">
        <v>56</v>
      </c>
      <c r="D910" s="78" t="s">
        <v>7930</v>
      </c>
      <c r="E910" s="78" t="s">
        <v>3362</v>
      </c>
      <c r="F910" s="78" t="s">
        <v>7927</v>
      </c>
      <c r="G910" s="78" t="s">
        <v>3325</v>
      </c>
      <c r="H910" s="78" t="s">
        <v>7931</v>
      </c>
    </row>
    <row r="911" spans="1:8">
      <c r="A911" s="78" t="s">
        <v>4546</v>
      </c>
      <c r="C911" s="78" t="s">
        <v>57</v>
      </c>
      <c r="D911" s="78" t="s">
        <v>7932</v>
      </c>
      <c r="E911" s="78" t="s">
        <v>7933</v>
      </c>
      <c r="F911" s="78" t="s">
        <v>7927</v>
      </c>
      <c r="G911" s="78" t="s">
        <v>7934</v>
      </c>
      <c r="H911" s="78" t="s">
        <v>7935</v>
      </c>
    </row>
    <row r="912" spans="1:8">
      <c r="A912" s="78" t="s">
        <v>4546</v>
      </c>
      <c r="C912" s="78" t="s">
        <v>56</v>
      </c>
      <c r="D912" s="78" t="s">
        <v>7936</v>
      </c>
      <c r="E912" s="78" t="s">
        <v>4277</v>
      </c>
      <c r="F912" s="78" t="s">
        <v>7937</v>
      </c>
      <c r="G912" s="78" t="s">
        <v>7938</v>
      </c>
      <c r="H912" s="78" t="s">
        <v>7939</v>
      </c>
    </row>
    <row r="913" spans="1:8">
      <c r="A913" s="78" t="s">
        <v>4546</v>
      </c>
      <c r="C913" s="78" t="s">
        <v>56</v>
      </c>
      <c r="D913" s="78" t="s">
        <v>7940</v>
      </c>
      <c r="E913" s="78" t="s">
        <v>7941</v>
      </c>
      <c r="F913" s="78" t="s">
        <v>7937</v>
      </c>
      <c r="G913" s="78" t="s">
        <v>3862</v>
      </c>
      <c r="H913" s="78" t="s">
        <v>7942</v>
      </c>
    </row>
    <row r="914" spans="1:8">
      <c r="A914" s="78" t="s">
        <v>4546</v>
      </c>
      <c r="C914" s="78" t="s">
        <v>56</v>
      </c>
      <c r="D914" s="78" t="s">
        <v>7943</v>
      </c>
      <c r="E914" s="78" t="s">
        <v>7944</v>
      </c>
      <c r="F914" s="78" t="s">
        <v>7937</v>
      </c>
      <c r="G914" s="78" t="s">
        <v>4475</v>
      </c>
      <c r="H914" s="78" t="s">
        <v>7945</v>
      </c>
    </row>
    <row r="915" spans="1:8">
      <c r="A915" s="78" t="s">
        <v>4546</v>
      </c>
      <c r="C915" s="78" t="s">
        <v>56</v>
      </c>
      <c r="D915" s="78" t="s">
        <v>7946</v>
      </c>
      <c r="E915" s="78" t="s">
        <v>3652</v>
      </c>
      <c r="F915" s="78" t="s">
        <v>7947</v>
      </c>
      <c r="G915" s="78" t="s">
        <v>7948</v>
      </c>
      <c r="H915" s="78" t="s">
        <v>7949</v>
      </c>
    </row>
    <row r="916" spans="1:8">
      <c r="A916" s="78" t="s">
        <v>4546</v>
      </c>
      <c r="C916" s="78" t="s">
        <v>56</v>
      </c>
      <c r="D916" s="78" t="s">
        <v>7950</v>
      </c>
      <c r="E916" s="78" t="s">
        <v>4350</v>
      </c>
      <c r="F916" s="78" t="s">
        <v>7947</v>
      </c>
      <c r="G916" s="78" t="s">
        <v>7951</v>
      </c>
      <c r="H916" s="78" t="s">
        <v>7952</v>
      </c>
    </row>
    <row r="917" spans="1:8">
      <c r="A917" s="78" t="s">
        <v>4546</v>
      </c>
      <c r="C917" s="78" t="s">
        <v>57</v>
      </c>
      <c r="D917" s="78" t="s">
        <v>7953</v>
      </c>
      <c r="E917" s="78" t="s">
        <v>7954</v>
      </c>
      <c r="F917" s="78" t="s">
        <v>7947</v>
      </c>
      <c r="G917" s="78" t="s">
        <v>7955</v>
      </c>
      <c r="H917" s="78" t="s">
        <v>7956</v>
      </c>
    </row>
    <row r="918" spans="1:8">
      <c r="A918" s="78" t="s">
        <v>4546</v>
      </c>
      <c r="C918" s="78" t="s">
        <v>57</v>
      </c>
      <c r="D918" s="78" t="s">
        <v>7957</v>
      </c>
      <c r="E918" s="78" t="s">
        <v>7958</v>
      </c>
      <c r="F918" s="78" t="s">
        <v>7947</v>
      </c>
      <c r="G918" s="78" t="s">
        <v>4217</v>
      </c>
      <c r="H918" s="78" t="s">
        <v>7959</v>
      </c>
    </row>
    <row r="919" spans="1:8">
      <c r="A919" s="78" t="s">
        <v>4546</v>
      </c>
      <c r="C919" s="78" t="s">
        <v>56</v>
      </c>
      <c r="D919" s="78" t="s">
        <v>7960</v>
      </c>
      <c r="E919" s="78" t="s">
        <v>7961</v>
      </c>
      <c r="F919" s="78" t="s">
        <v>3376</v>
      </c>
      <c r="G919" s="78" t="s">
        <v>7392</v>
      </c>
      <c r="H919" s="78" t="s">
        <v>7962</v>
      </c>
    </row>
    <row r="920" spans="1:8">
      <c r="A920" s="78" t="s">
        <v>4546</v>
      </c>
      <c r="C920" s="78" t="s">
        <v>57</v>
      </c>
      <c r="D920" s="78" t="s">
        <v>7963</v>
      </c>
      <c r="E920" s="78" t="s">
        <v>7964</v>
      </c>
      <c r="F920" s="78" t="s">
        <v>3376</v>
      </c>
      <c r="G920" s="78" t="s">
        <v>7965</v>
      </c>
      <c r="H920" s="78" t="s">
        <v>7966</v>
      </c>
    </row>
    <row r="921" spans="1:8">
      <c r="A921" s="78" t="s">
        <v>4546</v>
      </c>
      <c r="C921" s="78" t="s">
        <v>56</v>
      </c>
      <c r="D921" s="78" t="s">
        <v>7967</v>
      </c>
      <c r="E921" s="78" t="s">
        <v>7968</v>
      </c>
      <c r="F921" s="78" t="s">
        <v>3376</v>
      </c>
      <c r="G921" s="78" t="s">
        <v>7969</v>
      </c>
      <c r="H921" s="78" t="s">
        <v>7970</v>
      </c>
    </row>
    <row r="922" spans="1:8">
      <c r="A922" s="78" t="s">
        <v>4546</v>
      </c>
      <c r="C922" s="78" t="s">
        <v>57</v>
      </c>
      <c r="D922" s="78" t="s">
        <v>7971</v>
      </c>
      <c r="E922" s="78" t="s">
        <v>6754</v>
      </c>
      <c r="F922" s="78" t="s">
        <v>7972</v>
      </c>
      <c r="G922" s="78" t="s">
        <v>3263</v>
      </c>
      <c r="H922" s="78" t="s">
        <v>7973</v>
      </c>
    </row>
    <row r="923" spans="1:8">
      <c r="A923" s="78" t="s">
        <v>4546</v>
      </c>
      <c r="C923" s="78" t="s">
        <v>57</v>
      </c>
      <c r="D923" s="78" t="s">
        <v>7974</v>
      </c>
      <c r="E923" s="78" t="s">
        <v>6056</v>
      </c>
      <c r="F923" s="78" t="s">
        <v>7972</v>
      </c>
      <c r="G923" s="78" t="s">
        <v>3388</v>
      </c>
      <c r="H923" s="78" t="s">
        <v>7975</v>
      </c>
    </row>
    <row r="924" spans="1:8">
      <c r="A924" s="78" t="s">
        <v>4546</v>
      </c>
      <c r="C924" s="78" t="s">
        <v>57</v>
      </c>
      <c r="D924" s="78" t="s">
        <v>7976</v>
      </c>
      <c r="E924" s="78" t="s">
        <v>7977</v>
      </c>
      <c r="F924" s="78" t="s">
        <v>7972</v>
      </c>
      <c r="G924" s="78" t="s">
        <v>7890</v>
      </c>
      <c r="H924" s="78" t="s">
        <v>7978</v>
      </c>
    </row>
    <row r="925" spans="1:8">
      <c r="A925" s="78" t="s">
        <v>4546</v>
      </c>
      <c r="C925" s="78" t="s">
        <v>56</v>
      </c>
      <c r="D925" s="78" t="s">
        <v>7979</v>
      </c>
      <c r="E925" s="78" t="s">
        <v>7980</v>
      </c>
      <c r="F925" s="78" t="s">
        <v>7981</v>
      </c>
      <c r="G925" s="78" t="s">
        <v>4258</v>
      </c>
      <c r="H925" s="78" t="s">
        <v>7982</v>
      </c>
    </row>
    <row r="926" spans="1:8">
      <c r="A926" s="78" t="s">
        <v>4546</v>
      </c>
      <c r="C926" s="78" t="s">
        <v>56</v>
      </c>
      <c r="D926" s="78" t="s">
        <v>7983</v>
      </c>
      <c r="E926" s="78" t="s">
        <v>7984</v>
      </c>
      <c r="F926" s="78" t="s">
        <v>7985</v>
      </c>
      <c r="G926" s="78" t="s">
        <v>3120</v>
      </c>
      <c r="H926" s="78" t="s">
        <v>7986</v>
      </c>
    </row>
    <row r="927" spans="1:8">
      <c r="A927" s="78" t="s">
        <v>4546</v>
      </c>
      <c r="C927" s="78" t="s">
        <v>56</v>
      </c>
      <c r="D927" s="78" t="s">
        <v>7987</v>
      </c>
      <c r="E927" s="78" t="s">
        <v>7988</v>
      </c>
      <c r="F927" s="78" t="s">
        <v>7985</v>
      </c>
      <c r="G927" s="78" t="s">
        <v>7989</v>
      </c>
      <c r="H927" s="78" t="s">
        <v>7990</v>
      </c>
    </row>
    <row r="928" spans="1:8">
      <c r="A928" s="78" t="s">
        <v>4546</v>
      </c>
      <c r="C928" s="78" t="s">
        <v>56</v>
      </c>
      <c r="D928" s="78" t="s">
        <v>7991</v>
      </c>
      <c r="E928" s="78" t="s">
        <v>7992</v>
      </c>
      <c r="F928" s="78" t="s">
        <v>7993</v>
      </c>
      <c r="G928" s="78" t="s">
        <v>3141</v>
      </c>
      <c r="H928" s="78" t="s">
        <v>7994</v>
      </c>
    </row>
    <row r="929" spans="1:8">
      <c r="A929" s="78" t="s">
        <v>4546</v>
      </c>
      <c r="C929" s="78" t="s">
        <v>57</v>
      </c>
      <c r="D929" s="78" t="s">
        <v>7995</v>
      </c>
      <c r="E929" s="78" t="s">
        <v>7996</v>
      </c>
      <c r="F929" s="78" t="s">
        <v>3204</v>
      </c>
      <c r="G929" s="78" t="s">
        <v>4257</v>
      </c>
      <c r="H929" s="78" t="s">
        <v>7997</v>
      </c>
    </row>
    <row r="930" spans="1:8">
      <c r="A930" s="78" t="s">
        <v>4546</v>
      </c>
      <c r="C930" s="78" t="s">
        <v>57</v>
      </c>
      <c r="D930" s="78" t="s">
        <v>7998</v>
      </c>
      <c r="E930" s="78" t="s">
        <v>7999</v>
      </c>
      <c r="F930" s="78" t="s">
        <v>3204</v>
      </c>
      <c r="G930" s="78" t="s">
        <v>3666</v>
      </c>
      <c r="H930" s="78" t="s">
        <v>8000</v>
      </c>
    </row>
    <row r="931" spans="1:8">
      <c r="A931" s="78" t="s">
        <v>4546</v>
      </c>
      <c r="C931" s="78" t="s">
        <v>56</v>
      </c>
      <c r="D931" s="78" t="s">
        <v>8001</v>
      </c>
      <c r="E931" s="78" t="s">
        <v>8002</v>
      </c>
      <c r="F931" s="78" t="s">
        <v>3204</v>
      </c>
      <c r="G931" s="78" t="s">
        <v>8003</v>
      </c>
      <c r="H931" s="78" t="s">
        <v>8004</v>
      </c>
    </row>
    <row r="932" spans="1:8">
      <c r="A932" s="78" t="s">
        <v>4546</v>
      </c>
      <c r="C932" s="78" t="s">
        <v>57</v>
      </c>
      <c r="D932" s="78" t="s">
        <v>8005</v>
      </c>
      <c r="E932" s="78" t="s">
        <v>6921</v>
      </c>
      <c r="F932" s="78" t="s">
        <v>3204</v>
      </c>
      <c r="G932" s="78" t="s">
        <v>8006</v>
      </c>
      <c r="H932" s="78" t="s">
        <v>8007</v>
      </c>
    </row>
    <row r="933" spans="1:8">
      <c r="A933" s="78" t="s">
        <v>4546</v>
      </c>
      <c r="C933" s="78" t="s">
        <v>57</v>
      </c>
      <c r="D933" s="78" t="s">
        <v>8008</v>
      </c>
      <c r="E933" s="78" t="s">
        <v>8009</v>
      </c>
      <c r="F933" s="78" t="s">
        <v>8010</v>
      </c>
      <c r="G933" s="78" t="s">
        <v>8011</v>
      </c>
      <c r="H933" s="78" t="s">
        <v>8012</v>
      </c>
    </row>
    <row r="934" spans="1:8">
      <c r="A934" s="78" t="s">
        <v>4546</v>
      </c>
      <c r="C934" s="78" t="s">
        <v>56</v>
      </c>
      <c r="D934" s="78" t="s">
        <v>8013</v>
      </c>
      <c r="E934" s="78" t="s">
        <v>8014</v>
      </c>
      <c r="F934" s="78" t="s">
        <v>8010</v>
      </c>
      <c r="G934" s="78" t="s">
        <v>8015</v>
      </c>
      <c r="H934" s="78" t="s">
        <v>8016</v>
      </c>
    </row>
    <row r="935" spans="1:8">
      <c r="A935" s="78" t="s">
        <v>4546</v>
      </c>
      <c r="C935" s="78" t="s">
        <v>56</v>
      </c>
      <c r="D935" s="78" t="s">
        <v>8017</v>
      </c>
      <c r="E935" s="78" t="s">
        <v>8018</v>
      </c>
      <c r="F935" s="78" t="s">
        <v>8010</v>
      </c>
      <c r="G935" s="78" t="s">
        <v>5632</v>
      </c>
      <c r="H935" s="78" t="s">
        <v>8019</v>
      </c>
    </row>
    <row r="936" spans="1:8">
      <c r="A936" s="78" t="s">
        <v>4546</v>
      </c>
      <c r="C936" s="78" t="s">
        <v>57</v>
      </c>
      <c r="D936" s="78" t="s">
        <v>8020</v>
      </c>
      <c r="E936" s="78" t="s">
        <v>8021</v>
      </c>
      <c r="F936" s="78" t="s">
        <v>8010</v>
      </c>
      <c r="G936" s="78" t="s">
        <v>5984</v>
      </c>
      <c r="H936" s="78" t="s">
        <v>8022</v>
      </c>
    </row>
    <row r="937" spans="1:8">
      <c r="A937" s="78" t="s">
        <v>4546</v>
      </c>
      <c r="C937" s="78" t="s">
        <v>57</v>
      </c>
      <c r="D937" s="78" t="s">
        <v>8023</v>
      </c>
      <c r="E937" s="78" t="s">
        <v>5632</v>
      </c>
      <c r="F937" s="78" t="s">
        <v>8010</v>
      </c>
      <c r="G937" s="78" t="s">
        <v>3804</v>
      </c>
      <c r="H937" s="78" t="s">
        <v>8024</v>
      </c>
    </row>
    <row r="938" spans="1:8">
      <c r="A938" s="78" t="s">
        <v>4546</v>
      </c>
      <c r="C938" s="78" t="s">
        <v>56</v>
      </c>
      <c r="D938" s="78" t="s">
        <v>8025</v>
      </c>
      <c r="E938" s="78" t="s">
        <v>8026</v>
      </c>
      <c r="F938" s="78" t="s">
        <v>8010</v>
      </c>
      <c r="G938" s="78" t="s">
        <v>4169</v>
      </c>
      <c r="H938" s="78" t="s">
        <v>8027</v>
      </c>
    </row>
    <row r="939" spans="1:8">
      <c r="A939" s="78" t="s">
        <v>4546</v>
      </c>
      <c r="C939" s="78" t="s">
        <v>56</v>
      </c>
      <c r="D939" s="78" t="s">
        <v>8028</v>
      </c>
      <c r="E939" s="78" t="s">
        <v>8029</v>
      </c>
      <c r="F939" s="78" t="s">
        <v>8030</v>
      </c>
      <c r="G939" s="78" t="s">
        <v>8031</v>
      </c>
      <c r="H939" s="78" t="s">
        <v>8032</v>
      </c>
    </row>
    <row r="940" spans="1:8">
      <c r="A940" s="78" t="s">
        <v>4546</v>
      </c>
      <c r="C940" s="78" t="s">
        <v>56</v>
      </c>
      <c r="D940" s="78" t="s">
        <v>8033</v>
      </c>
      <c r="E940" s="78" t="s">
        <v>8034</v>
      </c>
      <c r="F940" s="78" t="s">
        <v>8030</v>
      </c>
      <c r="G940" s="78" t="s">
        <v>4525</v>
      </c>
      <c r="H940" s="78" t="s">
        <v>8035</v>
      </c>
    </row>
    <row r="941" spans="1:8">
      <c r="A941" s="78" t="s">
        <v>4546</v>
      </c>
      <c r="C941" s="78" t="s">
        <v>57</v>
      </c>
      <c r="D941" s="78" t="s">
        <v>8036</v>
      </c>
      <c r="E941" s="78" t="s">
        <v>8037</v>
      </c>
      <c r="F941" s="78" t="s">
        <v>8038</v>
      </c>
      <c r="G941" s="78" t="s">
        <v>8039</v>
      </c>
      <c r="H941" s="78" t="s">
        <v>8040</v>
      </c>
    </row>
    <row r="942" spans="1:8">
      <c r="A942" s="78" t="s">
        <v>4546</v>
      </c>
      <c r="C942" s="78" t="s">
        <v>56</v>
      </c>
      <c r="D942" s="78" t="s">
        <v>8041</v>
      </c>
      <c r="E942" s="78" t="s">
        <v>8042</v>
      </c>
      <c r="F942" s="78" t="s">
        <v>8038</v>
      </c>
      <c r="G942" s="78" t="s">
        <v>4311</v>
      </c>
      <c r="H942" s="78" t="s">
        <v>8043</v>
      </c>
    </row>
    <row r="943" spans="1:8">
      <c r="A943" s="78" t="s">
        <v>4546</v>
      </c>
      <c r="C943" s="78" t="s">
        <v>56</v>
      </c>
      <c r="D943" s="78" t="s">
        <v>8044</v>
      </c>
      <c r="E943" s="78" t="s">
        <v>8045</v>
      </c>
      <c r="F943" s="78" t="s">
        <v>8046</v>
      </c>
      <c r="G943" s="78" t="s">
        <v>8047</v>
      </c>
      <c r="H943" s="78" t="s">
        <v>8048</v>
      </c>
    </row>
    <row r="944" spans="1:8">
      <c r="A944" s="78" t="s">
        <v>4546</v>
      </c>
      <c r="C944" s="78" t="s">
        <v>56</v>
      </c>
      <c r="D944" s="78" t="s">
        <v>8049</v>
      </c>
      <c r="E944" s="78" t="s">
        <v>8050</v>
      </c>
      <c r="F944" s="78" t="s">
        <v>8046</v>
      </c>
      <c r="G944" s="78" t="s">
        <v>3740</v>
      </c>
      <c r="H944" s="78" t="s">
        <v>8051</v>
      </c>
    </row>
    <row r="945" spans="1:8">
      <c r="A945" s="78" t="s">
        <v>4546</v>
      </c>
      <c r="C945" s="78" t="s">
        <v>57</v>
      </c>
      <c r="D945" s="78" t="s">
        <v>8052</v>
      </c>
      <c r="E945" s="78" t="s">
        <v>6774</v>
      </c>
      <c r="F945" s="78" t="s">
        <v>3383</v>
      </c>
      <c r="G945" s="78" t="s">
        <v>8053</v>
      </c>
      <c r="H945" s="78" t="s">
        <v>8054</v>
      </c>
    </row>
    <row r="946" spans="1:8">
      <c r="A946" s="78" t="s">
        <v>4546</v>
      </c>
      <c r="C946" s="78" t="s">
        <v>57</v>
      </c>
      <c r="D946" s="78" t="s">
        <v>8055</v>
      </c>
      <c r="E946" s="78" t="s">
        <v>8056</v>
      </c>
      <c r="F946" s="78" t="s">
        <v>3383</v>
      </c>
      <c r="G946" s="78" t="s">
        <v>8057</v>
      </c>
      <c r="H946" s="78" t="s">
        <v>8058</v>
      </c>
    </row>
    <row r="947" spans="1:8">
      <c r="A947" s="78" t="s">
        <v>4546</v>
      </c>
      <c r="C947" s="78" t="s">
        <v>56</v>
      </c>
      <c r="D947" s="78" t="s">
        <v>8059</v>
      </c>
      <c r="E947" s="78" t="s">
        <v>8060</v>
      </c>
      <c r="F947" s="78" t="s">
        <v>3383</v>
      </c>
      <c r="G947" s="78" t="s">
        <v>8061</v>
      </c>
      <c r="H947" s="78" t="s">
        <v>8062</v>
      </c>
    </row>
    <row r="948" spans="1:8">
      <c r="A948" s="78" t="s">
        <v>4546</v>
      </c>
      <c r="C948" s="78" t="s">
        <v>57</v>
      </c>
      <c r="D948" s="78" t="s">
        <v>8063</v>
      </c>
      <c r="E948" s="78" t="s">
        <v>5077</v>
      </c>
      <c r="F948" s="78" t="s">
        <v>8064</v>
      </c>
      <c r="G948" s="78" t="s">
        <v>3622</v>
      </c>
      <c r="H948" s="78" t="s">
        <v>8065</v>
      </c>
    </row>
    <row r="949" spans="1:8">
      <c r="A949" s="78" t="s">
        <v>4546</v>
      </c>
      <c r="C949" s="78" t="s">
        <v>57</v>
      </c>
      <c r="D949" s="78" t="s">
        <v>8066</v>
      </c>
      <c r="E949" s="78" t="s">
        <v>8067</v>
      </c>
      <c r="F949" s="78" t="s">
        <v>8064</v>
      </c>
      <c r="G949" s="78" t="s">
        <v>8068</v>
      </c>
      <c r="H949" s="78" t="s">
        <v>8069</v>
      </c>
    </row>
    <row r="950" spans="1:8">
      <c r="A950" s="78" t="s">
        <v>4546</v>
      </c>
      <c r="C950" s="78" t="s">
        <v>56</v>
      </c>
      <c r="D950" s="78" t="s">
        <v>8070</v>
      </c>
      <c r="E950" s="78" t="s">
        <v>8071</v>
      </c>
      <c r="F950" s="78" t="s">
        <v>3385</v>
      </c>
      <c r="G950" s="78" t="s">
        <v>8072</v>
      </c>
      <c r="H950" s="78" t="s">
        <v>8073</v>
      </c>
    </row>
    <row r="951" spans="1:8">
      <c r="A951" s="78" t="s">
        <v>4546</v>
      </c>
      <c r="C951" s="78" t="s">
        <v>56</v>
      </c>
      <c r="D951" s="78" t="s">
        <v>8074</v>
      </c>
      <c r="E951" s="78" t="s">
        <v>8075</v>
      </c>
      <c r="F951" s="78" t="s">
        <v>3385</v>
      </c>
      <c r="G951" s="78" t="s">
        <v>8076</v>
      </c>
      <c r="H951" s="78" t="s">
        <v>8077</v>
      </c>
    </row>
    <row r="952" spans="1:8">
      <c r="A952" s="78" t="s">
        <v>4546</v>
      </c>
      <c r="C952" s="78" t="s">
        <v>56</v>
      </c>
      <c r="D952" s="78" t="s">
        <v>8078</v>
      </c>
      <c r="E952" s="78" t="s">
        <v>8079</v>
      </c>
      <c r="F952" s="78" t="s">
        <v>3385</v>
      </c>
      <c r="G952" s="78" t="s">
        <v>7897</v>
      </c>
      <c r="H952" s="78" t="s">
        <v>8080</v>
      </c>
    </row>
    <row r="953" spans="1:8">
      <c r="A953" s="78" t="s">
        <v>4546</v>
      </c>
      <c r="C953" s="78" t="s">
        <v>57</v>
      </c>
      <c r="D953" s="78" t="s">
        <v>8081</v>
      </c>
      <c r="E953" s="78" t="s">
        <v>8082</v>
      </c>
      <c r="F953" s="78" t="s">
        <v>3385</v>
      </c>
      <c r="G953" s="78" t="s">
        <v>8083</v>
      </c>
      <c r="H953" s="78" t="s">
        <v>8084</v>
      </c>
    </row>
    <row r="954" spans="1:8">
      <c r="A954" s="78" t="s">
        <v>4546</v>
      </c>
      <c r="C954" s="78" t="s">
        <v>56</v>
      </c>
      <c r="D954" s="78" t="s">
        <v>8085</v>
      </c>
      <c r="E954" s="78" t="s">
        <v>8086</v>
      </c>
      <c r="F954" s="78" t="s">
        <v>8087</v>
      </c>
      <c r="G954" s="78" t="s">
        <v>8088</v>
      </c>
      <c r="H954" s="78" t="s">
        <v>8089</v>
      </c>
    </row>
    <row r="955" spans="1:8">
      <c r="A955" s="78" t="s">
        <v>4546</v>
      </c>
      <c r="C955" s="78" t="s">
        <v>56</v>
      </c>
      <c r="D955" s="78" t="s">
        <v>8090</v>
      </c>
      <c r="E955" s="78" t="s">
        <v>8091</v>
      </c>
      <c r="F955" s="78" t="s">
        <v>8087</v>
      </c>
      <c r="G955" s="78" t="s">
        <v>8092</v>
      </c>
      <c r="H955" s="78" t="s">
        <v>8093</v>
      </c>
    </row>
    <row r="956" spans="1:8">
      <c r="A956" s="78" t="s">
        <v>4546</v>
      </c>
      <c r="C956" s="78" t="s">
        <v>56</v>
      </c>
      <c r="D956" s="78" t="s">
        <v>8094</v>
      </c>
      <c r="E956" s="78" t="s">
        <v>8095</v>
      </c>
      <c r="F956" s="78" t="s">
        <v>8096</v>
      </c>
      <c r="G956" s="78" t="s">
        <v>8097</v>
      </c>
      <c r="H956" s="78" t="s">
        <v>8098</v>
      </c>
    </row>
    <row r="957" spans="1:8">
      <c r="A957" s="78" t="s">
        <v>4546</v>
      </c>
      <c r="B957" s="78" t="s">
        <v>8099</v>
      </c>
      <c r="C957" s="78" t="s">
        <v>56</v>
      </c>
      <c r="D957" s="78" t="s">
        <v>8100</v>
      </c>
      <c r="E957" s="78" t="s">
        <v>8101</v>
      </c>
      <c r="F957" s="78" t="s">
        <v>8102</v>
      </c>
      <c r="G957" s="78" t="s">
        <v>8103</v>
      </c>
      <c r="H957" s="78" t="s">
        <v>8104</v>
      </c>
    </row>
    <row r="958" spans="1:8">
      <c r="A958" s="78" t="s">
        <v>4546</v>
      </c>
      <c r="C958" s="78" t="s">
        <v>57</v>
      </c>
      <c r="D958" s="78" t="s">
        <v>8105</v>
      </c>
      <c r="E958" s="78" t="s">
        <v>5639</v>
      </c>
      <c r="F958" s="78" t="s">
        <v>8102</v>
      </c>
      <c r="G958" s="78" t="s">
        <v>8106</v>
      </c>
      <c r="H958" s="78" t="s">
        <v>8107</v>
      </c>
    </row>
    <row r="959" spans="1:8">
      <c r="A959" s="78" t="s">
        <v>4546</v>
      </c>
      <c r="C959" s="78" t="s">
        <v>56</v>
      </c>
      <c r="D959" s="78" t="s">
        <v>8108</v>
      </c>
      <c r="E959" s="78" t="s">
        <v>8109</v>
      </c>
      <c r="F959" s="78" t="s">
        <v>8102</v>
      </c>
      <c r="G959" s="78" t="s">
        <v>4484</v>
      </c>
      <c r="H959" s="78" t="s">
        <v>8110</v>
      </c>
    </row>
    <row r="960" spans="1:8">
      <c r="A960" s="78" t="s">
        <v>4546</v>
      </c>
      <c r="C960" s="78" t="s">
        <v>56</v>
      </c>
      <c r="D960" s="78" t="s">
        <v>8111</v>
      </c>
      <c r="E960" s="78" t="s">
        <v>4251</v>
      </c>
      <c r="F960" s="78" t="s">
        <v>8112</v>
      </c>
      <c r="G960" s="78" t="s">
        <v>4449</v>
      </c>
      <c r="H960" s="78" t="s">
        <v>8113</v>
      </c>
    </row>
    <row r="961" spans="1:8">
      <c r="A961" s="78" t="s">
        <v>4546</v>
      </c>
      <c r="C961" s="78" t="s">
        <v>56</v>
      </c>
      <c r="D961" s="78" t="s">
        <v>8114</v>
      </c>
      <c r="E961" s="78" t="s">
        <v>8115</v>
      </c>
      <c r="F961" s="78" t="s">
        <v>8112</v>
      </c>
      <c r="G961" s="78" t="s">
        <v>8116</v>
      </c>
      <c r="H961" s="78" t="s">
        <v>8117</v>
      </c>
    </row>
    <row r="962" spans="1:8">
      <c r="A962" s="78" t="s">
        <v>4546</v>
      </c>
      <c r="C962" s="78" t="s">
        <v>56</v>
      </c>
      <c r="D962" s="78" t="s">
        <v>8118</v>
      </c>
      <c r="E962" s="78" t="s">
        <v>8119</v>
      </c>
      <c r="F962" s="78" t="s">
        <v>8112</v>
      </c>
      <c r="G962" s="78" t="s">
        <v>3727</v>
      </c>
      <c r="H962" s="78" t="s">
        <v>8120</v>
      </c>
    </row>
    <row r="963" spans="1:8">
      <c r="A963" s="78" t="s">
        <v>4546</v>
      </c>
      <c r="C963" s="78" t="s">
        <v>56</v>
      </c>
      <c r="D963" s="78" t="s">
        <v>8121</v>
      </c>
      <c r="E963" s="78" t="s">
        <v>8122</v>
      </c>
      <c r="F963" s="78" t="s">
        <v>8112</v>
      </c>
      <c r="G963" s="78" t="s">
        <v>8123</v>
      </c>
      <c r="H963" s="78" t="s">
        <v>8124</v>
      </c>
    </row>
    <row r="964" spans="1:8">
      <c r="A964" s="78" t="s">
        <v>4546</v>
      </c>
      <c r="C964" s="78" t="s">
        <v>56</v>
      </c>
      <c r="D964" s="78" t="s">
        <v>8125</v>
      </c>
      <c r="E964" s="78" t="s">
        <v>4306</v>
      </c>
      <c r="F964" s="78" t="s">
        <v>8126</v>
      </c>
      <c r="G964" s="78" t="s">
        <v>8127</v>
      </c>
      <c r="H964" s="78" t="s">
        <v>8128</v>
      </c>
    </row>
    <row r="965" spans="1:8">
      <c r="A965" s="78" t="s">
        <v>4546</v>
      </c>
      <c r="C965" s="78" t="s">
        <v>56</v>
      </c>
      <c r="D965" s="78" t="s">
        <v>8129</v>
      </c>
      <c r="E965" s="78" t="s">
        <v>8130</v>
      </c>
      <c r="F965" s="78" t="s">
        <v>8126</v>
      </c>
      <c r="G965" s="78" t="s">
        <v>8131</v>
      </c>
      <c r="H965" s="78" t="s">
        <v>8132</v>
      </c>
    </row>
    <row r="966" spans="1:8">
      <c r="A966" s="78" t="s">
        <v>4546</v>
      </c>
      <c r="C966" s="78" t="s">
        <v>56</v>
      </c>
      <c r="D966" s="78" t="s">
        <v>8133</v>
      </c>
      <c r="E966" s="78" t="s">
        <v>8134</v>
      </c>
      <c r="F966" s="78" t="s">
        <v>8135</v>
      </c>
      <c r="G966" s="78" t="s">
        <v>8136</v>
      </c>
      <c r="H966" s="78" t="s">
        <v>8137</v>
      </c>
    </row>
    <row r="967" spans="1:8">
      <c r="A967" s="78" t="s">
        <v>4546</v>
      </c>
      <c r="C967" s="78" t="s">
        <v>56</v>
      </c>
      <c r="D967" s="78" t="s">
        <v>8138</v>
      </c>
      <c r="E967" s="78" t="s">
        <v>8139</v>
      </c>
      <c r="F967" s="78" t="s">
        <v>8135</v>
      </c>
      <c r="G967" s="78" t="s">
        <v>8140</v>
      </c>
      <c r="H967" s="78" t="s">
        <v>8141</v>
      </c>
    </row>
    <row r="968" spans="1:8">
      <c r="A968" s="78" t="s">
        <v>4546</v>
      </c>
      <c r="C968" s="78" t="s">
        <v>56</v>
      </c>
      <c r="D968" s="78" t="s">
        <v>8142</v>
      </c>
      <c r="E968" s="78" t="s">
        <v>8143</v>
      </c>
      <c r="F968" s="78" t="s">
        <v>3387</v>
      </c>
      <c r="G968" s="78" t="s">
        <v>8144</v>
      </c>
      <c r="H968" s="78" t="s">
        <v>8145</v>
      </c>
    </row>
    <row r="969" spans="1:8">
      <c r="A969" s="78" t="s">
        <v>4546</v>
      </c>
      <c r="C969" s="78" t="s">
        <v>56</v>
      </c>
      <c r="D969" s="78" t="s">
        <v>8146</v>
      </c>
      <c r="E969" s="78" t="s">
        <v>8147</v>
      </c>
      <c r="F969" s="78" t="s">
        <v>3387</v>
      </c>
      <c r="G969" s="78" t="s">
        <v>3819</v>
      </c>
      <c r="H969" s="78" t="s">
        <v>8148</v>
      </c>
    </row>
    <row r="970" spans="1:8">
      <c r="A970" s="78" t="s">
        <v>4546</v>
      </c>
      <c r="C970" s="78" t="s">
        <v>57</v>
      </c>
      <c r="D970" s="78" t="s">
        <v>8149</v>
      </c>
      <c r="E970" s="78" t="s">
        <v>6582</v>
      </c>
      <c r="F970" s="78" t="s">
        <v>3387</v>
      </c>
      <c r="G970" s="78" t="s">
        <v>4508</v>
      </c>
      <c r="H970" s="78" t="s">
        <v>8150</v>
      </c>
    </row>
    <row r="971" spans="1:8">
      <c r="A971" s="78" t="s">
        <v>4546</v>
      </c>
      <c r="C971" s="78" t="s">
        <v>56</v>
      </c>
      <c r="D971" s="78" t="s">
        <v>8151</v>
      </c>
      <c r="E971" s="78" t="s">
        <v>4504</v>
      </c>
      <c r="F971" s="78" t="s">
        <v>3387</v>
      </c>
      <c r="G971" s="78" t="s">
        <v>4471</v>
      </c>
      <c r="H971" s="78" t="s">
        <v>8152</v>
      </c>
    </row>
    <row r="972" spans="1:8">
      <c r="A972" s="78" t="s">
        <v>4546</v>
      </c>
      <c r="C972" s="78" t="s">
        <v>57</v>
      </c>
      <c r="D972" s="78" t="s">
        <v>8153</v>
      </c>
      <c r="E972" s="78" t="s">
        <v>6911</v>
      </c>
      <c r="F972" s="78" t="s">
        <v>3387</v>
      </c>
      <c r="G972" s="78" t="s">
        <v>6820</v>
      </c>
      <c r="H972" s="78" t="s">
        <v>8154</v>
      </c>
    </row>
    <row r="973" spans="1:8">
      <c r="A973" s="78" t="s">
        <v>4546</v>
      </c>
      <c r="C973" s="78" t="s">
        <v>57</v>
      </c>
      <c r="D973" s="78" t="s">
        <v>8155</v>
      </c>
      <c r="E973" s="78" t="s">
        <v>8156</v>
      </c>
      <c r="F973" s="78" t="s">
        <v>8157</v>
      </c>
      <c r="G973" s="78" t="s">
        <v>6519</v>
      </c>
      <c r="H973" s="78" t="s">
        <v>8158</v>
      </c>
    </row>
    <row r="974" spans="1:8">
      <c r="A974" s="78" t="s">
        <v>4546</v>
      </c>
      <c r="C974" s="78" t="s">
        <v>56</v>
      </c>
      <c r="D974" s="78" t="s">
        <v>8159</v>
      </c>
      <c r="E974" s="78" t="s">
        <v>8160</v>
      </c>
      <c r="F974" s="78" t="s">
        <v>8157</v>
      </c>
      <c r="G974" s="78" t="s">
        <v>7455</v>
      </c>
      <c r="H974" s="78" t="s">
        <v>8161</v>
      </c>
    </row>
    <row r="975" spans="1:8">
      <c r="A975" s="78" t="s">
        <v>4546</v>
      </c>
      <c r="C975" s="78" t="s">
        <v>57</v>
      </c>
      <c r="D975" s="78" t="s">
        <v>8162</v>
      </c>
      <c r="E975" s="78" t="s">
        <v>8163</v>
      </c>
      <c r="F975" s="78" t="s">
        <v>8157</v>
      </c>
      <c r="G975" s="78" t="s">
        <v>8164</v>
      </c>
      <c r="H975" s="78" t="s">
        <v>8165</v>
      </c>
    </row>
    <row r="976" spans="1:8">
      <c r="A976" s="78" t="s">
        <v>4546</v>
      </c>
      <c r="C976" s="78" t="s">
        <v>56</v>
      </c>
      <c r="D976" s="78" t="s">
        <v>8166</v>
      </c>
      <c r="E976" s="78" t="s">
        <v>8167</v>
      </c>
      <c r="F976" s="78" t="s">
        <v>8157</v>
      </c>
      <c r="G976" s="78" t="s">
        <v>8168</v>
      </c>
      <c r="H976" s="78" t="s">
        <v>8169</v>
      </c>
    </row>
    <row r="977" spans="1:8">
      <c r="A977" s="78" t="s">
        <v>4546</v>
      </c>
      <c r="C977" s="78" t="s">
        <v>56</v>
      </c>
      <c r="D977" s="78" t="s">
        <v>8170</v>
      </c>
      <c r="E977" s="78" t="s">
        <v>8171</v>
      </c>
      <c r="F977" s="78" t="s">
        <v>8172</v>
      </c>
      <c r="G977" s="78" t="s">
        <v>8173</v>
      </c>
      <c r="H977" s="78" t="s">
        <v>8174</v>
      </c>
    </row>
    <row r="978" spans="1:8">
      <c r="A978" s="78" t="s">
        <v>4546</v>
      </c>
      <c r="C978" s="78" t="s">
        <v>56</v>
      </c>
      <c r="D978" s="78" t="s">
        <v>8175</v>
      </c>
      <c r="E978" s="78" t="s">
        <v>7989</v>
      </c>
      <c r="F978" s="78" t="s">
        <v>8172</v>
      </c>
      <c r="G978" s="78" t="s">
        <v>8176</v>
      </c>
      <c r="H978" s="78" t="s">
        <v>8177</v>
      </c>
    </row>
    <row r="979" spans="1:8">
      <c r="A979" s="78" t="s">
        <v>4546</v>
      </c>
      <c r="C979" s="78" t="s">
        <v>56</v>
      </c>
      <c r="D979" s="78" t="s">
        <v>8178</v>
      </c>
      <c r="E979" s="78" t="s">
        <v>8179</v>
      </c>
      <c r="F979" s="78" t="s">
        <v>8172</v>
      </c>
      <c r="G979" s="78" t="s">
        <v>8180</v>
      </c>
      <c r="H979" s="78" t="s">
        <v>8181</v>
      </c>
    </row>
    <row r="980" spans="1:8">
      <c r="A980" s="78" t="s">
        <v>4546</v>
      </c>
      <c r="C980" s="78" t="s">
        <v>56</v>
      </c>
      <c r="D980" s="78" t="s">
        <v>8182</v>
      </c>
      <c r="E980" s="78" t="s">
        <v>8183</v>
      </c>
      <c r="F980" s="78" t="s">
        <v>3390</v>
      </c>
      <c r="G980" s="78" t="s">
        <v>3408</v>
      </c>
      <c r="H980" s="78" t="s">
        <v>8184</v>
      </c>
    </row>
    <row r="981" spans="1:8">
      <c r="A981" s="78" t="s">
        <v>4546</v>
      </c>
      <c r="C981" s="78" t="s">
        <v>57</v>
      </c>
      <c r="D981" s="78" t="s">
        <v>8185</v>
      </c>
      <c r="E981" s="78" t="s">
        <v>3884</v>
      </c>
      <c r="F981" s="78" t="s">
        <v>3390</v>
      </c>
      <c r="G981" s="78" t="s">
        <v>8186</v>
      </c>
      <c r="H981" s="78" t="s">
        <v>8187</v>
      </c>
    </row>
    <row r="982" spans="1:8">
      <c r="A982" s="78" t="s">
        <v>4546</v>
      </c>
      <c r="C982" s="78" t="s">
        <v>56</v>
      </c>
      <c r="D982" s="78" t="s">
        <v>8188</v>
      </c>
      <c r="E982" s="78" t="s">
        <v>3727</v>
      </c>
      <c r="F982" s="78" t="s">
        <v>3198</v>
      </c>
      <c r="G982" s="78" t="s">
        <v>4223</v>
      </c>
      <c r="H982" s="78" t="s">
        <v>8189</v>
      </c>
    </row>
    <row r="983" spans="1:8">
      <c r="A983" s="78" t="s">
        <v>4546</v>
      </c>
      <c r="C983" s="78" t="s">
        <v>56</v>
      </c>
      <c r="D983" s="78" t="s">
        <v>8190</v>
      </c>
      <c r="E983" s="78" t="s">
        <v>8191</v>
      </c>
      <c r="F983" s="78" t="s">
        <v>3198</v>
      </c>
      <c r="G983" s="78" t="s">
        <v>8192</v>
      </c>
      <c r="H983" s="78" t="s">
        <v>8193</v>
      </c>
    </row>
    <row r="984" spans="1:8">
      <c r="A984" s="78" t="s">
        <v>4546</v>
      </c>
      <c r="C984" s="78" t="s">
        <v>56</v>
      </c>
      <c r="D984" s="78" t="s">
        <v>8194</v>
      </c>
      <c r="E984" s="78" t="s">
        <v>5161</v>
      </c>
      <c r="F984" s="78" t="s">
        <v>8195</v>
      </c>
      <c r="G984" s="78" t="s">
        <v>8196</v>
      </c>
      <c r="H984" s="78" t="s">
        <v>8197</v>
      </c>
    </row>
    <row r="985" spans="1:8">
      <c r="A985" s="78" t="s">
        <v>4546</v>
      </c>
      <c r="C985" s="78" t="s">
        <v>57</v>
      </c>
      <c r="D985" s="78" t="s">
        <v>8198</v>
      </c>
      <c r="E985" s="78" t="s">
        <v>8199</v>
      </c>
      <c r="F985" s="78" t="s">
        <v>8195</v>
      </c>
      <c r="G985" s="78" t="s">
        <v>3185</v>
      </c>
      <c r="H985" s="78" t="s">
        <v>8200</v>
      </c>
    </row>
    <row r="986" spans="1:8">
      <c r="A986" s="78" t="s">
        <v>4546</v>
      </c>
      <c r="C986" s="78" t="s">
        <v>57</v>
      </c>
      <c r="D986" s="78" t="s">
        <v>8201</v>
      </c>
      <c r="E986" s="78" t="s">
        <v>6519</v>
      </c>
      <c r="F986" s="78" t="s">
        <v>8195</v>
      </c>
      <c r="G986" s="78" t="s">
        <v>8202</v>
      </c>
      <c r="H986" s="78" t="s">
        <v>8203</v>
      </c>
    </row>
    <row r="987" spans="1:8">
      <c r="A987" s="78" t="s">
        <v>4546</v>
      </c>
      <c r="C987" s="78" t="s">
        <v>56</v>
      </c>
      <c r="D987" s="78" t="s">
        <v>8204</v>
      </c>
      <c r="E987" s="78" t="s">
        <v>8205</v>
      </c>
      <c r="F987" s="78" t="s">
        <v>3392</v>
      </c>
      <c r="G987" s="78" t="s">
        <v>7869</v>
      </c>
      <c r="H987" s="78" t="s">
        <v>8206</v>
      </c>
    </row>
    <row r="988" spans="1:8">
      <c r="A988" s="78" t="s">
        <v>4546</v>
      </c>
      <c r="B988" s="78" t="s">
        <v>8207</v>
      </c>
      <c r="C988" s="78" t="s">
        <v>56</v>
      </c>
      <c r="D988" s="78" t="s">
        <v>8208</v>
      </c>
      <c r="E988" s="78" t="s">
        <v>8209</v>
      </c>
      <c r="F988" s="78" t="s">
        <v>3392</v>
      </c>
      <c r="G988" s="78" t="s">
        <v>3842</v>
      </c>
      <c r="H988" s="78" t="s">
        <v>8210</v>
      </c>
    </row>
    <row r="989" spans="1:8">
      <c r="A989" s="78" t="s">
        <v>4546</v>
      </c>
      <c r="C989" s="78" t="s">
        <v>57</v>
      </c>
      <c r="D989" s="78" t="s">
        <v>8211</v>
      </c>
      <c r="E989" s="78" t="s">
        <v>3816</v>
      </c>
      <c r="F989" s="78" t="s">
        <v>3392</v>
      </c>
      <c r="G989" s="78" t="s">
        <v>7858</v>
      </c>
      <c r="H989" s="78" t="s">
        <v>8212</v>
      </c>
    </row>
    <row r="990" spans="1:8">
      <c r="A990" s="78" t="s">
        <v>4546</v>
      </c>
      <c r="C990" s="78" t="s">
        <v>56</v>
      </c>
      <c r="D990" s="78" t="s">
        <v>8213</v>
      </c>
      <c r="E990" s="78" t="s">
        <v>8214</v>
      </c>
      <c r="F990" s="78" t="s">
        <v>3392</v>
      </c>
      <c r="G990" s="78" t="s">
        <v>3207</v>
      </c>
      <c r="H990" s="78" t="s">
        <v>8215</v>
      </c>
    </row>
    <row r="991" spans="1:8">
      <c r="A991" s="78" t="s">
        <v>4546</v>
      </c>
      <c r="C991" s="78" t="s">
        <v>56</v>
      </c>
      <c r="D991" s="78" t="s">
        <v>8216</v>
      </c>
      <c r="E991" s="78" t="s">
        <v>6795</v>
      </c>
      <c r="F991" s="78" t="s">
        <v>8217</v>
      </c>
      <c r="G991" s="78" t="s">
        <v>8218</v>
      </c>
      <c r="H991" s="78" t="s">
        <v>8219</v>
      </c>
    </row>
    <row r="992" spans="1:8">
      <c r="A992" s="78" t="s">
        <v>4546</v>
      </c>
      <c r="C992" s="78" t="s">
        <v>56</v>
      </c>
      <c r="D992" s="78" t="s">
        <v>8220</v>
      </c>
      <c r="E992" s="78" t="s">
        <v>8221</v>
      </c>
      <c r="F992" s="78" t="s">
        <v>8217</v>
      </c>
      <c r="G992" s="78" t="s">
        <v>8222</v>
      </c>
      <c r="H992" s="78" t="s">
        <v>8223</v>
      </c>
    </row>
    <row r="993" spans="1:8">
      <c r="A993" s="78" t="s">
        <v>4546</v>
      </c>
      <c r="C993" s="78" t="s">
        <v>56</v>
      </c>
      <c r="D993" s="78" t="s">
        <v>8224</v>
      </c>
      <c r="E993" s="78" t="s">
        <v>8225</v>
      </c>
      <c r="F993" s="78" t="s">
        <v>3394</v>
      </c>
      <c r="G993" s="78" t="s">
        <v>8226</v>
      </c>
      <c r="H993" s="78" t="s">
        <v>8227</v>
      </c>
    </row>
    <row r="994" spans="1:8">
      <c r="A994" s="78" t="s">
        <v>4546</v>
      </c>
      <c r="C994" s="78" t="s">
        <v>57</v>
      </c>
      <c r="D994" s="78" t="s">
        <v>8228</v>
      </c>
      <c r="E994" s="78" t="s">
        <v>8229</v>
      </c>
      <c r="F994" s="78" t="s">
        <v>3394</v>
      </c>
      <c r="G994" s="78" t="s">
        <v>8230</v>
      </c>
      <c r="H994" s="78" t="s">
        <v>8231</v>
      </c>
    </row>
    <row r="995" spans="1:8">
      <c r="A995" s="78" t="s">
        <v>4546</v>
      </c>
      <c r="C995" s="78" t="s">
        <v>57</v>
      </c>
      <c r="D995" s="78" t="s">
        <v>8232</v>
      </c>
      <c r="E995" s="78" t="s">
        <v>8233</v>
      </c>
      <c r="F995" s="78" t="s">
        <v>8234</v>
      </c>
      <c r="G995" s="78" t="s">
        <v>3432</v>
      </c>
      <c r="H995" s="78" t="s">
        <v>8235</v>
      </c>
    </row>
    <row r="996" spans="1:8">
      <c r="A996" s="78" t="s">
        <v>4546</v>
      </c>
      <c r="B996" s="78" t="s">
        <v>8236</v>
      </c>
      <c r="C996" s="78" t="s">
        <v>57</v>
      </c>
      <c r="D996" s="78" t="s">
        <v>8237</v>
      </c>
      <c r="E996" s="78" t="s">
        <v>4537</v>
      </c>
      <c r="F996" s="78" t="s">
        <v>8234</v>
      </c>
      <c r="G996" s="78" t="s">
        <v>8238</v>
      </c>
      <c r="H996" s="78" t="s">
        <v>8239</v>
      </c>
    </row>
    <row r="997" spans="1:8">
      <c r="A997" s="78" t="s">
        <v>4546</v>
      </c>
      <c r="C997" s="78" t="s">
        <v>56</v>
      </c>
      <c r="D997" s="78" t="s">
        <v>8240</v>
      </c>
      <c r="E997" s="78" t="s">
        <v>8241</v>
      </c>
      <c r="F997" s="78" t="s">
        <v>8242</v>
      </c>
      <c r="G997" s="78" t="s">
        <v>3934</v>
      </c>
      <c r="H997" s="78" t="s">
        <v>8243</v>
      </c>
    </row>
    <row r="998" spans="1:8">
      <c r="A998" s="78" t="s">
        <v>4546</v>
      </c>
      <c r="C998" s="78" t="s">
        <v>56</v>
      </c>
      <c r="D998" s="78" t="s">
        <v>8244</v>
      </c>
      <c r="E998" s="78" t="s">
        <v>8245</v>
      </c>
      <c r="F998" s="78" t="s">
        <v>8242</v>
      </c>
      <c r="G998" s="78" t="s">
        <v>4427</v>
      </c>
      <c r="H998" s="78" t="s">
        <v>8246</v>
      </c>
    </row>
    <row r="999" spans="1:8">
      <c r="A999" s="78" t="s">
        <v>4546</v>
      </c>
      <c r="C999" s="78" t="s">
        <v>56</v>
      </c>
      <c r="D999" s="78" t="s">
        <v>8247</v>
      </c>
      <c r="E999" s="78" t="s">
        <v>8248</v>
      </c>
      <c r="F999" s="78" t="s">
        <v>8242</v>
      </c>
      <c r="G999" s="78" t="s">
        <v>8249</v>
      </c>
      <c r="H999" s="78" t="s">
        <v>8250</v>
      </c>
    </row>
    <row r="1000" spans="1:8">
      <c r="A1000" s="78" t="s">
        <v>4546</v>
      </c>
      <c r="C1000" s="78" t="s">
        <v>56</v>
      </c>
      <c r="D1000" s="78" t="s">
        <v>8251</v>
      </c>
      <c r="E1000" s="78" t="s">
        <v>8252</v>
      </c>
      <c r="F1000" s="78" t="s">
        <v>8253</v>
      </c>
      <c r="G1000" s="78" t="s">
        <v>8254</v>
      </c>
      <c r="H1000" s="78" t="s">
        <v>8255</v>
      </c>
    </row>
    <row r="1001" spans="1:8">
      <c r="A1001" s="78" t="s">
        <v>4546</v>
      </c>
      <c r="C1001" s="78" t="s">
        <v>56</v>
      </c>
      <c r="D1001" s="78" t="s">
        <v>8256</v>
      </c>
      <c r="E1001" s="78" t="s">
        <v>8257</v>
      </c>
      <c r="F1001" s="78" t="s">
        <v>8253</v>
      </c>
      <c r="G1001" s="78" t="s">
        <v>8258</v>
      </c>
      <c r="H1001" s="78" t="s">
        <v>8259</v>
      </c>
    </row>
    <row r="1002" spans="1:8">
      <c r="A1002" s="78" t="s">
        <v>4546</v>
      </c>
      <c r="C1002" s="78" t="s">
        <v>56</v>
      </c>
      <c r="D1002" s="78" t="s">
        <v>8260</v>
      </c>
      <c r="E1002" s="78" t="s">
        <v>8261</v>
      </c>
      <c r="F1002" s="78" t="s">
        <v>8262</v>
      </c>
      <c r="G1002" s="78" t="s">
        <v>8263</v>
      </c>
      <c r="H1002" s="78" t="s">
        <v>8264</v>
      </c>
    </row>
    <row r="1003" spans="1:8">
      <c r="A1003" s="78" t="s">
        <v>4546</v>
      </c>
      <c r="B1003" s="78" t="s">
        <v>8265</v>
      </c>
      <c r="C1003" s="78" t="s">
        <v>57</v>
      </c>
      <c r="D1003" s="78" t="s">
        <v>8266</v>
      </c>
      <c r="E1003" s="78" t="s">
        <v>8267</v>
      </c>
      <c r="F1003" s="78" t="s">
        <v>8262</v>
      </c>
      <c r="G1003" s="78" t="s">
        <v>3562</v>
      </c>
      <c r="H1003" s="78" t="s">
        <v>8268</v>
      </c>
    </row>
    <row r="1004" spans="1:8">
      <c r="A1004" s="78" t="s">
        <v>4546</v>
      </c>
      <c r="C1004" s="78" t="s">
        <v>57</v>
      </c>
      <c r="D1004" s="78" t="s">
        <v>8269</v>
      </c>
      <c r="E1004" s="78" t="s">
        <v>4499</v>
      </c>
      <c r="F1004" s="78" t="s">
        <v>8262</v>
      </c>
      <c r="G1004" s="78" t="s">
        <v>3679</v>
      </c>
      <c r="H1004" s="78" t="s">
        <v>8270</v>
      </c>
    </row>
    <row r="1005" spans="1:8">
      <c r="A1005" s="78" t="s">
        <v>4546</v>
      </c>
      <c r="C1005" s="78" t="s">
        <v>57</v>
      </c>
      <c r="D1005" s="78" t="s">
        <v>8271</v>
      </c>
      <c r="E1005" s="78" t="s">
        <v>7118</v>
      </c>
      <c r="F1005" s="78" t="s">
        <v>8262</v>
      </c>
      <c r="G1005" s="78" t="s">
        <v>3131</v>
      </c>
      <c r="H1005" s="78" t="s">
        <v>8272</v>
      </c>
    </row>
    <row r="1006" spans="1:8">
      <c r="A1006" s="78" t="s">
        <v>4546</v>
      </c>
      <c r="C1006" s="78" t="s">
        <v>56</v>
      </c>
      <c r="D1006" s="78" t="s">
        <v>8273</v>
      </c>
      <c r="E1006" s="78" t="s">
        <v>4462</v>
      </c>
      <c r="F1006" s="78" t="s">
        <v>3195</v>
      </c>
      <c r="G1006" s="78" t="s">
        <v>4530</v>
      </c>
      <c r="H1006" s="78" t="s">
        <v>8274</v>
      </c>
    </row>
    <row r="1007" spans="1:8">
      <c r="A1007" s="78" t="s">
        <v>4546</v>
      </c>
      <c r="C1007" s="78" t="s">
        <v>56</v>
      </c>
      <c r="D1007" s="78" t="s">
        <v>8275</v>
      </c>
      <c r="E1007" s="78" t="s">
        <v>3704</v>
      </c>
      <c r="F1007" s="78" t="s">
        <v>3195</v>
      </c>
      <c r="G1007" s="78" t="s">
        <v>8276</v>
      </c>
      <c r="H1007" s="78" t="s">
        <v>8277</v>
      </c>
    </row>
    <row r="1008" spans="1:8">
      <c r="A1008" s="78" t="s">
        <v>4546</v>
      </c>
      <c r="C1008" s="78" t="s">
        <v>56</v>
      </c>
      <c r="D1008" s="78" t="s">
        <v>8278</v>
      </c>
      <c r="E1008" s="78" t="s">
        <v>8279</v>
      </c>
      <c r="F1008" s="78" t="s">
        <v>8280</v>
      </c>
      <c r="G1008" s="78" t="s">
        <v>8281</v>
      </c>
      <c r="H1008" s="78" t="s">
        <v>8282</v>
      </c>
    </row>
    <row r="1009" spans="1:8">
      <c r="A1009" s="78" t="s">
        <v>4546</v>
      </c>
      <c r="C1009" s="78" t="s">
        <v>56</v>
      </c>
      <c r="D1009" s="78" t="s">
        <v>8283</v>
      </c>
      <c r="E1009" s="78" t="s">
        <v>8284</v>
      </c>
      <c r="F1009" s="78" t="s">
        <v>8280</v>
      </c>
      <c r="G1009" s="78" t="s">
        <v>8285</v>
      </c>
      <c r="H1009" s="78" t="s">
        <v>8286</v>
      </c>
    </row>
    <row r="1010" spans="1:8">
      <c r="A1010" s="78" t="s">
        <v>4546</v>
      </c>
      <c r="B1010" s="78" t="s">
        <v>8287</v>
      </c>
      <c r="C1010" s="78" t="s">
        <v>56</v>
      </c>
      <c r="D1010" s="78" t="s">
        <v>8288</v>
      </c>
      <c r="E1010" s="78" t="s">
        <v>8289</v>
      </c>
      <c r="F1010" s="78" t="s">
        <v>8290</v>
      </c>
      <c r="G1010" s="78" t="s">
        <v>8291</v>
      </c>
      <c r="H1010" s="78" t="s">
        <v>8292</v>
      </c>
    </row>
    <row r="1011" spans="1:8">
      <c r="A1011" s="78" t="s">
        <v>4546</v>
      </c>
      <c r="C1011" s="78" t="s">
        <v>57</v>
      </c>
      <c r="D1011" s="78" t="s">
        <v>8293</v>
      </c>
      <c r="E1011" s="78" t="s">
        <v>4824</v>
      </c>
      <c r="F1011" s="78" t="s">
        <v>8290</v>
      </c>
      <c r="G1011" s="78" t="s">
        <v>8294</v>
      </c>
      <c r="H1011" s="78" t="s">
        <v>8295</v>
      </c>
    </row>
    <row r="1012" spans="1:8">
      <c r="A1012" s="78" t="s">
        <v>4546</v>
      </c>
      <c r="C1012" s="78" t="s">
        <v>57</v>
      </c>
      <c r="D1012" s="78" t="s">
        <v>8296</v>
      </c>
      <c r="E1012" s="78" t="s">
        <v>3970</v>
      </c>
      <c r="F1012" s="78" t="s">
        <v>8297</v>
      </c>
      <c r="G1012" s="78" t="s">
        <v>8298</v>
      </c>
      <c r="H1012" s="78" t="s">
        <v>8299</v>
      </c>
    </row>
    <row r="1013" spans="1:8">
      <c r="A1013" s="78" t="s">
        <v>4546</v>
      </c>
      <c r="C1013" s="78" t="s">
        <v>57</v>
      </c>
      <c r="D1013" s="78" t="s">
        <v>8300</v>
      </c>
      <c r="E1013" s="78" t="s">
        <v>6895</v>
      </c>
      <c r="F1013" s="78" t="s">
        <v>8297</v>
      </c>
      <c r="G1013" s="78" t="s">
        <v>8301</v>
      </c>
      <c r="H1013" s="78" t="s">
        <v>8302</v>
      </c>
    </row>
    <row r="1014" spans="1:8">
      <c r="A1014" s="78" t="s">
        <v>4546</v>
      </c>
      <c r="C1014" s="78" t="s">
        <v>56</v>
      </c>
      <c r="D1014" s="78" t="s">
        <v>8303</v>
      </c>
      <c r="E1014" s="78" t="s">
        <v>8304</v>
      </c>
      <c r="F1014" s="78" t="s">
        <v>8297</v>
      </c>
      <c r="G1014" s="78" t="s">
        <v>3741</v>
      </c>
      <c r="H1014" s="78" t="s">
        <v>8305</v>
      </c>
    </row>
    <row r="1015" spans="1:8">
      <c r="A1015" s="78" t="s">
        <v>4546</v>
      </c>
      <c r="C1015" s="78" t="s">
        <v>57</v>
      </c>
      <c r="D1015" s="78" t="s">
        <v>8306</v>
      </c>
      <c r="E1015" s="78" t="s">
        <v>8307</v>
      </c>
      <c r="F1015" s="78" t="s">
        <v>8308</v>
      </c>
      <c r="G1015" s="78" t="s">
        <v>8309</v>
      </c>
      <c r="H1015" s="78" t="s">
        <v>8310</v>
      </c>
    </row>
    <row r="1016" spans="1:8">
      <c r="A1016" s="78" t="s">
        <v>4546</v>
      </c>
      <c r="C1016" s="78" t="s">
        <v>56</v>
      </c>
      <c r="D1016" s="78" t="s">
        <v>8311</v>
      </c>
      <c r="E1016" s="78" t="s">
        <v>8312</v>
      </c>
      <c r="F1016" s="78" t="s">
        <v>3399</v>
      </c>
      <c r="G1016" s="78" t="s">
        <v>8313</v>
      </c>
      <c r="H1016" s="78" t="s">
        <v>8314</v>
      </c>
    </row>
    <row r="1017" spans="1:8">
      <c r="A1017" s="78" t="s">
        <v>4546</v>
      </c>
      <c r="B1017" s="78" t="s">
        <v>8315</v>
      </c>
      <c r="C1017" s="78" t="s">
        <v>57</v>
      </c>
      <c r="D1017" s="78" t="s">
        <v>8316</v>
      </c>
      <c r="E1017" s="78" t="s">
        <v>8317</v>
      </c>
      <c r="F1017" s="78" t="s">
        <v>3399</v>
      </c>
      <c r="G1017" s="78" t="s">
        <v>8318</v>
      </c>
      <c r="H1017" s="78" t="s">
        <v>8319</v>
      </c>
    </row>
    <row r="1018" spans="1:8">
      <c r="A1018" s="78" t="s">
        <v>4546</v>
      </c>
      <c r="C1018" s="78" t="s">
        <v>56</v>
      </c>
      <c r="D1018" s="78" t="s">
        <v>8320</v>
      </c>
      <c r="E1018" s="78" t="s">
        <v>4745</v>
      </c>
      <c r="F1018" s="78" t="s">
        <v>3399</v>
      </c>
      <c r="G1018" s="78" t="s">
        <v>8321</v>
      </c>
      <c r="H1018" s="78" t="s">
        <v>8322</v>
      </c>
    </row>
    <row r="1019" spans="1:8">
      <c r="A1019" s="78" t="s">
        <v>4546</v>
      </c>
      <c r="B1019" s="78" t="s">
        <v>8323</v>
      </c>
      <c r="C1019" s="78" t="s">
        <v>56</v>
      </c>
      <c r="D1019" s="78" t="s">
        <v>8324</v>
      </c>
      <c r="E1019" s="78" t="s">
        <v>4487</v>
      </c>
      <c r="F1019" s="78" t="s">
        <v>3399</v>
      </c>
      <c r="G1019" s="78" t="s">
        <v>3255</v>
      </c>
      <c r="H1019" s="78" t="s">
        <v>8325</v>
      </c>
    </row>
    <row r="1020" spans="1:8">
      <c r="A1020" s="78" t="s">
        <v>4546</v>
      </c>
      <c r="C1020" s="78" t="s">
        <v>57</v>
      </c>
      <c r="D1020" s="78" t="s">
        <v>8326</v>
      </c>
      <c r="E1020" s="78" t="s">
        <v>8327</v>
      </c>
      <c r="F1020" s="78" t="s">
        <v>8328</v>
      </c>
      <c r="G1020" s="78" t="s">
        <v>8329</v>
      </c>
      <c r="H1020" s="78" t="s">
        <v>8330</v>
      </c>
    </row>
    <row r="1021" spans="1:8">
      <c r="A1021" s="78" t="s">
        <v>4546</v>
      </c>
      <c r="C1021" s="78" t="s">
        <v>56</v>
      </c>
      <c r="D1021" s="78" t="s">
        <v>8331</v>
      </c>
      <c r="E1021" s="78" t="s">
        <v>8332</v>
      </c>
      <c r="F1021" s="78" t="s">
        <v>8328</v>
      </c>
      <c r="G1021" s="78" t="s">
        <v>3165</v>
      </c>
      <c r="H1021" s="78" t="s">
        <v>8333</v>
      </c>
    </row>
    <row r="1022" spans="1:8">
      <c r="A1022" s="78" t="s">
        <v>4546</v>
      </c>
      <c r="C1022" s="78" t="s">
        <v>57</v>
      </c>
      <c r="D1022" s="78" t="s">
        <v>8334</v>
      </c>
      <c r="E1022" s="78" t="s">
        <v>8335</v>
      </c>
      <c r="F1022" s="78" t="s">
        <v>8328</v>
      </c>
      <c r="G1022" s="78" t="s">
        <v>8336</v>
      </c>
      <c r="H1022" s="78" t="s">
        <v>8337</v>
      </c>
    </row>
    <row r="1023" spans="1:8">
      <c r="A1023" s="78" t="s">
        <v>4546</v>
      </c>
      <c r="C1023" s="78" t="s">
        <v>57</v>
      </c>
      <c r="D1023" s="78" t="s">
        <v>8338</v>
      </c>
      <c r="E1023" s="78" t="s">
        <v>8339</v>
      </c>
      <c r="F1023" s="78" t="s">
        <v>8328</v>
      </c>
      <c r="G1023" s="78" t="s">
        <v>4382</v>
      </c>
      <c r="H1023" s="78" t="s">
        <v>8340</v>
      </c>
    </row>
    <row r="1024" spans="1:8">
      <c r="A1024" s="78" t="s">
        <v>4546</v>
      </c>
      <c r="C1024" s="78" t="s">
        <v>57</v>
      </c>
      <c r="D1024" s="78" t="s">
        <v>8341</v>
      </c>
      <c r="E1024" s="78" t="s">
        <v>8053</v>
      </c>
      <c r="F1024" s="78" t="s">
        <v>8342</v>
      </c>
      <c r="G1024" s="78" t="s">
        <v>8343</v>
      </c>
      <c r="H1024" s="78" t="s">
        <v>8344</v>
      </c>
    </row>
    <row r="1025" spans="1:8">
      <c r="A1025" s="78" t="s">
        <v>4546</v>
      </c>
      <c r="C1025" s="78" t="s">
        <v>56</v>
      </c>
      <c r="D1025" s="78" t="s">
        <v>8345</v>
      </c>
      <c r="E1025" s="78" t="s">
        <v>8346</v>
      </c>
      <c r="F1025" s="78" t="s">
        <v>8342</v>
      </c>
      <c r="G1025" s="78" t="s">
        <v>8347</v>
      </c>
      <c r="H1025" s="78" t="s">
        <v>8348</v>
      </c>
    </row>
    <row r="1026" spans="1:8">
      <c r="A1026" s="78" t="s">
        <v>4546</v>
      </c>
      <c r="C1026" s="78" t="s">
        <v>57</v>
      </c>
      <c r="D1026" s="78" t="s">
        <v>8349</v>
      </c>
      <c r="E1026" s="78" t="s">
        <v>8350</v>
      </c>
      <c r="F1026" s="78" t="s">
        <v>8342</v>
      </c>
      <c r="G1026" s="78" t="s">
        <v>8351</v>
      </c>
      <c r="H1026" s="78" t="s">
        <v>8352</v>
      </c>
    </row>
    <row r="1027" spans="1:8">
      <c r="A1027" s="78" t="s">
        <v>4546</v>
      </c>
      <c r="B1027" s="78" t="s">
        <v>8353</v>
      </c>
      <c r="C1027" s="78" t="s">
        <v>56</v>
      </c>
      <c r="D1027" s="78" t="s">
        <v>8354</v>
      </c>
      <c r="E1027" s="78" t="s">
        <v>7367</v>
      </c>
      <c r="F1027" s="78" t="s">
        <v>8342</v>
      </c>
      <c r="G1027" s="78" t="s">
        <v>4350</v>
      </c>
      <c r="H1027" s="78" t="s">
        <v>8355</v>
      </c>
    </row>
    <row r="1028" spans="1:8">
      <c r="A1028" s="78" t="s">
        <v>4546</v>
      </c>
      <c r="C1028" s="78" t="s">
        <v>56</v>
      </c>
      <c r="D1028" s="78" t="s">
        <v>8356</v>
      </c>
      <c r="E1028" s="78" t="s">
        <v>8357</v>
      </c>
      <c r="F1028" s="78" t="s">
        <v>3192</v>
      </c>
      <c r="G1028" s="78" t="s">
        <v>8358</v>
      </c>
      <c r="H1028" s="78" t="s">
        <v>8359</v>
      </c>
    </row>
    <row r="1029" spans="1:8">
      <c r="A1029" s="78" t="s">
        <v>4546</v>
      </c>
      <c r="B1029" s="78" t="s">
        <v>8360</v>
      </c>
      <c r="C1029" s="78" t="s">
        <v>56</v>
      </c>
      <c r="D1029" s="78" t="s">
        <v>8361</v>
      </c>
      <c r="E1029" s="78" t="s">
        <v>8362</v>
      </c>
      <c r="F1029" s="78" t="s">
        <v>3192</v>
      </c>
      <c r="G1029" s="78" t="s">
        <v>8363</v>
      </c>
      <c r="H1029" s="78" t="s">
        <v>8364</v>
      </c>
    </row>
    <row r="1030" spans="1:8">
      <c r="A1030" s="78" t="s">
        <v>4546</v>
      </c>
      <c r="C1030" s="78" t="s">
        <v>56</v>
      </c>
      <c r="D1030" s="78" t="s">
        <v>8365</v>
      </c>
      <c r="E1030" s="78" t="s">
        <v>7615</v>
      </c>
      <c r="F1030" s="78" t="s">
        <v>3192</v>
      </c>
      <c r="G1030" s="78" t="s">
        <v>8366</v>
      </c>
      <c r="H1030" s="78" t="s">
        <v>8367</v>
      </c>
    </row>
    <row r="1031" spans="1:8">
      <c r="A1031" s="78" t="s">
        <v>4546</v>
      </c>
      <c r="C1031" s="78" t="s">
        <v>56</v>
      </c>
      <c r="D1031" s="78" t="s">
        <v>8368</v>
      </c>
      <c r="E1031" s="78" t="s">
        <v>8369</v>
      </c>
      <c r="F1031" s="78" t="s">
        <v>8370</v>
      </c>
      <c r="G1031" s="78" t="s">
        <v>3363</v>
      </c>
      <c r="H1031" s="78" t="s">
        <v>8371</v>
      </c>
    </row>
    <row r="1032" spans="1:8">
      <c r="A1032" s="78" t="s">
        <v>4546</v>
      </c>
      <c r="C1032" s="78" t="s">
        <v>56</v>
      </c>
      <c r="D1032" s="78" t="s">
        <v>8372</v>
      </c>
      <c r="E1032" s="78" t="s">
        <v>8373</v>
      </c>
      <c r="F1032" s="78" t="s">
        <v>8370</v>
      </c>
      <c r="G1032" s="78" t="s">
        <v>3741</v>
      </c>
      <c r="H1032" s="78" t="s">
        <v>8374</v>
      </c>
    </row>
    <row r="1033" spans="1:8">
      <c r="A1033" s="78" t="s">
        <v>4546</v>
      </c>
      <c r="C1033" s="78" t="s">
        <v>56</v>
      </c>
      <c r="D1033" s="78" t="s">
        <v>8375</v>
      </c>
      <c r="E1033" s="78" t="s">
        <v>5889</v>
      </c>
      <c r="F1033" s="78" t="s">
        <v>8370</v>
      </c>
      <c r="G1033" s="78" t="s">
        <v>3781</v>
      </c>
      <c r="H1033" s="78" t="s">
        <v>8376</v>
      </c>
    </row>
    <row r="1034" spans="1:8">
      <c r="A1034" s="78" t="s">
        <v>4546</v>
      </c>
      <c r="C1034" s="78" t="s">
        <v>57</v>
      </c>
      <c r="D1034" s="78" t="s">
        <v>8377</v>
      </c>
      <c r="E1034" s="78" t="s">
        <v>3990</v>
      </c>
      <c r="F1034" s="78" t="s">
        <v>8378</v>
      </c>
      <c r="G1034" s="78" t="s">
        <v>8379</v>
      </c>
      <c r="H1034" s="78" t="s">
        <v>8380</v>
      </c>
    </row>
    <row r="1035" spans="1:8">
      <c r="A1035" s="78" t="s">
        <v>4546</v>
      </c>
      <c r="C1035" s="78" t="s">
        <v>56</v>
      </c>
      <c r="D1035" s="78" t="s">
        <v>8381</v>
      </c>
      <c r="E1035" s="78" t="s">
        <v>8382</v>
      </c>
      <c r="F1035" s="78" t="s">
        <v>8378</v>
      </c>
      <c r="G1035" s="78" t="s">
        <v>8383</v>
      </c>
      <c r="H1035" s="78" t="s">
        <v>8384</v>
      </c>
    </row>
    <row r="1036" spans="1:8">
      <c r="A1036" s="78" t="s">
        <v>4546</v>
      </c>
      <c r="C1036" s="78" t="s">
        <v>56</v>
      </c>
      <c r="D1036" s="78" t="s">
        <v>8385</v>
      </c>
      <c r="E1036" s="78" t="s">
        <v>8386</v>
      </c>
      <c r="F1036" s="78" t="s">
        <v>3402</v>
      </c>
      <c r="G1036" s="78" t="s">
        <v>8387</v>
      </c>
      <c r="H1036" s="78" t="s">
        <v>8388</v>
      </c>
    </row>
    <row r="1037" spans="1:8">
      <c r="A1037" s="78" t="s">
        <v>4546</v>
      </c>
      <c r="C1037" s="78" t="s">
        <v>56</v>
      </c>
      <c r="D1037" s="78" t="s">
        <v>8389</v>
      </c>
      <c r="E1037" s="78" t="s">
        <v>4600</v>
      </c>
      <c r="F1037" s="78" t="s">
        <v>3402</v>
      </c>
      <c r="G1037" s="78" t="s">
        <v>8390</v>
      </c>
      <c r="H1037" s="78" t="s">
        <v>8391</v>
      </c>
    </row>
    <row r="1038" spans="1:8">
      <c r="A1038" s="78" t="s">
        <v>4546</v>
      </c>
      <c r="C1038" s="78" t="s">
        <v>57</v>
      </c>
      <c r="D1038" s="78" t="s">
        <v>8392</v>
      </c>
      <c r="E1038" s="78" t="s">
        <v>8393</v>
      </c>
      <c r="F1038" s="78" t="s">
        <v>3402</v>
      </c>
      <c r="G1038" s="78" t="s">
        <v>8394</v>
      </c>
      <c r="H1038" s="78" t="s">
        <v>8395</v>
      </c>
    </row>
    <row r="1039" spans="1:8">
      <c r="A1039" s="78" t="s">
        <v>4546</v>
      </c>
      <c r="C1039" s="78" t="s">
        <v>56</v>
      </c>
      <c r="D1039" s="78" t="s">
        <v>8396</v>
      </c>
      <c r="E1039" s="78" t="s">
        <v>3972</v>
      </c>
      <c r="F1039" s="78" t="s">
        <v>3402</v>
      </c>
      <c r="G1039" s="78" t="s">
        <v>8397</v>
      </c>
      <c r="H1039" s="78" t="s">
        <v>8398</v>
      </c>
    </row>
    <row r="1040" spans="1:8">
      <c r="A1040" s="78" t="s">
        <v>4546</v>
      </c>
      <c r="C1040" s="78" t="s">
        <v>56</v>
      </c>
      <c r="D1040" s="78" t="s">
        <v>8399</v>
      </c>
      <c r="E1040" s="78" t="s">
        <v>8298</v>
      </c>
      <c r="F1040" s="78" t="s">
        <v>3402</v>
      </c>
      <c r="G1040" s="78" t="s">
        <v>8400</v>
      </c>
      <c r="H1040" s="78" t="s">
        <v>8401</v>
      </c>
    </row>
    <row r="1041" spans="1:8">
      <c r="A1041" s="78" t="s">
        <v>4546</v>
      </c>
      <c r="B1041" s="78" t="s">
        <v>8402</v>
      </c>
      <c r="C1041" s="78" t="s">
        <v>56</v>
      </c>
      <c r="D1041" s="78" t="e">
        <f>VLOOKUP(J7,userbenchmark_CPU!$A$2:$H$1317,4)</f>
        <v>#N/A</v>
      </c>
      <c r="E1041" s="78" t="s">
        <v>8403</v>
      </c>
      <c r="F1041" s="78" t="s">
        <v>3402</v>
      </c>
      <c r="G1041" s="78" t="s">
        <v>8404</v>
      </c>
      <c r="H1041" s="78" t="s">
        <v>8405</v>
      </c>
    </row>
    <row r="1042" spans="1:8">
      <c r="A1042" s="78" t="s">
        <v>4546</v>
      </c>
      <c r="C1042" s="78" t="s">
        <v>56</v>
      </c>
      <c r="D1042" s="78" t="s">
        <v>8406</v>
      </c>
      <c r="E1042" s="78" t="s">
        <v>8407</v>
      </c>
      <c r="F1042" s="78" t="s">
        <v>8408</v>
      </c>
      <c r="G1042" s="78" t="s">
        <v>4399</v>
      </c>
      <c r="H1042" s="78" t="s">
        <v>8409</v>
      </c>
    </row>
    <row r="1043" spans="1:8">
      <c r="A1043" s="78" t="s">
        <v>4546</v>
      </c>
      <c r="C1043" s="78" t="s">
        <v>56</v>
      </c>
      <c r="D1043" s="78" t="s">
        <v>8410</v>
      </c>
      <c r="E1043" s="78" t="s">
        <v>3800</v>
      </c>
      <c r="F1043" s="78" t="s">
        <v>8408</v>
      </c>
      <c r="G1043" s="78" t="s">
        <v>8411</v>
      </c>
      <c r="H1043" s="78" t="s">
        <v>8412</v>
      </c>
    </row>
    <row r="1044" spans="1:8">
      <c r="A1044" s="78" t="s">
        <v>4546</v>
      </c>
      <c r="C1044" s="78" t="s">
        <v>56</v>
      </c>
      <c r="D1044" s="78" t="s">
        <v>8413</v>
      </c>
      <c r="E1044" s="78" t="s">
        <v>8414</v>
      </c>
      <c r="F1044" s="78" t="s">
        <v>8415</v>
      </c>
      <c r="G1044" s="78" t="s">
        <v>8416</v>
      </c>
      <c r="H1044" s="78" t="s">
        <v>8417</v>
      </c>
    </row>
    <row r="1045" spans="1:8">
      <c r="A1045" s="78" t="s">
        <v>4546</v>
      </c>
      <c r="C1045" s="78" t="s">
        <v>57</v>
      </c>
      <c r="D1045" s="78" t="s">
        <v>8418</v>
      </c>
      <c r="E1045" s="78" t="s">
        <v>8419</v>
      </c>
      <c r="F1045" s="78" t="s">
        <v>8415</v>
      </c>
      <c r="G1045" s="78" t="s">
        <v>3326</v>
      </c>
      <c r="H1045" s="78" t="s">
        <v>8420</v>
      </c>
    </row>
    <row r="1046" spans="1:8">
      <c r="A1046" s="78" t="s">
        <v>4546</v>
      </c>
      <c r="C1046" s="78" t="s">
        <v>57</v>
      </c>
      <c r="D1046" s="78" t="s">
        <v>8421</v>
      </c>
      <c r="E1046" s="78" t="s">
        <v>6683</v>
      </c>
      <c r="F1046" s="78" t="s">
        <v>8422</v>
      </c>
      <c r="G1046" s="78" t="s">
        <v>6078</v>
      </c>
      <c r="H1046" s="78" t="s">
        <v>8423</v>
      </c>
    </row>
    <row r="1047" spans="1:8">
      <c r="A1047" s="78" t="s">
        <v>4546</v>
      </c>
      <c r="C1047" s="78" t="s">
        <v>57</v>
      </c>
      <c r="D1047" s="78" t="s">
        <v>8424</v>
      </c>
      <c r="E1047" s="78" t="s">
        <v>8425</v>
      </c>
      <c r="F1047" s="78" t="s">
        <v>8426</v>
      </c>
      <c r="G1047" s="78" t="s">
        <v>8427</v>
      </c>
      <c r="H1047" s="78" t="s">
        <v>8428</v>
      </c>
    </row>
    <row r="1048" spans="1:8">
      <c r="A1048" s="78" t="s">
        <v>4546</v>
      </c>
      <c r="C1048" s="78" t="s">
        <v>57</v>
      </c>
      <c r="D1048" s="78" t="s">
        <v>8429</v>
      </c>
      <c r="E1048" s="78" t="s">
        <v>8430</v>
      </c>
      <c r="F1048" s="78" t="s">
        <v>8426</v>
      </c>
      <c r="G1048" s="78" t="s">
        <v>8431</v>
      </c>
      <c r="H1048" s="78" t="s">
        <v>8432</v>
      </c>
    </row>
    <row r="1049" spans="1:8">
      <c r="A1049" s="78" t="s">
        <v>4546</v>
      </c>
      <c r="C1049" s="78" t="s">
        <v>56</v>
      </c>
      <c r="D1049" s="78" t="s">
        <v>8433</v>
      </c>
      <c r="E1049" s="78" t="s">
        <v>8434</v>
      </c>
      <c r="F1049" s="78" t="s">
        <v>8426</v>
      </c>
      <c r="G1049" s="78" t="s">
        <v>8435</v>
      </c>
      <c r="H1049" s="78" t="s">
        <v>8436</v>
      </c>
    </row>
    <row r="1050" spans="1:8">
      <c r="A1050" s="78" t="s">
        <v>4546</v>
      </c>
      <c r="C1050" s="78" t="s">
        <v>56</v>
      </c>
      <c r="D1050" s="78" t="s">
        <v>8437</v>
      </c>
      <c r="E1050" s="78" t="s">
        <v>3413</v>
      </c>
      <c r="F1050" s="78" t="s">
        <v>8438</v>
      </c>
      <c r="G1050" s="78" t="s">
        <v>3184</v>
      </c>
      <c r="H1050" s="78" t="s">
        <v>8439</v>
      </c>
    </row>
    <row r="1051" spans="1:8">
      <c r="A1051" s="78" t="s">
        <v>4546</v>
      </c>
      <c r="B1051" s="78" t="s">
        <v>8440</v>
      </c>
      <c r="C1051" s="78" t="s">
        <v>57</v>
      </c>
      <c r="D1051" s="78" t="s">
        <v>8441</v>
      </c>
      <c r="E1051" s="78" t="s">
        <v>8442</v>
      </c>
      <c r="F1051" s="78" t="s">
        <v>8438</v>
      </c>
      <c r="G1051" s="78" t="s">
        <v>8443</v>
      </c>
      <c r="H1051" s="78" t="s">
        <v>8444</v>
      </c>
    </row>
    <row r="1052" spans="1:8">
      <c r="A1052" s="78" t="s">
        <v>4546</v>
      </c>
      <c r="C1052" s="78" t="s">
        <v>56</v>
      </c>
      <c r="D1052" s="78" t="s">
        <v>8445</v>
      </c>
      <c r="E1052" s="78" t="s">
        <v>8446</v>
      </c>
      <c r="F1052" s="78" t="s">
        <v>8438</v>
      </c>
      <c r="G1052" s="78" t="s">
        <v>8447</v>
      </c>
      <c r="H1052" s="78" t="s">
        <v>8448</v>
      </c>
    </row>
    <row r="1053" spans="1:8">
      <c r="A1053" s="78" t="s">
        <v>4546</v>
      </c>
      <c r="C1053" s="78" t="s">
        <v>56</v>
      </c>
      <c r="D1053" s="78" t="s">
        <v>8449</v>
      </c>
      <c r="E1053" s="78" t="s">
        <v>8450</v>
      </c>
      <c r="F1053" s="78" t="s">
        <v>8438</v>
      </c>
      <c r="G1053" s="78" t="s">
        <v>5119</v>
      </c>
      <c r="H1053" s="78" t="s">
        <v>8451</v>
      </c>
    </row>
    <row r="1054" spans="1:8">
      <c r="A1054" s="78" t="s">
        <v>4546</v>
      </c>
      <c r="C1054" s="78" t="s">
        <v>56</v>
      </c>
      <c r="D1054" s="78" t="s">
        <v>8452</v>
      </c>
      <c r="E1054" s="78" t="s">
        <v>8453</v>
      </c>
      <c r="F1054" s="78" t="s">
        <v>8454</v>
      </c>
      <c r="G1054" s="78" t="s">
        <v>3583</v>
      </c>
      <c r="H1054" s="78" t="s">
        <v>8455</v>
      </c>
    </row>
    <row r="1055" spans="1:8">
      <c r="A1055" s="78" t="s">
        <v>4546</v>
      </c>
      <c r="C1055" s="78" t="s">
        <v>57</v>
      </c>
      <c r="D1055" s="78" t="s">
        <v>8456</v>
      </c>
      <c r="E1055" s="78" t="s">
        <v>8457</v>
      </c>
      <c r="F1055" s="78" t="s">
        <v>8454</v>
      </c>
      <c r="G1055" s="78" t="s">
        <v>8458</v>
      </c>
      <c r="H1055" s="78" t="s">
        <v>8459</v>
      </c>
    </row>
    <row r="1056" spans="1:8">
      <c r="A1056" s="78" t="s">
        <v>4546</v>
      </c>
      <c r="C1056" s="78" t="s">
        <v>57</v>
      </c>
      <c r="D1056" s="78" t="s">
        <v>8460</v>
      </c>
      <c r="E1056" s="78" t="s">
        <v>8461</v>
      </c>
      <c r="F1056" s="78" t="s">
        <v>8454</v>
      </c>
      <c r="G1056" s="78" t="s">
        <v>8462</v>
      </c>
      <c r="H1056" s="78" t="s">
        <v>8463</v>
      </c>
    </row>
    <row r="1057" spans="1:8">
      <c r="A1057" s="78" t="s">
        <v>4546</v>
      </c>
      <c r="C1057" s="78" t="s">
        <v>56</v>
      </c>
      <c r="D1057" s="78" t="s">
        <v>8464</v>
      </c>
      <c r="E1057" s="78" t="s">
        <v>8465</v>
      </c>
      <c r="F1057" s="78" t="s">
        <v>8454</v>
      </c>
      <c r="G1057" s="78" t="s">
        <v>8466</v>
      </c>
      <c r="H1057" s="78" t="s">
        <v>8467</v>
      </c>
    </row>
    <row r="1058" spans="1:8">
      <c r="A1058" s="78" t="s">
        <v>4546</v>
      </c>
      <c r="C1058" s="78" t="s">
        <v>57</v>
      </c>
      <c r="D1058" s="78" t="s">
        <v>8468</v>
      </c>
      <c r="E1058" s="78" t="s">
        <v>8469</v>
      </c>
      <c r="F1058" s="78" t="s">
        <v>8454</v>
      </c>
      <c r="G1058" s="78" t="s">
        <v>8470</v>
      </c>
      <c r="H1058" s="78" t="s">
        <v>8471</v>
      </c>
    </row>
    <row r="1059" spans="1:8">
      <c r="A1059" s="78" t="s">
        <v>4546</v>
      </c>
      <c r="B1059" s="78" t="s">
        <v>8472</v>
      </c>
      <c r="C1059" s="78" t="s">
        <v>56</v>
      </c>
      <c r="D1059" s="78" t="s">
        <v>8473</v>
      </c>
      <c r="E1059" s="78" t="s">
        <v>8474</v>
      </c>
      <c r="F1059" s="78" t="s">
        <v>3189</v>
      </c>
      <c r="G1059" s="78" t="s">
        <v>3148</v>
      </c>
      <c r="H1059" s="78" t="s">
        <v>8475</v>
      </c>
    </row>
    <row r="1060" spans="1:8">
      <c r="A1060" s="78" t="s">
        <v>4546</v>
      </c>
      <c r="C1060" s="78" t="s">
        <v>57</v>
      </c>
      <c r="D1060" s="78" t="s">
        <v>8476</v>
      </c>
      <c r="E1060" s="78" t="s">
        <v>8477</v>
      </c>
      <c r="F1060" s="78" t="s">
        <v>3189</v>
      </c>
      <c r="G1060" s="78" t="s">
        <v>8478</v>
      </c>
      <c r="H1060" s="78" t="s">
        <v>8479</v>
      </c>
    </row>
    <row r="1061" spans="1:8">
      <c r="A1061" s="78" t="s">
        <v>4546</v>
      </c>
      <c r="C1061" s="78" t="s">
        <v>56</v>
      </c>
      <c r="D1061" s="78" t="s">
        <v>8480</v>
      </c>
      <c r="E1061" s="78" t="s">
        <v>8481</v>
      </c>
      <c r="F1061" s="78" t="s">
        <v>3189</v>
      </c>
      <c r="G1061" s="78" t="s">
        <v>7575</v>
      </c>
      <c r="H1061" s="78" t="s">
        <v>8482</v>
      </c>
    </row>
    <row r="1062" spans="1:8">
      <c r="A1062" s="78" t="s">
        <v>4546</v>
      </c>
      <c r="C1062" s="78" t="s">
        <v>56</v>
      </c>
      <c r="D1062" s="78" t="s">
        <v>8483</v>
      </c>
      <c r="E1062" s="78" t="s">
        <v>8484</v>
      </c>
      <c r="F1062" s="78" t="s">
        <v>3189</v>
      </c>
      <c r="G1062" s="78" t="s">
        <v>8485</v>
      </c>
      <c r="H1062" s="78" t="s">
        <v>8486</v>
      </c>
    </row>
    <row r="1063" spans="1:8">
      <c r="A1063" s="78" t="s">
        <v>4546</v>
      </c>
      <c r="C1063" s="78" t="s">
        <v>56</v>
      </c>
      <c r="D1063" s="78" t="s">
        <v>8487</v>
      </c>
      <c r="E1063" s="78" t="s">
        <v>8488</v>
      </c>
      <c r="F1063" s="78" t="s">
        <v>3189</v>
      </c>
      <c r="G1063" s="78" t="s">
        <v>8489</v>
      </c>
      <c r="H1063" s="78" t="s">
        <v>8490</v>
      </c>
    </row>
    <row r="1064" spans="1:8">
      <c r="A1064" s="78" t="s">
        <v>4546</v>
      </c>
      <c r="C1064" s="78" t="s">
        <v>57</v>
      </c>
      <c r="D1064" s="78" t="s">
        <v>8491</v>
      </c>
      <c r="E1064" s="78" t="s">
        <v>8492</v>
      </c>
      <c r="F1064" s="78" t="s">
        <v>3189</v>
      </c>
      <c r="G1064" s="78" t="s">
        <v>3261</v>
      </c>
      <c r="H1064" s="78" t="s">
        <v>8493</v>
      </c>
    </row>
    <row r="1065" spans="1:8">
      <c r="A1065" s="78" t="s">
        <v>4546</v>
      </c>
      <c r="C1065" s="78" t="s">
        <v>56</v>
      </c>
      <c r="D1065" s="78" t="s">
        <v>8494</v>
      </c>
      <c r="E1065" s="78" t="s">
        <v>8495</v>
      </c>
      <c r="F1065" s="78" t="s">
        <v>8496</v>
      </c>
      <c r="G1065" s="78" t="s">
        <v>8497</v>
      </c>
      <c r="H1065" s="78" t="s">
        <v>8498</v>
      </c>
    </row>
    <row r="1066" spans="1:8">
      <c r="A1066" s="78" t="s">
        <v>4546</v>
      </c>
      <c r="B1066" s="78" t="s">
        <v>8499</v>
      </c>
      <c r="C1066" s="78" t="s">
        <v>57</v>
      </c>
      <c r="D1066" s="78" t="s">
        <v>8500</v>
      </c>
      <c r="E1066" s="78" t="s">
        <v>8501</v>
      </c>
      <c r="F1066" s="78" t="s">
        <v>8496</v>
      </c>
      <c r="G1066" s="78" t="s">
        <v>8502</v>
      </c>
      <c r="H1066" s="78" t="s">
        <v>8503</v>
      </c>
    </row>
    <row r="1067" spans="1:8">
      <c r="A1067" s="78" t="s">
        <v>4546</v>
      </c>
      <c r="C1067" s="78" t="s">
        <v>56</v>
      </c>
      <c r="D1067" s="78" t="s">
        <v>8504</v>
      </c>
      <c r="E1067" s="78" t="s">
        <v>8505</v>
      </c>
      <c r="F1067" s="78" t="s">
        <v>8496</v>
      </c>
      <c r="G1067" s="78" t="s">
        <v>8506</v>
      </c>
      <c r="H1067" s="78" t="s">
        <v>8507</v>
      </c>
    </row>
    <row r="1068" spans="1:8">
      <c r="A1068" s="78" t="s">
        <v>4546</v>
      </c>
      <c r="C1068" s="78" t="s">
        <v>56</v>
      </c>
      <c r="D1068" s="78" t="s">
        <v>8508</v>
      </c>
      <c r="E1068" s="78" t="s">
        <v>8509</v>
      </c>
      <c r="F1068" s="78" t="s">
        <v>8510</v>
      </c>
      <c r="G1068" s="78" t="s">
        <v>8511</v>
      </c>
      <c r="H1068" s="78" t="s">
        <v>8512</v>
      </c>
    </row>
    <row r="1069" spans="1:8">
      <c r="A1069" s="78" t="s">
        <v>4546</v>
      </c>
      <c r="C1069" s="78" t="s">
        <v>57</v>
      </c>
      <c r="D1069" s="78" t="s">
        <v>8513</v>
      </c>
      <c r="E1069" s="78" t="s">
        <v>8514</v>
      </c>
      <c r="F1069" s="78" t="s">
        <v>8510</v>
      </c>
      <c r="G1069" s="78" t="s">
        <v>3538</v>
      </c>
      <c r="H1069" s="78" t="s">
        <v>8515</v>
      </c>
    </row>
    <row r="1070" spans="1:8">
      <c r="A1070" s="78" t="s">
        <v>4546</v>
      </c>
      <c r="C1070" s="78" t="s">
        <v>57</v>
      </c>
      <c r="D1070" s="78" t="s">
        <v>8516</v>
      </c>
      <c r="E1070" s="78" t="s">
        <v>8517</v>
      </c>
      <c r="F1070" s="78" t="s">
        <v>3404</v>
      </c>
      <c r="G1070" s="78" t="s">
        <v>5817</v>
      </c>
      <c r="H1070" s="78" t="s">
        <v>8518</v>
      </c>
    </row>
    <row r="1071" spans="1:8">
      <c r="A1071" s="78" t="s">
        <v>4546</v>
      </c>
      <c r="C1071" s="78" t="s">
        <v>56</v>
      </c>
      <c r="D1071" s="78" t="s">
        <v>8519</v>
      </c>
      <c r="E1071" s="78" t="s">
        <v>8520</v>
      </c>
      <c r="F1071" s="78" t="s">
        <v>3404</v>
      </c>
      <c r="G1071" s="78" t="s">
        <v>8521</v>
      </c>
      <c r="H1071" s="78" t="s">
        <v>8522</v>
      </c>
    </row>
    <row r="1072" spans="1:8">
      <c r="A1072" s="78" t="s">
        <v>4546</v>
      </c>
      <c r="C1072" s="78" t="s">
        <v>56</v>
      </c>
      <c r="D1072" s="78" t="s">
        <v>8523</v>
      </c>
      <c r="E1072" s="78" t="s">
        <v>8524</v>
      </c>
      <c r="F1072" s="78" t="s">
        <v>3406</v>
      </c>
      <c r="G1072" s="78" t="s">
        <v>8525</v>
      </c>
      <c r="H1072" s="78" t="s">
        <v>8526</v>
      </c>
    </row>
    <row r="1073" spans="1:8">
      <c r="A1073" s="78" t="s">
        <v>4546</v>
      </c>
      <c r="C1073" s="78" t="s">
        <v>56</v>
      </c>
      <c r="D1073" s="78" t="s">
        <v>8527</v>
      </c>
      <c r="E1073" s="78" t="s">
        <v>6270</v>
      </c>
      <c r="F1073" s="78" t="s">
        <v>3406</v>
      </c>
      <c r="G1073" s="78" t="s">
        <v>8528</v>
      </c>
      <c r="H1073" s="78" t="s">
        <v>8529</v>
      </c>
    </row>
    <row r="1074" spans="1:8">
      <c r="A1074" s="78" t="s">
        <v>4546</v>
      </c>
      <c r="C1074" s="78" t="s">
        <v>57</v>
      </c>
      <c r="D1074" s="78" t="s">
        <v>8530</v>
      </c>
      <c r="E1074" s="78" t="s">
        <v>8531</v>
      </c>
      <c r="F1074" s="78" t="s">
        <v>3409</v>
      </c>
      <c r="G1074" s="78" t="s">
        <v>4223</v>
      </c>
      <c r="H1074" s="78" t="s">
        <v>8532</v>
      </c>
    </row>
    <row r="1075" spans="1:8">
      <c r="A1075" s="78" t="s">
        <v>4546</v>
      </c>
      <c r="C1075" s="78" t="s">
        <v>57</v>
      </c>
      <c r="D1075" s="78" t="s">
        <v>8533</v>
      </c>
      <c r="E1075" s="78" t="s">
        <v>8534</v>
      </c>
      <c r="F1075" s="78" t="s">
        <v>8535</v>
      </c>
      <c r="G1075" s="78" t="s">
        <v>8536</v>
      </c>
      <c r="H1075" s="78" t="s">
        <v>8537</v>
      </c>
    </row>
    <row r="1076" spans="1:8">
      <c r="A1076" s="78" t="s">
        <v>4546</v>
      </c>
      <c r="C1076" s="78" t="s">
        <v>57</v>
      </c>
      <c r="D1076" s="78" t="s">
        <v>8538</v>
      </c>
      <c r="E1076" s="78" t="s">
        <v>8539</v>
      </c>
      <c r="F1076" s="78" t="s">
        <v>8535</v>
      </c>
      <c r="G1076" s="78" t="s">
        <v>7572</v>
      </c>
      <c r="H1076" s="78" t="s">
        <v>8540</v>
      </c>
    </row>
    <row r="1077" spans="1:8">
      <c r="A1077" s="78" t="s">
        <v>4546</v>
      </c>
      <c r="C1077" s="78" t="s">
        <v>57</v>
      </c>
      <c r="D1077" s="78" t="s">
        <v>8541</v>
      </c>
      <c r="E1077" s="78" t="s">
        <v>8542</v>
      </c>
      <c r="F1077" s="78" t="s">
        <v>8543</v>
      </c>
      <c r="G1077" s="78" t="s">
        <v>4244</v>
      </c>
      <c r="H1077" s="78" t="s">
        <v>8544</v>
      </c>
    </row>
    <row r="1078" spans="1:8">
      <c r="A1078" s="78" t="s">
        <v>4546</v>
      </c>
      <c r="C1078" s="78" t="s">
        <v>57</v>
      </c>
      <c r="D1078" s="78" t="s">
        <v>8545</v>
      </c>
      <c r="E1078" s="78" t="s">
        <v>8546</v>
      </c>
      <c r="F1078" s="78" t="s">
        <v>8543</v>
      </c>
      <c r="G1078" s="78" t="s">
        <v>8547</v>
      </c>
      <c r="H1078" s="78" t="s">
        <v>8548</v>
      </c>
    </row>
    <row r="1079" spans="1:8">
      <c r="A1079" s="78" t="s">
        <v>4546</v>
      </c>
      <c r="C1079" s="78" t="s">
        <v>56</v>
      </c>
      <c r="D1079" s="78" t="s">
        <v>8549</v>
      </c>
      <c r="E1079" s="78" t="s">
        <v>8550</v>
      </c>
      <c r="F1079" s="78" t="s">
        <v>8543</v>
      </c>
      <c r="G1079" s="78" t="s">
        <v>8551</v>
      </c>
      <c r="H1079" s="78" t="s">
        <v>8552</v>
      </c>
    </row>
    <row r="1080" spans="1:8">
      <c r="A1080" s="78" t="s">
        <v>4546</v>
      </c>
      <c r="C1080" s="78" t="s">
        <v>56</v>
      </c>
      <c r="D1080" s="78" t="s">
        <v>8553</v>
      </c>
      <c r="E1080" s="78" t="s">
        <v>8554</v>
      </c>
      <c r="F1080" s="78" t="s">
        <v>8543</v>
      </c>
      <c r="G1080" s="78" t="s">
        <v>8555</v>
      </c>
      <c r="H1080" s="78" t="s">
        <v>8556</v>
      </c>
    </row>
    <row r="1081" spans="1:8">
      <c r="A1081" s="78" t="s">
        <v>4546</v>
      </c>
      <c r="C1081" s="78" t="s">
        <v>56</v>
      </c>
      <c r="D1081" s="78" t="s">
        <v>8557</v>
      </c>
      <c r="E1081" s="78" t="s">
        <v>8558</v>
      </c>
      <c r="F1081" s="78" t="s">
        <v>3412</v>
      </c>
      <c r="G1081" s="78" t="s">
        <v>8559</v>
      </c>
      <c r="H1081" s="78" t="s">
        <v>8560</v>
      </c>
    </row>
    <row r="1082" spans="1:8">
      <c r="A1082" s="78" t="s">
        <v>4546</v>
      </c>
      <c r="C1082" s="78" t="s">
        <v>56</v>
      </c>
      <c r="D1082" s="78" t="s">
        <v>8561</v>
      </c>
      <c r="E1082" s="78" t="s">
        <v>8562</v>
      </c>
      <c r="F1082" s="78" t="s">
        <v>3412</v>
      </c>
      <c r="G1082" s="78" t="s">
        <v>8563</v>
      </c>
      <c r="H1082" s="78" t="s">
        <v>8564</v>
      </c>
    </row>
    <row r="1083" spans="1:8">
      <c r="A1083" s="78" t="s">
        <v>4546</v>
      </c>
      <c r="C1083" s="78" t="s">
        <v>57</v>
      </c>
      <c r="D1083" s="78" t="s">
        <v>8565</v>
      </c>
      <c r="E1083" s="78" t="s">
        <v>4160</v>
      </c>
      <c r="F1083" s="78" t="s">
        <v>3186</v>
      </c>
      <c r="G1083" s="78" t="s">
        <v>8566</v>
      </c>
      <c r="H1083" s="78" t="s">
        <v>8567</v>
      </c>
    </row>
    <row r="1084" spans="1:8">
      <c r="A1084" s="78" t="s">
        <v>4546</v>
      </c>
      <c r="C1084" s="78" t="s">
        <v>56</v>
      </c>
      <c r="D1084" s="78" t="s">
        <v>8568</v>
      </c>
      <c r="E1084" s="78" t="s">
        <v>3762</v>
      </c>
      <c r="F1084" s="78" t="s">
        <v>3186</v>
      </c>
      <c r="G1084" s="78" t="s">
        <v>3164</v>
      </c>
      <c r="H1084" s="78" t="s">
        <v>8569</v>
      </c>
    </row>
    <row r="1085" spans="1:8">
      <c r="A1085" s="78" t="s">
        <v>4546</v>
      </c>
      <c r="C1085" s="78" t="s">
        <v>57</v>
      </c>
      <c r="D1085" s="78" t="s">
        <v>8570</v>
      </c>
      <c r="E1085" s="78" t="s">
        <v>8571</v>
      </c>
      <c r="F1085" s="78" t="s">
        <v>3186</v>
      </c>
      <c r="G1085" s="78" t="s">
        <v>8572</v>
      </c>
      <c r="H1085" s="78" t="s">
        <v>8573</v>
      </c>
    </row>
    <row r="1086" spans="1:8">
      <c r="A1086" s="78" t="s">
        <v>4546</v>
      </c>
      <c r="C1086" s="78" t="s">
        <v>56</v>
      </c>
      <c r="D1086" s="78" t="s">
        <v>8574</v>
      </c>
      <c r="E1086" s="78" t="s">
        <v>8575</v>
      </c>
      <c r="F1086" s="78" t="s">
        <v>8576</v>
      </c>
      <c r="G1086" s="78" t="s">
        <v>4378</v>
      </c>
      <c r="H1086" s="78" t="s">
        <v>8577</v>
      </c>
    </row>
    <row r="1087" spans="1:8">
      <c r="A1087" s="78" t="s">
        <v>4546</v>
      </c>
      <c r="C1087" s="78" t="s">
        <v>57</v>
      </c>
      <c r="D1087" s="78" t="s">
        <v>8578</v>
      </c>
      <c r="E1087" s="78" t="s">
        <v>8579</v>
      </c>
      <c r="F1087" s="78" t="s">
        <v>8580</v>
      </c>
      <c r="G1087" s="78" t="s">
        <v>8581</v>
      </c>
      <c r="H1087" s="78" t="s">
        <v>8582</v>
      </c>
    </row>
    <row r="1088" spans="1:8">
      <c r="A1088" s="78" t="s">
        <v>4546</v>
      </c>
      <c r="C1088" s="78" t="s">
        <v>57</v>
      </c>
      <c r="D1088" s="78" t="s">
        <v>8583</v>
      </c>
      <c r="E1088" s="78" t="s">
        <v>8584</v>
      </c>
      <c r="F1088" s="78" t="s">
        <v>8580</v>
      </c>
      <c r="G1088" s="78" t="s">
        <v>8585</v>
      </c>
      <c r="H1088" s="78" t="s">
        <v>8586</v>
      </c>
    </row>
    <row r="1089" spans="1:8">
      <c r="A1089" s="78" t="s">
        <v>4546</v>
      </c>
      <c r="C1089" s="78" t="s">
        <v>56</v>
      </c>
      <c r="D1089" s="78" t="s">
        <v>8587</v>
      </c>
      <c r="E1089" s="78" t="s">
        <v>3532</v>
      </c>
      <c r="F1089" s="78" t="s">
        <v>8580</v>
      </c>
      <c r="G1089" s="78" t="s">
        <v>8588</v>
      </c>
      <c r="H1089" s="78" t="s">
        <v>8589</v>
      </c>
    </row>
    <row r="1090" spans="1:8">
      <c r="A1090" s="78" t="s">
        <v>4546</v>
      </c>
      <c r="C1090" s="78" t="s">
        <v>57</v>
      </c>
      <c r="D1090" s="78" t="s">
        <v>8590</v>
      </c>
      <c r="E1090" s="78" t="s">
        <v>6571</v>
      </c>
      <c r="F1090" s="78" t="s">
        <v>8580</v>
      </c>
      <c r="G1090" s="78" t="s">
        <v>8591</v>
      </c>
      <c r="H1090" s="78" t="s">
        <v>8592</v>
      </c>
    </row>
    <row r="1091" spans="1:8">
      <c r="A1091" s="78" t="s">
        <v>4546</v>
      </c>
      <c r="C1091" s="78" t="s">
        <v>56</v>
      </c>
      <c r="D1091" s="78" t="s">
        <v>8593</v>
      </c>
      <c r="E1091" s="78" t="s">
        <v>8594</v>
      </c>
      <c r="F1091" s="78" t="s">
        <v>8595</v>
      </c>
      <c r="G1091" s="78" t="s">
        <v>8596</v>
      </c>
      <c r="H1091" s="78" t="s">
        <v>8597</v>
      </c>
    </row>
    <row r="1092" spans="1:8">
      <c r="A1092" s="78" t="s">
        <v>4546</v>
      </c>
      <c r="C1092" s="78" t="s">
        <v>57</v>
      </c>
      <c r="D1092" s="78" t="s">
        <v>8598</v>
      </c>
      <c r="E1092" s="78" t="s">
        <v>8599</v>
      </c>
      <c r="F1092" s="78" t="s">
        <v>8595</v>
      </c>
      <c r="G1092" s="78" t="s">
        <v>4431</v>
      </c>
      <c r="H1092" s="78" t="s">
        <v>8600</v>
      </c>
    </row>
    <row r="1093" spans="1:8">
      <c r="A1093" s="78" t="s">
        <v>4546</v>
      </c>
      <c r="C1093" s="78" t="s">
        <v>56</v>
      </c>
      <c r="D1093" s="78" t="s">
        <v>8601</v>
      </c>
      <c r="E1093" s="78" t="s">
        <v>8602</v>
      </c>
      <c r="F1093" s="78" t="s">
        <v>8603</v>
      </c>
      <c r="G1093" s="78" t="s">
        <v>8604</v>
      </c>
      <c r="H1093" s="78" t="s">
        <v>8605</v>
      </c>
    </row>
    <row r="1094" spans="1:8">
      <c r="A1094" s="78" t="s">
        <v>4546</v>
      </c>
      <c r="C1094" s="78" t="s">
        <v>56</v>
      </c>
      <c r="D1094" s="78" t="s">
        <v>8606</v>
      </c>
      <c r="E1094" s="78" t="s">
        <v>7316</v>
      </c>
      <c r="F1094" s="78" t="s">
        <v>8603</v>
      </c>
      <c r="G1094" s="78" t="s">
        <v>8607</v>
      </c>
      <c r="H1094" s="78" t="s">
        <v>8608</v>
      </c>
    </row>
    <row r="1095" spans="1:8">
      <c r="A1095" s="78" t="s">
        <v>4546</v>
      </c>
      <c r="C1095" s="78" t="s">
        <v>56</v>
      </c>
      <c r="D1095" s="78" t="s">
        <v>8609</v>
      </c>
      <c r="E1095" s="78" t="s">
        <v>8610</v>
      </c>
      <c r="F1095" s="78" t="s">
        <v>8603</v>
      </c>
      <c r="G1095" s="78" t="s">
        <v>8611</v>
      </c>
      <c r="H1095" s="78" t="s">
        <v>8612</v>
      </c>
    </row>
    <row r="1096" spans="1:8">
      <c r="A1096" s="78" t="s">
        <v>4546</v>
      </c>
      <c r="C1096" s="78" t="s">
        <v>57</v>
      </c>
      <c r="D1096" s="78" t="s">
        <v>8613</v>
      </c>
      <c r="E1096" s="78" t="s">
        <v>8614</v>
      </c>
      <c r="F1096" s="78" t="s">
        <v>8615</v>
      </c>
      <c r="G1096" s="78" t="s">
        <v>8616</v>
      </c>
      <c r="H1096" s="78" t="s">
        <v>8617</v>
      </c>
    </row>
    <row r="1097" spans="1:8">
      <c r="A1097" s="78" t="s">
        <v>4546</v>
      </c>
      <c r="C1097" s="78" t="s">
        <v>56</v>
      </c>
      <c r="D1097" s="78" t="s">
        <v>8618</v>
      </c>
      <c r="E1097" s="78" t="s">
        <v>8619</v>
      </c>
      <c r="F1097" s="78" t="s">
        <v>8615</v>
      </c>
      <c r="G1097" s="78" t="s">
        <v>8620</v>
      </c>
      <c r="H1097" s="78" t="s">
        <v>8621</v>
      </c>
    </row>
    <row r="1098" spans="1:8">
      <c r="A1098" s="78" t="s">
        <v>4546</v>
      </c>
      <c r="C1098" s="78" t="s">
        <v>57</v>
      </c>
      <c r="D1098" s="78" t="s">
        <v>8622</v>
      </c>
      <c r="E1098" s="78" t="s">
        <v>8623</v>
      </c>
      <c r="F1098" s="78" t="s">
        <v>8624</v>
      </c>
      <c r="G1098" s="78" t="s">
        <v>5004</v>
      </c>
      <c r="H1098" s="78" t="s">
        <v>8625</v>
      </c>
    </row>
    <row r="1099" spans="1:8">
      <c r="A1099" s="78" t="s">
        <v>4546</v>
      </c>
      <c r="C1099" s="78" t="s">
        <v>56</v>
      </c>
      <c r="D1099" s="78" t="s">
        <v>8626</v>
      </c>
      <c r="E1099" s="78" t="s">
        <v>8627</v>
      </c>
      <c r="F1099" s="78" t="s">
        <v>8624</v>
      </c>
      <c r="G1099" s="78" t="s">
        <v>8628</v>
      </c>
      <c r="H1099" s="78" t="s">
        <v>8629</v>
      </c>
    </row>
    <row r="1100" spans="1:8">
      <c r="A1100" s="78" t="s">
        <v>4546</v>
      </c>
      <c r="C1100" s="78" t="s">
        <v>56</v>
      </c>
      <c r="D1100" s="78" t="s">
        <v>8630</v>
      </c>
      <c r="E1100" s="78" t="s">
        <v>8631</v>
      </c>
      <c r="F1100" s="78" t="s">
        <v>8632</v>
      </c>
      <c r="G1100" s="78" t="s">
        <v>4419</v>
      </c>
      <c r="H1100" s="78" t="s">
        <v>8633</v>
      </c>
    </row>
    <row r="1101" spans="1:8">
      <c r="A1101" s="78" t="s">
        <v>4546</v>
      </c>
      <c r="C1101" s="78" t="s">
        <v>56</v>
      </c>
      <c r="D1101" s="78" t="s">
        <v>8634</v>
      </c>
      <c r="E1101" s="78" t="s">
        <v>8635</v>
      </c>
      <c r="F1101" s="78" t="s">
        <v>8632</v>
      </c>
      <c r="G1101" s="78" t="s">
        <v>8636</v>
      </c>
      <c r="H1101" s="78" t="s">
        <v>8637</v>
      </c>
    </row>
    <row r="1102" spans="1:8">
      <c r="A1102" s="78" t="s">
        <v>4546</v>
      </c>
      <c r="C1102" s="78" t="s">
        <v>57</v>
      </c>
      <c r="D1102" s="78" t="s">
        <v>8638</v>
      </c>
      <c r="E1102" s="78" t="s">
        <v>8639</v>
      </c>
      <c r="F1102" s="78" t="s">
        <v>8632</v>
      </c>
      <c r="G1102" s="78" t="s">
        <v>3283</v>
      </c>
      <c r="H1102" s="78" t="s">
        <v>8640</v>
      </c>
    </row>
    <row r="1103" spans="1:8">
      <c r="A1103" s="78" t="s">
        <v>4546</v>
      </c>
      <c r="C1103" s="78" t="s">
        <v>56</v>
      </c>
      <c r="D1103" s="78" t="s">
        <v>8641</v>
      </c>
      <c r="E1103" s="78" t="s">
        <v>8642</v>
      </c>
      <c r="F1103" s="78" t="s">
        <v>8643</v>
      </c>
      <c r="G1103" s="78" t="s">
        <v>3851</v>
      </c>
      <c r="H1103" s="78" t="s">
        <v>8644</v>
      </c>
    </row>
    <row r="1104" spans="1:8">
      <c r="A1104" s="78" t="s">
        <v>4546</v>
      </c>
      <c r="C1104" s="78" t="s">
        <v>57</v>
      </c>
      <c r="D1104" s="78" t="s">
        <v>8645</v>
      </c>
      <c r="E1104" s="78" t="s">
        <v>8646</v>
      </c>
      <c r="F1104" s="78" t="s">
        <v>8643</v>
      </c>
      <c r="G1104" s="78" t="s">
        <v>8647</v>
      </c>
      <c r="H1104" s="78" t="s">
        <v>8648</v>
      </c>
    </row>
    <row r="1105" spans="1:8">
      <c r="A1105" s="78" t="s">
        <v>4546</v>
      </c>
      <c r="C1105" s="78" t="s">
        <v>56</v>
      </c>
      <c r="D1105" s="78" t="s">
        <v>8649</v>
      </c>
      <c r="E1105" s="78" t="s">
        <v>8650</v>
      </c>
      <c r="F1105" s="78" t="s">
        <v>8643</v>
      </c>
      <c r="G1105" s="78" t="s">
        <v>5710</v>
      </c>
      <c r="H1105" s="78" t="s">
        <v>8651</v>
      </c>
    </row>
    <row r="1106" spans="1:8">
      <c r="A1106" s="78" t="s">
        <v>4546</v>
      </c>
      <c r="C1106" s="78" t="s">
        <v>56</v>
      </c>
      <c r="D1106" s="78" t="s">
        <v>8652</v>
      </c>
      <c r="E1106" s="78" t="s">
        <v>8653</v>
      </c>
      <c r="F1106" s="78" t="s">
        <v>8643</v>
      </c>
      <c r="G1106" s="78" t="s">
        <v>8654</v>
      </c>
      <c r="H1106" s="78" t="s">
        <v>8655</v>
      </c>
    </row>
    <row r="1107" spans="1:8">
      <c r="A1107" s="78" t="s">
        <v>4546</v>
      </c>
      <c r="C1107" s="78" t="s">
        <v>56</v>
      </c>
      <c r="D1107" s="78" t="s">
        <v>8656</v>
      </c>
      <c r="E1107" s="78" t="s">
        <v>8657</v>
      </c>
      <c r="F1107" s="78" t="s">
        <v>8643</v>
      </c>
      <c r="G1107" s="78" t="s">
        <v>8658</v>
      </c>
      <c r="H1107" s="78" t="s">
        <v>8659</v>
      </c>
    </row>
    <row r="1108" spans="1:8">
      <c r="A1108" s="78" t="s">
        <v>4546</v>
      </c>
      <c r="C1108" s="78" t="s">
        <v>56</v>
      </c>
      <c r="D1108" s="78" t="s">
        <v>8660</v>
      </c>
      <c r="E1108" s="78" t="s">
        <v>4017</v>
      </c>
      <c r="F1108" s="78" t="s">
        <v>8643</v>
      </c>
      <c r="G1108" s="78" t="s">
        <v>3789</v>
      </c>
      <c r="H1108" s="78" t="s">
        <v>8661</v>
      </c>
    </row>
    <row r="1109" spans="1:8">
      <c r="A1109" s="78" t="s">
        <v>4546</v>
      </c>
      <c r="C1109" s="78" t="s">
        <v>57</v>
      </c>
      <c r="D1109" s="78" t="s">
        <v>8662</v>
      </c>
      <c r="E1109" s="78" t="s">
        <v>8663</v>
      </c>
      <c r="F1109" s="78" t="s">
        <v>8643</v>
      </c>
      <c r="G1109" s="78" t="s">
        <v>4076</v>
      </c>
      <c r="H1109" s="78" t="s">
        <v>8664</v>
      </c>
    </row>
    <row r="1110" spans="1:8">
      <c r="A1110" s="78" t="s">
        <v>4546</v>
      </c>
      <c r="C1110" s="78" t="s">
        <v>57</v>
      </c>
      <c r="D1110" s="78" t="s">
        <v>8665</v>
      </c>
      <c r="E1110" s="78" t="s">
        <v>8666</v>
      </c>
      <c r="F1110" s="78" t="s">
        <v>8643</v>
      </c>
      <c r="G1110" s="78" t="s">
        <v>8667</v>
      </c>
      <c r="H1110" s="78" t="s">
        <v>8668</v>
      </c>
    </row>
    <row r="1111" spans="1:8">
      <c r="A1111" s="78" t="s">
        <v>4546</v>
      </c>
      <c r="C1111" s="78" t="s">
        <v>56</v>
      </c>
      <c r="D1111" s="78" t="s">
        <v>8669</v>
      </c>
      <c r="E1111" s="78" t="s">
        <v>8670</v>
      </c>
      <c r="F1111" s="78" t="s">
        <v>8671</v>
      </c>
      <c r="G1111" s="78" t="s">
        <v>8672</v>
      </c>
      <c r="H1111" s="78" t="s">
        <v>8673</v>
      </c>
    </row>
    <row r="1112" spans="1:8">
      <c r="A1112" s="78" t="s">
        <v>4546</v>
      </c>
      <c r="C1112" s="78" t="s">
        <v>56</v>
      </c>
      <c r="D1112" s="78" t="s">
        <v>8674</v>
      </c>
      <c r="E1112" s="78" t="s">
        <v>8675</v>
      </c>
      <c r="F1112" s="78" t="s">
        <v>8671</v>
      </c>
      <c r="G1112" s="78" t="s">
        <v>4277</v>
      </c>
      <c r="H1112" s="78" t="s">
        <v>8676</v>
      </c>
    </row>
    <row r="1113" spans="1:8">
      <c r="A1113" s="78" t="s">
        <v>4546</v>
      </c>
      <c r="C1113" s="78" t="s">
        <v>57</v>
      </c>
      <c r="D1113" s="78" t="s">
        <v>8677</v>
      </c>
      <c r="E1113" s="78" t="s">
        <v>8485</v>
      </c>
      <c r="F1113" s="78" t="s">
        <v>8671</v>
      </c>
      <c r="G1113" s="78" t="s">
        <v>8678</v>
      </c>
      <c r="H1113" s="78" t="s">
        <v>8679</v>
      </c>
    </row>
    <row r="1114" spans="1:8">
      <c r="A1114" s="78" t="s">
        <v>4546</v>
      </c>
      <c r="C1114" s="78" t="s">
        <v>57</v>
      </c>
      <c r="D1114" s="78" t="s">
        <v>8680</v>
      </c>
      <c r="E1114" s="78" t="s">
        <v>3947</v>
      </c>
      <c r="F1114" s="78" t="s">
        <v>8671</v>
      </c>
      <c r="G1114" s="78" t="s">
        <v>8681</v>
      </c>
      <c r="H1114" s="78" t="s">
        <v>8682</v>
      </c>
    </row>
    <row r="1115" spans="1:8">
      <c r="A1115" s="78" t="s">
        <v>4546</v>
      </c>
      <c r="C1115" s="78" t="s">
        <v>56</v>
      </c>
      <c r="D1115" s="78" t="s">
        <v>8683</v>
      </c>
      <c r="E1115" s="78" t="s">
        <v>6670</v>
      </c>
      <c r="F1115" s="78" t="s">
        <v>8671</v>
      </c>
      <c r="G1115" s="78" t="s">
        <v>8684</v>
      </c>
      <c r="H1115" s="78" t="s">
        <v>8685</v>
      </c>
    </row>
    <row r="1116" spans="1:8">
      <c r="A1116" s="78" t="s">
        <v>4546</v>
      </c>
      <c r="C1116" s="78" t="s">
        <v>56</v>
      </c>
      <c r="D1116" s="78" t="s">
        <v>8686</v>
      </c>
      <c r="E1116" s="78" t="s">
        <v>8687</v>
      </c>
      <c r="F1116" s="78" t="s">
        <v>3183</v>
      </c>
      <c r="G1116" s="78" t="s">
        <v>8688</v>
      </c>
      <c r="H1116" s="78" t="s">
        <v>8689</v>
      </c>
    </row>
    <row r="1117" spans="1:8">
      <c r="A1117" s="78" t="s">
        <v>4546</v>
      </c>
      <c r="C1117" s="78" t="s">
        <v>56</v>
      </c>
      <c r="D1117" s="78" t="s">
        <v>8690</v>
      </c>
      <c r="E1117" s="78" t="s">
        <v>3479</v>
      </c>
      <c r="F1117" s="78" t="s">
        <v>3183</v>
      </c>
      <c r="G1117" s="78" t="s">
        <v>8691</v>
      </c>
      <c r="H1117" s="78" t="s">
        <v>8692</v>
      </c>
    </row>
    <row r="1118" spans="1:8">
      <c r="A1118" s="78" t="s">
        <v>4546</v>
      </c>
      <c r="C1118" s="78" t="s">
        <v>56</v>
      </c>
      <c r="D1118" s="78" t="s">
        <v>8693</v>
      </c>
      <c r="E1118" s="78" t="s">
        <v>8694</v>
      </c>
      <c r="F1118" s="78" t="s">
        <v>8695</v>
      </c>
      <c r="G1118" s="78" t="s">
        <v>8696</v>
      </c>
      <c r="H1118" s="78" t="s">
        <v>8697</v>
      </c>
    </row>
    <row r="1119" spans="1:8">
      <c r="A1119" s="78" t="s">
        <v>4546</v>
      </c>
      <c r="C1119" s="78" t="s">
        <v>56</v>
      </c>
      <c r="D1119" s="78" t="s">
        <v>8698</v>
      </c>
      <c r="E1119" s="78" t="s">
        <v>8699</v>
      </c>
      <c r="F1119" s="78" t="s">
        <v>8695</v>
      </c>
      <c r="G1119" s="78" t="s">
        <v>8700</v>
      </c>
      <c r="H1119" s="78" t="s">
        <v>8701</v>
      </c>
    </row>
    <row r="1120" spans="1:8">
      <c r="A1120" s="78" t="s">
        <v>4546</v>
      </c>
      <c r="C1120" s="78" t="s">
        <v>57</v>
      </c>
      <c r="D1120" s="78" t="s">
        <v>8702</v>
      </c>
      <c r="E1120" s="78" t="s">
        <v>8703</v>
      </c>
      <c r="F1120" s="78" t="s">
        <v>8695</v>
      </c>
      <c r="G1120" s="78" t="s">
        <v>8704</v>
      </c>
      <c r="H1120" s="78" t="s">
        <v>8705</v>
      </c>
    </row>
    <row r="1121" spans="1:8">
      <c r="A1121" s="78" t="s">
        <v>4546</v>
      </c>
      <c r="C1121" s="78" t="s">
        <v>57</v>
      </c>
      <c r="D1121" s="78" t="s">
        <v>8706</v>
      </c>
      <c r="E1121" s="78" t="s">
        <v>8707</v>
      </c>
      <c r="F1121" s="78" t="s">
        <v>8708</v>
      </c>
      <c r="G1121" s="78" t="s">
        <v>8489</v>
      </c>
      <c r="H1121" s="78" t="s">
        <v>8709</v>
      </c>
    </row>
    <row r="1122" spans="1:8">
      <c r="A1122" s="78" t="s">
        <v>4546</v>
      </c>
      <c r="C1122" s="78" t="s">
        <v>56</v>
      </c>
      <c r="D1122" s="78" t="s">
        <v>8710</v>
      </c>
      <c r="E1122" s="78" t="s">
        <v>8711</v>
      </c>
      <c r="F1122" s="78" t="s">
        <v>3416</v>
      </c>
      <c r="G1122" s="78" t="s">
        <v>8712</v>
      </c>
      <c r="H1122" s="78" t="s">
        <v>8713</v>
      </c>
    </row>
    <row r="1123" spans="1:8">
      <c r="A1123" s="78" t="s">
        <v>4546</v>
      </c>
      <c r="C1123" s="78" t="s">
        <v>57</v>
      </c>
      <c r="D1123" s="78" t="s">
        <v>8714</v>
      </c>
      <c r="E1123" s="78" t="s">
        <v>8715</v>
      </c>
      <c r="F1123" s="78" t="s">
        <v>3416</v>
      </c>
      <c r="G1123" s="78" t="s">
        <v>3167</v>
      </c>
      <c r="H1123" s="78" t="s">
        <v>8716</v>
      </c>
    </row>
    <row r="1124" spans="1:8">
      <c r="A1124" s="78" t="s">
        <v>4546</v>
      </c>
      <c r="C1124" s="78" t="s">
        <v>56</v>
      </c>
      <c r="D1124" s="78" t="s">
        <v>8717</v>
      </c>
      <c r="E1124" s="78" t="s">
        <v>8718</v>
      </c>
      <c r="F1124" s="78" t="s">
        <v>3416</v>
      </c>
      <c r="G1124" s="78" t="s">
        <v>8719</v>
      </c>
      <c r="H1124" s="78" t="s">
        <v>8720</v>
      </c>
    </row>
    <row r="1125" spans="1:8">
      <c r="A1125" s="78" t="s">
        <v>4546</v>
      </c>
      <c r="C1125" s="78" t="s">
        <v>57</v>
      </c>
      <c r="D1125" s="78" t="s">
        <v>8721</v>
      </c>
      <c r="E1125" s="78" t="s">
        <v>8722</v>
      </c>
      <c r="F1125" s="78" t="s">
        <v>3416</v>
      </c>
      <c r="G1125" s="78" t="s">
        <v>7725</v>
      </c>
      <c r="H1125" s="78" t="s">
        <v>8723</v>
      </c>
    </row>
    <row r="1126" spans="1:8">
      <c r="A1126" s="78" t="s">
        <v>4546</v>
      </c>
      <c r="C1126" s="78" t="s">
        <v>56</v>
      </c>
      <c r="D1126" s="78" t="s">
        <v>8724</v>
      </c>
      <c r="E1126" s="78" t="s">
        <v>8725</v>
      </c>
      <c r="F1126" s="78" t="s">
        <v>8726</v>
      </c>
      <c r="G1126" s="78" t="s">
        <v>8727</v>
      </c>
      <c r="H1126" s="78" t="s">
        <v>8728</v>
      </c>
    </row>
    <row r="1127" spans="1:8">
      <c r="A1127" s="78" t="s">
        <v>4546</v>
      </c>
      <c r="B1127" s="78" t="s">
        <v>8729</v>
      </c>
      <c r="C1127" s="78" t="s">
        <v>56</v>
      </c>
      <c r="D1127" s="78" t="s">
        <v>8730</v>
      </c>
      <c r="E1127" s="78" t="s">
        <v>6360</v>
      </c>
      <c r="F1127" s="78" t="s">
        <v>8726</v>
      </c>
      <c r="G1127" s="78" t="s">
        <v>8731</v>
      </c>
      <c r="H1127" s="78" t="s">
        <v>8732</v>
      </c>
    </row>
    <row r="1128" spans="1:8">
      <c r="A1128" s="78" t="s">
        <v>4546</v>
      </c>
      <c r="C1128" s="78" t="s">
        <v>56</v>
      </c>
      <c r="D1128" s="78" t="s">
        <v>8733</v>
      </c>
      <c r="E1128" s="78" t="s">
        <v>8734</v>
      </c>
      <c r="F1128" s="78" t="s">
        <v>8726</v>
      </c>
      <c r="G1128" s="78" t="s">
        <v>4445</v>
      </c>
      <c r="H1128" s="78" t="s">
        <v>8735</v>
      </c>
    </row>
    <row r="1129" spans="1:8">
      <c r="A1129" s="78" t="s">
        <v>4546</v>
      </c>
      <c r="C1129" s="78" t="s">
        <v>57</v>
      </c>
      <c r="D1129" s="78" t="s">
        <v>8736</v>
      </c>
      <c r="E1129" s="78" t="s">
        <v>8737</v>
      </c>
      <c r="F1129" s="78" t="s">
        <v>8726</v>
      </c>
      <c r="G1129" s="78" t="s">
        <v>7241</v>
      </c>
      <c r="H1129" s="78" t="s">
        <v>8738</v>
      </c>
    </row>
    <row r="1130" spans="1:8">
      <c r="A1130" s="78" t="s">
        <v>4546</v>
      </c>
      <c r="C1130" s="78" t="s">
        <v>56</v>
      </c>
      <c r="D1130" s="78" t="s">
        <v>8739</v>
      </c>
      <c r="E1130" s="78" t="s">
        <v>8740</v>
      </c>
      <c r="F1130" s="78" t="s">
        <v>8726</v>
      </c>
      <c r="G1130" s="78" t="s">
        <v>8741</v>
      </c>
      <c r="H1130" s="78" t="s">
        <v>8742</v>
      </c>
    </row>
    <row r="1131" spans="1:8">
      <c r="A1131" s="78" t="s">
        <v>4546</v>
      </c>
      <c r="C1131" s="78" t="s">
        <v>56</v>
      </c>
      <c r="D1131" s="78" t="s">
        <v>8743</v>
      </c>
      <c r="E1131" s="78" t="s">
        <v>8744</v>
      </c>
      <c r="F1131" s="78" t="s">
        <v>8745</v>
      </c>
      <c r="G1131" s="78" t="s">
        <v>8746</v>
      </c>
      <c r="H1131" s="78" t="s">
        <v>8747</v>
      </c>
    </row>
    <row r="1132" spans="1:8">
      <c r="A1132" s="78" t="s">
        <v>4546</v>
      </c>
      <c r="C1132" s="78" t="s">
        <v>56</v>
      </c>
      <c r="D1132" s="78" t="s">
        <v>8748</v>
      </c>
      <c r="E1132" s="78" t="s">
        <v>8749</v>
      </c>
      <c r="F1132" s="78" t="s">
        <v>8750</v>
      </c>
      <c r="G1132" s="78" t="s">
        <v>4277</v>
      </c>
      <c r="H1132" s="78" t="s">
        <v>8751</v>
      </c>
    </row>
    <row r="1133" spans="1:8">
      <c r="A1133" s="78" t="s">
        <v>4546</v>
      </c>
      <c r="C1133" s="78" t="s">
        <v>57</v>
      </c>
      <c r="D1133" s="78" t="s">
        <v>8752</v>
      </c>
      <c r="E1133" s="78" t="s">
        <v>8753</v>
      </c>
      <c r="F1133" s="78" t="s">
        <v>8750</v>
      </c>
      <c r="G1133" s="78" t="s">
        <v>8086</v>
      </c>
      <c r="H1133" s="78" t="s">
        <v>8754</v>
      </c>
    </row>
    <row r="1134" spans="1:8">
      <c r="A1134" s="78" t="s">
        <v>4546</v>
      </c>
      <c r="C1134" s="78" t="s">
        <v>56</v>
      </c>
      <c r="D1134" s="78" t="s">
        <v>8755</v>
      </c>
      <c r="E1134" s="78" t="s">
        <v>8756</v>
      </c>
      <c r="F1134" s="78" t="s">
        <v>8750</v>
      </c>
      <c r="G1134" s="78" t="s">
        <v>3978</v>
      </c>
      <c r="H1134" s="78" t="s">
        <v>8757</v>
      </c>
    </row>
    <row r="1135" spans="1:8">
      <c r="A1135" s="78" t="s">
        <v>4546</v>
      </c>
      <c r="C1135" s="78" t="s">
        <v>56</v>
      </c>
      <c r="D1135" s="78" t="s">
        <v>8758</v>
      </c>
      <c r="E1135" s="78" t="s">
        <v>8759</v>
      </c>
      <c r="F1135" s="78" t="s">
        <v>8760</v>
      </c>
      <c r="G1135" s="78" t="s">
        <v>3156</v>
      </c>
      <c r="H1135" s="78" t="s">
        <v>8761</v>
      </c>
    </row>
    <row r="1136" spans="1:8">
      <c r="A1136" s="78" t="s">
        <v>4546</v>
      </c>
      <c r="C1136" s="78" t="s">
        <v>56</v>
      </c>
      <c r="D1136" s="78" t="s">
        <v>8762</v>
      </c>
      <c r="E1136" s="78" t="s">
        <v>4049</v>
      </c>
      <c r="F1136" s="78" t="s">
        <v>8760</v>
      </c>
      <c r="G1136" s="78" t="s">
        <v>7729</v>
      </c>
      <c r="H1136" s="78" t="s">
        <v>8763</v>
      </c>
    </row>
    <row r="1137" spans="1:8">
      <c r="A1137" s="78" t="s">
        <v>4546</v>
      </c>
      <c r="C1137" s="78" t="s">
        <v>57</v>
      </c>
      <c r="D1137" s="78" t="s">
        <v>8764</v>
      </c>
      <c r="E1137" s="78" t="s">
        <v>8765</v>
      </c>
      <c r="F1137" s="78" t="s">
        <v>8760</v>
      </c>
      <c r="G1137" s="78" t="s">
        <v>4351</v>
      </c>
      <c r="H1137" s="78" t="s">
        <v>8766</v>
      </c>
    </row>
    <row r="1138" spans="1:8">
      <c r="A1138" s="78" t="s">
        <v>4546</v>
      </c>
      <c r="C1138" s="78" t="s">
        <v>56</v>
      </c>
      <c r="D1138" s="78" t="s">
        <v>8767</v>
      </c>
      <c r="E1138" s="78" t="s">
        <v>8768</v>
      </c>
      <c r="F1138" s="78" t="s">
        <v>430</v>
      </c>
      <c r="G1138" s="78" t="s">
        <v>8769</v>
      </c>
      <c r="H1138" s="78" t="s">
        <v>8770</v>
      </c>
    </row>
    <row r="1139" spans="1:8">
      <c r="A1139" s="78" t="s">
        <v>4546</v>
      </c>
      <c r="C1139" s="78" t="s">
        <v>56</v>
      </c>
      <c r="D1139" s="78" t="s">
        <v>8771</v>
      </c>
      <c r="E1139" s="78" t="s">
        <v>8772</v>
      </c>
      <c r="F1139" s="78" t="s">
        <v>430</v>
      </c>
      <c r="G1139" s="78" t="s">
        <v>3101</v>
      </c>
      <c r="H1139" s="78" t="s">
        <v>8773</v>
      </c>
    </row>
    <row r="1140" spans="1:8">
      <c r="A1140" s="78" t="s">
        <v>4546</v>
      </c>
      <c r="C1140" s="78" t="s">
        <v>56</v>
      </c>
      <c r="D1140" s="78" t="s">
        <v>8774</v>
      </c>
      <c r="E1140" s="78" t="s">
        <v>8775</v>
      </c>
      <c r="F1140" s="78" t="s">
        <v>430</v>
      </c>
      <c r="G1140" s="78" t="s">
        <v>8776</v>
      </c>
      <c r="H1140" s="78" t="s">
        <v>8777</v>
      </c>
    </row>
    <row r="1141" spans="1:8">
      <c r="A1141" s="78" t="s">
        <v>4546</v>
      </c>
      <c r="C1141" s="78" t="s">
        <v>57</v>
      </c>
      <c r="D1141" s="78" t="s">
        <v>8778</v>
      </c>
      <c r="E1141" s="78" t="s">
        <v>3549</v>
      </c>
      <c r="F1141" s="78" t="s">
        <v>3419</v>
      </c>
      <c r="G1141" s="78" t="s">
        <v>3626</v>
      </c>
      <c r="H1141" s="78" t="s">
        <v>8779</v>
      </c>
    </row>
    <row r="1142" spans="1:8">
      <c r="A1142" s="78" t="s">
        <v>4546</v>
      </c>
      <c r="C1142" s="78" t="s">
        <v>56</v>
      </c>
      <c r="D1142" s="78" t="s">
        <v>8780</v>
      </c>
      <c r="E1142" s="78" t="s">
        <v>8781</v>
      </c>
      <c r="F1142" s="78" t="s">
        <v>3419</v>
      </c>
      <c r="G1142" s="78" t="s">
        <v>8782</v>
      </c>
      <c r="H1142" s="78" t="s">
        <v>8783</v>
      </c>
    </row>
    <row r="1143" spans="1:8">
      <c r="A1143" s="78" t="s">
        <v>4546</v>
      </c>
      <c r="C1143" s="78" t="s">
        <v>56</v>
      </c>
      <c r="D1143" s="78" t="s">
        <v>8784</v>
      </c>
      <c r="E1143" s="78" t="s">
        <v>3874</v>
      </c>
      <c r="F1143" s="78" t="s">
        <v>8785</v>
      </c>
      <c r="G1143" s="78" t="s">
        <v>3860</v>
      </c>
      <c r="H1143" s="78" t="s">
        <v>8786</v>
      </c>
    </row>
    <row r="1144" spans="1:8">
      <c r="A1144" s="78" t="s">
        <v>4546</v>
      </c>
      <c r="C1144" s="78" t="s">
        <v>57</v>
      </c>
      <c r="D1144" s="78" t="s">
        <v>8787</v>
      </c>
      <c r="E1144" s="78" t="s">
        <v>8788</v>
      </c>
      <c r="F1144" s="78" t="s">
        <v>8785</v>
      </c>
      <c r="G1144" s="78" t="s">
        <v>3800</v>
      </c>
      <c r="H1144" s="78" t="s">
        <v>8789</v>
      </c>
    </row>
    <row r="1145" spans="1:8">
      <c r="A1145" s="78" t="s">
        <v>4546</v>
      </c>
      <c r="C1145" s="78" t="s">
        <v>57</v>
      </c>
      <c r="D1145" s="78" t="s">
        <v>8790</v>
      </c>
      <c r="E1145" s="78" t="s">
        <v>8791</v>
      </c>
      <c r="F1145" s="78" t="s">
        <v>8792</v>
      </c>
      <c r="G1145" s="78" t="s">
        <v>3813</v>
      </c>
      <c r="H1145" s="78" t="s">
        <v>8793</v>
      </c>
    </row>
    <row r="1146" spans="1:8">
      <c r="A1146" s="78" t="s">
        <v>4546</v>
      </c>
      <c r="C1146" s="78" t="s">
        <v>56</v>
      </c>
      <c r="D1146" s="78" t="s">
        <v>8794</v>
      </c>
      <c r="E1146" s="78" t="s">
        <v>8795</v>
      </c>
      <c r="F1146" s="78" t="s">
        <v>8792</v>
      </c>
      <c r="G1146" s="78" t="s">
        <v>8796</v>
      </c>
      <c r="H1146" s="78" t="s">
        <v>8797</v>
      </c>
    </row>
    <row r="1147" spans="1:8">
      <c r="A1147" s="78" t="s">
        <v>4546</v>
      </c>
      <c r="C1147" s="78" t="s">
        <v>56</v>
      </c>
      <c r="D1147" s="78" t="s">
        <v>8798</v>
      </c>
      <c r="E1147" s="78" t="s">
        <v>8799</v>
      </c>
      <c r="F1147" s="78" t="s">
        <v>8792</v>
      </c>
      <c r="G1147" s="78" t="s">
        <v>6357</v>
      </c>
      <c r="H1147" s="78" t="s">
        <v>8800</v>
      </c>
    </row>
    <row r="1148" spans="1:8">
      <c r="A1148" s="78" t="s">
        <v>4546</v>
      </c>
      <c r="C1148" s="78" t="s">
        <v>57</v>
      </c>
      <c r="D1148" s="78" t="s">
        <v>8801</v>
      </c>
      <c r="E1148" s="78" t="s">
        <v>8802</v>
      </c>
      <c r="F1148" s="78" t="s">
        <v>3422</v>
      </c>
      <c r="G1148" s="78" t="s">
        <v>4151</v>
      </c>
      <c r="H1148" s="78" t="s">
        <v>8803</v>
      </c>
    </row>
    <row r="1149" spans="1:8">
      <c r="A1149" s="78" t="s">
        <v>4546</v>
      </c>
      <c r="C1149" s="78" t="s">
        <v>56</v>
      </c>
      <c r="D1149" s="78" t="s">
        <v>8804</v>
      </c>
      <c r="E1149" s="78" t="s">
        <v>8805</v>
      </c>
      <c r="F1149" s="78" t="s">
        <v>3422</v>
      </c>
      <c r="G1149" s="78" t="s">
        <v>4115</v>
      </c>
      <c r="H1149" s="78" t="s">
        <v>8806</v>
      </c>
    </row>
    <row r="1150" spans="1:8">
      <c r="A1150" s="78" t="s">
        <v>4546</v>
      </c>
      <c r="C1150" s="78" t="s">
        <v>56</v>
      </c>
      <c r="D1150" s="78" t="s">
        <v>8807</v>
      </c>
      <c r="E1150" s="78" t="s">
        <v>8808</v>
      </c>
      <c r="F1150" s="78" t="s">
        <v>3422</v>
      </c>
      <c r="G1150" s="78" t="s">
        <v>8809</v>
      </c>
      <c r="H1150" s="78" t="s">
        <v>8810</v>
      </c>
    </row>
    <row r="1151" spans="1:8">
      <c r="A1151" s="78" t="s">
        <v>4546</v>
      </c>
      <c r="C1151" s="78" t="s">
        <v>56</v>
      </c>
      <c r="D1151" s="78" t="s">
        <v>8811</v>
      </c>
      <c r="E1151" s="78" t="s">
        <v>8812</v>
      </c>
      <c r="F1151" s="78" t="s">
        <v>8813</v>
      </c>
      <c r="G1151" s="78" t="s">
        <v>4276</v>
      </c>
      <c r="H1151" s="78" t="s">
        <v>8814</v>
      </c>
    </row>
    <row r="1152" spans="1:8">
      <c r="A1152" s="78" t="s">
        <v>4546</v>
      </c>
      <c r="C1152" s="78" t="s">
        <v>56</v>
      </c>
      <c r="D1152" s="78" t="s">
        <v>8815</v>
      </c>
      <c r="E1152" s="78" t="s">
        <v>8816</v>
      </c>
      <c r="F1152" s="78" t="s">
        <v>8817</v>
      </c>
      <c r="G1152" s="78" t="s">
        <v>4009</v>
      </c>
      <c r="H1152" s="78" t="s">
        <v>8818</v>
      </c>
    </row>
    <row r="1153" spans="1:8">
      <c r="A1153" s="78" t="s">
        <v>4546</v>
      </c>
      <c r="C1153" s="78" t="s">
        <v>57</v>
      </c>
      <c r="D1153" s="78" t="s">
        <v>8819</v>
      </c>
      <c r="E1153" s="78" t="s">
        <v>8820</v>
      </c>
      <c r="F1153" s="78" t="s">
        <v>8817</v>
      </c>
      <c r="G1153" s="78" t="s">
        <v>6973</v>
      </c>
      <c r="H1153" s="78" t="s">
        <v>8821</v>
      </c>
    </row>
    <row r="1154" spans="1:8">
      <c r="A1154" s="78" t="s">
        <v>4546</v>
      </c>
      <c r="C1154" s="78" t="s">
        <v>56</v>
      </c>
      <c r="D1154" s="78" t="s">
        <v>8822</v>
      </c>
      <c r="E1154" s="78" t="s">
        <v>8823</v>
      </c>
      <c r="F1154" s="78" t="s">
        <v>8824</v>
      </c>
      <c r="G1154" s="78" t="s">
        <v>3465</v>
      </c>
      <c r="H1154" s="78" t="s">
        <v>8825</v>
      </c>
    </row>
    <row r="1155" spans="1:8">
      <c r="A1155" s="78" t="s">
        <v>4546</v>
      </c>
      <c r="C1155" s="78" t="s">
        <v>57</v>
      </c>
      <c r="D1155" s="78" t="s">
        <v>8826</v>
      </c>
      <c r="E1155" s="78" t="s">
        <v>8827</v>
      </c>
      <c r="F1155" s="78" t="s">
        <v>8824</v>
      </c>
      <c r="G1155" s="78" t="s">
        <v>3783</v>
      </c>
      <c r="H1155" s="78" t="s">
        <v>8828</v>
      </c>
    </row>
    <row r="1156" spans="1:8">
      <c r="A1156" s="78" t="s">
        <v>4546</v>
      </c>
      <c r="C1156" s="78" t="s">
        <v>57</v>
      </c>
      <c r="D1156" s="78" t="s">
        <v>8829</v>
      </c>
      <c r="E1156" s="78" t="s">
        <v>6736</v>
      </c>
      <c r="F1156" s="78" t="s">
        <v>3179</v>
      </c>
      <c r="G1156" s="78" t="s">
        <v>8830</v>
      </c>
      <c r="H1156" s="78" t="s">
        <v>8831</v>
      </c>
    </row>
    <row r="1157" spans="1:8">
      <c r="A1157" s="78" t="s">
        <v>4546</v>
      </c>
      <c r="C1157" s="78" t="s">
        <v>56</v>
      </c>
      <c r="D1157" s="78" t="s">
        <v>8832</v>
      </c>
      <c r="E1157" s="78" t="s">
        <v>8833</v>
      </c>
      <c r="F1157" s="78" t="s">
        <v>3179</v>
      </c>
      <c r="G1157" s="78" t="s">
        <v>8834</v>
      </c>
      <c r="H1157" s="78" t="s">
        <v>8835</v>
      </c>
    </row>
    <row r="1158" spans="1:8">
      <c r="A1158" s="78" t="s">
        <v>4546</v>
      </c>
      <c r="C1158" s="78" t="s">
        <v>57</v>
      </c>
      <c r="D1158" s="78" t="s">
        <v>8836</v>
      </c>
      <c r="E1158" s="78" t="s">
        <v>4506</v>
      </c>
      <c r="F1158" s="78" t="s">
        <v>3179</v>
      </c>
      <c r="G1158" s="78" t="s">
        <v>6861</v>
      </c>
      <c r="H1158" s="78" t="s">
        <v>8837</v>
      </c>
    </row>
    <row r="1159" spans="1:8">
      <c r="A1159" s="78" t="s">
        <v>4546</v>
      </c>
      <c r="C1159" s="78" t="s">
        <v>56</v>
      </c>
      <c r="D1159" s="78" t="s">
        <v>8838</v>
      </c>
      <c r="E1159" s="78" t="s">
        <v>8839</v>
      </c>
      <c r="F1159" s="78" t="s">
        <v>3179</v>
      </c>
      <c r="G1159" s="78" t="s">
        <v>7189</v>
      </c>
      <c r="H1159" s="78" t="s">
        <v>8840</v>
      </c>
    </row>
    <row r="1160" spans="1:8">
      <c r="A1160" s="78" t="s">
        <v>4546</v>
      </c>
      <c r="C1160" s="78" t="s">
        <v>56</v>
      </c>
      <c r="D1160" s="78" t="s">
        <v>8841</v>
      </c>
      <c r="E1160" s="78" t="s">
        <v>8842</v>
      </c>
      <c r="F1160" s="78" t="s">
        <v>8843</v>
      </c>
      <c r="G1160" s="78" t="s">
        <v>8844</v>
      </c>
      <c r="H1160" s="78" t="s">
        <v>8845</v>
      </c>
    </row>
    <row r="1161" spans="1:8">
      <c r="A1161" s="78" t="s">
        <v>4546</v>
      </c>
      <c r="C1161" s="78" t="s">
        <v>57</v>
      </c>
      <c r="D1161" s="78" t="s">
        <v>8846</v>
      </c>
      <c r="E1161" s="78" t="s">
        <v>8847</v>
      </c>
      <c r="F1161" s="78" t="s">
        <v>8843</v>
      </c>
      <c r="G1161" s="78" t="s">
        <v>8833</v>
      </c>
      <c r="H1161" s="78" t="s">
        <v>8848</v>
      </c>
    </row>
    <row r="1162" spans="1:8">
      <c r="A1162" s="78" t="s">
        <v>4546</v>
      </c>
      <c r="C1162" s="78" t="s">
        <v>57</v>
      </c>
      <c r="D1162" s="78" t="s">
        <v>8849</v>
      </c>
      <c r="E1162" s="78" t="s">
        <v>8850</v>
      </c>
      <c r="F1162" s="78" t="s">
        <v>8843</v>
      </c>
      <c r="G1162" s="78" t="s">
        <v>8851</v>
      </c>
      <c r="H1162" s="78" t="s">
        <v>8852</v>
      </c>
    </row>
    <row r="1163" spans="1:8">
      <c r="A1163" s="78" t="s">
        <v>4546</v>
      </c>
      <c r="C1163" s="78" t="s">
        <v>56</v>
      </c>
      <c r="D1163" s="78" t="s">
        <v>8853</v>
      </c>
      <c r="E1163" s="78" t="s">
        <v>4231</v>
      </c>
      <c r="F1163" s="78" t="s">
        <v>8854</v>
      </c>
      <c r="G1163" s="78" t="s">
        <v>8855</v>
      </c>
      <c r="H1163" s="78" t="s">
        <v>8856</v>
      </c>
    </row>
    <row r="1164" spans="1:8">
      <c r="A1164" s="78" t="s">
        <v>4546</v>
      </c>
      <c r="C1164" s="78" t="s">
        <v>56</v>
      </c>
      <c r="D1164" s="78" t="s">
        <v>8857</v>
      </c>
      <c r="E1164" s="78" t="s">
        <v>8858</v>
      </c>
      <c r="F1164" s="78" t="s">
        <v>8854</v>
      </c>
      <c r="G1164" s="78" t="s">
        <v>8859</v>
      </c>
      <c r="H1164" s="78" t="s">
        <v>8860</v>
      </c>
    </row>
    <row r="1165" spans="1:8">
      <c r="A1165" s="78" t="s">
        <v>4546</v>
      </c>
      <c r="C1165" s="78" t="s">
        <v>56</v>
      </c>
      <c r="D1165" s="78" t="s">
        <v>8861</v>
      </c>
      <c r="E1165" s="78" t="s">
        <v>8862</v>
      </c>
      <c r="F1165" s="78" t="s">
        <v>8854</v>
      </c>
      <c r="G1165" s="78" t="s">
        <v>4524</v>
      </c>
      <c r="H1165" s="78" t="s">
        <v>8863</v>
      </c>
    </row>
    <row r="1166" spans="1:8">
      <c r="A1166" s="78" t="s">
        <v>4546</v>
      </c>
      <c r="C1166" s="78" t="s">
        <v>56</v>
      </c>
      <c r="D1166" s="78" t="s">
        <v>8864</v>
      </c>
      <c r="E1166" s="78" t="s">
        <v>8865</v>
      </c>
      <c r="F1166" s="78" t="s">
        <v>8866</v>
      </c>
      <c r="G1166" s="78" t="s">
        <v>3396</v>
      </c>
      <c r="H1166" s="78" t="s">
        <v>8867</v>
      </c>
    </row>
    <row r="1167" spans="1:8">
      <c r="A1167" s="78" t="s">
        <v>4546</v>
      </c>
      <c r="C1167" s="78" t="s">
        <v>57</v>
      </c>
      <c r="D1167" s="78" t="s">
        <v>8868</v>
      </c>
      <c r="E1167" s="78" t="s">
        <v>8869</v>
      </c>
      <c r="F1167" s="78" t="s">
        <v>8866</v>
      </c>
      <c r="G1167" s="78" t="s">
        <v>3252</v>
      </c>
      <c r="H1167" s="78" t="s">
        <v>8870</v>
      </c>
    </row>
    <row r="1168" spans="1:8">
      <c r="A1168" s="78" t="s">
        <v>4546</v>
      </c>
      <c r="C1168" s="78" t="s">
        <v>56</v>
      </c>
      <c r="D1168" s="78" t="s">
        <v>8871</v>
      </c>
      <c r="E1168" s="78" t="s">
        <v>8872</v>
      </c>
      <c r="F1168" s="78" t="s">
        <v>8866</v>
      </c>
      <c r="G1168" s="78" t="s">
        <v>8873</v>
      </c>
      <c r="H1168" s="78" t="s">
        <v>8874</v>
      </c>
    </row>
    <row r="1169" spans="1:8">
      <c r="A1169" s="78" t="s">
        <v>4546</v>
      </c>
      <c r="C1169" s="78" t="s">
        <v>56</v>
      </c>
      <c r="D1169" s="78" t="s">
        <v>8875</v>
      </c>
      <c r="E1169" s="78" t="s">
        <v>4480</v>
      </c>
      <c r="F1169" s="78" t="s">
        <v>8876</v>
      </c>
      <c r="G1169" s="78" t="s">
        <v>3117</v>
      </c>
      <c r="H1169" s="78" t="s">
        <v>8877</v>
      </c>
    </row>
    <row r="1170" spans="1:8">
      <c r="A1170" s="78" t="s">
        <v>4546</v>
      </c>
      <c r="C1170" s="78" t="s">
        <v>56</v>
      </c>
      <c r="D1170" s="78" t="s">
        <v>8878</v>
      </c>
      <c r="E1170" s="78" t="s">
        <v>8879</v>
      </c>
      <c r="F1170" s="78" t="s">
        <v>8876</v>
      </c>
      <c r="G1170" s="78" t="s">
        <v>8880</v>
      </c>
      <c r="H1170" s="78" t="s">
        <v>8881</v>
      </c>
    </row>
    <row r="1171" spans="1:8">
      <c r="A1171" s="78" t="s">
        <v>4546</v>
      </c>
      <c r="C1171" s="78" t="s">
        <v>57</v>
      </c>
      <c r="D1171" s="78" t="s">
        <v>8882</v>
      </c>
      <c r="E1171" s="78" t="s">
        <v>4431</v>
      </c>
      <c r="F1171" s="78" t="s">
        <v>8876</v>
      </c>
      <c r="G1171" s="78" t="s">
        <v>4018</v>
      </c>
      <c r="H1171" s="78" t="s">
        <v>8883</v>
      </c>
    </row>
    <row r="1172" spans="1:8">
      <c r="A1172" s="78" t="s">
        <v>4546</v>
      </c>
      <c r="C1172" s="78" t="s">
        <v>56</v>
      </c>
      <c r="D1172" s="78" t="s">
        <v>8884</v>
      </c>
      <c r="E1172" s="78" t="s">
        <v>8885</v>
      </c>
      <c r="F1172" s="78" t="s">
        <v>8876</v>
      </c>
      <c r="G1172" s="78" t="s">
        <v>8886</v>
      </c>
      <c r="H1172" s="78" t="s">
        <v>8887</v>
      </c>
    </row>
    <row r="1173" spans="1:8">
      <c r="A1173" s="78" t="s">
        <v>4546</v>
      </c>
      <c r="C1173" s="78" t="s">
        <v>57</v>
      </c>
      <c r="D1173" s="78" t="s">
        <v>8888</v>
      </c>
      <c r="E1173" s="78" t="s">
        <v>8889</v>
      </c>
      <c r="F1173" s="78" t="s">
        <v>8890</v>
      </c>
      <c r="G1173" s="78" t="s">
        <v>4261</v>
      </c>
      <c r="H1173" s="78" t="s">
        <v>8891</v>
      </c>
    </row>
    <row r="1174" spans="1:8">
      <c r="A1174" s="78" t="s">
        <v>4546</v>
      </c>
      <c r="C1174" s="78" t="s">
        <v>57</v>
      </c>
      <c r="D1174" s="78" t="s">
        <v>8892</v>
      </c>
      <c r="E1174" s="78" t="s">
        <v>8893</v>
      </c>
      <c r="F1174" s="78" t="s">
        <v>8890</v>
      </c>
      <c r="G1174" s="78" t="s">
        <v>3137</v>
      </c>
      <c r="H1174" s="78" t="s">
        <v>8894</v>
      </c>
    </row>
    <row r="1175" spans="1:8">
      <c r="A1175" s="78" t="s">
        <v>4546</v>
      </c>
      <c r="C1175" s="78" t="s">
        <v>57</v>
      </c>
      <c r="D1175" s="78" t="s">
        <v>8895</v>
      </c>
      <c r="E1175" s="78" t="s">
        <v>4486</v>
      </c>
      <c r="F1175" s="78" t="s">
        <v>8890</v>
      </c>
      <c r="G1175" s="78" t="s">
        <v>8896</v>
      </c>
      <c r="H1175" s="78" t="s">
        <v>8897</v>
      </c>
    </row>
    <row r="1176" spans="1:8">
      <c r="A1176" s="78" t="s">
        <v>4546</v>
      </c>
      <c r="C1176" s="78" t="s">
        <v>56</v>
      </c>
      <c r="D1176" s="78" t="s">
        <v>8898</v>
      </c>
      <c r="E1176" s="78" t="s">
        <v>8899</v>
      </c>
      <c r="F1176" s="78" t="s">
        <v>8890</v>
      </c>
      <c r="G1176" s="78" t="s">
        <v>4277</v>
      </c>
      <c r="H1176" s="78" t="s">
        <v>8900</v>
      </c>
    </row>
    <row r="1177" spans="1:8">
      <c r="A1177" s="78" t="s">
        <v>4546</v>
      </c>
      <c r="C1177" s="78" t="s">
        <v>57</v>
      </c>
      <c r="D1177" s="78" t="s">
        <v>8901</v>
      </c>
      <c r="E1177" s="78" t="s">
        <v>8902</v>
      </c>
      <c r="F1177" s="78" t="s">
        <v>8903</v>
      </c>
      <c r="G1177" s="78" t="s">
        <v>8904</v>
      </c>
      <c r="H1177" s="78" t="s">
        <v>8905</v>
      </c>
    </row>
    <row r="1178" spans="1:8">
      <c r="A1178" s="78" t="s">
        <v>4546</v>
      </c>
      <c r="C1178" s="78" t="s">
        <v>57</v>
      </c>
      <c r="D1178" s="78" t="s">
        <v>8906</v>
      </c>
      <c r="E1178" s="78" t="s">
        <v>8907</v>
      </c>
      <c r="F1178" s="78" t="s">
        <v>8903</v>
      </c>
      <c r="G1178" s="78" t="s">
        <v>8908</v>
      </c>
      <c r="H1178" s="78" t="s">
        <v>8909</v>
      </c>
    </row>
    <row r="1179" spans="1:8">
      <c r="A1179" s="78" t="s">
        <v>4546</v>
      </c>
      <c r="C1179" s="78" t="s">
        <v>56</v>
      </c>
      <c r="D1179" s="78" t="s">
        <v>8910</v>
      </c>
      <c r="E1179" s="78" t="s">
        <v>8911</v>
      </c>
      <c r="F1179" s="78" t="s">
        <v>8912</v>
      </c>
      <c r="G1179" s="78" t="s">
        <v>8164</v>
      </c>
      <c r="H1179" s="78" t="s">
        <v>8913</v>
      </c>
    </row>
    <row r="1180" spans="1:8">
      <c r="A1180" s="78" t="s">
        <v>4546</v>
      </c>
      <c r="B1180" s="78" t="s">
        <v>8914</v>
      </c>
      <c r="C1180" s="78" t="s">
        <v>57</v>
      </c>
      <c r="D1180" s="78" t="s">
        <v>8915</v>
      </c>
      <c r="E1180" s="78" t="s">
        <v>8916</v>
      </c>
      <c r="F1180" s="78" t="s">
        <v>8917</v>
      </c>
      <c r="G1180" s="78" t="s">
        <v>7897</v>
      </c>
      <c r="H1180" s="78" t="s">
        <v>8918</v>
      </c>
    </row>
    <row r="1181" spans="1:8">
      <c r="A1181" s="78" t="s">
        <v>4546</v>
      </c>
      <c r="C1181" s="78" t="s">
        <v>57</v>
      </c>
      <c r="D1181" s="78" t="s">
        <v>8919</v>
      </c>
      <c r="E1181" s="78" t="s">
        <v>8920</v>
      </c>
      <c r="F1181" s="78" t="s">
        <v>3176</v>
      </c>
      <c r="G1181" s="78" t="s">
        <v>7733</v>
      </c>
      <c r="H1181" s="78" t="s">
        <v>8921</v>
      </c>
    </row>
    <row r="1182" spans="1:8">
      <c r="A1182" s="78" t="s">
        <v>4546</v>
      </c>
      <c r="C1182" s="78" t="s">
        <v>57</v>
      </c>
      <c r="D1182" s="78" t="s">
        <v>8922</v>
      </c>
      <c r="E1182" s="78" t="s">
        <v>8923</v>
      </c>
      <c r="F1182" s="78" t="s">
        <v>8924</v>
      </c>
      <c r="G1182" s="78" t="s">
        <v>8925</v>
      </c>
      <c r="H1182" s="78" t="s">
        <v>8926</v>
      </c>
    </row>
    <row r="1183" spans="1:8">
      <c r="A1183" s="78" t="s">
        <v>4546</v>
      </c>
      <c r="C1183" s="78" t="s">
        <v>57</v>
      </c>
      <c r="D1183" s="78" t="s">
        <v>8927</v>
      </c>
      <c r="E1183" s="78" t="s">
        <v>8928</v>
      </c>
      <c r="F1183" s="78" t="s">
        <v>8924</v>
      </c>
      <c r="G1183" s="78" t="s">
        <v>8929</v>
      </c>
      <c r="H1183" s="78" t="s">
        <v>8930</v>
      </c>
    </row>
    <row r="1184" spans="1:8">
      <c r="A1184" s="78" t="s">
        <v>4546</v>
      </c>
      <c r="C1184" s="78" t="s">
        <v>57</v>
      </c>
      <c r="D1184" s="78" t="s">
        <v>8931</v>
      </c>
      <c r="E1184" s="78" t="s">
        <v>8932</v>
      </c>
      <c r="F1184" s="78" t="s">
        <v>3430</v>
      </c>
      <c r="G1184" s="78" t="s">
        <v>8933</v>
      </c>
      <c r="H1184" s="78" t="s">
        <v>8934</v>
      </c>
    </row>
    <row r="1185" spans="1:8">
      <c r="A1185" s="78" t="s">
        <v>4546</v>
      </c>
      <c r="C1185" s="78" t="s">
        <v>56</v>
      </c>
      <c r="D1185" s="78" t="s">
        <v>8935</v>
      </c>
      <c r="E1185" s="78" t="s">
        <v>8936</v>
      </c>
      <c r="F1185" s="78" t="s">
        <v>3430</v>
      </c>
      <c r="G1185" s="78" t="s">
        <v>8202</v>
      </c>
      <c r="H1185" s="78" t="s">
        <v>8937</v>
      </c>
    </row>
    <row r="1186" spans="1:8">
      <c r="A1186" s="78" t="s">
        <v>4546</v>
      </c>
      <c r="C1186" s="78" t="s">
        <v>56</v>
      </c>
      <c r="D1186" s="78" t="s">
        <v>8938</v>
      </c>
      <c r="E1186" s="78" t="s">
        <v>8939</v>
      </c>
      <c r="F1186" s="78" t="s">
        <v>3430</v>
      </c>
      <c r="G1186" s="78" t="s">
        <v>5119</v>
      </c>
      <c r="H1186" s="78" t="s">
        <v>8940</v>
      </c>
    </row>
    <row r="1187" spans="1:8">
      <c r="A1187" s="78" t="s">
        <v>4546</v>
      </c>
      <c r="C1187" s="78" t="s">
        <v>56</v>
      </c>
      <c r="D1187" s="78" t="s">
        <v>8941</v>
      </c>
      <c r="E1187" s="78" t="s">
        <v>8942</v>
      </c>
      <c r="F1187" s="78" t="s">
        <v>8943</v>
      </c>
      <c r="G1187" s="78" t="s">
        <v>8944</v>
      </c>
      <c r="H1187" s="78" t="s">
        <v>8945</v>
      </c>
    </row>
    <row r="1188" spans="1:8">
      <c r="A1188" s="78" t="s">
        <v>4546</v>
      </c>
      <c r="C1188" s="78" t="s">
        <v>56</v>
      </c>
      <c r="D1188" s="78" t="s">
        <v>8946</v>
      </c>
      <c r="E1188" s="78" t="s">
        <v>8947</v>
      </c>
      <c r="F1188" s="78" t="s">
        <v>3433</v>
      </c>
      <c r="G1188" s="78" t="s">
        <v>4183</v>
      </c>
      <c r="H1188" s="78" t="s">
        <v>8948</v>
      </c>
    </row>
    <row r="1189" spans="1:8">
      <c r="A1189" s="78" t="s">
        <v>4546</v>
      </c>
      <c r="C1189" s="78" t="s">
        <v>56</v>
      </c>
      <c r="D1189" s="78" t="s">
        <v>8949</v>
      </c>
      <c r="E1189" s="78" t="s">
        <v>8950</v>
      </c>
      <c r="F1189" s="78" t="s">
        <v>3433</v>
      </c>
      <c r="G1189" s="78" t="s">
        <v>7933</v>
      </c>
      <c r="H1189" s="78" t="s">
        <v>8951</v>
      </c>
    </row>
    <row r="1190" spans="1:8">
      <c r="A1190" s="78" t="s">
        <v>4546</v>
      </c>
      <c r="B1190" s="78" t="s">
        <v>8952</v>
      </c>
      <c r="C1190" s="78" t="s">
        <v>57</v>
      </c>
      <c r="D1190" s="78" t="s">
        <v>8953</v>
      </c>
      <c r="E1190" s="78" t="s">
        <v>4534</v>
      </c>
      <c r="F1190" s="78" t="s">
        <v>3433</v>
      </c>
      <c r="G1190" s="78" t="s">
        <v>8954</v>
      </c>
      <c r="H1190" s="78" t="s">
        <v>8955</v>
      </c>
    </row>
    <row r="1191" spans="1:8">
      <c r="A1191" s="78" t="s">
        <v>4546</v>
      </c>
      <c r="C1191" s="78" t="s">
        <v>57</v>
      </c>
      <c r="D1191" s="78" t="s">
        <v>8956</v>
      </c>
      <c r="E1191" s="78" t="s">
        <v>8957</v>
      </c>
      <c r="F1191" s="78" t="s">
        <v>3436</v>
      </c>
      <c r="G1191" s="78" t="s">
        <v>8958</v>
      </c>
      <c r="H1191" s="78" t="s">
        <v>8959</v>
      </c>
    </row>
    <row r="1192" spans="1:8">
      <c r="A1192" s="78" t="s">
        <v>4546</v>
      </c>
      <c r="C1192" s="78" t="s">
        <v>56</v>
      </c>
      <c r="D1192" s="78" t="s">
        <v>8960</v>
      </c>
      <c r="E1192" s="78" t="s">
        <v>6650</v>
      </c>
      <c r="F1192" s="78" t="s">
        <v>3436</v>
      </c>
      <c r="G1192" s="78" t="s">
        <v>6307</v>
      </c>
      <c r="H1192" s="78" t="s">
        <v>8961</v>
      </c>
    </row>
    <row r="1193" spans="1:8">
      <c r="A1193" s="78" t="s">
        <v>4546</v>
      </c>
      <c r="C1193" s="78" t="s">
        <v>56</v>
      </c>
      <c r="D1193" s="78" t="s">
        <v>8962</v>
      </c>
      <c r="E1193" s="78" t="s">
        <v>8963</v>
      </c>
      <c r="F1193" s="78" t="s">
        <v>3436</v>
      </c>
      <c r="G1193" s="78" t="s">
        <v>8964</v>
      </c>
      <c r="H1193" s="78" t="s">
        <v>8965</v>
      </c>
    </row>
    <row r="1194" spans="1:8">
      <c r="A1194" s="78" t="s">
        <v>4546</v>
      </c>
      <c r="C1194" s="78" t="s">
        <v>56</v>
      </c>
      <c r="D1194" s="78" t="s">
        <v>8966</v>
      </c>
      <c r="E1194" s="78" t="s">
        <v>8967</v>
      </c>
      <c r="F1194" s="78" t="s">
        <v>3436</v>
      </c>
      <c r="G1194" s="78" t="s">
        <v>8968</v>
      </c>
      <c r="H1194" s="78" t="s">
        <v>8969</v>
      </c>
    </row>
    <row r="1195" spans="1:8">
      <c r="A1195" s="78" t="s">
        <v>4546</v>
      </c>
      <c r="C1195" s="78" t="s">
        <v>57</v>
      </c>
      <c r="D1195" s="78" t="s">
        <v>8970</v>
      </c>
      <c r="E1195" s="78" t="s">
        <v>8971</v>
      </c>
      <c r="F1195" s="78" t="s">
        <v>8972</v>
      </c>
      <c r="G1195" s="78" t="s">
        <v>8973</v>
      </c>
      <c r="H1195" s="78" t="s">
        <v>8974</v>
      </c>
    </row>
    <row r="1196" spans="1:8">
      <c r="A1196" s="78" t="s">
        <v>4546</v>
      </c>
      <c r="C1196" s="78" t="s">
        <v>57</v>
      </c>
      <c r="D1196" s="78" t="s">
        <v>8975</v>
      </c>
      <c r="E1196" s="78" t="s">
        <v>8976</v>
      </c>
      <c r="F1196" s="78" t="s">
        <v>8972</v>
      </c>
      <c r="G1196" s="78" t="s">
        <v>3943</v>
      </c>
      <c r="H1196" s="78" t="s">
        <v>8977</v>
      </c>
    </row>
    <row r="1197" spans="1:8">
      <c r="A1197" s="78" t="s">
        <v>4546</v>
      </c>
      <c r="C1197" s="78" t="s">
        <v>56</v>
      </c>
      <c r="D1197" s="78" t="s">
        <v>8978</v>
      </c>
      <c r="E1197" s="78" t="s">
        <v>8979</v>
      </c>
      <c r="F1197" s="78" t="s">
        <v>8972</v>
      </c>
      <c r="G1197" s="78" t="s">
        <v>7615</v>
      </c>
      <c r="H1197" s="78" t="s">
        <v>8980</v>
      </c>
    </row>
    <row r="1198" spans="1:8">
      <c r="A1198" s="78" t="s">
        <v>4546</v>
      </c>
      <c r="C1198" s="78" t="s">
        <v>56</v>
      </c>
      <c r="D1198" s="78" t="s">
        <v>8981</v>
      </c>
      <c r="E1198" s="78" t="s">
        <v>7703</v>
      </c>
      <c r="F1198" s="78" t="s">
        <v>8982</v>
      </c>
      <c r="G1198" s="78" t="s">
        <v>8983</v>
      </c>
      <c r="H1198" s="78" t="s">
        <v>8984</v>
      </c>
    </row>
    <row r="1199" spans="1:8">
      <c r="A1199" s="78" t="s">
        <v>4546</v>
      </c>
      <c r="C1199" s="78" t="s">
        <v>56</v>
      </c>
      <c r="D1199" s="78" t="s">
        <v>8985</v>
      </c>
      <c r="E1199" s="78" t="s">
        <v>5860</v>
      </c>
      <c r="F1199" s="78" t="s">
        <v>8982</v>
      </c>
      <c r="G1199" s="78" t="s">
        <v>3237</v>
      </c>
      <c r="H1199" s="78" t="s">
        <v>8986</v>
      </c>
    </row>
    <row r="1200" spans="1:8">
      <c r="A1200" s="78" t="s">
        <v>4546</v>
      </c>
      <c r="C1200" s="78" t="s">
        <v>57</v>
      </c>
      <c r="D1200" s="78" t="s">
        <v>8987</v>
      </c>
      <c r="E1200" s="78" t="s">
        <v>8988</v>
      </c>
      <c r="F1200" s="78" t="s">
        <v>8989</v>
      </c>
      <c r="G1200" s="78" t="s">
        <v>8045</v>
      </c>
      <c r="H1200" s="78" t="s">
        <v>8990</v>
      </c>
    </row>
    <row r="1201" spans="1:8">
      <c r="A1201" s="78" t="s">
        <v>4546</v>
      </c>
      <c r="C1201" s="78" t="s">
        <v>56</v>
      </c>
      <c r="D1201" s="78" t="s">
        <v>8991</v>
      </c>
      <c r="E1201" s="78" t="s">
        <v>8992</v>
      </c>
      <c r="F1201" s="78" t="s">
        <v>8989</v>
      </c>
      <c r="G1201" s="78" t="s">
        <v>8993</v>
      </c>
      <c r="H1201" s="78" t="s">
        <v>8994</v>
      </c>
    </row>
    <row r="1202" spans="1:8">
      <c r="A1202" s="78" t="s">
        <v>4546</v>
      </c>
      <c r="C1202" s="78" t="s">
        <v>57</v>
      </c>
      <c r="D1202" s="78" t="s">
        <v>8995</v>
      </c>
      <c r="E1202" s="78" t="s">
        <v>8996</v>
      </c>
      <c r="F1202" s="78" t="s">
        <v>8989</v>
      </c>
      <c r="G1202" s="78" t="s">
        <v>8997</v>
      </c>
      <c r="H1202" s="78" t="s">
        <v>8998</v>
      </c>
    </row>
    <row r="1203" spans="1:8">
      <c r="A1203" s="78" t="s">
        <v>4546</v>
      </c>
      <c r="C1203" s="78" t="s">
        <v>56</v>
      </c>
      <c r="D1203" s="78" t="s">
        <v>8999</v>
      </c>
      <c r="E1203" s="78" t="s">
        <v>9000</v>
      </c>
      <c r="F1203" s="78" t="s">
        <v>9001</v>
      </c>
      <c r="G1203" s="78" t="s">
        <v>4949</v>
      </c>
      <c r="H1203" s="78" t="s">
        <v>9002</v>
      </c>
    </row>
    <row r="1204" spans="1:8">
      <c r="A1204" s="78" t="s">
        <v>4546</v>
      </c>
      <c r="C1204" s="78" t="s">
        <v>56</v>
      </c>
      <c r="D1204" s="78" t="s">
        <v>9003</v>
      </c>
      <c r="E1204" s="78" t="s">
        <v>9004</v>
      </c>
      <c r="F1204" s="78" t="s">
        <v>3173</v>
      </c>
      <c r="G1204" s="78" t="s">
        <v>3828</v>
      </c>
      <c r="H1204" s="78" t="s">
        <v>9005</v>
      </c>
    </row>
    <row r="1205" spans="1:8">
      <c r="A1205" s="78" t="s">
        <v>4546</v>
      </c>
      <c r="C1205" s="78" t="s">
        <v>56</v>
      </c>
      <c r="D1205" s="78" t="s">
        <v>9006</v>
      </c>
      <c r="E1205" s="78" t="s">
        <v>8886</v>
      </c>
      <c r="F1205" s="78" t="s">
        <v>3440</v>
      </c>
      <c r="G1205" s="78" t="s">
        <v>4165</v>
      </c>
      <c r="H1205" s="78" t="s">
        <v>9007</v>
      </c>
    </row>
    <row r="1206" spans="1:8">
      <c r="A1206" s="78" t="s">
        <v>4546</v>
      </c>
      <c r="C1206" s="78" t="s">
        <v>56</v>
      </c>
      <c r="D1206" s="78" t="s">
        <v>9008</v>
      </c>
      <c r="E1206" s="78" t="s">
        <v>9009</v>
      </c>
      <c r="F1206" s="78" t="s">
        <v>3440</v>
      </c>
      <c r="G1206" s="78" t="s">
        <v>3795</v>
      </c>
      <c r="H1206" s="78" t="s">
        <v>9010</v>
      </c>
    </row>
    <row r="1207" spans="1:8">
      <c r="A1207" s="78" t="s">
        <v>4546</v>
      </c>
      <c r="C1207" s="78" t="s">
        <v>56</v>
      </c>
      <c r="D1207" s="78" t="s">
        <v>9011</v>
      </c>
      <c r="E1207" s="78" t="s">
        <v>9012</v>
      </c>
      <c r="F1207" s="78" t="s">
        <v>9013</v>
      </c>
      <c r="G1207" s="78" t="s">
        <v>4305</v>
      </c>
      <c r="H1207" s="78" t="s">
        <v>9014</v>
      </c>
    </row>
    <row r="1208" spans="1:8">
      <c r="A1208" s="78" t="s">
        <v>4546</v>
      </c>
      <c r="C1208" s="78" t="s">
        <v>56</v>
      </c>
      <c r="D1208" s="78" t="s">
        <v>9015</v>
      </c>
      <c r="E1208" s="78" t="s">
        <v>5896</v>
      </c>
      <c r="F1208" s="78" t="s">
        <v>9013</v>
      </c>
      <c r="G1208" s="78" t="s">
        <v>4048</v>
      </c>
      <c r="H1208" s="78" t="s">
        <v>9016</v>
      </c>
    </row>
    <row r="1209" spans="1:8">
      <c r="A1209" s="78" t="s">
        <v>4546</v>
      </c>
      <c r="C1209" s="78" t="s">
        <v>56</v>
      </c>
      <c r="D1209" s="78" t="s">
        <v>9017</v>
      </c>
      <c r="E1209" s="78" t="s">
        <v>9018</v>
      </c>
      <c r="F1209" s="78" t="s">
        <v>9013</v>
      </c>
      <c r="G1209" s="78" t="s">
        <v>3751</v>
      </c>
      <c r="H1209" s="78" t="s">
        <v>9019</v>
      </c>
    </row>
    <row r="1210" spans="1:8">
      <c r="A1210" s="78" t="s">
        <v>4546</v>
      </c>
      <c r="C1210" s="78" t="s">
        <v>56</v>
      </c>
      <c r="D1210" s="78" t="s">
        <v>9020</v>
      </c>
      <c r="E1210" s="78" t="s">
        <v>3864</v>
      </c>
      <c r="F1210" s="78" t="s">
        <v>3443</v>
      </c>
      <c r="G1210" s="78" t="s">
        <v>3687</v>
      </c>
      <c r="H1210" s="78" t="s">
        <v>9021</v>
      </c>
    </row>
    <row r="1211" spans="1:8">
      <c r="A1211" s="78" t="s">
        <v>4546</v>
      </c>
      <c r="C1211" s="78" t="s">
        <v>56</v>
      </c>
      <c r="D1211" s="78" t="s">
        <v>9022</v>
      </c>
      <c r="E1211" s="78" t="s">
        <v>9023</v>
      </c>
      <c r="F1211" s="78" t="s">
        <v>3443</v>
      </c>
      <c r="G1211" s="78" t="s">
        <v>3873</v>
      </c>
      <c r="H1211" s="78" t="s">
        <v>9024</v>
      </c>
    </row>
    <row r="1212" spans="1:8">
      <c r="A1212" s="78" t="s">
        <v>4546</v>
      </c>
      <c r="C1212" s="78" t="s">
        <v>57</v>
      </c>
      <c r="D1212" s="78" t="s">
        <v>9025</v>
      </c>
      <c r="E1212" s="78" t="s">
        <v>9026</v>
      </c>
      <c r="F1212" s="78" t="s">
        <v>3443</v>
      </c>
      <c r="G1212" s="78" t="s">
        <v>4180</v>
      </c>
      <c r="H1212" s="78" t="s">
        <v>9027</v>
      </c>
    </row>
    <row r="1213" spans="1:8">
      <c r="A1213" s="78" t="s">
        <v>4546</v>
      </c>
      <c r="B1213" s="78" t="s">
        <v>9028</v>
      </c>
      <c r="C1213" s="78" t="s">
        <v>57</v>
      </c>
      <c r="D1213" s="78" t="s">
        <v>9029</v>
      </c>
      <c r="E1213" s="78" t="s">
        <v>9030</v>
      </c>
      <c r="F1213" s="78" t="s">
        <v>9031</v>
      </c>
      <c r="G1213" s="78" t="s">
        <v>8248</v>
      </c>
      <c r="H1213" s="78" t="s">
        <v>9032</v>
      </c>
    </row>
    <row r="1214" spans="1:8">
      <c r="A1214" s="78" t="s">
        <v>4546</v>
      </c>
      <c r="C1214" s="78" t="s">
        <v>57</v>
      </c>
      <c r="D1214" s="78" t="s">
        <v>9033</v>
      </c>
      <c r="E1214" s="78" t="s">
        <v>9034</v>
      </c>
      <c r="F1214" s="78" t="s">
        <v>9031</v>
      </c>
      <c r="G1214" s="78" t="s">
        <v>3576</v>
      </c>
      <c r="H1214" s="78" t="s">
        <v>9035</v>
      </c>
    </row>
    <row r="1215" spans="1:8">
      <c r="A1215" s="78" t="s">
        <v>4546</v>
      </c>
      <c r="C1215" s="78" t="s">
        <v>56</v>
      </c>
      <c r="D1215" s="78" t="s">
        <v>9036</v>
      </c>
      <c r="E1215" s="78" t="s">
        <v>9037</v>
      </c>
      <c r="F1215" s="78" t="s">
        <v>9038</v>
      </c>
      <c r="G1215" s="78" t="s">
        <v>4387</v>
      </c>
      <c r="H1215" s="78" t="s">
        <v>9039</v>
      </c>
    </row>
    <row r="1216" spans="1:8">
      <c r="A1216" s="78" t="s">
        <v>4546</v>
      </c>
      <c r="C1216" s="78" t="s">
        <v>56</v>
      </c>
      <c r="D1216" s="78" t="s">
        <v>9040</v>
      </c>
      <c r="E1216" s="78" t="s">
        <v>5300</v>
      </c>
      <c r="F1216" s="78" t="s">
        <v>9038</v>
      </c>
      <c r="G1216" s="78" t="s">
        <v>9041</v>
      </c>
      <c r="H1216" s="78" t="s">
        <v>9042</v>
      </c>
    </row>
    <row r="1217" spans="1:8">
      <c r="A1217" s="78" t="s">
        <v>4546</v>
      </c>
      <c r="C1217" s="78" t="s">
        <v>57</v>
      </c>
      <c r="D1217" s="78" t="s">
        <v>9043</v>
      </c>
      <c r="E1217" s="78" t="s">
        <v>9044</v>
      </c>
      <c r="F1217" s="78" t="s">
        <v>9045</v>
      </c>
      <c r="G1217" s="78" t="s">
        <v>3483</v>
      </c>
      <c r="H1217" s="78" t="s">
        <v>9046</v>
      </c>
    </row>
    <row r="1218" spans="1:8">
      <c r="A1218" s="78" t="s">
        <v>4546</v>
      </c>
      <c r="C1218" s="78" t="s">
        <v>56</v>
      </c>
      <c r="D1218" s="78" t="s">
        <v>9047</v>
      </c>
      <c r="E1218" s="78" t="s">
        <v>9048</v>
      </c>
      <c r="F1218" s="78" t="s">
        <v>9049</v>
      </c>
      <c r="G1218" s="78" t="s">
        <v>8160</v>
      </c>
      <c r="H1218" s="78" t="s">
        <v>9050</v>
      </c>
    </row>
    <row r="1219" spans="1:8">
      <c r="A1219" s="78" t="s">
        <v>4546</v>
      </c>
      <c r="C1219" s="78" t="s">
        <v>56</v>
      </c>
      <c r="D1219" s="78" t="s">
        <v>9051</v>
      </c>
      <c r="E1219" s="78" t="s">
        <v>5823</v>
      </c>
      <c r="F1219" s="78" t="s">
        <v>9049</v>
      </c>
      <c r="G1219" s="78" t="s">
        <v>9052</v>
      </c>
      <c r="H1219" s="78" t="s">
        <v>9053</v>
      </c>
    </row>
    <row r="1220" spans="1:8">
      <c r="A1220" s="78" t="s">
        <v>4546</v>
      </c>
      <c r="C1220" s="78" t="s">
        <v>56</v>
      </c>
      <c r="D1220" s="78" t="s">
        <v>9054</v>
      </c>
      <c r="E1220" s="78" t="s">
        <v>9055</v>
      </c>
      <c r="F1220" s="78" t="s">
        <v>9056</v>
      </c>
      <c r="G1220" s="78" t="s">
        <v>3815</v>
      </c>
      <c r="H1220" s="78" t="s">
        <v>9057</v>
      </c>
    </row>
    <row r="1221" spans="1:8">
      <c r="A1221" s="78" t="s">
        <v>4546</v>
      </c>
      <c r="C1221" s="78" t="s">
        <v>56</v>
      </c>
      <c r="D1221" s="78" t="s">
        <v>9058</v>
      </c>
      <c r="E1221" s="78" t="s">
        <v>9059</v>
      </c>
      <c r="F1221" s="78" t="s">
        <v>9060</v>
      </c>
      <c r="G1221" s="78" t="s">
        <v>9061</v>
      </c>
      <c r="H1221" s="78" t="s">
        <v>9062</v>
      </c>
    </row>
    <row r="1222" spans="1:8">
      <c r="A1222" s="78" t="s">
        <v>4546</v>
      </c>
      <c r="C1222" s="78" t="s">
        <v>56</v>
      </c>
      <c r="D1222" s="78" t="s">
        <v>9063</v>
      </c>
      <c r="E1222" s="78" t="s">
        <v>9064</v>
      </c>
      <c r="F1222" s="78" t="s">
        <v>9060</v>
      </c>
      <c r="G1222" s="78" t="s">
        <v>7518</v>
      </c>
      <c r="H1222" s="78" t="s">
        <v>9065</v>
      </c>
    </row>
    <row r="1223" spans="1:8">
      <c r="A1223" s="78" t="s">
        <v>4546</v>
      </c>
      <c r="C1223" s="78" t="s">
        <v>56</v>
      </c>
      <c r="D1223" s="78" t="s">
        <v>4399</v>
      </c>
      <c r="E1223" s="78" t="s">
        <v>8164</v>
      </c>
      <c r="F1223" s="78" t="s">
        <v>9060</v>
      </c>
      <c r="G1223" s="78" t="s">
        <v>4059</v>
      </c>
      <c r="H1223" s="78" t="s">
        <v>9066</v>
      </c>
    </row>
    <row r="1224" spans="1:8">
      <c r="A1224" s="78" t="s">
        <v>4546</v>
      </c>
      <c r="C1224" s="78" t="s">
        <v>56</v>
      </c>
      <c r="D1224" s="78" t="s">
        <v>9067</v>
      </c>
      <c r="E1224" s="78" t="s">
        <v>9068</v>
      </c>
      <c r="F1224" s="78" t="s">
        <v>9060</v>
      </c>
      <c r="G1224" s="78" t="s">
        <v>8635</v>
      </c>
      <c r="H1224" s="78" t="s">
        <v>9069</v>
      </c>
    </row>
    <row r="1225" spans="1:8">
      <c r="A1225" s="78" t="s">
        <v>4546</v>
      </c>
      <c r="C1225" s="78" t="s">
        <v>57</v>
      </c>
      <c r="D1225" s="78" t="s">
        <v>9070</v>
      </c>
      <c r="E1225" s="78" t="s">
        <v>9071</v>
      </c>
      <c r="F1225" s="78" t="s">
        <v>3170</v>
      </c>
      <c r="G1225" s="78" t="s">
        <v>4236</v>
      </c>
      <c r="H1225" s="78" t="s">
        <v>9072</v>
      </c>
    </row>
    <row r="1226" spans="1:8">
      <c r="A1226" s="78" t="s">
        <v>4546</v>
      </c>
      <c r="C1226" s="78" t="s">
        <v>56</v>
      </c>
      <c r="D1226" s="78" t="s">
        <v>9073</v>
      </c>
      <c r="E1226" s="78" t="s">
        <v>9074</v>
      </c>
      <c r="F1226" s="78" t="s">
        <v>3170</v>
      </c>
      <c r="G1226" s="78" t="s">
        <v>3888</v>
      </c>
      <c r="H1226" s="78" t="s">
        <v>9075</v>
      </c>
    </row>
    <row r="1227" spans="1:8">
      <c r="A1227" s="78" t="s">
        <v>4546</v>
      </c>
      <c r="C1227" s="78" t="s">
        <v>56</v>
      </c>
      <c r="D1227" s="78" t="s">
        <v>9076</v>
      </c>
      <c r="E1227" s="78" t="s">
        <v>3856</v>
      </c>
      <c r="F1227" s="78" t="s">
        <v>3170</v>
      </c>
      <c r="G1227" s="78" t="s">
        <v>9077</v>
      </c>
      <c r="H1227" s="78" t="s">
        <v>9078</v>
      </c>
    </row>
    <row r="1228" spans="1:8">
      <c r="A1228" s="78" t="s">
        <v>4546</v>
      </c>
      <c r="C1228" s="78" t="s">
        <v>56</v>
      </c>
      <c r="D1228" s="78" t="s">
        <v>9079</v>
      </c>
      <c r="E1228" s="78" t="s">
        <v>8769</v>
      </c>
      <c r="F1228" s="78" t="s">
        <v>9080</v>
      </c>
      <c r="G1228" s="78" t="s">
        <v>9081</v>
      </c>
      <c r="H1228" s="78" t="s">
        <v>9082</v>
      </c>
    </row>
    <row r="1229" spans="1:8">
      <c r="A1229" s="78" t="s">
        <v>4546</v>
      </c>
      <c r="C1229" s="78" t="s">
        <v>56</v>
      </c>
      <c r="D1229" s="78" t="s">
        <v>9083</v>
      </c>
      <c r="E1229" s="78" t="s">
        <v>9084</v>
      </c>
      <c r="F1229" s="78" t="s">
        <v>9080</v>
      </c>
      <c r="G1229" s="78" t="s">
        <v>4097</v>
      </c>
      <c r="H1229" s="78" t="s">
        <v>9085</v>
      </c>
    </row>
    <row r="1230" spans="1:8">
      <c r="A1230" s="78" t="s">
        <v>4546</v>
      </c>
      <c r="C1230" s="78" t="s">
        <v>56</v>
      </c>
      <c r="D1230" s="78" t="s">
        <v>9086</v>
      </c>
      <c r="E1230" s="78" t="s">
        <v>9087</v>
      </c>
      <c r="F1230" s="78" t="s">
        <v>9080</v>
      </c>
      <c r="G1230" s="78" t="s">
        <v>9088</v>
      </c>
      <c r="H1230" s="78" t="s">
        <v>9089</v>
      </c>
    </row>
    <row r="1231" spans="1:8">
      <c r="A1231" s="78" t="s">
        <v>4546</v>
      </c>
      <c r="C1231" s="78" t="s">
        <v>56</v>
      </c>
      <c r="D1231" s="78" t="s">
        <v>9090</v>
      </c>
      <c r="E1231" s="78" t="s">
        <v>9091</v>
      </c>
      <c r="F1231" s="78" t="s">
        <v>9080</v>
      </c>
      <c r="G1231" s="78" t="s">
        <v>7855</v>
      </c>
      <c r="H1231" s="78" t="s">
        <v>9092</v>
      </c>
    </row>
    <row r="1232" spans="1:8">
      <c r="A1232" s="78" t="s">
        <v>4546</v>
      </c>
      <c r="C1232" s="78" t="s">
        <v>56</v>
      </c>
      <c r="D1232" s="78" t="s">
        <v>9093</v>
      </c>
      <c r="E1232" s="78" t="s">
        <v>9094</v>
      </c>
      <c r="F1232" s="78" t="s">
        <v>9095</v>
      </c>
      <c r="G1232" s="78" t="s">
        <v>9096</v>
      </c>
      <c r="H1232" s="78" t="s">
        <v>9097</v>
      </c>
    </row>
    <row r="1233" spans="1:8">
      <c r="A1233" s="78" t="s">
        <v>4546</v>
      </c>
      <c r="C1233" s="78" t="s">
        <v>57</v>
      </c>
      <c r="D1233" s="78" t="s">
        <v>9098</v>
      </c>
      <c r="E1233" s="78" t="s">
        <v>9099</v>
      </c>
      <c r="F1233" s="78" t="s">
        <v>9095</v>
      </c>
      <c r="G1233" s="78" t="s">
        <v>3674</v>
      </c>
      <c r="H1233" s="78" t="s">
        <v>9100</v>
      </c>
    </row>
    <row r="1234" spans="1:8">
      <c r="A1234" s="78" t="s">
        <v>4546</v>
      </c>
      <c r="C1234" s="78" t="s">
        <v>57</v>
      </c>
      <c r="D1234" s="78" t="s">
        <v>9101</v>
      </c>
      <c r="E1234" s="78" t="s">
        <v>4569</v>
      </c>
      <c r="F1234" s="78" t="s">
        <v>9095</v>
      </c>
      <c r="G1234" s="78" t="s">
        <v>3685</v>
      </c>
      <c r="H1234" s="78" t="s">
        <v>9102</v>
      </c>
    </row>
    <row r="1235" spans="1:8">
      <c r="A1235" s="78" t="s">
        <v>4546</v>
      </c>
      <c r="B1235" s="78" t="s">
        <v>9103</v>
      </c>
      <c r="C1235" s="78" t="s">
        <v>56</v>
      </c>
      <c r="D1235" s="78" t="s">
        <v>9104</v>
      </c>
      <c r="E1235" s="78" t="s">
        <v>9105</v>
      </c>
      <c r="F1235" s="78" t="s">
        <v>9106</v>
      </c>
      <c r="G1235" s="78" t="s">
        <v>8839</v>
      </c>
      <c r="H1235" s="78" t="s">
        <v>9107</v>
      </c>
    </row>
    <row r="1236" spans="1:8">
      <c r="A1236" s="78" t="s">
        <v>4546</v>
      </c>
      <c r="C1236" s="78" t="s">
        <v>57</v>
      </c>
      <c r="D1236" s="78" t="s">
        <v>9108</v>
      </c>
      <c r="E1236" s="78" t="s">
        <v>9109</v>
      </c>
      <c r="F1236" s="78" t="s">
        <v>9110</v>
      </c>
      <c r="G1236" s="78" t="s">
        <v>5828</v>
      </c>
      <c r="H1236" s="78" t="s">
        <v>9111</v>
      </c>
    </row>
    <row r="1237" spans="1:8">
      <c r="A1237" s="78" t="s">
        <v>4546</v>
      </c>
      <c r="C1237" s="78" t="s">
        <v>57</v>
      </c>
      <c r="D1237" s="78" t="s">
        <v>9112</v>
      </c>
      <c r="E1237" s="78" t="s">
        <v>9113</v>
      </c>
      <c r="F1237" s="78" t="s">
        <v>9110</v>
      </c>
      <c r="G1237" s="78" t="s">
        <v>3824</v>
      </c>
      <c r="H1237" s="78" t="s">
        <v>9114</v>
      </c>
    </row>
    <row r="1238" spans="1:8">
      <c r="A1238" s="78" t="s">
        <v>4546</v>
      </c>
      <c r="C1238" s="78" t="s">
        <v>57</v>
      </c>
      <c r="D1238" s="78" t="s">
        <v>9115</v>
      </c>
      <c r="E1238" s="78" t="s">
        <v>9116</v>
      </c>
      <c r="F1238" s="78" t="s">
        <v>9117</v>
      </c>
      <c r="G1238" s="78" t="s">
        <v>3145</v>
      </c>
      <c r="H1238" s="78" t="s">
        <v>9118</v>
      </c>
    </row>
    <row r="1239" spans="1:8">
      <c r="A1239" s="78" t="s">
        <v>4546</v>
      </c>
      <c r="C1239" s="78" t="s">
        <v>56</v>
      </c>
      <c r="D1239" s="78" t="s">
        <v>9119</v>
      </c>
      <c r="E1239" s="78" t="s">
        <v>9120</v>
      </c>
      <c r="F1239" s="78" t="s">
        <v>9121</v>
      </c>
      <c r="G1239" s="78" t="s">
        <v>8060</v>
      </c>
      <c r="H1239" s="78" t="s">
        <v>9122</v>
      </c>
    </row>
    <row r="1240" spans="1:8">
      <c r="A1240" s="78" t="s">
        <v>4546</v>
      </c>
      <c r="C1240" s="78" t="s">
        <v>56</v>
      </c>
      <c r="D1240" s="78" t="s">
        <v>9123</v>
      </c>
      <c r="E1240" s="78" t="s">
        <v>9124</v>
      </c>
      <c r="F1240" s="78" t="s">
        <v>9121</v>
      </c>
      <c r="G1240" s="78" t="s">
        <v>3948</v>
      </c>
      <c r="H1240" s="78" t="s">
        <v>9125</v>
      </c>
    </row>
    <row r="1241" spans="1:8">
      <c r="A1241" s="78" t="s">
        <v>4546</v>
      </c>
      <c r="C1241" s="78" t="s">
        <v>56</v>
      </c>
      <c r="D1241" s="78" t="s">
        <v>9126</v>
      </c>
      <c r="E1241" s="78" t="s">
        <v>9127</v>
      </c>
      <c r="F1241" s="78" t="s">
        <v>9121</v>
      </c>
      <c r="G1241" s="78" t="s">
        <v>3565</v>
      </c>
      <c r="H1241" s="78" t="s">
        <v>9128</v>
      </c>
    </row>
    <row r="1242" spans="1:8">
      <c r="A1242" s="78" t="s">
        <v>4546</v>
      </c>
      <c r="C1242" s="78" t="s">
        <v>57</v>
      </c>
      <c r="D1242" s="78" t="s">
        <v>9129</v>
      </c>
      <c r="E1242" s="78" t="s">
        <v>9130</v>
      </c>
      <c r="F1242" s="78" t="s">
        <v>9121</v>
      </c>
      <c r="G1242" s="78" t="s">
        <v>3421</v>
      </c>
      <c r="H1242" s="78" t="s">
        <v>9131</v>
      </c>
    </row>
    <row r="1243" spans="1:8">
      <c r="A1243" s="78" t="s">
        <v>4546</v>
      </c>
      <c r="C1243" s="78" t="s">
        <v>57</v>
      </c>
      <c r="D1243" s="78" t="s">
        <v>9132</v>
      </c>
      <c r="E1243" s="78" t="s">
        <v>9133</v>
      </c>
      <c r="F1243" s="78" t="s">
        <v>9134</v>
      </c>
      <c r="G1243" s="78" t="s">
        <v>4033</v>
      </c>
      <c r="H1243" s="78" t="s">
        <v>9135</v>
      </c>
    </row>
    <row r="1244" spans="1:8">
      <c r="A1244" s="78" t="s">
        <v>4546</v>
      </c>
      <c r="C1244" s="78" t="s">
        <v>56</v>
      </c>
      <c r="D1244" s="78" t="s">
        <v>9136</v>
      </c>
      <c r="E1244" s="78" t="s">
        <v>9137</v>
      </c>
      <c r="F1244" s="78" t="s">
        <v>9134</v>
      </c>
      <c r="G1244" s="78" t="s">
        <v>9138</v>
      </c>
      <c r="H1244" s="78" t="s">
        <v>9139</v>
      </c>
    </row>
    <row r="1245" spans="1:8">
      <c r="A1245" s="78" t="s">
        <v>4546</v>
      </c>
      <c r="C1245" s="78" t="s">
        <v>56</v>
      </c>
      <c r="D1245" s="78" t="s">
        <v>9140</v>
      </c>
      <c r="E1245" s="78" t="s">
        <v>9141</v>
      </c>
      <c r="F1245" s="78" t="s">
        <v>9142</v>
      </c>
      <c r="G1245" s="78" t="s">
        <v>5311</v>
      </c>
      <c r="H1245" s="78" t="s">
        <v>9143</v>
      </c>
    </row>
    <row r="1246" spans="1:8">
      <c r="A1246" s="78" t="s">
        <v>4546</v>
      </c>
      <c r="B1246" s="78" t="s">
        <v>9144</v>
      </c>
      <c r="C1246" s="78" t="s">
        <v>56</v>
      </c>
      <c r="D1246" s="78" t="s">
        <v>9145</v>
      </c>
      <c r="E1246" s="78" t="s">
        <v>9146</v>
      </c>
      <c r="F1246" s="78" t="s">
        <v>9142</v>
      </c>
      <c r="G1246" s="78" t="s">
        <v>9147</v>
      </c>
      <c r="H1246" s="78" t="s">
        <v>9148</v>
      </c>
    </row>
    <row r="1247" spans="1:8">
      <c r="A1247" s="78" t="s">
        <v>4546</v>
      </c>
      <c r="C1247" s="78" t="s">
        <v>57</v>
      </c>
      <c r="D1247" s="78" t="s">
        <v>9149</v>
      </c>
      <c r="E1247" s="78" t="s">
        <v>9150</v>
      </c>
      <c r="F1247" s="78" t="s">
        <v>9151</v>
      </c>
      <c r="G1247" s="78" t="s">
        <v>9152</v>
      </c>
      <c r="H1247" s="78" t="s">
        <v>9153</v>
      </c>
    </row>
    <row r="1248" spans="1:8">
      <c r="A1248" s="78" t="s">
        <v>4546</v>
      </c>
      <c r="C1248" s="78" t="s">
        <v>56</v>
      </c>
      <c r="D1248" s="78" t="s">
        <v>9154</v>
      </c>
      <c r="E1248" s="78" t="s">
        <v>8202</v>
      </c>
      <c r="F1248" s="78" t="s">
        <v>9151</v>
      </c>
      <c r="G1248" s="78" t="s">
        <v>4391</v>
      </c>
      <c r="H1248" s="78" t="s">
        <v>9155</v>
      </c>
    </row>
    <row r="1249" spans="1:8">
      <c r="A1249" s="78" t="s">
        <v>4546</v>
      </c>
      <c r="C1249" s="78" t="s">
        <v>56</v>
      </c>
      <c r="D1249" s="78" t="s">
        <v>9156</v>
      </c>
      <c r="E1249" s="78" t="s">
        <v>9157</v>
      </c>
      <c r="F1249" s="78" t="s">
        <v>9158</v>
      </c>
      <c r="G1249" s="78" t="s">
        <v>9159</v>
      </c>
      <c r="H1249" s="78" t="s">
        <v>9160</v>
      </c>
    </row>
    <row r="1250" spans="1:8">
      <c r="A1250" s="78" t="s">
        <v>4546</v>
      </c>
      <c r="C1250" s="78" t="s">
        <v>56</v>
      </c>
      <c r="D1250" s="78" t="s">
        <v>9161</v>
      </c>
      <c r="E1250" s="78" t="s">
        <v>9162</v>
      </c>
      <c r="F1250" s="78" t="s">
        <v>9158</v>
      </c>
      <c r="G1250" s="78" t="s">
        <v>3838</v>
      </c>
      <c r="H1250" s="78" t="s">
        <v>9163</v>
      </c>
    </row>
    <row r="1251" spans="1:8">
      <c r="A1251" s="78" t="s">
        <v>4546</v>
      </c>
      <c r="C1251" s="78" t="s">
        <v>56</v>
      </c>
      <c r="D1251" s="78" t="s">
        <v>9164</v>
      </c>
      <c r="E1251" s="78" t="s">
        <v>9165</v>
      </c>
      <c r="F1251" s="78" t="s">
        <v>9166</v>
      </c>
      <c r="G1251" s="78" t="s">
        <v>9167</v>
      </c>
      <c r="H1251" s="78" t="s">
        <v>9168</v>
      </c>
    </row>
    <row r="1252" spans="1:8">
      <c r="A1252" s="78" t="s">
        <v>4546</v>
      </c>
      <c r="C1252" s="78" t="s">
        <v>56</v>
      </c>
      <c r="D1252" s="78" t="s">
        <v>9169</v>
      </c>
      <c r="E1252" s="78" t="s">
        <v>9170</v>
      </c>
      <c r="F1252" s="78" t="s">
        <v>9166</v>
      </c>
      <c r="G1252" s="78" t="s">
        <v>9171</v>
      </c>
      <c r="H1252" s="78" t="s">
        <v>9172</v>
      </c>
    </row>
    <row r="1253" spans="1:8">
      <c r="A1253" s="78" t="s">
        <v>4546</v>
      </c>
      <c r="C1253" s="78" t="s">
        <v>57</v>
      </c>
      <c r="D1253" s="78" t="s">
        <v>9173</v>
      </c>
      <c r="E1253" s="78" t="s">
        <v>9174</v>
      </c>
      <c r="F1253" s="78" t="s">
        <v>3448</v>
      </c>
      <c r="G1253" s="78" t="s">
        <v>3198</v>
      </c>
      <c r="H1253" s="78" t="s">
        <v>9175</v>
      </c>
    </row>
    <row r="1254" spans="1:8">
      <c r="A1254" s="78" t="s">
        <v>4546</v>
      </c>
      <c r="C1254" s="78" t="s">
        <v>57</v>
      </c>
      <c r="D1254" s="78" t="s">
        <v>9176</v>
      </c>
      <c r="E1254" s="78" t="s">
        <v>9177</v>
      </c>
      <c r="F1254" s="78" t="s">
        <v>9178</v>
      </c>
      <c r="G1254" s="78" t="s">
        <v>3525</v>
      </c>
      <c r="H1254" s="78" t="s">
        <v>9179</v>
      </c>
    </row>
    <row r="1255" spans="1:8">
      <c r="A1255" s="78" t="s">
        <v>4546</v>
      </c>
      <c r="C1255" s="78" t="s">
        <v>57</v>
      </c>
      <c r="D1255" s="78" t="s">
        <v>9180</v>
      </c>
      <c r="E1255" s="78" t="s">
        <v>9181</v>
      </c>
      <c r="F1255" s="78" t="s">
        <v>9178</v>
      </c>
      <c r="G1255" s="78" t="s">
        <v>3644</v>
      </c>
      <c r="H1255" s="78" t="s">
        <v>9182</v>
      </c>
    </row>
    <row r="1256" spans="1:8">
      <c r="A1256" s="78" t="s">
        <v>4546</v>
      </c>
      <c r="C1256" s="78" t="s">
        <v>57</v>
      </c>
      <c r="D1256" s="78" t="s">
        <v>9183</v>
      </c>
      <c r="E1256" s="78" t="s">
        <v>9184</v>
      </c>
      <c r="F1256" s="78" t="s">
        <v>9178</v>
      </c>
      <c r="G1256" s="78" t="s">
        <v>3719</v>
      </c>
      <c r="H1256" s="78" t="s">
        <v>9185</v>
      </c>
    </row>
    <row r="1257" spans="1:8">
      <c r="A1257" s="78" t="s">
        <v>4546</v>
      </c>
      <c r="C1257" s="78" t="s">
        <v>56</v>
      </c>
      <c r="D1257" s="78" t="s">
        <v>9186</v>
      </c>
      <c r="E1257" s="78" t="s">
        <v>7789</v>
      </c>
      <c r="F1257" s="78" t="s">
        <v>3452</v>
      </c>
      <c r="G1257" s="78" t="s">
        <v>3783</v>
      </c>
      <c r="H1257" s="78" t="s">
        <v>9187</v>
      </c>
    </row>
    <row r="1258" spans="1:8">
      <c r="A1258" s="78" t="s">
        <v>4546</v>
      </c>
      <c r="C1258" s="78" t="s">
        <v>56</v>
      </c>
      <c r="D1258" s="78" t="s">
        <v>9188</v>
      </c>
      <c r="E1258" s="78" t="s">
        <v>9189</v>
      </c>
      <c r="F1258" s="78" t="s">
        <v>9190</v>
      </c>
      <c r="G1258" s="78" t="s">
        <v>7328</v>
      </c>
      <c r="H1258" s="78" t="s">
        <v>9191</v>
      </c>
    </row>
    <row r="1259" spans="1:8">
      <c r="A1259" s="78" t="s">
        <v>4546</v>
      </c>
      <c r="C1259" s="78" t="s">
        <v>57</v>
      </c>
      <c r="D1259" s="78" t="s">
        <v>9192</v>
      </c>
      <c r="E1259" s="78" t="s">
        <v>9193</v>
      </c>
      <c r="F1259" s="78" t="s">
        <v>9190</v>
      </c>
      <c r="G1259" s="78" t="s">
        <v>9194</v>
      </c>
      <c r="H1259" s="78" t="s">
        <v>9195</v>
      </c>
    </row>
    <row r="1260" spans="1:8">
      <c r="A1260" s="78" t="s">
        <v>4546</v>
      </c>
      <c r="C1260" s="78" t="s">
        <v>57</v>
      </c>
      <c r="D1260" s="78" t="s">
        <v>9196</v>
      </c>
      <c r="E1260" s="78" t="s">
        <v>9197</v>
      </c>
      <c r="F1260" s="78" t="s">
        <v>9190</v>
      </c>
      <c r="G1260" s="78" t="s">
        <v>7664</v>
      </c>
      <c r="H1260" s="78" t="s">
        <v>9198</v>
      </c>
    </row>
    <row r="1261" spans="1:8">
      <c r="A1261" s="78" t="s">
        <v>4546</v>
      </c>
      <c r="C1261" s="78" t="s">
        <v>57</v>
      </c>
      <c r="D1261" s="78" t="s">
        <v>9199</v>
      </c>
      <c r="E1261" s="78" t="s">
        <v>9200</v>
      </c>
      <c r="F1261" s="78" t="s">
        <v>3454</v>
      </c>
      <c r="G1261" s="78" t="s">
        <v>3447</v>
      </c>
      <c r="H1261" s="78" t="s">
        <v>9201</v>
      </c>
    </row>
    <row r="1262" spans="1:8">
      <c r="A1262" s="78" t="s">
        <v>4546</v>
      </c>
      <c r="C1262" s="78" t="s">
        <v>56</v>
      </c>
      <c r="D1262" s="78" t="s">
        <v>9202</v>
      </c>
      <c r="E1262" s="78" t="s">
        <v>6898</v>
      </c>
      <c r="F1262" s="78" t="s">
        <v>3454</v>
      </c>
      <c r="G1262" s="78" t="s">
        <v>3664</v>
      </c>
      <c r="H1262" s="78" t="s">
        <v>9203</v>
      </c>
    </row>
    <row r="1263" spans="1:8">
      <c r="A1263" s="78" t="s">
        <v>4546</v>
      </c>
      <c r="C1263" s="78" t="s">
        <v>57</v>
      </c>
      <c r="D1263" s="78" t="s">
        <v>9204</v>
      </c>
      <c r="E1263" s="78" t="s">
        <v>4925</v>
      </c>
      <c r="F1263" s="78" t="s">
        <v>9205</v>
      </c>
      <c r="G1263" s="78" t="s">
        <v>3760</v>
      </c>
      <c r="H1263" s="78" t="s">
        <v>9206</v>
      </c>
    </row>
    <row r="1264" spans="1:8">
      <c r="A1264" s="78" t="s">
        <v>4546</v>
      </c>
      <c r="C1264" s="78" t="s">
        <v>57</v>
      </c>
      <c r="D1264" s="78" t="s">
        <v>9207</v>
      </c>
      <c r="E1264" s="78" t="s">
        <v>9208</v>
      </c>
      <c r="F1264" s="78" t="s">
        <v>9209</v>
      </c>
      <c r="G1264" s="78" t="s">
        <v>9210</v>
      </c>
      <c r="H1264" s="78" t="s">
        <v>9211</v>
      </c>
    </row>
    <row r="1265" spans="1:8">
      <c r="A1265" s="78" t="s">
        <v>4546</v>
      </c>
      <c r="C1265" s="78" t="s">
        <v>56</v>
      </c>
      <c r="D1265" s="78" t="s">
        <v>9212</v>
      </c>
      <c r="E1265" s="78" t="s">
        <v>9213</v>
      </c>
      <c r="F1265" s="78" t="s">
        <v>9209</v>
      </c>
      <c r="G1265" s="78" t="s">
        <v>4064</v>
      </c>
      <c r="H1265" s="78" t="s">
        <v>9214</v>
      </c>
    </row>
    <row r="1266" spans="1:8">
      <c r="A1266" s="78" t="s">
        <v>4546</v>
      </c>
      <c r="C1266" s="78" t="s">
        <v>57</v>
      </c>
      <c r="D1266" s="78" t="s">
        <v>9215</v>
      </c>
      <c r="E1266" s="78" t="s">
        <v>9216</v>
      </c>
      <c r="F1266" s="78" t="s">
        <v>3161</v>
      </c>
      <c r="G1266" s="78" t="s">
        <v>3499</v>
      </c>
      <c r="H1266" s="78" t="s">
        <v>9217</v>
      </c>
    </row>
    <row r="1267" spans="1:8">
      <c r="A1267" s="78" t="s">
        <v>4546</v>
      </c>
      <c r="C1267" s="78" t="s">
        <v>56</v>
      </c>
      <c r="D1267" s="78" t="s">
        <v>9218</v>
      </c>
      <c r="E1267" s="78" t="s">
        <v>9219</v>
      </c>
      <c r="F1267" s="78" t="s">
        <v>9220</v>
      </c>
      <c r="G1267" s="78" t="s">
        <v>3219</v>
      </c>
      <c r="H1267" s="78" t="s">
        <v>9221</v>
      </c>
    </row>
    <row r="1268" spans="1:8">
      <c r="A1268" s="78" t="s">
        <v>4546</v>
      </c>
      <c r="C1268" s="78" t="s">
        <v>56</v>
      </c>
      <c r="D1268" s="78" t="s">
        <v>9222</v>
      </c>
      <c r="E1268" s="78" t="s">
        <v>9223</v>
      </c>
      <c r="F1268" s="78" t="s">
        <v>3460</v>
      </c>
      <c r="G1268" s="78" t="s">
        <v>3999</v>
      </c>
      <c r="H1268" s="78" t="s">
        <v>9224</v>
      </c>
    </row>
    <row r="1269" spans="1:8">
      <c r="A1269" s="78" t="s">
        <v>4546</v>
      </c>
      <c r="B1269" s="78" t="s">
        <v>9225</v>
      </c>
      <c r="C1269" s="78" t="s">
        <v>57</v>
      </c>
      <c r="D1269" s="78" t="s">
        <v>9226</v>
      </c>
      <c r="E1269" s="78" t="s">
        <v>4442</v>
      </c>
      <c r="F1269" s="78" t="s">
        <v>9227</v>
      </c>
      <c r="G1269" s="78" t="s">
        <v>9228</v>
      </c>
      <c r="H1269" s="78" t="s">
        <v>9229</v>
      </c>
    </row>
    <row r="1270" spans="1:8">
      <c r="A1270" s="78" t="s">
        <v>4546</v>
      </c>
      <c r="C1270" s="78" t="s">
        <v>57</v>
      </c>
      <c r="D1270" s="78" t="s">
        <v>9230</v>
      </c>
      <c r="E1270" s="78" t="s">
        <v>9231</v>
      </c>
      <c r="F1270" s="78" t="s">
        <v>9232</v>
      </c>
      <c r="G1270" s="78" t="s">
        <v>9233</v>
      </c>
      <c r="H1270" s="78" t="s">
        <v>9234</v>
      </c>
    </row>
    <row r="1271" spans="1:8">
      <c r="A1271" s="78" t="s">
        <v>4546</v>
      </c>
      <c r="C1271" s="78" t="s">
        <v>57</v>
      </c>
      <c r="D1271" s="78" t="s">
        <v>9235</v>
      </c>
      <c r="E1271" s="78" t="s">
        <v>9236</v>
      </c>
      <c r="F1271" s="78" t="s">
        <v>9237</v>
      </c>
      <c r="G1271" s="78" t="s">
        <v>3593</v>
      </c>
      <c r="H1271" s="78" t="s">
        <v>9238</v>
      </c>
    </row>
    <row r="1272" spans="1:8">
      <c r="A1272" s="78" t="s">
        <v>4546</v>
      </c>
      <c r="C1272" s="78" t="s">
        <v>57</v>
      </c>
      <c r="D1272" s="78" t="s">
        <v>9239</v>
      </c>
      <c r="E1272" s="78" t="s">
        <v>9240</v>
      </c>
      <c r="F1272" s="78" t="s">
        <v>3158</v>
      </c>
      <c r="G1272" s="78" t="s">
        <v>3459</v>
      </c>
      <c r="H1272" s="78" t="s">
        <v>9241</v>
      </c>
    </row>
    <row r="1273" spans="1:8">
      <c r="A1273" s="78" t="s">
        <v>4546</v>
      </c>
      <c r="C1273" s="78" t="s">
        <v>56</v>
      </c>
      <c r="D1273" s="78" t="s">
        <v>9242</v>
      </c>
      <c r="E1273" s="78" t="s">
        <v>9243</v>
      </c>
      <c r="F1273" s="78" t="s">
        <v>9244</v>
      </c>
      <c r="G1273" s="78" t="s">
        <v>3320</v>
      </c>
      <c r="H1273" s="78" t="s">
        <v>9245</v>
      </c>
    </row>
    <row r="1274" spans="1:8">
      <c r="A1274" s="78" t="s">
        <v>4546</v>
      </c>
      <c r="C1274" s="78" t="s">
        <v>56</v>
      </c>
      <c r="D1274" s="78" t="s">
        <v>9246</v>
      </c>
      <c r="E1274" s="78" t="s">
        <v>9247</v>
      </c>
      <c r="F1274" s="78" t="s">
        <v>9244</v>
      </c>
      <c r="G1274" s="78" t="s">
        <v>6184</v>
      </c>
      <c r="H1274" s="78" t="s">
        <v>9248</v>
      </c>
    </row>
    <row r="1275" spans="1:8">
      <c r="A1275" s="78" t="s">
        <v>4546</v>
      </c>
      <c r="C1275" s="78" t="s">
        <v>56</v>
      </c>
      <c r="D1275" s="78" t="s">
        <v>9249</v>
      </c>
      <c r="E1275" s="78" t="s">
        <v>8309</v>
      </c>
      <c r="F1275" s="78" t="s">
        <v>9244</v>
      </c>
      <c r="G1275" s="78" t="s">
        <v>3438</v>
      </c>
      <c r="H1275" s="78" t="s">
        <v>9250</v>
      </c>
    </row>
    <row r="1276" spans="1:8">
      <c r="A1276" s="78" t="s">
        <v>4546</v>
      </c>
      <c r="C1276" s="78" t="s">
        <v>56</v>
      </c>
      <c r="D1276" s="78" t="s">
        <v>9251</v>
      </c>
      <c r="E1276" s="78" t="s">
        <v>9252</v>
      </c>
      <c r="F1276" s="78" t="s">
        <v>9253</v>
      </c>
      <c r="G1276" s="78" t="s">
        <v>3491</v>
      </c>
      <c r="H1276" s="78" t="s">
        <v>9254</v>
      </c>
    </row>
    <row r="1277" spans="1:8">
      <c r="A1277" s="78" t="s">
        <v>4546</v>
      </c>
      <c r="C1277" s="78" t="s">
        <v>56</v>
      </c>
      <c r="D1277" s="78" t="s">
        <v>9255</v>
      </c>
      <c r="E1277" s="78" t="s">
        <v>9256</v>
      </c>
      <c r="F1277" s="78" t="s">
        <v>9257</v>
      </c>
      <c r="G1277" s="78" t="s">
        <v>7550</v>
      </c>
      <c r="H1277" s="78" t="s">
        <v>9258</v>
      </c>
    </row>
    <row r="1278" spans="1:8">
      <c r="A1278" s="78" t="s">
        <v>4546</v>
      </c>
      <c r="C1278" s="78" t="s">
        <v>56</v>
      </c>
      <c r="D1278" s="78" t="s">
        <v>9259</v>
      </c>
      <c r="E1278" s="78" t="s">
        <v>7770</v>
      </c>
      <c r="F1278" s="78" t="s">
        <v>9257</v>
      </c>
      <c r="G1278" s="78" t="s">
        <v>3863</v>
      </c>
      <c r="H1278" s="78" t="s">
        <v>9260</v>
      </c>
    </row>
    <row r="1279" spans="1:8">
      <c r="A1279" s="78" t="s">
        <v>4546</v>
      </c>
      <c r="C1279" s="78" t="s">
        <v>56</v>
      </c>
      <c r="D1279" s="78" t="s">
        <v>9261</v>
      </c>
      <c r="E1279" s="78" t="s">
        <v>9262</v>
      </c>
      <c r="F1279" s="78" t="s">
        <v>9257</v>
      </c>
      <c r="G1279" s="78" t="s">
        <v>3499</v>
      </c>
      <c r="H1279" s="78" t="s">
        <v>9263</v>
      </c>
    </row>
    <row r="1280" spans="1:8">
      <c r="A1280" s="78" t="s">
        <v>4546</v>
      </c>
      <c r="C1280" s="78" t="s">
        <v>56</v>
      </c>
      <c r="D1280" s="78" t="s">
        <v>9264</v>
      </c>
      <c r="E1280" s="78" t="s">
        <v>9265</v>
      </c>
      <c r="F1280" s="78" t="s">
        <v>3468</v>
      </c>
      <c r="G1280" s="78" t="s">
        <v>9266</v>
      </c>
      <c r="H1280" s="78" t="s">
        <v>9267</v>
      </c>
    </row>
    <row r="1281" spans="1:8">
      <c r="A1281" s="78" t="s">
        <v>4546</v>
      </c>
      <c r="C1281" s="78" t="s">
        <v>56</v>
      </c>
      <c r="D1281" s="78" t="s">
        <v>9268</v>
      </c>
      <c r="E1281" s="78" t="s">
        <v>9269</v>
      </c>
      <c r="F1281" s="78" t="s">
        <v>9270</v>
      </c>
      <c r="G1281" s="78" t="s">
        <v>3540</v>
      </c>
      <c r="H1281" s="78" t="s">
        <v>9271</v>
      </c>
    </row>
    <row r="1282" spans="1:8">
      <c r="A1282" s="78" t="s">
        <v>4546</v>
      </c>
      <c r="C1282" s="78" t="s">
        <v>56</v>
      </c>
      <c r="D1282" s="78" t="s">
        <v>9272</v>
      </c>
      <c r="E1282" s="78" t="s">
        <v>9273</v>
      </c>
      <c r="F1282" s="78" t="s">
        <v>3152</v>
      </c>
      <c r="G1282" s="78" t="s">
        <v>9274</v>
      </c>
      <c r="H1282" s="78" t="s">
        <v>9275</v>
      </c>
    </row>
    <row r="1283" spans="1:8">
      <c r="A1283" s="78" t="s">
        <v>4546</v>
      </c>
      <c r="C1283" s="78" t="s">
        <v>56</v>
      </c>
      <c r="D1283" s="78" t="s">
        <v>9276</v>
      </c>
      <c r="E1283" s="78" t="s">
        <v>9277</v>
      </c>
      <c r="F1283" s="78" t="s">
        <v>9278</v>
      </c>
      <c r="G1283" s="78" t="s">
        <v>3619</v>
      </c>
      <c r="H1283" s="78" t="s">
        <v>9279</v>
      </c>
    </row>
    <row r="1284" spans="1:8">
      <c r="A1284" s="78" t="s">
        <v>4546</v>
      </c>
      <c r="C1284" s="78" t="s">
        <v>56</v>
      </c>
      <c r="D1284" s="78" t="s">
        <v>9280</v>
      </c>
      <c r="E1284" s="78" t="s">
        <v>9281</v>
      </c>
      <c r="F1284" s="78" t="s">
        <v>3484</v>
      </c>
      <c r="G1284" s="78" t="s">
        <v>9282</v>
      </c>
      <c r="H1284" s="78" t="s">
        <v>9283</v>
      </c>
    </row>
    <row r="1285" spans="1:8">
      <c r="A1285" s="78" t="s">
        <v>4546</v>
      </c>
      <c r="C1285" s="78" t="s">
        <v>57</v>
      </c>
      <c r="D1285" s="78" t="s">
        <v>9284</v>
      </c>
      <c r="E1285" s="78" t="s">
        <v>9285</v>
      </c>
      <c r="F1285" s="78" t="s">
        <v>3484</v>
      </c>
      <c r="G1285" s="78" t="s">
        <v>3407</v>
      </c>
      <c r="H1285" s="78" t="s">
        <v>9286</v>
      </c>
    </row>
    <row r="1286" spans="1:8">
      <c r="A1286" s="78" t="s">
        <v>4546</v>
      </c>
      <c r="C1286" s="78" t="s">
        <v>57</v>
      </c>
      <c r="D1286" s="78" t="s">
        <v>9287</v>
      </c>
      <c r="E1286" s="78" t="s">
        <v>9288</v>
      </c>
      <c r="F1286" s="78" t="s">
        <v>3484</v>
      </c>
      <c r="G1286" s="78" t="s">
        <v>9289</v>
      </c>
      <c r="H1286" s="78" t="s">
        <v>9290</v>
      </c>
    </row>
    <row r="1287" spans="1:8">
      <c r="A1287" s="78" t="s">
        <v>4546</v>
      </c>
      <c r="C1287" s="78" t="s">
        <v>57</v>
      </c>
      <c r="D1287" s="78" t="s">
        <v>9291</v>
      </c>
      <c r="E1287" s="78" t="s">
        <v>3471</v>
      </c>
      <c r="F1287" s="78" t="s">
        <v>9292</v>
      </c>
      <c r="G1287" s="78" t="s">
        <v>9293</v>
      </c>
      <c r="H1287" s="78" t="s">
        <v>9294</v>
      </c>
    </row>
    <row r="1288" spans="1:8">
      <c r="A1288" s="78" t="s">
        <v>4546</v>
      </c>
      <c r="C1288" s="78" t="s">
        <v>56</v>
      </c>
      <c r="D1288" s="78" t="s">
        <v>9295</v>
      </c>
      <c r="E1288" s="78" t="s">
        <v>9296</v>
      </c>
      <c r="F1288" s="78" t="s">
        <v>9292</v>
      </c>
      <c r="G1288" s="78" t="s">
        <v>9297</v>
      </c>
      <c r="H1288" s="78" t="s">
        <v>9298</v>
      </c>
    </row>
    <row r="1289" spans="1:8">
      <c r="A1289" s="78" t="s">
        <v>4546</v>
      </c>
      <c r="C1289" s="78" t="s">
        <v>56</v>
      </c>
      <c r="D1289" s="78" t="s">
        <v>9299</v>
      </c>
      <c r="E1289" s="78" t="s">
        <v>9300</v>
      </c>
      <c r="F1289" s="78" t="s">
        <v>9301</v>
      </c>
      <c r="G1289" s="78" t="s">
        <v>3641</v>
      </c>
      <c r="H1289" s="78" t="s">
        <v>9302</v>
      </c>
    </row>
    <row r="1290" spans="1:8">
      <c r="A1290" s="78" t="s">
        <v>4546</v>
      </c>
      <c r="C1290" s="78" t="s">
        <v>57</v>
      </c>
      <c r="D1290" s="78" t="s">
        <v>9303</v>
      </c>
      <c r="E1290" s="78" t="s">
        <v>9304</v>
      </c>
      <c r="F1290" s="78" t="s">
        <v>9305</v>
      </c>
      <c r="G1290" s="78" t="s">
        <v>9306</v>
      </c>
      <c r="H1290" s="78" t="s">
        <v>9307</v>
      </c>
    </row>
    <row r="1291" spans="1:8">
      <c r="A1291" s="78" t="s">
        <v>4546</v>
      </c>
      <c r="C1291" s="78" t="s">
        <v>56</v>
      </c>
      <c r="D1291" s="78" t="s">
        <v>9308</v>
      </c>
      <c r="E1291" s="78" t="s">
        <v>9309</v>
      </c>
      <c r="F1291" s="78" t="s">
        <v>9310</v>
      </c>
      <c r="G1291" s="78" t="s">
        <v>8923</v>
      </c>
      <c r="H1291" s="78" t="s">
        <v>9311</v>
      </c>
    </row>
    <row r="1292" spans="1:8">
      <c r="A1292" s="78" t="s">
        <v>4546</v>
      </c>
      <c r="C1292" s="78" t="s">
        <v>56</v>
      </c>
      <c r="D1292" s="78" t="s">
        <v>9312</v>
      </c>
      <c r="E1292" s="78" t="s">
        <v>9313</v>
      </c>
      <c r="F1292" s="78" t="s">
        <v>3494</v>
      </c>
      <c r="G1292" s="78" t="s">
        <v>9314</v>
      </c>
      <c r="H1292" s="78" t="s">
        <v>9315</v>
      </c>
    </row>
    <row r="1293" spans="1:8">
      <c r="A1293" s="78" t="s">
        <v>4546</v>
      </c>
      <c r="C1293" s="78" t="s">
        <v>56</v>
      </c>
      <c r="D1293" s="78" t="s">
        <v>9316</v>
      </c>
      <c r="E1293" s="78" t="s">
        <v>9317</v>
      </c>
      <c r="F1293" s="78" t="s">
        <v>3506</v>
      </c>
      <c r="G1293" s="78" t="s">
        <v>9318</v>
      </c>
      <c r="H1293" s="78" t="s">
        <v>9319</v>
      </c>
    </row>
    <row r="1294" spans="1:8">
      <c r="A1294" s="78" t="s">
        <v>4546</v>
      </c>
      <c r="C1294" s="78" t="s">
        <v>56</v>
      </c>
      <c r="D1294" s="78" t="s">
        <v>9320</v>
      </c>
      <c r="E1294" s="78" t="s">
        <v>4381</v>
      </c>
      <c r="F1294" s="78" t="s">
        <v>3509</v>
      </c>
      <c r="G1294" s="78" t="s">
        <v>432</v>
      </c>
      <c r="H1294" s="78" t="s">
        <v>9321</v>
      </c>
    </row>
    <row r="1295" spans="1:8">
      <c r="A1295" s="78" t="s">
        <v>4546</v>
      </c>
      <c r="C1295" s="78" t="s">
        <v>56</v>
      </c>
      <c r="D1295" s="78" t="s">
        <v>9322</v>
      </c>
      <c r="E1295" s="78" t="s">
        <v>9323</v>
      </c>
      <c r="F1295" s="78" t="s">
        <v>9324</v>
      </c>
      <c r="G1295" s="78" t="s">
        <v>3210</v>
      </c>
      <c r="H1295" s="78" t="s">
        <v>9325</v>
      </c>
    </row>
    <row r="1296" spans="1:8">
      <c r="A1296" s="78" t="s">
        <v>4546</v>
      </c>
      <c r="C1296" s="78" t="s">
        <v>57</v>
      </c>
      <c r="D1296" s="78" t="s">
        <v>9326</v>
      </c>
      <c r="E1296" s="78" t="s">
        <v>9327</v>
      </c>
      <c r="F1296" s="78" t="s">
        <v>9324</v>
      </c>
      <c r="G1296" s="78" t="s">
        <v>9328</v>
      </c>
      <c r="H1296" s="78" t="s">
        <v>9329</v>
      </c>
    </row>
    <row r="1297" spans="1:8">
      <c r="A1297" s="78" t="s">
        <v>4546</v>
      </c>
      <c r="C1297" s="78" t="s">
        <v>56</v>
      </c>
      <c r="D1297" s="78" t="s">
        <v>9330</v>
      </c>
      <c r="E1297" s="78" t="s">
        <v>9331</v>
      </c>
      <c r="F1297" s="78" t="s">
        <v>9324</v>
      </c>
      <c r="G1297" s="78" t="s">
        <v>8079</v>
      </c>
      <c r="H1297" s="78" t="s">
        <v>9332</v>
      </c>
    </row>
    <row r="1298" spans="1:8">
      <c r="A1298" s="78" t="s">
        <v>4546</v>
      </c>
      <c r="C1298" s="78" t="s">
        <v>56</v>
      </c>
      <c r="D1298" s="78" t="s">
        <v>9333</v>
      </c>
      <c r="E1298" s="78" t="s">
        <v>9334</v>
      </c>
      <c r="F1298" s="78" t="s">
        <v>9335</v>
      </c>
      <c r="G1298" s="78" t="s">
        <v>7406</v>
      </c>
      <c r="H1298" s="78" t="s">
        <v>9336</v>
      </c>
    </row>
    <row r="1299" spans="1:8">
      <c r="A1299" s="78" t="s">
        <v>4546</v>
      </c>
      <c r="C1299" s="78" t="s">
        <v>57</v>
      </c>
      <c r="D1299" s="78" t="s">
        <v>9337</v>
      </c>
      <c r="E1299" s="78" t="s">
        <v>9338</v>
      </c>
      <c r="F1299" s="78" t="s">
        <v>9335</v>
      </c>
      <c r="G1299" s="78" t="s">
        <v>9339</v>
      </c>
      <c r="H1299" s="78" t="s">
        <v>9340</v>
      </c>
    </row>
    <row r="1300" spans="1:8">
      <c r="A1300" s="78" t="s">
        <v>4546</v>
      </c>
      <c r="C1300" s="78" t="s">
        <v>56</v>
      </c>
      <c r="D1300" s="78" t="s">
        <v>9341</v>
      </c>
      <c r="E1300" s="78" t="s">
        <v>9342</v>
      </c>
      <c r="F1300" s="78" t="s">
        <v>9343</v>
      </c>
      <c r="G1300" s="78" t="s">
        <v>8343</v>
      </c>
      <c r="H1300" s="78" t="s">
        <v>9344</v>
      </c>
    </row>
    <row r="1301" spans="1:8">
      <c r="A1301" s="78" t="s">
        <v>4546</v>
      </c>
      <c r="C1301" s="78" t="s">
        <v>56</v>
      </c>
      <c r="D1301" s="78" t="s">
        <v>9345</v>
      </c>
      <c r="E1301" s="78" t="s">
        <v>9346</v>
      </c>
      <c r="F1301" s="78" t="s">
        <v>3145</v>
      </c>
      <c r="G1301" s="78" t="s">
        <v>3792</v>
      </c>
      <c r="H1301" s="78" t="s">
        <v>9347</v>
      </c>
    </row>
    <row r="1302" spans="1:8">
      <c r="A1302" s="78" t="s">
        <v>4546</v>
      </c>
      <c r="C1302" s="78" t="s">
        <v>56</v>
      </c>
      <c r="D1302" s="78" t="s">
        <v>9348</v>
      </c>
      <c r="E1302" s="78" t="s">
        <v>9349</v>
      </c>
      <c r="F1302" s="78" t="s">
        <v>3522</v>
      </c>
      <c r="G1302" s="78" t="s">
        <v>3658</v>
      </c>
      <c r="H1302" s="78" t="s">
        <v>9350</v>
      </c>
    </row>
    <row r="1303" spans="1:8">
      <c r="A1303" s="78" t="s">
        <v>4546</v>
      </c>
      <c r="C1303" s="78" t="s">
        <v>56</v>
      </c>
      <c r="D1303" s="78" t="s">
        <v>9351</v>
      </c>
      <c r="E1303" s="78" t="s">
        <v>9352</v>
      </c>
      <c r="F1303" s="78" t="s">
        <v>3526</v>
      </c>
      <c r="G1303" s="78" t="s">
        <v>3498</v>
      </c>
      <c r="H1303" s="78" t="s">
        <v>9353</v>
      </c>
    </row>
    <row r="1304" spans="1:8">
      <c r="A1304" s="78" t="s">
        <v>4546</v>
      </c>
      <c r="C1304" s="78" t="s">
        <v>56</v>
      </c>
      <c r="D1304" s="78" t="s">
        <v>9354</v>
      </c>
      <c r="E1304" s="78" t="s">
        <v>9355</v>
      </c>
      <c r="F1304" s="78" t="s">
        <v>3526</v>
      </c>
      <c r="G1304" s="78" t="s">
        <v>4112</v>
      </c>
      <c r="H1304" s="78" t="s">
        <v>9356</v>
      </c>
    </row>
    <row r="1305" spans="1:8">
      <c r="A1305" s="78" t="s">
        <v>4546</v>
      </c>
      <c r="C1305" s="78" t="s">
        <v>56</v>
      </c>
      <c r="D1305" s="78" t="s">
        <v>9357</v>
      </c>
      <c r="E1305" s="78" t="s">
        <v>7928</v>
      </c>
      <c r="F1305" s="78" t="s">
        <v>3526</v>
      </c>
      <c r="G1305" s="78" t="s">
        <v>9358</v>
      </c>
      <c r="H1305" s="78" t="s">
        <v>9359</v>
      </c>
    </row>
    <row r="1306" spans="1:8">
      <c r="A1306" s="78" t="s">
        <v>4546</v>
      </c>
      <c r="C1306" s="78" t="s">
        <v>56</v>
      </c>
      <c r="D1306" s="78" t="s">
        <v>9360</v>
      </c>
      <c r="E1306" s="78" t="s">
        <v>9361</v>
      </c>
      <c r="F1306" s="78" t="s">
        <v>9362</v>
      </c>
      <c r="G1306" s="78" t="s">
        <v>9363</v>
      </c>
      <c r="H1306" s="78" t="s">
        <v>9364</v>
      </c>
    </row>
    <row r="1307" spans="1:8">
      <c r="A1307" s="78" t="s">
        <v>4546</v>
      </c>
      <c r="C1307" s="78" t="s">
        <v>57</v>
      </c>
      <c r="D1307" s="78" t="s">
        <v>9365</v>
      </c>
      <c r="E1307" s="78" t="s">
        <v>3649</v>
      </c>
      <c r="F1307" s="78" t="s">
        <v>9366</v>
      </c>
      <c r="G1307" s="78" t="s">
        <v>427</v>
      </c>
      <c r="H1307" s="78" t="s">
        <v>9367</v>
      </c>
    </row>
    <row r="1308" spans="1:8">
      <c r="A1308" s="78" t="s">
        <v>4546</v>
      </c>
      <c r="C1308" s="78" t="s">
        <v>56</v>
      </c>
      <c r="D1308" s="78" t="s">
        <v>9368</v>
      </c>
      <c r="E1308" s="78" t="s">
        <v>9369</v>
      </c>
      <c r="F1308" s="78" t="s">
        <v>9370</v>
      </c>
      <c r="G1308" s="78" t="s">
        <v>9371</v>
      </c>
      <c r="H1308" s="78" t="s">
        <v>9372</v>
      </c>
    </row>
    <row r="1309" spans="1:8">
      <c r="A1309" s="78" t="s">
        <v>4546</v>
      </c>
      <c r="C1309" s="78" t="s">
        <v>56</v>
      </c>
      <c r="D1309" s="78" t="s">
        <v>9373</v>
      </c>
      <c r="E1309" s="78" t="s">
        <v>3521</v>
      </c>
      <c r="F1309" s="78" t="s">
        <v>9374</v>
      </c>
      <c r="G1309" s="78" t="s">
        <v>3198</v>
      </c>
      <c r="H1309" s="78" t="s">
        <v>9375</v>
      </c>
    </row>
    <row r="1310" spans="1:8">
      <c r="A1310" s="78" t="s">
        <v>4546</v>
      </c>
      <c r="C1310" s="78" t="s">
        <v>56</v>
      </c>
      <c r="D1310" s="78" t="s">
        <v>9376</v>
      </c>
      <c r="E1310" s="78" t="s">
        <v>9377</v>
      </c>
      <c r="F1310" s="78" t="s">
        <v>3550</v>
      </c>
      <c r="G1310" s="78" t="s">
        <v>3741</v>
      </c>
      <c r="H1310" s="78" t="s">
        <v>9378</v>
      </c>
    </row>
    <row r="1311" spans="1:8">
      <c r="A1311" s="78" t="s">
        <v>4546</v>
      </c>
      <c r="C1311" s="78" t="s">
        <v>57</v>
      </c>
      <c r="D1311" s="78" t="s">
        <v>9379</v>
      </c>
      <c r="E1311" s="78" t="s">
        <v>9380</v>
      </c>
      <c r="F1311" s="78" t="s">
        <v>9381</v>
      </c>
      <c r="G1311" s="78" t="s">
        <v>4503</v>
      </c>
      <c r="H1311" s="78" t="s">
        <v>9382</v>
      </c>
    </row>
    <row r="1312" spans="1:8">
      <c r="A1312" s="78" t="s">
        <v>4546</v>
      </c>
      <c r="C1312" s="78" t="s">
        <v>56</v>
      </c>
      <c r="D1312" s="78" t="s">
        <v>9383</v>
      </c>
      <c r="E1312" s="78" t="s">
        <v>3428</v>
      </c>
      <c r="F1312" s="78" t="s">
        <v>3137</v>
      </c>
      <c r="G1312" s="78" t="s">
        <v>6991</v>
      </c>
      <c r="H1312" s="78" t="s">
        <v>9384</v>
      </c>
    </row>
    <row r="1313" spans="1:8">
      <c r="A1313" s="78" t="s">
        <v>4546</v>
      </c>
      <c r="C1313" s="78" t="s">
        <v>56</v>
      </c>
      <c r="D1313" s="78" t="s">
        <v>9385</v>
      </c>
      <c r="E1313" s="78" t="s">
        <v>9386</v>
      </c>
      <c r="F1313" s="78" t="s">
        <v>9387</v>
      </c>
      <c r="G1313" s="78" t="s">
        <v>419</v>
      </c>
      <c r="H1313" s="78" t="s">
        <v>9388</v>
      </c>
    </row>
    <row r="1314" spans="1:8">
      <c r="A1314" s="78" t="s">
        <v>4546</v>
      </c>
      <c r="C1314" s="78" t="s">
        <v>57</v>
      </c>
      <c r="D1314" s="78" t="s">
        <v>9389</v>
      </c>
      <c r="E1314" s="78" t="s">
        <v>7485</v>
      </c>
      <c r="F1314" s="78" t="s">
        <v>9390</v>
      </c>
      <c r="G1314" s="78" t="s">
        <v>4163</v>
      </c>
      <c r="H1314" s="78" t="s">
        <v>9391</v>
      </c>
    </row>
    <row r="1315" spans="1:8">
      <c r="A1315" s="78" t="s">
        <v>4546</v>
      </c>
      <c r="C1315" s="78" t="s">
        <v>57</v>
      </c>
      <c r="D1315" s="78" t="s">
        <v>9392</v>
      </c>
      <c r="E1315" s="78" t="s">
        <v>9393</v>
      </c>
      <c r="F1315" s="78" t="s">
        <v>9394</v>
      </c>
      <c r="G1315" s="78" t="s">
        <v>4536</v>
      </c>
      <c r="H1315" s="78" t="s">
        <v>9395</v>
      </c>
    </row>
    <row r="1316" spans="1:8">
      <c r="A1316" s="78" t="s">
        <v>4546</v>
      </c>
      <c r="C1316" s="78" t="s">
        <v>57</v>
      </c>
      <c r="D1316" s="78" t="s">
        <v>9396</v>
      </c>
      <c r="E1316" s="78" t="s">
        <v>8968</v>
      </c>
      <c r="F1316" s="78" t="s">
        <v>3584</v>
      </c>
      <c r="G1316" s="78" t="s">
        <v>7523</v>
      </c>
      <c r="H1316" s="78" t="s">
        <v>9397</v>
      </c>
    </row>
    <row r="1317" spans="1:8">
      <c r="A1317" s="78" t="s">
        <v>4546</v>
      </c>
      <c r="C1317" s="78" t="s">
        <v>57</v>
      </c>
      <c r="D1317" s="78" t="s">
        <v>9398</v>
      </c>
      <c r="E1317" s="78" t="s">
        <v>9399</v>
      </c>
      <c r="F1317" s="78" t="s">
        <v>3589</v>
      </c>
      <c r="G1317" s="78" t="s">
        <v>3532</v>
      </c>
      <c r="H1317" s="78" t="s">
        <v>9400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D4AB5-37EE-F949-BCB5-4953E092A9B4}">
  <sheetPr>
    <tabColor theme="9"/>
  </sheetPr>
  <dimension ref="A1:AN89"/>
  <sheetViews>
    <sheetView topLeftCell="W1" zoomScale="134" workbookViewId="0">
      <selection activeCell="AN77" sqref="AN77"/>
    </sheetView>
  </sheetViews>
  <sheetFormatPr baseColWidth="10" defaultRowHeight="15"/>
  <sheetData>
    <row r="1" spans="1:38" ht="26">
      <c r="A1" s="100" t="s">
        <v>9436</v>
      </c>
      <c r="B1" s="101">
        <v>3363169</v>
      </c>
      <c r="C1" s="100" t="s">
        <v>9437</v>
      </c>
      <c r="D1" s="101">
        <v>16</v>
      </c>
      <c r="E1" s="100" t="s">
        <v>9438</v>
      </c>
      <c r="F1" s="101">
        <v>9</v>
      </c>
      <c r="G1" s="100" t="s">
        <v>9439</v>
      </c>
      <c r="H1" s="101">
        <v>16</v>
      </c>
      <c r="I1" s="100" t="s">
        <v>9440</v>
      </c>
      <c r="J1" s="101">
        <v>0</v>
      </c>
      <c r="K1" s="100" t="s">
        <v>9441</v>
      </c>
      <c r="L1" s="101" t="s">
        <v>9442</v>
      </c>
      <c r="AA1" s="112" t="s">
        <v>9591</v>
      </c>
    </row>
    <row r="2" spans="1:38" ht="22" thickBot="1">
      <c r="A2" s="103"/>
      <c r="AA2" s="99"/>
    </row>
    <row r="3" spans="1:38" ht="31" thickBot="1">
      <c r="A3" s="104" t="s">
        <v>9443</v>
      </c>
      <c r="B3" s="104" t="s">
        <v>9444</v>
      </c>
      <c r="C3" s="104" t="s">
        <v>9445</v>
      </c>
      <c r="D3" s="104" t="s">
        <v>9446</v>
      </c>
      <c r="E3" s="104" t="s">
        <v>9447</v>
      </c>
      <c r="F3" s="104" t="s">
        <v>9448</v>
      </c>
      <c r="G3" s="104" t="s">
        <v>9449</v>
      </c>
      <c r="H3" s="104" t="s">
        <v>9450</v>
      </c>
      <c r="I3" s="104" t="s">
        <v>9451</v>
      </c>
      <c r="J3" s="104" t="s">
        <v>9452</v>
      </c>
      <c r="K3" s="104" t="s">
        <v>9453</v>
      </c>
      <c r="AA3" s="113" t="s">
        <v>9436</v>
      </c>
      <c r="AB3" s="114">
        <v>9677164</v>
      </c>
      <c r="AC3" s="113" t="s">
        <v>9437</v>
      </c>
      <c r="AD3" s="114">
        <v>16</v>
      </c>
      <c r="AE3" s="113" t="s">
        <v>9438</v>
      </c>
      <c r="AF3" s="114">
        <v>9</v>
      </c>
      <c r="AG3" s="113" t="s">
        <v>9439</v>
      </c>
      <c r="AH3" s="114">
        <v>16</v>
      </c>
      <c r="AI3" s="113" t="s">
        <v>9440</v>
      </c>
      <c r="AJ3" s="114">
        <v>0</v>
      </c>
      <c r="AK3" s="113" t="s">
        <v>9441</v>
      </c>
      <c r="AL3" s="114" t="s">
        <v>9581</v>
      </c>
    </row>
    <row r="4" spans="1:38" ht="22" thickBot="1">
      <c r="A4" s="104" t="s">
        <v>9454</v>
      </c>
      <c r="B4" s="105">
        <v>3</v>
      </c>
      <c r="C4" s="105">
        <v>15</v>
      </c>
      <c r="D4" s="105">
        <v>15</v>
      </c>
      <c r="E4" s="105">
        <v>15</v>
      </c>
      <c r="F4" s="105">
        <v>8</v>
      </c>
      <c r="G4" s="105">
        <v>1</v>
      </c>
      <c r="H4" s="105">
        <v>1</v>
      </c>
      <c r="I4" s="105">
        <v>1</v>
      </c>
      <c r="J4" s="105">
        <v>6</v>
      </c>
      <c r="K4" s="105">
        <v>1000</v>
      </c>
      <c r="M4">
        <f>16-B4</f>
        <v>13</v>
      </c>
      <c r="N4">
        <f t="shared" ref="N4:U19" si="0">16-C4</f>
        <v>1</v>
      </c>
      <c r="O4">
        <f t="shared" si="0"/>
        <v>1</v>
      </c>
      <c r="P4">
        <f t="shared" si="0"/>
        <v>1</v>
      </c>
      <c r="Q4">
        <f t="shared" si="0"/>
        <v>8</v>
      </c>
      <c r="R4">
        <f t="shared" si="0"/>
        <v>15</v>
      </c>
      <c r="S4">
        <f t="shared" si="0"/>
        <v>15</v>
      </c>
      <c r="T4">
        <f t="shared" si="0"/>
        <v>15</v>
      </c>
      <c r="U4">
        <f t="shared" si="0"/>
        <v>10</v>
      </c>
      <c r="V4" s="105">
        <v>1000</v>
      </c>
      <c r="AA4" s="115"/>
    </row>
    <row r="5" spans="1:38" ht="16" thickBot="1">
      <c r="A5" s="104" t="s">
        <v>9455</v>
      </c>
      <c r="B5" s="105">
        <v>5</v>
      </c>
      <c r="C5" s="105">
        <v>12</v>
      </c>
      <c r="D5" s="105">
        <v>12</v>
      </c>
      <c r="E5" s="105">
        <v>12</v>
      </c>
      <c r="F5" s="105">
        <v>10</v>
      </c>
      <c r="G5" s="105">
        <v>3</v>
      </c>
      <c r="H5" s="105">
        <v>3</v>
      </c>
      <c r="I5" s="105">
        <v>3</v>
      </c>
      <c r="J5" s="105">
        <v>6</v>
      </c>
      <c r="K5" s="105">
        <v>1000</v>
      </c>
      <c r="M5">
        <f t="shared" ref="M5:M19" si="1">16-B5</f>
        <v>11</v>
      </c>
      <c r="N5">
        <f t="shared" si="0"/>
        <v>4</v>
      </c>
      <c r="O5">
        <f t="shared" si="0"/>
        <v>4</v>
      </c>
      <c r="P5">
        <f t="shared" si="0"/>
        <v>4</v>
      </c>
      <c r="Q5">
        <f t="shared" si="0"/>
        <v>6</v>
      </c>
      <c r="R5">
        <f t="shared" si="0"/>
        <v>13</v>
      </c>
      <c r="S5">
        <f t="shared" si="0"/>
        <v>13</v>
      </c>
      <c r="T5">
        <f t="shared" si="0"/>
        <v>13</v>
      </c>
      <c r="U5">
        <f t="shared" si="0"/>
        <v>10</v>
      </c>
      <c r="V5" s="105">
        <v>1000</v>
      </c>
      <c r="AA5" s="116" t="s">
        <v>9443</v>
      </c>
      <c r="AB5" s="117" t="s">
        <v>9444</v>
      </c>
      <c r="AC5" s="117" t="s">
        <v>9445</v>
      </c>
      <c r="AD5" s="117" t="s">
        <v>9446</v>
      </c>
      <c r="AE5" s="117" t="s">
        <v>9447</v>
      </c>
      <c r="AF5" s="117" t="s">
        <v>9448</v>
      </c>
      <c r="AG5" s="117" t="s">
        <v>9449</v>
      </c>
      <c r="AH5" s="117" t="s">
        <v>9450</v>
      </c>
      <c r="AI5" s="117" t="s">
        <v>9451</v>
      </c>
      <c r="AJ5" s="117" t="s">
        <v>9452</v>
      </c>
      <c r="AK5" s="117" t="s">
        <v>9453</v>
      </c>
    </row>
    <row r="6" spans="1:38" ht="16" thickBot="1">
      <c r="A6" s="104" t="s">
        <v>9456</v>
      </c>
      <c r="B6" s="105">
        <v>5</v>
      </c>
      <c r="C6" s="105">
        <v>9</v>
      </c>
      <c r="D6" s="105">
        <v>9</v>
      </c>
      <c r="E6" s="105">
        <v>9</v>
      </c>
      <c r="F6" s="105">
        <v>6</v>
      </c>
      <c r="G6" s="105">
        <v>9</v>
      </c>
      <c r="H6" s="105">
        <v>6</v>
      </c>
      <c r="I6" s="105">
        <v>9</v>
      </c>
      <c r="J6" s="105">
        <v>6</v>
      </c>
      <c r="K6" s="105">
        <v>1000</v>
      </c>
      <c r="M6">
        <f t="shared" si="1"/>
        <v>11</v>
      </c>
      <c r="N6">
        <f t="shared" si="0"/>
        <v>7</v>
      </c>
      <c r="O6">
        <f t="shared" si="0"/>
        <v>7</v>
      </c>
      <c r="P6">
        <f t="shared" si="0"/>
        <v>7</v>
      </c>
      <c r="Q6">
        <f t="shared" si="0"/>
        <v>10</v>
      </c>
      <c r="R6">
        <f t="shared" si="0"/>
        <v>7</v>
      </c>
      <c r="S6">
        <f t="shared" si="0"/>
        <v>10</v>
      </c>
      <c r="T6">
        <f t="shared" si="0"/>
        <v>7</v>
      </c>
      <c r="U6">
        <f t="shared" si="0"/>
        <v>10</v>
      </c>
      <c r="V6" s="105">
        <v>1000</v>
      </c>
      <c r="AA6" s="118" t="s">
        <v>9454</v>
      </c>
      <c r="AB6" s="119">
        <v>13</v>
      </c>
      <c r="AC6" s="119">
        <v>1</v>
      </c>
      <c r="AD6" s="119">
        <v>1</v>
      </c>
      <c r="AE6" s="119">
        <v>1</v>
      </c>
      <c r="AF6" s="119">
        <v>8</v>
      </c>
      <c r="AG6" s="119">
        <v>15</v>
      </c>
      <c r="AH6" s="119">
        <v>15</v>
      </c>
      <c r="AI6" s="119">
        <v>15</v>
      </c>
      <c r="AJ6" s="119">
        <v>10</v>
      </c>
      <c r="AK6" s="119">
        <v>1000</v>
      </c>
    </row>
    <row r="7" spans="1:38" ht="16" thickBot="1">
      <c r="A7" s="104" t="s">
        <v>9457</v>
      </c>
      <c r="B7" s="105">
        <v>9</v>
      </c>
      <c r="C7" s="105">
        <v>6</v>
      </c>
      <c r="D7" s="105">
        <v>6</v>
      </c>
      <c r="E7" s="105">
        <v>6</v>
      </c>
      <c r="F7" s="105">
        <v>10</v>
      </c>
      <c r="G7" s="105">
        <v>11</v>
      </c>
      <c r="H7" s="105">
        <v>8</v>
      </c>
      <c r="I7" s="105">
        <v>11</v>
      </c>
      <c r="J7" s="105">
        <v>6</v>
      </c>
      <c r="K7" s="105">
        <v>1000</v>
      </c>
      <c r="M7">
        <f t="shared" si="1"/>
        <v>7</v>
      </c>
      <c r="N7">
        <f t="shared" si="0"/>
        <v>10</v>
      </c>
      <c r="O7">
        <f t="shared" si="0"/>
        <v>10</v>
      </c>
      <c r="P7">
        <f t="shared" si="0"/>
        <v>10</v>
      </c>
      <c r="Q7">
        <f t="shared" si="0"/>
        <v>6</v>
      </c>
      <c r="R7">
        <f t="shared" si="0"/>
        <v>5</v>
      </c>
      <c r="S7">
        <f t="shared" si="0"/>
        <v>8</v>
      </c>
      <c r="T7">
        <f t="shared" si="0"/>
        <v>5</v>
      </c>
      <c r="U7">
        <f t="shared" si="0"/>
        <v>10</v>
      </c>
      <c r="V7" s="105">
        <v>1000</v>
      </c>
      <c r="AA7" s="118" t="s">
        <v>9455</v>
      </c>
      <c r="AB7" s="119">
        <v>11</v>
      </c>
      <c r="AC7" s="119">
        <v>4</v>
      </c>
      <c r="AD7" s="119">
        <v>4</v>
      </c>
      <c r="AE7" s="119">
        <v>4</v>
      </c>
      <c r="AF7" s="119">
        <v>6</v>
      </c>
      <c r="AG7" s="119">
        <v>13</v>
      </c>
      <c r="AH7" s="119">
        <v>13</v>
      </c>
      <c r="AI7" s="119">
        <v>13</v>
      </c>
      <c r="AJ7" s="119">
        <v>10</v>
      </c>
      <c r="AK7" s="119">
        <v>1000</v>
      </c>
    </row>
    <row r="8" spans="1:38" ht="16" thickBot="1">
      <c r="A8" s="104" t="s">
        <v>9458</v>
      </c>
      <c r="B8" s="105">
        <v>1</v>
      </c>
      <c r="C8" s="105">
        <v>2</v>
      </c>
      <c r="D8" s="105">
        <v>3</v>
      </c>
      <c r="E8" s="105">
        <v>3</v>
      </c>
      <c r="F8" s="105">
        <v>10</v>
      </c>
      <c r="G8" s="105">
        <v>13</v>
      </c>
      <c r="H8" s="105">
        <v>12</v>
      </c>
      <c r="I8" s="105">
        <v>13</v>
      </c>
      <c r="J8" s="105">
        <v>6</v>
      </c>
      <c r="K8" s="105">
        <v>1000</v>
      </c>
      <c r="M8">
        <f t="shared" si="1"/>
        <v>15</v>
      </c>
      <c r="N8">
        <f t="shared" si="0"/>
        <v>14</v>
      </c>
      <c r="O8">
        <f t="shared" si="0"/>
        <v>13</v>
      </c>
      <c r="P8">
        <f t="shared" si="0"/>
        <v>13</v>
      </c>
      <c r="Q8">
        <f t="shared" si="0"/>
        <v>6</v>
      </c>
      <c r="R8">
        <f t="shared" si="0"/>
        <v>3</v>
      </c>
      <c r="S8">
        <f t="shared" si="0"/>
        <v>4</v>
      </c>
      <c r="T8">
        <f t="shared" si="0"/>
        <v>3</v>
      </c>
      <c r="U8">
        <f t="shared" si="0"/>
        <v>10</v>
      </c>
      <c r="V8" s="105">
        <v>1000</v>
      </c>
      <c r="AA8" s="118" t="s">
        <v>9456</v>
      </c>
      <c r="AB8" s="119">
        <v>11</v>
      </c>
      <c r="AC8" s="119">
        <v>7</v>
      </c>
      <c r="AD8" s="119">
        <v>7</v>
      </c>
      <c r="AE8" s="119">
        <v>7</v>
      </c>
      <c r="AF8" s="119">
        <v>10</v>
      </c>
      <c r="AG8" s="119">
        <v>7</v>
      </c>
      <c r="AH8" s="119">
        <v>10</v>
      </c>
      <c r="AI8" s="119">
        <v>7</v>
      </c>
      <c r="AJ8" s="119">
        <v>10</v>
      </c>
      <c r="AK8" s="119">
        <v>1000</v>
      </c>
    </row>
    <row r="9" spans="1:38" ht="16" thickBot="1">
      <c r="A9" s="104" t="s">
        <v>9459</v>
      </c>
      <c r="B9" s="105">
        <v>14</v>
      </c>
      <c r="C9" s="105">
        <v>14</v>
      </c>
      <c r="D9" s="105">
        <v>14</v>
      </c>
      <c r="E9" s="105">
        <v>14</v>
      </c>
      <c r="F9" s="105">
        <v>10</v>
      </c>
      <c r="G9" s="105">
        <v>3</v>
      </c>
      <c r="H9" s="105">
        <v>3</v>
      </c>
      <c r="I9" s="105">
        <v>3</v>
      </c>
      <c r="J9" s="105">
        <v>6</v>
      </c>
      <c r="K9" s="105">
        <v>1000</v>
      </c>
      <c r="M9">
        <f t="shared" si="1"/>
        <v>2</v>
      </c>
      <c r="N9">
        <f t="shared" si="0"/>
        <v>2</v>
      </c>
      <c r="O9">
        <f t="shared" si="0"/>
        <v>2</v>
      </c>
      <c r="P9">
        <f t="shared" si="0"/>
        <v>2</v>
      </c>
      <c r="Q9">
        <f t="shared" si="0"/>
        <v>6</v>
      </c>
      <c r="R9">
        <f t="shared" si="0"/>
        <v>13</v>
      </c>
      <c r="S9">
        <f t="shared" si="0"/>
        <v>13</v>
      </c>
      <c r="T9">
        <f t="shared" si="0"/>
        <v>13</v>
      </c>
      <c r="U9">
        <f t="shared" si="0"/>
        <v>10</v>
      </c>
      <c r="V9" s="105">
        <v>1000</v>
      </c>
      <c r="AA9" s="118" t="s">
        <v>9457</v>
      </c>
      <c r="AB9" s="119">
        <v>7</v>
      </c>
      <c r="AC9" s="119">
        <v>10</v>
      </c>
      <c r="AD9" s="119">
        <v>10</v>
      </c>
      <c r="AE9" s="119">
        <v>10</v>
      </c>
      <c r="AF9" s="119">
        <v>6</v>
      </c>
      <c r="AG9" s="119">
        <v>5</v>
      </c>
      <c r="AH9" s="119">
        <v>8</v>
      </c>
      <c r="AI9" s="119">
        <v>5</v>
      </c>
      <c r="AJ9" s="119">
        <v>10</v>
      </c>
      <c r="AK9" s="119">
        <v>1000</v>
      </c>
    </row>
    <row r="10" spans="1:38" ht="16" thickBot="1">
      <c r="A10" s="104" t="s">
        <v>9460</v>
      </c>
      <c r="B10" s="105">
        <v>11</v>
      </c>
      <c r="C10" s="105">
        <v>11</v>
      </c>
      <c r="D10" s="105">
        <v>11</v>
      </c>
      <c r="E10" s="105">
        <v>11</v>
      </c>
      <c r="F10" s="105">
        <v>2</v>
      </c>
      <c r="G10" s="105">
        <v>3</v>
      </c>
      <c r="H10" s="105">
        <v>8</v>
      </c>
      <c r="I10" s="105">
        <v>6</v>
      </c>
      <c r="J10" s="105">
        <v>6</v>
      </c>
      <c r="K10" s="105">
        <v>1000</v>
      </c>
      <c r="M10">
        <f t="shared" si="1"/>
        <v>5</v>
      </c>
      <c r="N10">
        <f t="shared" si="0"/>
        <v>5</v>
      </c>
      <c r="O10">
        <f t="shared" si="0"/>
        <v>5</v>
      </c>
      <c r="P10">
        <f t="shared" si="0"/>
        <v>5</v>
      </c>
      <c r="Q10">
        <f t="shared" si="0"/>
        <v>14</v>
      </c>
      <c r="R10">
        <f t="shared" si="0"/>
        <v>13</v>
      </c>
      <c r="S10">
        <f t="shared" si="0"/>
        <v>8</v>
      </c>
      <c r="T10">
        <f t="shared" si="0"/>
        <v>10</v>
      </c>
      <c r="U10">
        <f t="shared" si="0"/>
        <v>10</v>
      </c>
      <c r="V10" s="105">
        <v>1000</v>
      </c>
      <c r="AA10" s="118" t="s">
        <v>9458</v>
      </c>
      <c r="AB10" s="119">
        <v>15</v>
      </c>
      <c r="AC10" s="119">
        <v>14</v>
      </c>
      <c r="AD10" s="119">
        <v>13</v>
      </c>
      <c r="AE10" s="119">
        <v>13</v>
      </c>
      <c r="AF10" s="119">
        <v>6</v>
      </c>
      <c r="AG10" s="119">
        <v>3</v>
      </c>
      <c r="AH10" s="119">
        <v>4</v>
      </c>
      <c r="AI10" s="119">
        <v>3</v>
      </c>
      <c r="AJ10" s="119">
        <v>10</v>
      </c>
      <c r="AK10" s="119">
        <v>1000</v>
      </c>
    </row>
    <row r="11" spans="1:38" ht="16" thickBot="1">
      <c r="A11" s="104" t="s">
        <v>9461</v>
      </c>
      <c r="B11" s="105">
        <v>13</v>
      </c>
      <c r="C11" s="105">
        <v>8</v>
      </c>
      <c r="D11" s="105">
        <v>8</v>
      </c>
      <c r="E11" s="105">
        <v>8</v>
      </c>
      <c r="F11" s="105">
        <v>2</v>
      </c>
      <c r="G11" s="105">
        <v>3</v>
      </c>
      <c r="H11" s="105">
        <v>8</v>
      </c>
      <c r="I11" s="105">
        <v>6</v>
      </c>
      <c r="J11" s="105">
        <v>6</v>
      </c>
      <c r="K11" s="105">
        <v>1000</v>
      </c>
      <c r="M11">
        <f t="shared" si="1"/>
        <v>3</v>
      </c>
      <c r="N11">
        <f t="shared" si="0"/>
        <v>8</v>
      </c>
      <c r="O11">
        <f t="shared" si="0"/>
        <v>8</v>
      </c>
      <c r="P11">
        <f t="shared" si="0"/>
        <v>8</v>
      </c>
      <c r="Q11">
        <f t="shared" si="0"/>
        <v>14</v>
      </c>
      <c r="R11">
        <f t="shared" si="0"/>
        <v>13</v>
      </c>
      <c r="S11">
        <f t="shared" si="0"/>
        <v>8</v>
      </c>
      <c r="T11">
        <f t="shared" si="0"/>
        <v>10</v>
      </c>
      <c r="U11">
        <f t="shared" si="0"/>
        <v>10</v>
      </c>
      <c r="V11" s="105">
        <v>1000</v>
      </c>
      <c r="AA11" s="118" t="s">
        <v>9459</v>
      </c>
      <c r="AB11" s="119">
        <v>2</v>
      </c>
      <c r="AC11" s="119">
        <v>2</v>
      </c>
      <c r="AD11" s="119">
        <v>2</v>
      </c>
      <c r="AE11" s="119">
        <v>2</v>
      </c>
      <c r="AF11" s="119">
        <v>6</v>
      </c>
      <c r="AG11" s="119">
        <v>13</v>
      </c>
      <c r="AH11" s="119">
        <v>13</v>
      </c>
      <c r="AI11" s="119">
        <v>13</v>
      </c>
      <c r="AJ11" s="119">
        <v>10</v>
      </c>
      <c r="AK11" s="119">
        <v>1000</v>
      </c>
    </row>
    <row r="12" spans="1:38" ht="16" thickBot="1">
      <c r="A12" s="104" t="s">
        <v>9462</v>
      </c>
      <c r="B12" s="105">
        <v>12</v>
      </c>
      <c r="C12" s="105">
        <v>5</v>
      </c>
      <c r="D12" s="105">
        <v>3</v>
      </c>
      <c r="E12" s="105">
        <v>5</v>
      </c>
      <c r="F12" s="105">
        <v>1</v>
      </c>
      <c r="G12" s="105">
        <v>3</v>
      </c>
      <c r="H12" s="105">
        <v>12</v>
      </c>
      <c r="I12" s="105">
        <v>8</v>
      </c>
      <c r="J12" s="105">
        <v>6</v>
      </c>
      <c r="K12" s="105">
        <v>1000</v>
      </c>
      <c r="M12">
        <f t="shared" si="1"/>
        <v>4</v>
      </c>
      <c r="N12">
        <f t="shared" si="0"/>
        <v>11</v>
      </c>
      <c r="O12">
        <f t="shared" si="0"/>
        <v>13</v>
      </c>
      <c r="P12">
        <f t="shared" si="0"/>
        <v>11</v>
      </c>
      <c r="Q12">
        <f t="shared" si="0"/>
        <v>15</v>
      </c>
      <c r="R12">
        <f t="shared" si="0"/>
        <v>13</v>
      </c>
      <c r="S12">
        <f t="shared" si="0"/>
        <v>4</v>
      </c>
      <c r="T12">
        <f t="shared" si="0"/>
        <v>8</v>
      </c>
      <c r="U12">
        <f t="shared" si="0"/>
        <v>10</v>
      </c>
      <c r="V12" s="105">
        <v>1000</v>
      </c>
      <c r="AA12" s="118" t="s">
        <v>9460</v>
      </c>
      <c r="AB12" s="119">
        <v>5</v>
      </c>
      <c r="AC12" s="119">
        <v>5</v>
      </c>
      <c r="AD12" s="119">
        <v>5</v>
      </c>
      <c r="AE12" s="119">
        <v>5</v>
      </c>
      <c r="AF12" s="119">
        <v>14</v>
      </c>
      <c r="AG12" s="119">
        <v>13</v>
      </c>
      <c r="AH12" s="119">
        <v>8</v>
      </c>
      <c r="AI12" s="119">
        <v>10</v>
      </c>
      <c r="AJ12" s="119">
        <v>10</v>
      </c>
      <c r="AK12" s="119">
        <v>1000</v>
      </c>
    </row>
    <row r="13" spans="1:38" ht="16" thickBot="1">
      <c r="A13" s="104" t="s">
        <v>9463</v>
      </c>
      <c r="B13" s="105">
        <v>15</v>
      </c>
      <c r="C13" s="105">
        <v>2</v>
      </c>
      <c r="D13" s="105">
        <v>2</v>
      </c>
      <c r="E13" s="105">
        <v>2</v>
      </c>
      <c r="F13" s="105">
        <v>4</v>
      </c>
      <c r="G13" s="105">
        <v>15</v>
      </c>
      <c r="H13" s="105">
        <v>15</v>
      </c>
      <c r="I13" s="105">
        <v>15</v>
      </c>
      <c r="J13" s="105">
        <v>6</v>
      </c>
      <c r="K13" s="105">
        <v>1000</v>
      </c>
      <c r="M13">
        <f t="shared" si="1"/>
        <v>1</v>
      </c>
      <c r="N13">
        <f t="shared" si="0"/>
        <v>14</v>
      </c>
      <c r="O13">
        <f t="shared" si="0"/>
        <v>14</v>
      </c>
      <c r="P13">
        <f t="shared" si="0"/>
        <v>14</v>
      </c>
      <c r="Q13">
        <f t="shared" si="0"/>
        <v>12</v>
      </c>
      <c r="R13">
        <f t="shared" si="0"/>
        <v>1</v>
      </c>
      <c r="S13">
        <f t="shared" si="0"/>
        <v>1</v>
      </c>
      <c r="T13">
        <f t="shared" si="0"/>
        <v>1</v>
      </c>
      <c r="U13">
        <f t="shared" si="0"/>
        <v>10</v>
      </c>
      <c r="V13" s="105">
        <v>1000</v>
      </c>
      <c r="AA13" s="118" t="s">
        <v>9461</v>
      </c>
      <c r="AB13" s="119">
        <v>3</v>
      </c>
      <c r="AC13" s="119">
        <v>8</v>
      </c>
      <c r="AD13" s="119">
        <v>8</v>
      </c>
      <c r="AE13" s="119">
        <v>8</v>
      </c>
      <c r="AF13" s="119">
        <v>14</v>
      </c>
      <c r="AG13" s="119">
        <v>13</v>
      </c>
      <c r="AH13" s="119">
        <v>8</v>
      </c>
      <c r="AI13" s="119">
        <v>10</v>
      </c>
      <c r="AJ13" s="119">
        <v>10</v>
      </c>
      <c r="AK13" s="119">
        <v>1000</v>
      </c>
    </row>
    <row r="14" spans="1:38" ht="16" thickBot="1">
      <c r="A14" s="104" t="s">
        <v>9464</v>
      </c>
      <c r="B14" s="105">
        <v>15</v>
      </c>
      <c r="C14" s="105">
        <v>1</v>
      </c>
      <c r="D14" s="105">
        <v>1</v>
      </c>
      <c r="E14" s="105">
        <v>1</v>
      </c>
      <c r="F14" s="105">
        <v>4</v>
      </c>
      <c r="G14" s="105">
        <v>15</v>
      </c>
      <c r="H14" s="105">
        <v>15</v>
      </c>
      <c r="I14" s="105">
        <v>15</v>
      </c>
      <c r="J14" s="105">
        <v>6</v>
      </c>
      <c r="K14" s="105">
        <v>1000</v>
      </c>
      <c r="M14">
        <f t="shared" si="1"/>
        <v>1</v>
      </c>
      <c r="N14">
        <f t="shared" si="0"/>
        <v>15</v>
      </c>
      <c r="O14">
        <f t="shared" si="0"/>
        <v>15</v>
      </c>
      <c r="P14">
        <f t="shared" si="0"/>
        <v>15</v>
      </c>
      <c r="Q14">
        <f t="shared" si="0"/>
        <v>12</v>
      </c>
      <c r="R14">
        <f t="shared" si="0"/>
        <v>1</v>
      </c>
      <c r="S14">
        <f t="shared" si="0"/>
        <v>1</v>
      </c>
      <c r="T14">
        <f t="shared" si="0"/>
        <v>1</v>
      </c>
      <c r="U14">
        <f t="shared" si="0"/>
        <v>10</v>
      </c>
      <c r="V14" s="105">
        <v>1000</v>
      </c>
      <c r="AA14" s="118" t="s">
        <v>9462</v>
      </c>
      <c r="AB14" s="119">
        <v>4</v>
      </c>
      <c r="AC14" s="119">
        <v>11</v>
      </c>
      <c r="AD14" s="119">
        <v>13</v>
      </c>
      <c r="AE14" s="119">
        <v>11</v>
      </c>
      <c r="AF14" s="119">
        <v>15</v>
      </c>
      <c r="AG14" s="119">
        <v>13</v>
      </c>
      <c r="AH14" s="119">
        <v>4</v>
      </c>
      <c r="AI14" s="119">
        <v>8</v>
      </c>
      <c r="AJ14" s="119">
        <v>10</v>
      </c>
      <c r="AK14" s="119">
        <v>1000</v>
      </c>
    </row>
    <row r="15" spans="1:38" ht="16" thickBot="1">
      <c r="A15" s="104" t="s">
        <v>9465</v>
      </c>
      <c r="B15" s="105">
        <v>3</v>
      </c>
      <c r="C15" s="105">
        <v>15</v>
      </c>
      <c r="D15" s="105">
        <v>15</v>
      </c>
      <c r="E15" s="105">
        <v>15</v>
      </c>
      <c r="F15" s="105">
        <v>8</v>
      </c>
      <c r="G15" s="105">
        <v>1</v>
      </c>
      <c r="H15" s="105">
        <v>1</v>
      </c>
      <c r="I15" s="105">
        <v>1</v>
      </c>
      <c r="J15" s="105">
        <v>1</v>
      </c>
      <c r="K15" s="105">
        <v>1000</v>
      </c>
      <c r="M15">
        <f t="shared" si="1"/>
        <v>13</v>
      </c>
      <c r="N15">
        <f t="shared" si="0"/>
        <v>1</v>
      </c>
      <c r="O15">
        <f t="shared" si="0"/>
        <v>1</v>
      </c>
      <c r="P15">
        <f t="shared" si="0"/>
        <v>1</v>
      </c>
      <c r="Q15">
        <f t="shared" si="0"/>
        <v>8</v>
      </c>
      <c r="R15">
        <f t="shared" si="0"/>
        <v>15</v>
      </c>
      <c r="S15">
        <f t="shared" si="0"/>
        <v>15</v>
      </c>
      <c r="T15">
        <f t="shared" si="0"/>
        <v>15</v>
      </c>
      <c r="U15">
        <f t="shared" si="0"/>
        <v>15</v>
      </c>
      <c r="V15" s="105">
        <v>1000</v>
      </c>
      <c r="AA15" s="118" t="s">
        <v>9463</v>
      </c>
      <c r="AB15" s="119">
        <v>1</v>
      </c>
      <c r="AC15" s="119">
        <v>14</v>
      </c>
      <c r="AD15" s="119">
        <v>14</v>
      </c>
      <c r="AE15" s="119">
        <v>14</v>
      </c>
      <c r="AF15" s="119">
        <v>12</v>
      </c>
      <c r="AG15" s="119">
        <v>1</v>
      </c>
      <c r="AH15" s="119">
        <v>1</v>
      </c>
      <c r="AI15" s="119">
        <v>1</v>
      </c>
      <c r="AJ15" s="119">
        <v>10</v>
      </c>
      <c r="AK15" s="119">
        <v>1000</v>
      </c>
    </row>
    <row r="16" spans="1:38" ht="16" thickBot="1">
      <c r="A16" s="104" t="s">
        <v>9466</v>
      </c>
      <c r="B16" s="105">
        <v>5</v>
      </c>
      <c r="C16" s="105">
        <v>12</v>
      </c>
      <c r="D16" s="105">
        <v>12</v>
      </c>
      <c r="E16" s="105">
        <v>12</v>
      </c>
      <c r="F16" s="105">
        <v>10</v>
      </c>
      <c r="G16" s="105">
        <v>3</v>
      </c>
      <c r="H16" s="105">
        <v>3</v>
      </c>
      <c r="I16" s="105">
        <v>3</v>
      </c>
      <c r="J16" s="105">
        <v>1</v>
      </c>
      <c r="K16" s="105">
        <v>1000</v>
      </c>
      <c r="M16">
        <f t="shared" si="1"/>
        <v>11</v>
      </c>
      <c r="N16">
        <f t="shared" si="0"/>
        <v>4</v>
      </c>
      <c r="O16">
        <f t="shared" si="0"/>
        <v>4</v>
      </c>
      <c r="P16">
        <f t="shared" si="0"/>
        <v>4</v>
      </c>
      <c r="Q16">
        <f t="shared" si="0"/>
        <v>6</v>
      </c>
      <c r="R16">
        <f t="shared" si="0"/>
        <v>13</v>
      </c>
      <c r="S16">
        <f t="shared" si="0"/>
        <v>13</v>
      </c>
      <c r="T16">
        <f t="shared" si="0"/>
        <v>13</v>
      </c>
      <c r="U16">
        <f t="shared" si="0"/>
        <v>15</v>
      </c>
      <c r="V16" s="105">
        <v>1000</v>
      </c>
      <c r="AA16" s="118" t="s">
        <v>9464</v>
      </c>
      <c r="AB16" s="119">
        <v>1</v>
      </c>
      <c r="AC16" s="119">
        <v>15</v>
      </c>
      <c r="AD16" s="119">
        <v>15</v>
      </c>
      <c r="AE16" s="119">
        <v>15</v>
      </c>
      <c r="AF16" s="119">
        <v>12</v>
      </c>
      <c r="AG16" s="119">
        <v>1</v>
      </c>
      <c r="AH16" s="119">
        <v>1</v>
      </c>
      <c r="AI16" s="119">
        <v>1</v>
      </c>
      <c r="AJ16" s="119">
        <v>10</v>
      </c>
      <c r="AK16" s="119">
        <v>1000</v>
      </c>
    </row>
    <row r="17" spans="1:37" ht="16" thickBot="1">
      <c r="A17" s="104" t="s">
        <v>9467</v>
      </c>
      <c r="B17" s="105">
        <v>5</v>
      </c>
      <c r="C17" s="105">
        <v>9</v>
      </c>
      <c r="D17" s="105">
        <v>9</v>
      </c>
      <c r="E17" s="105">
        <v>9</v>
      </c>
      <c r="F17" s="105">
        <v>6</v>
      </c>
      <c r="G17" s="105">
        <v>9</v>
      </c>
      <c r="H17" s="105">
        <v>6</v>
      </c>
      <c r="I17" s="105">
        <v>9</v>
      </c>
      <c r="J17" s="105">
        <v>1</v>
      </c>
      <c r="K17" s="105">
        <v>1000</v>
      </c>
      <c r="M17">
        <f t="shared" si="1"/>
        <v>11</v>
      </c>
      <c r="N17">
        <f t="shared" si="0"/>
        <v>7</v>
      </c>
      <c r="O17">
        <f t="shared" si="0"/>
        <v>7</v>
      </c>
      <c r="P17">
        <f t="shared" si="0"/>
        <v>7</v>
      </c>
      <c r="Q17">
        <f t="shared" si="0"/>
        <v>10</v>
      </c>
      <c r="R17">
        <f t="shared" si="0"/>
        <v>7</v>
      </c>
      <c r="S17">
        <f t="shared" si="0"/>
        <v>10</v>
      </c>
      <c r="T17">
        <f t="shared" si="0"/>
        <v>7</v>
      </c>
      <c r="U17">
        <f t="shared" si="0"/>
        <v>15</v>
      </c>
      <c r="V17" s="105">
        <v>1000</v>
      </c>
      <c r="AA17" s="118" t="s">
        <v>9465</v>
      </c>
      <c r="AB17" s="119">
        <v>13</v>
      </c>
      <c r="AC17" s="119">
        <v>1</v>
      </c>
      <c r="AD17" s="119">
        <v>1</v>
      </c>
      <c r="AE17" s="119">
        <v>1</v>
      </c>
      <c r="AF17" s="119">
        <v>8</v>
      </c>
      <c r="AG17" s="119">
        <v>15</v>
      </c>
      <c r="AH17" s="119">
        <v>15</v>
      </c>
      <c r="AI17" s="119">
        <v>15</v>
      </c>
      <c r="AJ17" s="119">
        <v>15</v>
      </c>
      <c r="AK17" s="119">
        <v>1000</v>
      </c>
    </row>
    <row r="18" spans="1:37" ht="16" thickBot="1">
      <c r="A18" s="104" t="s">
        <v>9468</v>
      </c>
      <c r="B18" s="105">
        <v>9</v>
      </c>
      <c r="C18" s="105">
        <v>6</v>
      </c>
      <c r="D18" s="105">
        <v>6</v>
      </c>
      <c r="E18" s="105">
        <v>6</v>
      </c>
      <c r="F18" s="105">
        <v>10</v>
      </c>
      <c r="G18" s="105">
        <v>11</v>
      </c>
      <c r="H18" s="105">
        <v>8</v>
      </c>
      <c r="I18" s="105">
        <v>11</v>
      </c>
      <c r="J18" s="105">
        <v>1</v>
      </c>
      <c r="K18" s="105">
        <v>1000</v>
      </c>
      <c r="M18">
        <f t="shared" si="1"/>
        <v>7</v>
      </c>
      <c r="N18">
        <f t="shared" si="0"/>
        <v>10</v>
      </c>
      <c r="O18">
        <f t="shared" si="0"/>
        <v>10</v>
      </c>
      <c r="P18">
        <f t="shared" si="0"/>
        <v>10</v>
      </c>
      <c r="Q18">
        <f t="shared" si="0"/>
        <v>6</v>
      </c>
      <c r="R18">
        <f t="shared" si="0"/>
        <v>5</v>
      </c>
      <c r="S18">
        <f t="shared" si="0"/>
        <v>8</v>
      </c>
      <c r="T18">
        <f t="shared" si="0"/>
        <v>5</v>
      </c>
      <c r="U18">
        <f t="shared" si="0"/>
        <v>15</v>
      </c>
      <c r="V18" s="105">
        <v>1000</v>
      </c>
      <c r="AA18" s="118" t="s">
        <v>9466</v>
      </c>
      <c r="AB18" s="119">
        <v>11</v>
      </c>
      <c r="AC18" s="119">
        <v>4</v>
      </c>
      <c r="AD18" s="119">
        <v>4</v>
      </c>
      <c r="AE18" s="119">
        <v>4</v>
      </c>
      <c r="AF18" s="119">
        <v>6</v>
      </c>
      <c r="AG18" s="119">
        <v>13</v>
      </c>
      <c r="AH18" s="119">
        <v>13</v>
      </c>
      <c r="AI18" s="119">
        <v>13</v>
      </c>
      <c r="AJ18" s="119">
        <v>15</v>
      </c>
      <c r="AK18" s="119">
        <v>1000</v>
      </c>
    </row>
    <row r="19" spans="1:37" ht="16" thickBot="1">
      <c r="A19" s="104" t="s">
        <v>9469</v>
      </c>
      <c r="B19" s="105">
        <v>1</v>
      </c>
      <c r="C19" s="105">
        <v>2</v>
      </c>
      <c r="D19" s="105">
        <v>3</v>
      </c>
      <c r="E19" s="105">
        <v>3</v>
      </c>
      <c r="F19" s="105">
        <v>10</v>
      </c>
      <c r="G19" s="105">
        <v>13</v>
      </c>
      <c r="H19" s="105">
        <v>12</v>
      </c>
      <c r="I19" s="105">
        <v>13</v>
      </c>
      <c r="J19" s="105">
        <v>1</v>
      </c>
      <c r="K19" s="105">
        <v>1000</v>
      </c>
      <c r="M19">
        <f t="shared" si="1"/>
        <v>15</v>
      </c>
      <c r="N19">
        <f t="shared" si="0"/>
        <v>14</v>
      </c>
      <c r="O19">
        <f t="shared" si="0"/>
        <v>13</v>
      </c>
      <c r="P19">
        <f t="shared" si="0"/>
        <v>13</v>
      </c>
      <c r="Q19">
        <f t="shared" si="0"/>
        <v>6</v>
      </c>
      <c r="R19">
        <f t="shared" si="0"/>
        <v>3</v>
      </c>
      <c r="S19">
        <f t="shared" si="0"/>
        <v>4</v>
      </c>
      <c r="T19">
        <f t="shared" si="0"/>
        <v>3</v>
      </c>
      <c r="U19">
        <f t="shared" si="0"/>
        <v>15</v>
      </c>
      <c r="V19" s="105">
        <v>1000</v>
      </c>
      <c r="AA19" s="118" t="s">
        <v>9467</v>
      </c>
      <c r="AB19" s="119">
        <v>11</v>
      </c>
      <c r="AC19" s="119">
        <v>7</v>
      </c>
      <c r="AD19" s="119">
        <v>7</v>
      </c>
      <c r="AE19" s="119">
        <v>7</v>
      </c>
      <c r="AF19" s="119">
        <v>10</v>
      </c>
      <c r="AG19" s="119">
        <v>7</v>
      </c>
      <c r="AH19" s="119">
        <v>10</v>
      </c>
      <c r="AI19" s="119">
        <v>7</v>
      </c>
      <c r="AJ19" s="119">
        <v>15</v>
      </c>
      <c r="AK19" s="119">
        <v>1000</v>
      </c>
    </row>
    <row r="20" spans="1:37" ht="17" thickBot="1">
      <c r="A20" s="103"/>
      <c r="AA20" s="118" t="s">
        <v>9468</v>
      </c>
      <c r="AB20" s="119">
        <v>7</v>
      </c>
      <c r="AC20" s="119">
        <v>10</v>
      </c>
      <c r="AD20" s="119">
        <v>10</v>
      </c>
      <c r="AE20" s="119">
        <v>10</v>
      </c>
      <c r="AF20" s="119">
        <v>6</v>
      </c>
      <c r="AG20" s="119">
        <v>5</v>
      </c>
      <c r="AH20" s="119">
        <v>8</v>
      </c>
      <c r="AI20" s="119">
        <v>5</v>
      </c>
      <c r="AJ20" s="119">
        <v>15</v>
      </c>
      <c r="AK20" s="119">
        <v>1000</v>
      </c>
    </row>
    <row r="21" spans="1:37" ht="16" thickBot="1">
      <c r="A21" s="104" t="s">
        <v>9470</v>
      </c>
      <c r="B21" s="104" t="s">
        <v>9444</v>
      </c>
      <c r="C21" s="104" t="s">
        <v>9445</v>
      </c>
      <c r="D21" s="104" t="s">
        <v>9446</v>
      </c>
      <c r="E21" s="104" t="s">
        <v>9447</v>
      </c>
      <c r="F21" s="104" t="s">
        <v>9448</v>
      </c>
      <c r="G21" s="104" t="s">
        <v>9449</v>
      </c>
      <c r="H21" s="104" t="s">
        <v>9450</v>
      </c>
      <c r="I21" s="104" t="s">
        <v>9451</v>
      </c>
      <c r="J21" s="104" t="s">
        <v>9452</v>
      </c>
      <c r="AA21" s="118" t="s">
        <v>9469</v>
      </c>
      <c r="AB21" s="119">
        <v>15</v>
      </c>
      <c r="AC21" s="119">
        <v>14</v>
      </c>
      <c r="AD21" s="119">
        <v>13</v>
      </c>
      <c r="AE21" s="119">
        <v>13</v>
      </c>
      <c r="AF21" s="119">
        <v>6</v>
      </c>
      <c r="AG21" s="119">
        <v>3</v>
      </c>
      <c r="AH21" s="119">
        <v>4</v>
      </c>
      <c r="AI21" s="119">
        <v>3</v>
      </c>
      <c r="AJ21" s="119">
        <v>15</v>
      </c>
      <c r="AK21" s="119">
        <v>1000</v>
      </c>
    </row>
    <row r="22" spans="1:37" ht="25" thickBot="1">
      <c r="A22" s="104" t="s">
        <v>9471</v>
      </c>
      <c r="B22" s="105" t="s">
        <v>9532</v>
      </c>
      <c r="C22" s="105" t="s">
        <v>9533</v>
      </c>
      <c r="D22" s="105" t="s">
        <v>9534</v>
      </c>
      <c r="E22" s="105" t="s">
        <v>9472</v>
      </c>
      <c r="F22" s="105" t="s">
        <v>9535</v>
      </c>
      <c r="G22" s="105" t="s">
        <v>9472</v>
      </c>
      <c r="H22" s="105" t="s">
        <v>9473</v>
      </c>
      <c r="I22" s="105" t="s">
        <v>9536</v>
      </c>
      <c r="J22" s="105" t="s">
        <v>9472</v>
      </c>
      <c r="AA22" s="115"/>
    </row>
    <row r="23" spans="1:37" ht="25" thickBot="1">
      <c r="A23" s="104" t="s">
        <v>9474</v>
      </c>
      <c r="B23" s="105" t="s">
        <v>9537</v>
      </c>
      <c r="C23" s="105" t="s">
        <v>9538</v>
      </c>
      <c r="D23" s="105" t="s">
        <v>9539</v>
      </c>
      <c r="E23" s="105" t="s">
        <v>9475</v>
      </c>
      <c r="F23" s="105" t="s">
        <v>9540</v>
      </c>
      <c r="G23" s="105" t="s">
        <v>9475</v>
      </c>
      <c r="H23" s="105" t="s">
        <v>9476</v>
      </c>
      <c r="I23" s="105" t="s">
        <v>9541</v>
      </c>
      <c r="J23" s="105" t="s">
        <v>9475</v>
      </c>
      <c r="AA23" s="116" t="s">
        <v>9470</v>
      </c>
      <c r="AB23" s="117" t="s">
        <v>9444</v>
      </c>
      <c r="AC23" s="117" t="s">
        <v>9445</v>
      </c>
      <c r="AD23" s="117" t="s">
        <v>9446</v>
      </c>
      <c r="AE23" s="117" t="s">
        <v>9447</v>
      </c>
      <c r="AF23" s="117" t="s">
        <v>9448</v>
      </c>
      <c r="AG23" s="117" t="s">
        <v>9449</v>
      </c>
      <c r="AH23" s="117" t="s">
        <v>9450</v>
      </c>
      <c r="AI23" s="117" t="s">
        <v>9451</v>
      </c>
      <c r="AJ23" s="117" t="s">
        <v>9452</v>
      </c>
    </row>
    <row r="24" spans="1:37" ht="40" thickBot="1">
      <c r="A24" s="104" t="s">
        <v>9477</v>
      </c>
      <c r="B24" s="105" t="s">
        <v>9542</v>
      </c>
      <c r="C24" s="105" t="s">
        <v>9543</v>
      </c>
      <c r="D24" s="105" t="s">
        <v>9478</v>
      </c>
      <c r="E24" s="105" t="s">
        <v>9478</v>
      </c>
      <c r="F24" s="105" t="s">
        <v>9544</v>
      </c>
      <c r="G24" s="105" t="s">
        <v>9478</v>
      </c>
      <c r="H24" s="105" t="s">
        <v>9479</v>
      </c>
      <c r="I24" s="105" t="s">
        <v>9545</v>
      </c>
      <c r="J24" s="105" t="s">
        <v>9478</v>
      </c>
      <c r="AA24" s="118" t="s">
        <v>9471</v>
      </c>
      <c r="AB24" s="119" t="s">
        <v>9592</v>
      </c>
      <c r="AC24" s="119" t="s">
        <v>9593</v>
      </c>
      <c r="AD24" s="119" t="s">
        <v>9594</v>
      </c>
      <c r="AE24" s="119" t="s">
        <v>9472</v>
      </c>
      <c r="AF24" s="119" t="s">
        <v>9472</v>
      </c>
      <c r="AG24" s="119" t="s">
        <v>9595</v>
      </c>
      <c r="AH24" s="119" t="s">
        <v>9582</v>
      </c>
      <c r="AI24" s="119" t="s">
        <v>9596</v>
      </c>
      <c r="AJ24" s="119" t="s">
        <v>9472</v>
      </c>
    </row>
    <row r="25" spans="1:37" ht="27" thickBot="1">
      <c r="A25" s="104" t="s">
        <v>9480</v>
      </c>
      <c r="B25" s="105" t="s">
        <v>9546</v>
      </c>
      <c r="C25" s="105" t="s">
        <v>9547</v>
      </c>
      <c r="D25" s="105" t="s">
        <v>9481</v>
      </c>
      <c r="E25" s="105" t="s">
        <v>9481</v>
      </c>
      <c r="F25" s="105" t="s">
        <v>9548</v>
      </c>
      <c r="G25" s="105" t="s">
        <v>9481</v>
      </c>
      <c r="H25" s="105" t="s">
        <v>9482</v>
      </c>
      <c r="I25" s="105" t="s">
        <v>9549</v>
      </c>
      <c r="J25" s="105" t="s">
        <v>9481</v>
      </c>
      <c r="AA25" s="118" t="s">
        <v>9474</v>
      </c>
      <c r="AB25" s="119" t="s">
        <v>9597</v>
      </c>
      <c r="AC25" s="119" t="s">
        <v>9598</v>
      </c>
      <c r="AD25" s="119" t="s">
        <v>9599</v>
      </c>
      <c r="AE25" s="119" t="s">
        <v>9475</v>
      </c>
      <c r="AF25" s="119" t="s">
        <v>9475</v>
      </c>
      <c r="AG25" s="119" t="s">
        <v>9600</v>
      </c>
      <c r="AH25" s="119" t="s">
        <v>9583</v>
      </c>
      <c r="AI25" s="119" t="s">
        <v>9601</v>
      </c>
      <c r="AJ25" s="119" t="s">
        <v>9475</v>
      </c>
    </row>
    <row r="26" spans="1:37" ht="27" thickBot="1">
      <c r="A26" s="104" t="s">
        <v>9483</v>
      </c>
      <c r="B26" s="105" t="s">
        <v>9550</v>
      </c>
      <c r="C26" s="105" t="s">
        <v>9551</v>
      </c>
      <c r="D26" s="105" t="s">
        <v>9484</v>
      </c>
      <c r="E26" s="105" t="s">
        <v>9484</v>
      </c>
      <c r="F26" s="105" t="s">
        <v>9552</v>
      </c>
      <c r="G26" s="105" t="s">
        <v>9484</v>
      </c>
      <c r="H26" s="105" t="s">
        <v>9485</v>
      </c>
      <c r="I26" s="105" t="s">
        <v>9553</v>
      </c>
      <c r="J26" s="105" t="s">
        <v>9484</v>
      </c>
      <c r="AA26" s="118" t="s">
        <v>9477</v>
      </c>
      <c r="AB26" s="119" t="s">
        <v>9602</v>
      </c>
      <c r="AC26" s="119" t="s">
        <v>9603</v>
      </c>
      <c r="AD26" s="119" t="s">
        <v>9604</v>
      </c>
      <c r="AE26" s="119" t="s">
        <v>9478</v>
      </c>
      <c r="AF26" s="119" t="s">
        <v>9478</v>
      </c>
      <c r="AG26" s="119" t="s">
        <v>9605</v>
      </c>
      <c r="AH26" s="119" t="s">
        <v>9584</v>
      </c>
      <c r="AI26" s="119" t="s">
        <v>9606</v>
      </c>
      <c r="AJ26" s="119" t="s">
        <v>9478</v>
      </c>
    </row>
    <row r="27" spans="1:37" ht="27" thickBot="1">
      <c r="A27" s="104" t="s">
        <v>9486</v>
      </c>
      <c r="B27" s="105" t="s">
        <v>9554</v>
      </c>
      <c r="C27" s="105" t="s">
        <v>9555</v>
      </c>
      <c r="D27" s="105" t="s">
        <v>9487</v>
      </c>
      <c r="E27" s="105" t="s">
        <v>9487</v>
      </c>
      <c r="F27" s="105" t="s">
        <v>9556</v>
      </c>
      <c r="G27" s="105" t="s">
        <v>9487</v>
      </c>
      <c r="H27" s="105" t="s">
        <v>9488</v>
      </c>
      <c r="I27" s="105" t="s">
        <v>9557</v>
      </c>
      <c r="J27" s="105" t="s">
        <v>9487</v>
      </c>
      <c r="AA27" s="118" t="s">
        <v>9480</v>
      </c>
      <c r="AB27" s="119" t="s">
        <v>9607</v>
      </c>
      <c r="AC27" s="119" t="s">
        <v>9608</v>
      </c>
      <c r="AD27" s="119" t="s">
        <v>9609</v>
      </c>
      <c r="AE27" s="119" t="s">
        <v>9481</v>
      </c>
      <c r="AF27" s="119" t="s">
        <v>9481</v>
      </c>
      <c r="AG27" s="119" t="s">
        <v>9481</v>
      </c>
      <c r="AH27" s="119" t="s">
        <v>9585</v>
      </c>
      <c r="AI27" s="119" t="s">
        <v>9610</v>
      </c>
      <c r="AJ27" s="119" t="s">
        <v>9481</v>
      </c>
    </row>
    <row r="28" spans="1:37" ht="27" thickBot="1">
      <c r="A28" s="104" t="s">
        <v>9489</v>
      </c>
      <c r="B28" s="105" t="s">
        <v>9558</v>
      </c>
      <c r="C28" s="105" t="s">
        <v>9490</v>
      </c>
      <c r="D28" s="105" t="s">
        <v>9491</v>
      </c>
      <c r="E28" s="105" t="s">
        <v>9491</v>
      </c>
      <c r="F28" s="105" t="s">
        <v>9559</v>
      </c>
      <c r="G28" s="105" t="s">
        <v>9491</v>
      </c>
      <c r="H28" s="105" t="s">
        <v>9492</v>
      </c>
      <c r="I28" s="105" t="s">
        <v>9560</v>
      </c>
      <c r="J28" s="105" t="s">
        <v>9491</v>
      </c>
      <c r="AA28" s="118" t="s">
        <v>9483</v>
      </c>
      <c r="AB28" s="119" t="s">
        <v>9611</v>
      </c>
      <c r="AC28" s="119" t="s">
        <v>9612</v>
      </c>
      <c r="AD28" s="119" t="s">
        <v>9613</v>
      </c>
      <c r="AE28" s="119" t="s">
        <v>9484</v>
      </c>
      <c r="AF28" s="119" t="s">
        <v>9484</v>
      </c>
      <c r="AG28" s="119" t="s">
        <v>9484</v>
      </c>
      <c r="AH28" s="119" t="s">
        <v>9586</v>
      </c>
      <c r="AI28" s="119" t="s">
        <v>9614</v>
      </c>
      <c r="AJ28" s="119" t="s">
        <v>9484</v>
      </c>
    </row>
    <row r="29" spans="1:37" ht="27" thickBot="1">
      <c r="A29" s="104" t="s">
        <v>9493</v>
      </c>
      <c r="B29" s="105" t="s">
        <v>9561</v>
      </c>
      <c r="C29" s="105" t="s">
        <v>9562</v>
      </c>
      <c r="D29" s="105" t="s">
        <v>9494</v>
      </c>
      <c r="E29" s="105" t="s">
        <v>9494</v>
      </c>
      <c r="F29" s="105" t="s">
        <v>9563</v>
      </c>
      <c r="G29" s="105" t="s">
        <v>9494</v>
      </c>
      <c r="H29" s="105" t="s">
        <v>9495</v>
      </c>
      <c r="I29" s="105" t="s">
        <v>9496</v>
      </c>
      <c r="J29" s="105" t="s">
        <v>9494</v>
      </c>
      <c r="AA29" s="118" t="s">
        <v>9486</v>
      </c>
      <c r="AB29" s="119" t="s">
        <v>9615</v>
      </c>
      <c r="AC29" s="119" t="s">
        <v>9616</v>
      </c>
      <c r="AD29" s="119" t="s">
        <v>9617</v>
      </c>
      <c r="AE29" s="119" t="s">
        <v>9487</v>
      </c>
      <c r="AF29" s="119" t="s">
        <v>9487</v>
      </c>
      <c r="AG29" s="119" t="s">
        <v>9487</v>
      </c>
      <c r="AH29" s="119" t="s">
        <v>9487</v>
      </c>
      <c r="AI29" s="119" t="s">
        <v>9618</v>
      </c>
      <c r="AJ29" s="119" t="s">
        <v>9487</v>
      </c>
    </row>
    <row r="30" spans="1:37" ht="27" thickBot="1">
      <c r="A30" s="104" t="s">
        <v>9497</v>
      </c>
      <c r="B30" s="105" t="s">
        <v>9564</v>
      </c>
      <c r="C30" s="105" t="s">
        <v>9565</v>
      </c>
      <c r="D30" s="105" t="s">
        <v>9498</v>
      </c>
      <c r="E30" s="105" t="s">
        <v>9498</v>
      </c>
      <c r="F30" s="105" t="s">
        <v>9566</v>
      </c>
      <c r="G30" s="105" t="s">
        <v>9498</v>
      </c>
      <c r="H30" s="105" t="s">
        <v>9499</v>
      </c>
      <c r="I30" s="105" t="s">
        <v>9500</v>
      </c>
      <c r="J30" s="105" t="s">
        <v>9498</v>
      </c>
      <c r="AA30" s="118" t="s">
        <v>9489</v>
      </c>
      <c r="AB30" s="119" t="s">
        <v>9619</v>
      </c>
      <c r="AC30" s="119" t="s">
        <v>9620</v>
      </c>
      <c r="AD30" s="119" t="s">
        <v>9621</v>
      </c>
      <c r="AE30" s="119" t="s">
        <v>9491</v>
      </c>
      <c r="AF30" s="119" t="s">
        <v>9491</v>
      </c>
      <c r="AG30" s="119" t="s">
        <v>9491</v>
      </c>
      <c r="AH30" s="119" t="s">
        <v>9491</v>
      </c>
      <c r="AI30" s="119" t="s">
        <v>9622</v>
      </c>
      <c r="AJ30" s="119" t="s">
        <v>9491</v>
      </c>
    </row>
    <row r="31" spans="1:37" ht="27" thickBot="1">
      <c r="A31" s="104" t="s">
        <v>9501</v>
      </c>
      <c r="B31" s="105" t="s">
        <v>9567</v>
      </c>
      <c r="C31" s="105" t="s">
        <v>9568</v>
      </c>
      <c r="D31" s="105" t="s">
        <v>9502</v>
      </c>
      <c r="E31" s="105" t="s">
        <v>9502</v>
      </c>
      <c r="F31" s="105" t="s">
        <v>9569</v>
      </c>
      <c r="G31" s="105" t="s">
        <v>9502</v>
      </c>
      <c r="H31" s="105" t="s">
        <v>9502</v>
      </c>
      <c r="I31" s="105" t="s">
        <v>9503</v>
      </c>
      <c r="J31" s="105" t="s">
        <v>9502</v>
      </c>
      <c r="AA31" s="118" t="s">
        <v>9493</v>
      </c>
      <c r="AB31" s="119" t="s">
        <v>9623</v>
      </c>
      <c r="AC31" s="119" t="s">
        <v>9624</v>
      </c>
      <c r="AD31" s="119" t="s">
        <v>9625</v>
      </c>
      <c r="AE31" s="119" t="s">
        <v>9494</v>
      </c>
      <c r="AF31" s="119" t="s">
        <v>9494</v>
      </c>
      <c r="AG31" s="119" t="s">
        <v>9494</v>
      </c>
      <c r="AH31" s="119" t="s">
        <v>9494</v>
      </c>
      <c r="AI31" s="119" t="s">
        <v>9626</v>
      </c>
      <c r="AJ31" s="119" t="s">
        <v>9494</v>
      </c>
    </row>
    <row r="32" spans="1:37" ht="27" thickBot="1">
      <c r="A32" s="104" t="s">
        <v>9504</v>
      </c>
      <c r="B32" s="105" t="s">
        <v>9570</v>
      </c>
      <c r="C32" s="105" t="s">
        <v>9571</v>
      </c>
      <c r="D32" s="105" t="s">
        <v>9505</v>
      </c>
      <c r="E32" s="105" t="s">
        <v>9505</v>
      </c>
      <c r="F32" s="105" t="s">
        <v>9505</v>
      </c>
      <c r="G32" s="105" t="s">
        <v>9505</v>
      </c>
      <c r="H32" s="105" t="s">
        <v>9505</v>
      </c>
      <c r="I32" s="105" t="s">
        <v>9506</v>
      </c>
      <c r="J32" s="105" t="s">
        <v>9505</v>
      </c>
      <c r="AA32" s="118" t="s">
        <v>9497</v>
      </c>
      <c r="AB32" s="119" t="s">
        <v>9627</v>
      </c>
      <c r="AC32" s="119" t="s">
        <v>9628</v>
      </c>
      <c r="AD32" s="119" t="s">
        <v>9629</v>
      </c>
      <c r="AE32" s="119" t="s">
        <v>9498</v>
      </c>
      <c r="AF32" s="119" t="s">
        <v>9498</v>
      </c>
      <c r="AG32" s="119" t="s">
        <v>9498</v>
      </c>
      <c r="AH32" s="119" t="s">
        <v>9498</v>
      </c>
      <c r="AI32" s="119" t="s">
        <v>9587</v>
      </c>
      <c r="AJ32" s="119" t="s">
        <v>9498</v>
      </c>
    </row>
    <row r="33" spans="1:36" ht="27" thickBot="1">
      <c r="A33" s="104" t="s">
        <v>9507</v>
      </c>
      <c r="B33" s="105" t="s">
        <v>9572</v>
      </c>
      <c r="C33" s="105" t="s">
        <v>9573</v>
      </c>
      <c r="D33" s="105" t="s">
        <v>9508</v>
      </c>
      <c r="E33" s="105" t="s">
        <v>9508</v>
      </c>
      <c r="F33" s="105" t="s">
        <v>9508</v>
      </c>
      <c r="G33" s="105" t="s">
        <v>9508</v>
      </c>
      <c r="H33" s="105" t="s">
        <v>9508</v>
      </c>
      <c r="I33" s="105" t="s">
        <v>9508</v>
      </c>
      <c r="J33" s="105" t="s">
        <v>9508</v>
      </c>
      <c r="AA33" s="118" t="s">
        <v>9501</v>
      </c>
      <c r="AB33" s="119" t="s">
        <v>9630</v>
      </c>
      <c r="AC33" s="119" t="s">
        <v>9631</v>
      </c>
      <c r="AD33" s="119" t="s">
        <v>9632</v>
      </c>
      <c r="AE33" s="119" t="s">
        <v>9502</v>
      </c>
      <c r="AF33" s="119" t="s">
        <v>9502</v>
      </c>
      <c r="AG33" s="119" t="s">
        <v>9502</v>
      </c>
      <c r="AH33" s="119" t="s">
        <v>9502</v>
      </c>
      <c r="AI33" s="119" t="s">
        <v>9588</v>
      </c>
      <c r="AJ33" s="119" t="s">
        <v>9502</v>
      </c>
    </row>
    <row r="34" spans="1:36" ht="27" thickBot="1">
      <c r="A34" s="104" t="s">
        <v>9509</v>
      </c>
      <c r="B34" s="105" t="s">
        <v>9574</v>
      </c>
      <c r="C34" s="105" t="s">
        <v>9575</v>
      </c>
      <c r="D34" s="105" t="s">
        <v>9510</v>
      </c>
      <c r="E34" s="105" t="s">
        <v>9510</v>
      </c>
      <c r="F34" s="105" t="s">
        <v>9510</v>
      </c>
      <c r="G34" s="105" t="s">
        <v>9510</v>
      </c>
      <c r="H34" s="105" t="s">
        <v>9510</v>
      </c>
      <c r="I34" s="105" t="s">
        <v>9510</v>
      </c>
      <c r="J34" s="105" t="s">
        <v>9510</v>
      </c>
      <c r="AA34" s="118" t="s">
        <v>9504</v>
      </c>
      <c r="AB34" s="119" t="s">
        <v>9633</v>
      </c>
      <c r="AC34" s="119" t="s">
        <v>9634</v>
      </c>
      <c r="AD34" s="119" t="s">
        <v>9635</v>
      </c>
      <c r="AE34" s="119" t="s">
        <v>9505</v>
      </c>
      <c r="AF34" s="119" t="s">
        <v>9505</v>
      </c>
      <c r="AG34" s="119" t="s">
        <v>9505</v>
      </c>
      <c r="AH34" s="119" t="s">
        <v>9505</v>
      </c>
      <c r="AI34" s="119" t="s">
        <v>9505</v>
      </c>
      <c r="AJ34" s="119" t="s">
        <v>9505</v>
      </c>
    </row>
    <row r="35" spans="1:36" ht="27" thickBot="1">
      <c r="A35" s="104" t="s">
        <v>9511</v>
      </c>
      <c r="B35" s="105" t="s">
        <v>9576</v>
      </c>
      <c r="C35" s="105" t="s">
        <v>9577</v>
      </c>
      <c r="D35" s="105" t="s">
        <v>9512</v>
      </c>
      <c r="E35" s="105" t="s">
        <v>9512</v>
      </c>
      <c r="F35" s="105" t="s">
        <v>9512</v>
      </c>
      <c r="G35" s="105" t="s">
        <v>9512</v>
      </c>
      <c r="H35" s="105" t="s">
        <v>9512</v>
      </c>
      <c r="I35" s="105" t="s">
        <v>9512</v>
      </c>
      <c r="J35" s="105" t="s">
        <v>9512</v>
      </c>
      <c r="AA35" s="118" t="s">
        <v>9507</v>
      </c>
      <c r="AB35" s="119" t="s">
        <v>9589</v>
      </c>
      <c r="AC35" s="119" t="s">
        <v>9636</v>
      </c>
      <c r="AD35" s="119" t="s">
        <v>9637</v>
      </c>
      <c r="AE35" s="119" t="s">
        <v>9508</v>
      </c>
      <c r="AF35" s="119" t="s">
        <v>9508</v>
      </c>
      <c r="AG35" s="119" t="s">
        <v>9508</v>
      </c>
      <c r="AH35" s="119" t="s">
        <v>9508</v>
      </c>
      <c r="AI35" s="119" t="s">
        <v>9508</v>
      </c>
      <c r="AJ35" s="119" t="s">
        <v>9508</v>
      </c>
    </row>
    <row r="36" spans="1:36" ht="27" thickBot="1">
      <c r="A36" s="104" t="s">
        <v>9513</v>
      </c>
      <c r="B36" s="105" t="s">
        <v>9514</v>
      </c>
      <c r="C36" s="105" t="s">
        <v>9514</v>
      </c>
      <c r="D36" s="105" t="s">
        <v>9514</v>
      </c>
      <c r="E36" s="105" t="s">
        <v>9514</v>
      </c>
      <c r="F36" s="105" t="s">
        <v>9514</v>
      </c>
      <c r="G36" s="105" t="s">
        <v>9514</v>
      </c>
      <c r="H36" s="105" t="s">
        <v>9514</v>
      </c>
      <c r="I36" s="105" t="s">
        <v>9514</v>
      </c>
      <c r="J36" s="105" t="s">
        <v>9514</v>
      </c>
      <c r="AA36" s="118" t="s">
        <v>9509</v>
      </c>
      <c r="AB36" s="119" t="s">
        <v>9590</v>
      </c>
      <c r="AC36" s="119" t="s">
        <v>9638</v>
      </c>
      <c r="AD36" s="119" t="s">
        <v>9639</v>
      </c>
      <c r="AE36" s="119" t="s">
        <v>9510</v>
      </c>
      <c r="AF36" s="119" t="s">
        <v>9510</v>
      </c>
      <c r="AG36" s="119" t="s">
        <v>9510</v>
      </c>
      <c r="AH36" s="119" t="s">
        <v>9510</v>
      </c>
      <c r="AI36" s="119" t="s">
        <v>9510</v>
      </c>
      <c r="AJ36" s="119" t="s">
        <v>9510</v>
      </c>
    </row>
    <row r="37" spans="1:36" ht="27" thickBot="1">
      <c r="A37" s="104" t="s">
        <v>9515</v>
      </c>
      <c r="B37" s="105" t="s">
        <v>9516</v>
      </c>
      <c r="C37" s="105" t="s">
        <v>9516</v>
      </c>
      <c r="D37" s="105" t="s">
        <v>9516</v>
      </c>
      <c r="E37" s="105" t="s">
        <v>9516</v>
      </c>
      <c r="F37" s="105" t="s">
        <v>9516</v>
      </c>
      <c r="G37" s="105" t="s">
        <v>9516</v>
      </c>
      <c r="H37" s="105" t="s">
        <v>9516</v>
      </c>
      <c r="I37" s="105" t="s">
        <v>9516</v>
      </c>
      <c r="J37" s="105" t="s">
        <v>9516</v>
      </c>
      <c r="AA37" s="118" t="s">
        <v>9511</v>
      </c>
      <c r="AB37" s="119" t="s">
        <v>9512</v>
      </c>
      <c r="AC37" s="119" t="s">
        <v>9640</v>
      </c>
      <c r="AD37" s="119" t="s">
        <v>9512</v>
      </c>
      <c r="AE37" s="119" t="s">
        <v>9512</v>
      </c>
      <c r="AF37" s="119" t="s">
        <v>9512</v>
      </c>
      <c r="AG37" s="119" t="s">
        <v>9512</v>
      </c>
      <c r="AH37" s="119" t="s">
        <v>9512</v>
      </c>
      <c r="AI37" s="119" t="s">
        <v>9512</v>
      </c>
      <c r="AJ37" s="119" t="s">
        <v>9512</v>
      </c>
    </row>
    <row r="38" spans="1:36" ht="27" thickBot="1">
      <c r="A38" s="103"/>
      <c r="AA38" s="118" t="s">
        <v>9513</v>
      </c>
      <c r="AB38" s="119" t="s">
        <v>9514</v>
      </c>
      <c r="AC38" s="119" t="s">
        <v>9641</v>
      </c>
      <c r="AD38" s="119" t="s">
        <v>9514</v>
      </c>
      <c r="AE38" s="119" t="s">
        <v>9514</v>
      </c>
      <c r="AF38" s="119" t="s">
        <v>9514</v>
      </c>
      <c r="AG38" s="119" t="s">
        <v>9514</v>
      </c>
      <c r="AH38" s="119" t="s">
        <v>9514</v>
      </c>
      <c r="AI38" s="119" t="s">
        <v>9514</v>
      </c>
      <c r="AJ38" s="119" t="s">
        <v>9514</v>
      </c>
    </row>
    <row r="39" spans="1:36" ht="16" thickBot="1">
      <c r="A39" s="104" t="s">
        <v>9517</v>
      </c>
      <c r="B39" s="104" t="s">
        <v>9444</v>
      </c>
      <c r="C39" s="104" t="s">
        <v>9445</v>
      </c>
      <c r="D39" s="104" t="s">
        <v>9446</v>
      </c>
      <c r="E39" s="104" t="s">
        <v>9447</v>
      </c>
      <c r="F39" s="104" t="s">
        <v>9448</v>
      </c>
      <c r="G39" s="104" t="s">
        <v>9449</v>
      </c>
      <c r="H39" s="104" t="s">
        <v>9450</v>
      </c>
      <c r="I39" s="104" t="s">
        <v>9451</v>
      </c>
      <c r="J39" s="104" t="s">
        <v>9452</v>
      </c>
      <c r="AA39" s="118" t="s">
        <v>9515</v>
      </c>
      <c r="AB39" s="119" t="s">
        <v>9516</v>
      </c>
      <c r="AC39" s="119" t="s">
        <v>9516</v>
      </c>
      <c r="AD39" s="119" t="s">
        <v>9516</v>
      </c>
      <c r="AE39" s="119" t="s">
        <v>9516</v>
      </c>
      <c r="AF39" s="119" t="s">
        <v>9516</v>
      </c>
      <c r="AG39" s="119" t="s">
        <v>9516</v>
      </c>
      <c r="AH39" s="119" t="s">
        <v>9516</v>
      </c>
      <c r="AI39" s="119" t="s">
        <v>9516</v>
      </c>
      <c r="AJ39" s="119" t="s">
        <v>9516</v>
      </c>
    </row>
    <row r="40" spans="1:36" ht="22" thickBot="1">
      <c r="A40" s="104" t="s">
        <v>9471</v>
      </c>
      <c r="B40" s="105">
        <v>464.9</v>
      </c>
      <c r="C40" s="105">
        <v>36.5</v>
      </c>
      <c r="D40" s="105">
        <v>478.9</v>
      </c>
      <c r="E40" s="105">
        <v>15</v>
      </c>
      <c r="F40" s="105">
        <v>459.9</v>
      </c>
      <c r="G40" s="105">
        <v>15</v>
      </c>
      <c r="H40" s="105">
        <v>33</v>
      </c>
      <c r="I40" s="105">
        <v>20.5</v>
      </c>
      <c r="J40" s="105">
        <v>15</v>
      </c>
      <c r="AA40" s="115"/>
    </row>
    <row r="41" spans="1:36" ht="16" thickBot="1">
      <c r="A41" s="104" t="s">
        <v>9474</v>
      </c>
      <c r="B41" s="105">
        <v>463.9</v>
      </c>
      <c r="C41" s="105">
        <v>35.5</v>
      </c>
      <c r="D41" s="105">
        <v>477.9</v>
      </c>
      <c r="E41" s="105">
        <v>14</v>
      </c>
      <c r="F41" s="105">
        <v>458.9</v>
      </c>
      <c r="G41" s="105">
        <v>14</v>
      </c>
      <c r="H41" s="105">
        <v>32</v>
      </c>
      <c r="I41" s="105">
        <v>19.5</v>
      </c>
      <c r="J41" s="105">
        <v>14</v>
      </c>
      <c r="AA41" s="116" t="s">
        <v>9517</v>
      </c>
      <c r="AB41" s="117" t="s">
        <v>9444</v>
      </c>
      <c r="AC41" s="117" t="s">
        <v>9445</v>
      </c>
      <c r="AD41" s="117" t="s">
        <v>9446</v>
      </c>
      <c r="AE41" s="117" t="s">
        <v>9447</v>
      </c>
      <c r="AF41" s="117" t="s">
        <v>9448</v>
      </c>
      <c r="AG41" s="117" t="s">
        <v>9449</v>
      </c>
      <c r="AH41" s="117" t="s">
        <v>9450</v>
      </c>
      <c r="AI41" s="117" t="s">
        <v>9451</v>
      </c>
      <c r="AJ41" s="117" t="s">
        <v>9452</v>
      </c>
    </row>
    <row r="42" spans="1:36" ht="16" thickBot="1">
      <c r="A42" s="104" t="s">
        <v>9477</v>
      </c>
      <c r="B42" s="105">
        <v>462.9</v>
      </c>
      <c r="C42" s="105">
        <v>34.5</v>
      </c>
      <c r="D42" s="105">
        <v>13</v>
      </c>
      <c r="E42" s="105">
        <v>13</v>
      </c>
      <c r="F42" s="105">
        <v>457.9</v>
      </c>
      <c r="G42" s="105">
        <v>13</v>
      </c>
      <c r="H42" s="105">
        <v>31</v>
      </c>
      <c r="I42" s="105">
        <v>18.5</v>
      </c>
      <c r="J42" s="105">
        <v>13</v>
      </c>
      <c r="AA42" s="118" t="s">
        <v>9471</v>
      </c>
      <c r="AB42" s="119">
        <v>248.6</v>
      </c>
      <c r="AC42" s="119">
        <v>697.2</v>
      </c>
      <c r="AD42" s="119">
        <v>266.60000000000002</v>
      </c>
      <c r="AE42" s="119">
        <v>15</v>
      </c>
      <c r="AF42" s="119">
        <v>15</v>
      </c>
      <c r="AG42" s="119">
        <v>243.1</v>
      </c>
      <c r="AH42" s="119">
        <v>27</v>
      </c>
      <c r="AI42" s="119">
        <v>24.5</v>
      </c>
      <c r="AJ42" s="119">
        <v>15</v>
      </c>
    </row>
    <row r="43" spans="1:36" ht="16" thickBot="1">
      <c r="A43" s="104" t="s">
        <v>9480</v>
      </c>
      <c r="B43" s="105">
        <v>461.9</v>
      </c>
      <c r="C43" s="105">
        <v>33.5</v>
      </c>
      <c r="D43" s="105">
        <v>12</v>
      </c>
      <c r="E43" s="105">
        <v>12</v>
      </c>
      <c r="F43" s="105">
        <v>456.9</v>
      </c>
      <c r="G43" s="105">
        <v>12</v>
      </c>
      <c r="H43" s="105">
        <v>30</v>
      </c>
      <c r="I43" s="105">
        <v>17.5</v>
      </c>
      <c r="J43" s="105">
        <v>12</v>
      </c>
      <c r="AA43" s="118" t="s">
        <v>9474</v>
      </c>
      <c r="AB43" s="119">
        <v>247.6</v>
      </c>
      <c r="AC43" s="119">
        <v>461.6</v>
      </c>
      <c r="AD43" s="119">
        <v>265.60000000000002</v>
      </c>
      <c r="AE43" s="119">
        <v>14</v>
      </c>
      <c r="AF43" s="119">
        <v>14</v>
      </c>
      <c r="AG43" s="119">
        <v>242.1</v>
      </c>
      <c r="AH43" s="119">
        <v>26</v>
      </c>
      <c r="AI43" s="119">
        <v>23.5</v>
      </c>
      <c r="AJ43" s="119">
        <v>14</v>
      </c>
    </row>
    <row r="44" spans="1:36" ht="16" thickBot="1">
      <c r="A44" s="104" t="s">
        <v>9483</v>
      </c>
      <c r="B44" s="105">
        <v>460.9</v>
      </c>
      <c r="C44" s="105">
        <v>28.5</v>
      </c>
      <c r="D44" s="105">
        <v>11</v>
      </c>
      <c r="E44" s="105">
        <v>11</v>
      </c>
      <c r="F44" s="105">
        <v>455.9</v>
      </c>
      <c r="G44" s="105">
        <v>11</v>
      </c>
      <c r="H44" s="105">
        <v>29</v>
      </c>
      <c r="I44" s="105">
        <v>16.5</v>
      </c>
      <c r="J44" s="105">
        <v>11</v>
      </c>
      <c r="AA44" s="118" t="s">
        <v>9477</v>
      </c>
      <c r="AB44" s="119">
        <v>246.6</v>
      </c>
      <c r="AC44" s="119">
        <v>460.6</v>
      </c>
      <c r="AD44" s="119">
        <v>264.60000000000002</v>
      </c>
      <c r="AE44" s="119">
        <v>13</v>
      </c>
      <c r="AF44" s="119">
        <v>13</v>
      </c>
      <c r="AG44" s="119">
        <v>241.1</v>
      </c>
      <c r="AH44" s="119">
        <v>25</v>
      </c>
      <c r="AI44" s="119">
        <v>22.5</v>
      </c>
      <c r="AJ44" s="119">
        <v>13</v>
      </c>
    </row>
    <row r="45" spans="1:36" ht="16" thickBot="1">
      <c r="A45" s="104" t="s">
        <v>9486</v>
      </c>
      <c r="B45" s="105">
        <v>459.9</v>
      </c>
      <c r="C45" s="105">
        <v>27.5</v>
      </c>
      <c r="D45" s="105">
        <v>10</v>
      </c>
      <c r="E45" s="105">
        <v>10</v>
      </c>
      <c r="F45" s="105">
        <v>454.9</v>
      </c>
      <c r="G45" s="105">
        <v>10</v>
      </c>
      <c r="H45" s="105">
        <v>22</v>
      </c>
      <c r="I45" s="105">
        <v>15.5</v>
      </c>
      <c r="J45" s="105">
        <v>10</v>
      </c>
      <c r="AA45" s="118" t="s">
        <v>9480</v>
      </c>
      <c r="AB45" s="119">
        <v>245.6</v>
      </c>
      <c r="AC45" s="119">
        <v>459.6</v>
      </c>
      <c r="AD45" s="119">
        <v>263.60000000000002</v>
      </c>
      <c r="AE45" s="119">
        <v>12</v>
      </c>
      <c r="AF45" s="119">
        <v>12</v>
      </c>
      <c r="AG45" s="119">
        <v>12</v>
      </c>
      <c r="AH45" s="119">
        <v>24</v>
      </c>
      <c r="AI45" s="119">
        <v>21.5</v>
      </c>
      <c r="AJ45" s="119">
        <v>12</v>
      </c>
    </row>
    <row r="46" spans="1:36" ht="16" thickBot="1">
      <c r="A46" s="104" t="s">
        <v>9489</v>
      </c>
      <c r="B46" s="105">
        <v>458.9</v>
      </c>
      <c r="C46" s="105">
        <v>24</v>
      </c>
      <c r="D46" s="105">
        <v>9</v>
      </c>
      <c r="E46" s="105">
        <v>9</v>
      </c>
      <c r="F46" s="105">
        <v>453.9</v>
      </c>
      <c r="G46" s="105">
        <v>9</v>
      </c>
      <c r="H46" s="105">
        <v>21</v>
      </c>
      <c r="I46" s="105">
        <v>14.5</v>
      </c>
      <c r="J46" s="105">
        <v>9</v>
      </c>
      <c r="AA46" s="118" t="s">
        <v>9483</v>
      </c>
      <c r="AB46" s="119">
        <v>241.1</v>
      </c>
      <c r="AC46" s="119">
        <v>458.6</v>
      </c>
      <c r="AD46" s="119">
        <v>258.60000000000002</v>
      </c>
      <c r="AE46" s="119">
        <v>11</v>
      </c>
      <c r="AF46" s="119">
        <v>11</v>
      </c>
      <c r="AG46" s="119">
        <v>11</v>
      </c>
      <c r="AH46" s="119">
        <v>20</v>
      </c>
      <c r="AI46" s="119">
        <v>20.5</v>
      </c>
      <c r="AJ46" s="119">
        <v>11</v>
      </c>
    </row>
    <row r="47" spans="1:36" ht="16" thickBot="1">
      <c r="A47" s="104" t="s">
        <v>9493</v>
      </c>
      <c r="B47" s="105">
        <v>457.9</v>
      </c>
      <c r="C47" s="105">
        <v>20.5</v>
      </c>
      <c r="D47" s="105">
        <v>8</v>
      </c>
      <c r="E47" s="105">
        <v>8</v>
      </c>
      <c r="F47" s="105">
        <v>452.9</v>
      </c>
      <c r="G47" s="105">
        <v>8</v>
      </c>
      <c r="H47" s="105">
        <v>20</v>
      </c>
      <c r="I47" s="105">
        <v>10</v>
      </c>
      <c r="J47" s="105">
        <v>8</v>
      </c>
      <c r="AA47" s="118" t="s">
        <v>9486</v>
      </c>
      <c r="AB47" s="119">
        <v>240.1</v>
      </c>
      <c r="AC47" s="119">
        <v>457.6</v>
      </c>
      <c r="AD47" s="119">
        <v>257.60000000000002</v>
      </c>
      <c r="AE47" s="119">
        <v>10</v>
      </c>
      <c r="AF47" s="119">
        <v>10</v>
      </c>
      <c r="AG47" s="119">
        <v>10</v>
      </c>
      <c r="AH47" s="119">
        <v>10</v>
      </c>
      <c r="AI47" s="119">
        <v>19.5</v>
      </c>
      <c r="AJ47" s="119">
        <v>10</v>
      </c>
    </row>
    <row r="48" spans="1:36" ht="16" thickBot="1">
      <c r="A48" s="104" t="s">
        <v>9497</v>
      </c>
      <c r="B48" s="105">
        <v>456.9</v>
      </c>
      <c r="C48" s="105">
        <v>19.5</v>
      </c>
      <c r="D48" s="105">
        <v>7</v>
      </c>
      <c r="E48" s="105">
        <v>7</v>
      </c>
      <c r="F48" s="105">
        <v>451.9</v>
      </c>
      <c r="G48" s="105">
        <v>7</v>
      </c>
      <c r="H48" s="105">
        <v>10</v>
      </c>
      <c r="I48" s="105">
        <v>9</v>
      </c>
      <c r="J48" s="105">
        <v>7</v>
      </c>
      <c r="AA48" s="118" t="s">
        <v>9489</v>
      </c>
      <c r="AB48" s="119">
        <v>239.1</v>
      </c>
      <c r="AC48" s="119">
        <v>456.6</v>
      </c>
      <c r="AD48" s="119">
        <v>256.60000000000002</v>
      </c>
      <c r="AE48" s="119">
        <v>9</v>
      </c>
      <c r="AF48" s="119">
        <v>9</v>
      </c>
      <c r="AG48" s="119">
        <v>9</v>
      </c>
      <c r="AH48" s="119">
        <v>9</v>
      </c>
      <c r="AI48" s="119">
        <v>18.5</v>
      </c>
      <c r="AJ48" s="119">
        <v>9</v>
      </c>
    </row>
    <row r="49" spans="1:40" ht="16" thickBot="1">
      <c r="A49" s="104" t="s">
        <v>9501</v>
      </c>
      <c r="B49" s="105">
        <v>455.9</v>
      </c>
      <c r="C49" s="105">
        <v>18.5</v>
      </c>
      <c r="D49" s="105">
        <v>6</v>
      </c>
      <c r="E49" s="105">
        <v>6</v>
      </c>
      <c r="F49" s="105">
        <v>450.9</v>
      </c>
      <c r="G49" s="105">
        <v>6</v>
      </c>
      <c r="H49" s="105">
        <v>6</v>
      </c>
      <c r="I49" s="105">
        <v>8</v>
      </c>
      <c r="J49" s="105">
        <v>6</v>
      </c>
      <c r="AA49" s="118" t="s">
        <v>9493</v>
      </c>
      <c r="AB49" s="119">
        <v>238.1</v>
      </c>
      <c r="AC49" s="119">
        <v>455.6</v>
      </c>
      <c r="AD49" s="119">
        <v>255.6</v>
      </c>
      <c r="AE49" s="119">
        <v>8</v>
      </c>
      <c r="AF49" s="119">
        <v>8</v>
      </c>
      <c r="AG49" s="119">
        <v>8</v>
      </c>
      <c r="AH49" s="119">
        <v>8</v>
      </c>
      <c r="AI49" s="119">
        <v>17.5</v>
      </c>
      <c r="AJ49" s="119">
        <v>8</v>
      </c>
    </row>
    <row r="50" spans="1:40" ht="16" thickBot="1">
      <c r="A50" s="104" t="s">
        <v>9504</v>
      </c>
      <c r="B50" s="105">
        <v>454.9</v>
      </c>
      <c r="C50" s="105">
        <v>17.5</v>
      </c>
      <c r="D50" s="105">
        <v>5</v>
      </c>
      <c r="E50" s="105">
        <v>5</v>
      </c>
      <c r="F50" s="105">
        <v>5</v>
      </c>
      <c r="G50" s="105">
        <v>5</v>
      </c>
      <c r="H50" s="105">
        <v>5</v>
      </c>
      <c r="I50" s="105">
        <v>7</v>
      </c>
      <c r="J50" s="105">
        <v>5</v>
      </c>
      <c r="AA50" s="118" t="s">
        <v>9497</v>
      </c>
      <c r="AB50" s="119">
        <v>237.1</v>
      </c>
      <c r="AC50" s="119">
        <v>449.6</v>
      </c>
      <c r="AD50" s="119">
        <v>254.6</v>
      </c>
      <c r="AE50" s="119">
        <v>7</v>
      </c>
      <c r="AF50" s="119">
        <v>7</v>
      </c>
      <c r="AG50" s="119">
        <v>7</v>
      </c>
      <c r="AH50" s="119">
        <v>7</v>
      </c>
      <c r="AI50" s="119">
        <v>13</v>
      </c>
      <c r="AJ50" s="119">
        <v>7</v>
      </c>
    </row>
    <row r="51" spans="1:40" ht="16" thickBot="1">
      <c r="A51" s="104" t="s">
        <v>9507</v>
      </c>
      <c r="B51" s="105">
        <v>450.4</v>
      </c>
      <c r="C51" s="105">
        <v>12.5</v>
      </c>
      <c r="D51" s="105">
        <v>4</v>
      </c>
      <c r="E51" s="105">
        <v>4</v>
      </c>
      <c r="F51" s="105">
        <v>4</v>
      </c>
      <c r="G51" s="105">
        <v>4</v>
      </c>
      <c r="H51" s="105">
        <v>4</v>
      </c>
      <c r="I51" s="105">
        <v>4</v>
      </c>
      <c r="J51" s="105">
        <v>4</v>
      </c>
      <c r="AA51" s="118" t="s">
        <v>9501</v>
      </c>
      <c r="AB51" s="119">
        <v>236.1</v>
      </c>
      <c r="AC51" s="119">
        <v>448.6</v>
      </c>
      <c r="AD51" s="119">
        <v>253.6</v>
      </c>
      <c r="AE51" s="119">
        <v>6</v>
      </c>
      <c r="AF51" s="119">
        <v>6</v>
      </c>
      <c r="AG51" s="119">
        <v>6</v>
      </c>
      <c r="AH51" s="119">
        <v>6</v>
      </c>
      <c r="AI51" s="119">
        <v>12</v>
      </c>
      <c r="AJ51" s="119">
        <v>6</v>
      </c>
    </row>
    <row r="52" spans="1:40" ht="16" thickBot="1">
      <c r="A52" s="104" t="s">
        <v>9509</v>
      </c>
      <c r="B52" s="105">
        <v>449.4</v>
      </c>
      <c r="C52" s="105">
        <v>11.5</v>
      </c>
      <c r="D52" s="105">
        <v>3</v>
      </c>
      <c r="E52" s="105">
        <v>3</v>
      </c>
      <c r="F52" s="105">
        <v>3</v>
      </c>
      <c r="G52" s="105">
        <v>3</v>
      </c>
      <c r="H52" s="105">
        <v>3</v>
      </c>
      <c r="I52" s="105">
        <v>3</v>
      </c>
      <c r="J52" s="105">
        <v>3</v>
      </c>
      <c r="AA52" s="118" t="s">
        <v>9504</v>
      </c>
      <c r="AB52" s="119">
        <v>235.1</v>
      </c>
      <c r="AC52" s="119">
        <v>447.6</v>
      </c>
      <c r="AD52" s="119">
        <v>252.6</v>
      </c>
      <c r="AE52" s="119">
        <v>5</v>
      </c>
      <c r="AF52" s="119">
        <v>5</v>
      </c>
      <c r="AG52" s="119">
        <v>5</v>
      </c>
      <c r="AH52" s="119">
        <v>5</v>
      </c>
      <c r="AI52" s="119">
        <v>5</v>
      </c>
      <c r="AJ52" s="119">
        <v>5</v>
      </c>
    </row>
    <row r="53" spans="1:40" ht="16" thickBot="1">
      <c r="A53" s="104" t="s">
        <v>9511</v>
      </c>
      <c r="B53" s="105">
        <v>448.4</v>
      </c>
      <c r="C53" s="105">
        <v>10.5</v>
      </c>
      <c r="D53" s="105">
        <v>2</v>
      </c>
      <c r="E53" s="105">
        <v>2</v>
      </c>
      <c r="F53" s="105">
        <v>2</v>
      </c>
      <c r="G53" s="105">
        <v>2</v>
      </c>
      <c r="H53" s="105">
        <v>2</v>
      </c>
      <c r="I53" s="105">
        <v>2</v>
      </c>
      <c r="J53" s="105">
        <v>2</v>
      </c>
      <c r="AA53" s="118" t="s">
        <v>9507</v>
      </c>
      <c r="AB53" s="119">
        <v>8</v>
      </c>
      <c r="AC53" s="119">
        <v>446.6</v>
      </c>
      <c r="AD53" s="119">
        <v>251.6</v>
      </c>
      <c r="AE53" s="119">
        <v>4</v>
      </c>
      <c r="AF53" s="119">
        <v>4</v>
      </c>
      <c r="AG53" s="119">
        <v>4</v>
      </c>
      <c r="AH53" s="119">
        <v>4</v>
      </c>
      <c r="AI53" s="119">
        <v>4</v>
      </c>
      <c r="AJ53" s="119">
        <v>4</v>
      </c>
    </row>
    <row r="54" spans="1:40" ht="16" thickBot="1">
      <c r="A54" s="104" t="s">
        <v>9513</v>
      </c>
      <c r="B54" s="105">
        <v>1</v>
      </c>
      <c r="C54" s="105">
        <v>1</v>
      </c>
      <c r="D54" s="105">
        <v>1</v>
      </c>
      <c r="E54" s="105">
        <v>1</v>
      </c>
      <c r="F54" s="105">
        <v>1</v>
      </c>
      <c r="G54" s="105">
        <v>1</v>
      </c>
      <c r="H54" s="105">
        <v>1</v>
      </c>
      <c r="I54" s="105">
        <v>1</v>
      </c>
      <c r="J54" s="105">
        <v>1</v>
      </c>
      <c r="AA54" s="118" t="s">
        <v>9509</v>
      </c>
      <c r="AB54" s="119">
        <v>7</v>
      </c>
      <c r="AC54" s="119">
        <v>445.6</v>
      </c>
      <c r="AD54" s="119">
        <v>250.6</v>
      </c>
      <c r="AE54" s="119">
        <v>3</v>
      </c>
      <c r="AF54" s="119">
        <v>3</v>
      </c>
      <c r="AG54" s="119">
        <v>3</v>
      </c>
      <c r="AH54" s="119">
        <v>3</v>
      </c>
      <c r="AI54" s="119">
        <v>3</v>
      </c>
      <c r="AJ54" s="119">
        <v>3</v>
      </c>
    </row>
    <row r="55" spans="1:40" ht="16" thickBot="1">
      <c r="A55" s="104" t="s">
        <v>9515</v>
      </c>
      <c r="B55" s="105">
        <v>0</v>
      </c>
      <c r="C55" s="105">
        <v>0</v>
      </c>
      <c r="D55" s="105">
        <v>0</v>
      </c>
      <c r="E55" s="105">
        <v>0</v>
      </c>
      <c r="F55" s="105">
        <v>0</v>
      </c>
      <c r="G55" s="105">
        <v>0</v>
      </c>
      <c r="H55" s="105">
        <v>0</v>
      </c>
      <c r="I55" s="105">
        <v>0</v>
      </c>
      <c r="J55" s="105">
        <v>0</v>
      </c>
      <c r="AA55" s="118" t="s">
        <v>9511</v>
      </c>
      <c r="AB55" s="119">
        <v>2</v>
      </c>
      <c r="AC55" s="119">
        <v>444.6</v>
      </c>
      <c r="AD55" s="119">
        <v>2</v>
      </c>
      <c r="AE55" s="119">
        <v>2</v>
      </c>
      <c r="AF55" s="119">
        <v>2</v>
      </c>
      <c r="AG55" s="119">
        <v>2</v>
      </c>
      <c r="AH55" s="119">
        <v>2</v>
      </c>
      <c r="AI55" s="119">
        <v>2</v>
      </c>
      <c r="AJ55" s="119">
        <v>2</v>
      </c>
    </row>
    <row r="56" spans="1:40" ht="17" thickBot="1">
      <c r="A56" s="103"/>
      <c r="AA56" s="118" t="s">
        <v>9513</v>
      </c>
      <c r="AB56" s="119">
        <v>1</v>
      </c>
      <c r="AC56" s="119">
        <v>443.6</v>
      </c>
      <c r="AD56" s="119">
        <v>1</v>
      </c>
      <c r="AE56" s="119">
        <v>1</v>
      </c>
      <c r="AF56" s="119">
        <v>1</v>
      </c>
      <c r="AG56" s="119">
        <v>1</v>
      </c>
      <c r="AH56" s="119">
        <v>1</v>
      </c>
      <c r="AI56" s="119">
        <v>1</v>
      </c>
      <c r="AJ56" s="119">
        <v>1</v>
      </c>
    </row>
    <row r="57" spans="1:40" ht="16" thickBot="1">
      <c r="A57" s="104" t="s">
        <v>9518</v>
      </c>
      <c r="B57" s="104" t="s">
        <v>9444</v>
      </c>
      <c r="C57" s="104" t="s">
        <v>9445</v>
      </c>
      <c r="D57" s="104" t="s">
        <v>9446</v>
      </c>
      <c r="E57" s="104" t="s">
        <v>9447</v>
      </c>
      <c r="F57" s="104" t="s">
        <v>9448</v>
      </c>
      <c r="G57" s="104" t="s">
        <v>9449</v>
      </c>
      <c r="H57" s="104" t="s">
        <v>9450</v>
      </c>
      <c r="I57" s="104" t="s">
        <v>9451</v>
      </c>
      <c r="J57" s="104" t="s">
        <v>9452</v>
      </c>
      <c r="K57" s="104" t="s">
        <v>9519</v>
      </c>
      <c r="L57" s="104" t="s">
        <v>9520</v>
      </c>
      <c r="M57" s="104" t="s">
        <v>9521</v>
      </c>
      <c r="N57" s="104" t="s">
        <v>9522</v>
      </c>
      <c r="AA57" s="118" t="s">
        <v>9515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</row>
    <row r="58" spans="1:40" ht="22" thickBot="1">
      <c r="A58" s="104" t="s">
        <v>9454</v>
      </c>
      <c r="B58" s="105">
        <v>462.9</v>
      </c>
      <c r="C58" s="105">
        <v>1</v>
      </c>
      <c r="D58" s="105">
        <v>1</v>
      </c>
      <c r="E58" s="105">
        <v>1</v>
      </c>
      <c r="F58" s="105">
        <v>452.9</v>
      </c>
      <c r="G58" s="105">
        <v>15</v>
      </c>
      <c r="H58" s="105">
        <v>33</v>
      </c>
      <c r="I58" s="105">
        <v>20.5</v>
      </c>
      <c r="J58" s="105">
        <v>10</v>
      </c>
      <c r="K58" s="105">
        <v>997.2</v>
      </c>
      <c r="L58" s="105">
        <v>1000</v>
      </c>
      <c r="M58" s="105">
        <v>2.8</v>
      </c>
      <c r="N58" s="105">
        <v>0.28000000000000003</v>
      </c>
      <c r="AA58" s="115"/>
    </row>
    <row r="59" spans="1:40" ht="16" thickBot="1">
      <c r="A59" s="104" t="s">
        <v>9455</v>
      </c>
      <c r="B59" s="105">
        <v>460.9</v>
      </c>
      <c r="C59" s="105">
        <v>12.5</v>
      </c>
      <c r="D59" s="105">
        <v>4</v>
      </c>
      <c r="E59" s="105">
        <v>4</v>
      </c>
      <c r="F59" s="105">
        <v>450.9</v>
      </c>
      <c r="G59" s="105">
        <v>13</v>
      </c>
      <c r="H59" s="105">
        <v>31</v>
      </c>
      <c r="I59" s="105">
        <v>18.5</v>
      </c>
      <c r="J59" s="105">
        <v>10</v>
      </c>
      <c r="K59" s="105">
        <v>1004.7</v>
      </c>
      <c r="L59" s="105">
        <v>1000</v>
      </c>
      <c r="M59" s="105">
        <v>-4.7</v>
      </c>
      <c r="N59" s="105">
        <v>-0.47</v>
      </c>
      <c r="AA59" s="116" t="s">
        <v>9518</v>
      </c>
      <c r="AB59" s="117" t="s">
        <v>9444</v>
      </c>
      <c r="AC59" s="117" t="s">
        <v>9445</v>
      </c>
      <c r="AD59" s="117" t="s">
        <v>9446</v>
      </c>
      <c r="AE59" s="117" t="s">
        <v>9447</v>
      </c>
      <c r="AF59" s="117" t="s">
        <v>9448</v>
      </c>
      <c r="AG59" s="117" t="s">
        <v>9449</v>
      </c>
      <c r="AH59" s="117" t="s">
        <v>9450</v>
      </c>
      <c r="AI59" s="117" t="s">
        <v>9451</v>
      </c>
      <c r="AJ59" s="117" t="s">
        <v>9452</v>
      </c>
      <c r="AK59" s="117" t="s">
        <v>9519</v>
      </c>
      <c r="AL59" s="117" t="s">
        <v>9520</v>
      </c>
      <c r="AM59" s="117" t="s">
        <v>9521</v>
      </c>
      <c r="AN59" s="117" t="s">
        <v>9522</v>
      </c>
    </row>
    <row r="60" spans="1:40" ht="16" thickBot="1">
      <c r="A60" s="104" t="s">
        <v>9456</v>
      </c>
      <c r="B60" s="105">
        <v>460.9</v>
      </c>
      <c r="C60" s="105">
        <v>19.5</v>
      </c>
      <c r="D60" s="105">
        <v>7</v>
      </c>
      <c r="E60" s="105">
        <v>7</v>
      </c>
      <c r="F60" s="105">
        <v>454.9</v>
      </c>
      <c r="G60" s="105">
        <v>7</v>
      </c>
      <c r="H60" s="105">
        <v>22</v>
      </c>
      <c r="I60" s="105">
        <v>9</v>
      </c>
      <c r="J60" s="105">
        <v>10</v>
      </c>
      <c r="K60" s="105">
        <v>997.2</v>
      </c>
      <c r="L60" s="105">
        <v>1000</v>
      </c>
      <c r="M60" s="105">
        <v>2.8</v>
      </c>
      <c r="N60" s="105">
        <v>0.28000000000000003</v>
      </c>
      <c r="AA60" s="118" t="s">
        <v>9454</v>
      </c>
      <c r="AB60" s="119">
        <v>7</v>
      </c>
      <c r="AC60" s="119">
        <v>697.2</v>
      </c>
      <c r="AD60" s="119">
        <v>266.60000000000002</v>
      </c>
      <c r="AE60" s="119">
        <v>15</v>
      </c>
      <c r="AF60" s="119">
        <v>8</v>
      </c>
      <c r="AG60" s="119">
        <v>1</v>
      </c>
      <c r="AH60" s="119">
        <v>1</v>
      </c>
      <c r="AI60" s="119">
        <v>1</v>
      </c>
      <c r="AJ60" s="119">
        <v>6</v>
      </c>
      <c r="AK60" s="119">
        <v>1002.8</v>
      </c>
      <c r="AL60" s="119">
        <v>1000</v>
      </c>
      <c r="AM60" s="119">
        <v>-2.8</v>
      </c>
      <c r="AN60" s="119">
        <v>-0.28000000000000003</v>
      </c>
    </row>
    <row r="61" spans="1:40" ht="16" thickBot="1">
      <c r="A61" s="104" t="s">
        <v>9457</v>
      </c>
      <c r="B61" s="105">
        <v>456.9</v>
      </c>
      <c r="C61" s="105">
        <v>27.5</v>
      </c>
      <c r="D61" s="105">
        <v>10</v>
      </c>
      <c r="E61" s="105">
        <v>10</v>
      </c>
      <c r="F61" s="105">
        <v>450.9</v>
      </c>
      <c r="G61" s="105">
        <v>5</v>
      </c>
      <c r="H61" s="105">
        <v>20</v>
      </c>
      <c r="I61" s="105">
        <v>7</v>
      </c>
      <c r="J61" s="105">
        <v>10</v>
      </c>
      <c r="K61" s="105">
        <v>997.2</v>
      </c>
      <c r="L61" s="105">
        <v>1000</v>
      </c>
      <c r="M61" s="105">
        <v>2.8</v>
      </c>
      <c r="N61" s="105">
        <v>0.28000000000000003</v>
      </c>
      <c r="AA61" s="118" t="s">
        <v>9455</v>
      </c>
      <c r="AB61" s="119">
        <v>235.1</v>
      </c>
      <c r="AC61" s="119">
        <v>459.6</v>
      </c>
      <c r="AD61" s="119">
        <v>263.60000000000002</v>
      </c>
      <c r="AE61" s="119">
        <v>12</v>
      </c>
      <c r="AF61" s="119">
        <v>10</v>
      </c>
      <c r="AG61" s="119">
        <v>3</v>
      </c>
      <c r="AH61" s="119">
        <v>3</v>
      </c>
      <c r="AI61" s="119">
        <v>3</v>
      </c>
      <c r="AJ61" s="119">
        <v>6</v>
      </c>
      <c r="AK61" s="119">
        <v>995.3</v>
      </c>
      <c r="AL61" s="119">
        <v>1000</v>
      </c>
      <c r="AM61" s="119">
        <v>4.7</v>
      </c>
      <c r="AN61" s="119">
        <v>0.47</v>
      </c>
    </row>
    <row r="62" spans="1:40" ht="16" thickBot="1">
      <c r="A62" s="104" t="s">
        <v>9458</v>
      </c>
      <c r="B62" s="105">
        <v>464.9</v>
      </c>
      <c r="C62" s="105">
        <v>35.5</v>
      </c>
      <c r="D62" s="105">
        <v>13</v>
      </c>
      <c r="E62" s="105">
        <v>13</v>
      </c>
      <c r="F62" s="105">
        <v>450.9</v>
      </c>
      <c r="G62" s="105">
        <v>3</v>
      </c>
      <c r="H62" s="105">
        <v>4</v>
      </c>
      <c r="I62" s="105">
        <v>3</v>
      </c>
      <c r="J62" s="105">
        <v>10</v>
      </c>
      <c r="K62" s="105">
        <v>997.2</v>
      </c>
      <c r="L62" s="105">
        <v>1000</v>
      </c>
      <c r="M62" s="105">
        <v>2.8</v>
      </c>
      <c r="N62" s="105">
        <v>0.28000000000000003</v>
      </c>
      <c r="AA62" s="118" t="s">
        <v>9456</v>
      </c>
      <c r="AB62" s="119">
        <v>235.1</v>
      </c>
      <c r="AC62" s="119">
        <v>456.6</v>
      </c>
      <c r="AD62" s="119">
        <v>256.60000000000002</v>
      </c>
      <c r="AE62" s="119">
        <v>9</v>
      </c>
      <c r="AF62" s="119">
        <v>6</v>
      </c>
      <c r="AG62" s="119">
        <v>9</v>
      </c>
      <c r="AH62" s="119">
        <v>6</v>
      </c>
      <c r="AI62" s="119">
        <v>18.5</v>
      </c>
      <c r="AJ62" s="119">
        <v>6</v>
      </c>
      <c r="AK62" s="119">
        <v>1002.8</v>
      </c>
      <c r="AL62" s="119">
        <v>1000</v>
      </c>
      <c r="AM62" s="119">
        <v>-2.8</v>
      </c>
      <c r="AN62" s="119">
        <v>-0.28000000000000003</v>
      </c>
    </row>
    <row r="63" spans="1:40" ht="16" thickBot="1">
      <c r="A63" s="104" t="s">
        <v>9459</v>
      </c>
      <c r="B63" s="105">
        <v>448.4</v>
      </c>
      <c r="C63" s="105">
        <v>10.5</v>
      </c>
      <c r="D63" s="105">
        <v>2</v>
      </c>
      <c r="E63" s="105">
        <v>2</v>
      </c>
      <c r="F63" s="105">
        <v>450.9</v>
      </c>
      <c r="G63" s="105">
        <v>13</v>
      </c>
      <c r="H63" s="105">
        <v>31</v>
      </c>
      <c r="I63" s="105">
        <v>18.5</v>
      </c>
      <c r="J63" s="105">
        <v>10</v>
      </c>
      <c r="K63" s="105">
        <v>986.2</v>
      </c>
      <c r="L63" s="105">
        <v>1000</v>
      </c>
      <c r="M63" s="105">
        <v>13.8</v>
      </c>
      <c r="N63" s="105">
        <v>1.38</v>
      </c>
      <c r="AA63" s="118" t="s">
        <v>9457</v>
      </c>
      <c r="AB63" s="119">
        <v>239.1</v>
      </c>
      <c r="AC63" s="119">
        <v>448.6</v>
      </c>
      <c r="AD63" s="119">
        <v>253.6</v>
      </c>
      <c r="AE63" s="119">
        <v>6</v>
      </c>
      <c r="AF63" s="119">
        <v>10</v>
      </c>
      <c r="AG63" s="119">
        <v>11</v>
      </c>
      <c r="AH63" s="119">
        <v>8</v>
      </c>
      <c r="AI63" s="119">
        <v>20.5</v>
      </c>
      <c r="AJ63" s="119">
        <v>6</v>
      </c>
      <c r="AK63" s="119">
        <v>1002.8</v>
      </c>
      <c r="AL63" s="119">
        <v>1000</v>
      </c>
      <c r="AM63" s="119">
        <v>-2.8</v>
      </c>
      <c r="AN63" s="119">
        <v>-0.28000000000000003</v>
      </c>
    </row>
    <row r="64" spans="1:40" ht="16" thickBot="1">
      <c r="A64" s="104" t="s">
        <v>9460</v>
      </c>
      <c r="B64" s="105">
        <v>454.9</v>
      </c>
      <c r="C64" s="105">
        <v>17.5</v>
      </c>
      <c r="D64" s="105">
        <v>5</v>
      </c>
      <c r="E64" s="105">
        <v>5</v>
      </c>
      <c r="F64" s="105">
        <v>458.9</v>
      </c>
      <c r="G64" s="105">
        <v>13</v>
      </c>
      <c r="H64" s="105">
        <v>20</v>
      </c>
      <c r="I64" s="105">
        <v>15.5</v>
      </c>
      <c r="J64" s="105">
        <v>10</v>
      </c>
      <c r="K64" s="105">
        <v>999.7</v>
      </c>
      <c r="L64" s="105">
        <v>1000</v>
      </c>
      <c r="M64" s="105">
        <v>0.3</v>
      </c>
      <c r="N64" s="105">
        <v>0.03</v>
      </c>
      <c r="AA64" s="118" t="s">
        <v>9458</v>
      </c>
      <c r="AB64" s="119">
        <v>1</v>
      </c>
      <c r="AC64" s="119">
        <v>444.6</v>
      </c>
      <c r="AD64" s="119">
        <v>250.6</v>
      </c>
      <c r="AE64" s="119">
        <v>3</v>
      </c>
      <c r="AF64" s="119">
        <v>10</v>
      </c>
      <c r="AG64" s="119">
        <v>241.1</v>
      </c>
      <c r="AH64" s="119">
        <v>24</v>
      </c>
      <c r="AI64" s="119">
        <v>22.5</v>
      </c>
      <c r="AJ64" s="119">
        <v>6</v>
      </c>
      <c r="AK64" s="119">
        <v>1002.8</v>
      </c>
      <c r="AL64" s="119">
        <v>1000</v>
      </c>
      <c r="AM64" s="119">
        <v>-2.8</v>
      </c>
      <c r="AN64" s="119">
        <v>-0.28000000000000003</v>
      </c>
    </row>
    <row r="65" spans="1:40" ht="16" thickBot="1">
      <c r="A65" s="104" t="s">
        <v>9461</v>
      </c>
      <c r="B65" s="105">
        <v>449.4</v>
      </c>
      <c r="C65" s="105">
        <v>20.5</v>
      </c>
      <c r="D65" s="105">
        <v>8</v>
      </c>
      <c r="E65" s="105">
        <v>8</v>
      </c>
      <c r="F65" s="105">
        <v>458.9</v>
      </c>
      <c r="G65" s="105">
        <v>13</v>
      </c>
      <c r="H65" s="105">
        <v>20</v>
      </c>
      <c r="I65" s="105">
        <v>15.5</v>
      </c>
      <c r="J65" s="105">
        <v>10</v>
      </c>
      <c r="K65" s="105">
        <v>1003.2</v>
      </c>
      <c r="L65" s="105">
        <v>1000</v>
      </c>
      <c r="M65" s="105">
        <v>-3.2</v>
      </c>
      <c r="N65" s="105">
        <v>-0.32</v>
      </c>
      <c r="AA65" s="118" t="s">
        <v>9459</v>
      </c>
      <c r="AB65" s="119">
        <v>247.6</v>
      </c>
      <c r="AC65" s="119">
        <v>461.6</v>
      </c>
      <c r="AD65" s="119">
        <v>265.60000000000002</v>
      </c>
      <c r="AE65" s="119">
        <v>14</v>
      </c>
      <c r="AF65" s="119">
        <v>10</v>
      </c>
      <c r="AG65" s="119">
        <v>3</v>
      </c>
      <c r="AH65" s="119">
        <v>3</v>
      </c>
      <c r="AI65" s="119">
        <v>3</v>
      </c>
      <c r="AJ65" s="119">
        <v>6</v>
      </c>
      <c r="AK65" s="119">
        <v>1013.8</v>
      </c>
      <c r="AL65" s="119">
        <v>1000</v>
      </c>
      <c r="AM65" s="119">
        <v>-13.8</v>
      </c>
      <c r="AN65" s="119">
        <v>-1.38</v>
      </c>
    </row>
    <row r="66" spans="1:40" ht="16" thickBot="1">
      <c r="A66" s="104" t="s">
        <v>9462</v>
      </c>
      <c r="B66" s="105">
        <v>450.4</v>
      </c>
      <c r="C66" s="105">
        <v>28.5</v>
      </c>
      <c r="D66" s="105">
        <v>13</v>
      </c>
      <c r="E66" s="105">
        <v>11</v>
      </c>
      <c r="F66" s="105">
        <v>459.9</v>
      </c>
      <c r="G66" s="105">
        <v>13</v>
      </c>
      <c r="H66" s="105">
        <v>4</v>
      </c>
      <c r="I66" s="105">
        <v>10</v>
      </c>
      <c r="J66" s="105">
        <v>10</v>
      </c>
      <c r="K66" s="105">
        <v>999.7</v>
      </c>
      <c r="L66" s="105">
        <v>1000</v>
      </c>
      <c r="M66" s="105">
        <v>0.3</v>
      </c>
      <c r="N66" s="105">
        <v>0.03</v>
      </c>
      <c r="AA66" s="118" t="s">
        <v>9460</v>
      </c>
      <c r="AB66" s="119">
        <v>241.1</v>
      </c>
      <c r="AC66" s="119">
        <v>458.6</v>
      </c>
      <c r="AD66" s="119">
        <v>258.60000000000002</v>
      </c>
      <c r="AE66" s="119">
        <v>11</v>
      </c>
      <c r="AF66" s="119">
        <v>2</v>
      </c>
      <c r="AG66" s="119">
        <v>3</v>
      </c>
      <c r="AH66" s="119">
        <v>8</v>
      </c>
      <c r="AI66" s="119">
        <v>12</v>
      </c>
      <c r="AJ66" s="119">
        <v>6</v>
      </c>
      <c r="AK66" s="119">
        <v>1000.3</v>
      </c>
      <c r="AL66" s="119">
        <v>1000</v>
      </c>
      <c r="AM66" s="119">
        <v>-0.3</v>
      </c>
      <c r="AN66" s="119">
        <v>-0.03</v>
      </c>
    </row>
    <row r="67" spans="1:40" ht="16" thickBot="1">
      <c r="A67" s="104" t="s">
        <v>9463</v>
      </c>
      <c r="B67" s="105">
        <v>1</v>
      </c>
      <c r="C67" s="105">
        <v>35.5</v>
      </c>
      <c r="D67" s="105">
        <v>477.9</v>
      </c>
      <c r="E67" s="105">
        <v>14</v>
      </c>
      <c r="F67" s="105">
        <v>456.9</v>
      </c>
      <c r="G67" s="105">
        <v>1</v>
      </c>
      <c r="H67" s="105">
        <v>1</v>
      </c>
      <c r="I67" s="105">
        <v>1</v>
      </c>
      <c r="J67" s="105">
        <v>10</v>
      </c>
      <c r="K67" s="105">
        <v>998.2</v>
      </c>
      <c r="L67" s="105">
        <v>1000</v>
      </c>
      <c r="M67" s="105">
        <v>1.8</v>
      </c>
      <c r="N67" s="105">
        <v>0.18</v>
      </c>
      <c r="AA67" s="118" t="s">
        <v>9461</v>
      </c>
      <c r="AB67" s="119">
        <v>246.6</v>
      </c>
      <c r="AC67" s="119">
        <v>455.6</v>
      </c>
      <c r="AD67" s="119">
        <v>255.6</v>
      </c>
      <c r="AE67" s="119">
        <v>8</v>
      </c>
      <c r="AF67" s="119">
        <v>2</v>
      </c>
      <c r="AG67" s="119">
        <v>3</v>
      </c>
      <c r="AH67" s="119">
        <v>8</v>
      </c>
      <c r="AI67" s="119">
        <v>12</v>
      </c>
      <c r="AJ67" s="119">
        <v>6</v>
      </c>
      <c r="AK67" s="119">
        <v>996.8</v>
      </c>
      <c r="AL67" s="119">
        <v>1000</v>
      </c>
      <c r="AM67" s="119">
        <v>3.2</v>
      </c>
      <c r="AN67" s="119">
        <v>0.32</v>
      </c>
    </row>
    <row r="68" spans="1:40" ht="16" thickBot="1">
      <c r="A68" s="104" t="s">
        <v>9464</v>
      </c>
      <c r="B68" s="105">
        <v>1</v>
      </c>
      <c r="C68" s="105">
        <v>36.5</v>
      </c>
      <c r="D68" s="105">
        <v>478.9</v>
      </c>
      <c r="E68" s="105">
        <v>15</v>
      </c>
      <c r="F68" s="105">
        <v>456.9</v>
      </c>
      <c r="G68" s="105">
        <v>1</v>
      </c>
      <c r="H68" s="105">
        <v>1</v>
      </c>
      <c r="I68" s="105">
        <v>1</v>
      </c>
      <c r="J68" s="105">
        <v>10</v>
      </c>
      <c r="K68" s="105">
        <v>1001.2</v>
      </c>
      <c r="L68" s="105">
        <v>1000</v>
      </c>
      <c r="M68" s="105">
        <v>-1.2</v>
      </c>
      <c r="N68" s="105">
        <v>-0.12</v>
      </c>
      <c r="AA68" s="118" t="s">
        <v>9462</v>
      </c>
      <c r="AB68" s="119">
        <v>245.6</v>
      </c>
      <c r="AC68" s="119">
        <v>447.6</v>
      </c>
      <c r="AD68" s="119">
        <v>250.6</v>
      </c>
      <c r="AE68" s="119">
        <v>5</v>
      </c>
      <c r="AF68" s="119">
        <v>1</v>
      </c>
      <c r="AG68" s="119">
        <v>3</v>
      </c>
      <c r="AH68" s="119">
        <v>24</v>
      </c>
      <c r="AI68" s="119">
        <v>17.5</v>
      </c>
      <c r="AJ68" s="119">
        <v>6</v>
      </c>
      <c r="AK68" s="119">
        <v>1000.3</v>
      </c>
      <c r="AL68" s="119">
        <v>1000</v>
      </c>
      <c r="AM68" s="119">
        <v>-0.3</v>
      </c>
      <c r="AN68" s="119">
        <v>-0.03</v>
      </c>
    </row>
    <row r="69" spans="1:40" ht="16" thickBot="1">
      <c r="A69" s="104" t="s">
        <v>9465</v>
      </c>
      <c r="B69" s="105">
        <v>462.9</v>
      </c>
      <c r="C69" s="105">
        <v>1</v>
      </c>
      <c r="D69" s="105">
        <v>1</v>
      </c>
      <c r="E69" s="105">
        <v>1</v>
      </c>
      <c r="F69" s="105">
        <v>452.9</v>
      </c>
      <c r="G69" s="105">
        <v>15</v>
      </c>
      <c r="H69" s="105">
        <v>33</v>
      </c>
      <c r="I69" s="105">
        <v>20.5</v>
      </c>
      <c r="J69" s="105">
        <v>15</v>
      </c>
      <c r="K69" s="105">
        <v>1002.2</v>
      </c>
      <c r="L69" s="105">
        <v>1000</v>
      </c>
      <c r="M69" s="105">
        <v>-2.2000000000000002</v>
      </c>
      <c r="N69" s="105">
        <v>-0.22</v>
      </c>
      <c r="AA69" s="118" t="s">
        <v>9463</v>
      </c>
      <c r="AB69" s="119">
        <v>248.6</v>
      </c>
      <c r="AC69" s="119">
        <v>444.6</v>
      </c>
      <c r="AD69" s="119">
        <v>2</v>
      </c>
      <c r="AE69" s="119">
        <v>2</v>
      </c>
      <c r="AF69" s="119">
        <v>4</v>
      </c>
      <c r="AG69" s="119">
        <v>243.1</v>
      </c>
      <c r="AH69" s="119">
        <v>27</v>
      </c>
      <c r="AI69" s="119">
        <v>24.5</v>
      </c>
      <c r="AJ69" s="119">
        <v>6</v>
      </c>
      <c r="AK69" s="119">
        <v>1001.8</v>
      </c>
      <c r="AL69" s="119">
        <v>1000</v>
      </c>
      <c r="AM69" s="119">
        <v>-1.8</v>
      </c>
      <c r="AN69" s="119">
        <v>-0.18</v>
      </c>
    </row>
    <row r="70" spans="1:40" ht="16" thickBot="1">
      <c r="A70" s="104" t="s">
        <v>9466</v>
      </c>
      <c r="B70" s="105">
        <v>460.9</v>
      </c>
      <c r="C70" s="105">
        <v>12.5</v>
      </c>
      <c r="D70" s="105">
        <v>4</v>
      </c>
      <c r="E70" s="105">
        <v>4</v>
      </c>
      <c r="F70" s="105">
        <v>450.9</v>
      </c>
      <c r="G70" s="105">
        <v>13</v>
      </c>
      <c r="H70" s="105">
        <v>31</v>
      </c>
      <c r="I70" s="105">
        <v>18.5</v>
      </c>
      <c r="J70" s="105">
        <v>15</v>
      </c>
      <c r="K70" s="105">
        <v>1009.7</v>
      </c>
      <c r="L70" s="105">
        <v>1000</v>
      </c>
      <c r="M70" s="105">
        <v>-9.6999999999999993</v>
      </c>
      <c r="N70" s="105">
        <v>-0.97</v>
      </c>
      <c r="AA70" s="118" t="s">
        <v>9464</v>
      </c>
      <c r="AB70" s="119">
        <v>248.6</v>
      </c>
      <c r="AC70" s="119">
        <v>443.6</v>
      </c>
      <c r="AD70" s="119">
        <v>1</v>
      </c>
      <c r="AE70" s="119">
        <v>1</v>
      </c>
      <c r="AF70" s="119">
        <v>4</v>
      </c>
      <c r="AG70" s="119">
        <v>243.1</v>
      </c>
      <c r="AH70" s="119">
        <v>27</v>
      </c>
      <c r="AI70" s="119">
        <v>24.5</v>
      </c>
      <c r="AJ70" s="119">
        <v>6</v>
      </c>
      <c r="AK70" s="119">
        <v>998.8</v>
      </c>
      <c r="AL70" s="119">
        <v>1000</v>
      </c>
      <c r="AM70" s="119">
        <v>1.2</v>
      </c>
      <c r="AN70" s="119">
        <v>0.12</v>
      </c>
    </row>
    <row r="71" spans="1:40" ht="16" thickBot="1">
      <c r="A71" s="104" t="s">
        <v>9467</v>
      </c>
      <c r="B71" s="105">
        <v>460.9</v>
      </c>
      <c r="C71" s="105">
        <v>19.5</v>
      </c>
      <c r="D71" s="105">
        <v>7</v>
      </c>
      <c r="E71" s="105">
        <v>7</v>
      </c>
      <c r="F71" s="105">
        <v>454.9</v>
      </c>
      <c r="G71" s="105">
        <v>7</v>
      </c>
      <c r="H71" s="105">
        <v>22</v>
      </c>
      <c r="I71" s="105">
        <v>9</v>
      </c>
      <c r="J71" s="105">
        <v>15</v>
      </c>
      <c r="K71" s="105">
        <v>1002.2</v>
      </c>
      <c r="L71" s="105">
        <v>1000</v>
      </c>
      <c r="M71" s="105">
        <v>-2.2000000000000002</v>
      </c>
      <c r="N71" s="105">
        <v>-0.22</v>
      </c>
      <c r="AA71" s="118" t="s">
        <v>9465</v>
      </c>
      <c r="AB71" s="119">
        <v>7</v>
      </c>
      <c r="AC71" s="119">
        <v>697.2</v>
      </c>
      <c r="AD71" s="119">
        <v>266.60000000000002</v>
      </c>
      <c r="AE71" s="119">
        <v>15</v>
      </c>
      <c r="AF71" s="119">
        <v>8</v>
      </c>
      <c r="AG71" s="119">
        <v>1</v>
      </c>
      <c r="AH71" s="119">
        <v>1</v>
      </c>
      <c r="AI71" s="119">
        <v>1</v>
      </c>
      <c r="AJ71" s="119">
        <v>1</v>
      </c>
      <c r="AK71" s="119">
        <v>997.8</v>
      </c>
      <c r="AL71" s="119">
        <v>1000</v>
      </c>
      <c r="AM71" s="119">
        <v>2.2000000000000002</v>
      </c>
      <c r="AN71" s="119">
        <v>0.22</v>
      </c>
    </row>
    <row r="72" spans="1:40" ht="16" thickBot="1">
      <c r="A72" s="104" t="s">
        <v>9468</v>
      </c>
      <c r="B72" s="105">
        <v>456.9</v>
      </c>
      <c r="C72" s="105">
        <v>27.5</v>
      </c>
      <c r="D72" s="105">
        <v>10</v>
      </c>
      <c r="E72" s="105">
        <v>10</v>
      </c>
      <c r="F72" s="105">
        <v>450.9</v>
      </c>
      <c r="G72" s="105">
        <v>5</v>
      </c>
      <c r="H72" s="105">
        <v>20</v>
      </c>
      <c r="I72" s="105">
        <v>7</v>
      </c>
      <c r="J72" s="105">
        <v>15</v>
      </c>
      <c r="K72" s="105">
        <v>1002.2</v>
      </c>
      <c r="L72" s="105">
        <v>1000</v>
      </c>
      <c r="M72" s="105">
        <v>-2.2000000000000002</v>
      </c>
      <c r="N72" s="105">
        <v>-0.22</v>
      </c>
      <c r="AA72" s="118" t="s">
        <v>9466</v>
      </c>
      <c r="AB72" s="119">
        <v>235.1</v>
      </c>
      <c r="AC72" s="119">
        <v>459.6</v>
      </c>
      <c r="AD72" s="119">
        <v>263.60000000000002</v>
      </c>
      <c r="AE72" s="119">
        <v>12</v>
      </c>
      <c r="AF72" s="119">
        <v>10</v>
      </c>
      <c r="AG72" s="119">
        <v>3</v>
      </c>
      <c r="AH72" s="119">
        <v>3</v>
      </c>
      <c r="AI72" s="119">
        <v>3</v>
      </c>
      <c r="AJ72" s="119">
        <v>1</v>
      </c>
      <c r="AK72" s="119">
        <v>990.3</v>
      </c>
      <c r="AL72" s="119">
        <v>1000</v>
      </c>
      <c r="AM72" s="119">
        <v>9.6999999999999993</v>
      </c>
      <c r="AN72" s="119">
        <v>0.97</v>
      </c>
    </row>
    <row r="73" spans="1:40" ht="16" thickBot="1">
      <c r="A73" s="104" t="s">
        <v>9469</v>
      </c>
      <c r="B73" s="105">
        <v>464.9</v>
      </c>
      <c r="C73" s="105">
        <v>35.5</v>
      </c>
      <c r="D73" s="105">
        <v>13</v>
      </c>
      <c r="E73" s="105">
        <v>13</v>
      </c>
      <c r="F73" s="105">
        <v>450.9</v>
      </c>
      <c r="G73" s="105">
        <v>3</v>
      </c>
      <c r="H73" s="105">
        <v>4</v>
      </c>
      <c r="I73" s="105">
        <v>3</v>
      </c>
      <c r="J73" s="105">
        <v>15</v>
      </c>
      <c r="K73" s="105">
        <v>1002.2</v>
      </c>
      <c r="L73" s="105">
        <v>1000</v>
      </c>
      <c r="M73" s="105">
        <v>-2.2000000000000002</v>
      </c>
      <c r="N73" s="105">
        <v>-0.22</v>
      </c>
      <c r="AA73" s="118" t="s">
        <v>9467</v>
      </c>
      <c r="AB73" s="119">
        <v>235.1</v>
      </c>
      <c r="AC73" s="119">
        <v>456.6</v>
      </c>
      <c r="AD73" s="119">
        <v>256.60000000000002</v>
      </c>
      <c r="AE73" s="119">
        <v>9</v>
      </c>
      <c r="AF73" s="119">
        <v>6</v>
      </c>
      <c r="AG73" s="119">
        <v>9</v>
      </c>
      <c r="AH73" s="119">
        <v>6</v>
      </c>
      <c r="AI73" s="119">
        <v>18.5</v>
      </c>
      <c r="AJ73" s="119">
        <v>1</v>
      </c>
      <c r="AK73" s="119">
        <v>997.8</v>
      </c>
      <c r="AL73" s="119">
        <v>1000</v>
      </c>
      <c r="AM73" s="119">
        <v>2.2000000000000002</v>
      </c>
      <c r="AN73" s="119">
        <v>0.22</v>
      </c>
    </row>
    <row r="74" spans="1:40" ht="17" thickBot="1">
      <c r="A74" s="103"/>
      <c r="AA74" s="118" t="s">
        <v>9468</v>
      </c>
      <c r="AB74" s="119">
        <v>239.1</v>
      </c>
      <c r="AC74" s="119">
        <v>448.6</v>
      </c>
      <c r="AD74" s="119">
        <v>253.6</v>
      </c>
      <c r="AE74" s="119">
        <v>6</v>
      </c>
      <c r="AF74" s="119">
        <v>10</v>
      </c>
      <c r="AG74" s="119">
        <v>11</v>
      </c>
      <c r="AH74" s="119">
        <v>8</v>
      </c>
      <c r="AI74" s="119">
        <v>20.5</v>
      </c>
      <c r="AJ74" s="119">
        <v>1</v>
      </c>
      <c r="AK74" s="119">
        <v>997.8</v>
      </c>
      <c r="AL74" s="119">
        <v>1000</v>
      </c>
      <c r="AM74" s="119">
        <v>2.2000000000000002</v>
      </c>
      <c r="AN74" s="119">
        <v>0.22</v>
      </c>
    </row>
    <row r="75" spans="1:40" ht="16" thickBot="1">
      <c r="A75" s="106" t="s">
        <v>9523</v>
      </c>
      <c r="B75" s="107">
        <v>1538.7</v>
      </c>
      <c r="AA75" s="118" t="s">
        <v>9469</v>
      </c>
      <c r="AB75" s="119">
        <v>1</v>
      </c>
      <c r="AC75" s="119">
        <v>444.6</v>
      </c>
      <c r="AD75" s="119">
        <v>250.6</v>
      </c>
      <c r="AE75" s="119">
        <v>3</v>
      </c>
      <c r="AF75" s="119">
        <v>10</v>
      </c>
      <c r="AG75" s="119">
        <v>241.1</v>
      </c>
      <c r="AH75" s="119">
        <v>24</v>
      </c>
      <c r="AI75" s="119">
        <v>22.5</v>
      </c>
      <c r="AJ75" s="119">
        <v>1</v>
      </c>
      <c r="AK75" s="119">
        <v>997.8</v>
      </c>
      <c r="AL75" s="119">
        <v>1000</v>
      </c>
      <c r="AM75" s="119">
        <v>2.2000000000000002</v>
      </c>
      <c r="AN75" s="119">
        <v>0.22</v>
      </c>
    </row>
    <row r="76" spans="1:40" ht="22" thickBot="1">
      <c r="A76" s="106" t="s">
        <v>9524</v>
      </c>
      <c r="B76" s="107">
        <v>0</v>
      </c>
      <c r="AA76" s="115"/>
    </row>
    <row r="77" spans="1:40" ht="25" thickBot="1">
      <c r="A77" s="106" t="s">
        <v>9525</v>
      </c>
      <c r="B77" s="107">
        <v>16000.2</v>
      </c>
      <c r="AA77" s="120" t="s">
        <v>9523</v>
      </c>
      <c r="AB77" s="121">
        <v>1552</v>
      </c>
    </row>
    <row r="78" spans="1:40" ht="18" thickBot="1">
      <c r="A78" s="106" t="s">
        <v>9526</v>
      </c>
      <c r="B78" s="107">
        <v>16000</v>
      </c>
      <c r="AA78" s="122" t="s">
        <v>9524</v>
      </c>
      <c r="AB78" s="123">
        <v>0</v>
      </c>
    </row>
    <row r="79" spans="1:40" ht="27" thickBot="1">
      <c r="A79" s="106" t="s">
        <v>9527</v>
      </c>
      <c r="B79" s="107">
        <v>0.2</v>
      </c>
      <c r="AA79" s="122" t="s">
        <v>9525</v>
      </c>
      <c r="AB79" s="123">
        <v>15999.8</v>
      </c>
    </row>
    <row r="80" spans="1:40" ht="37" thickBot="1">
      <c r="A80" s="106" t="s">
        <v>9528</v>
      </c>
      <c r="B80" s="108"/>
      <c r="AA80" s="122" t="s">
        <v>9526</v>
      </c>
      <c r="AB80" s="123">
        <v>16000</v>
      </c>
    </row>
    <row r="81" spans="1:28" ht="40" thickBot="1">
      <c r="A81" s="106" t="s">
        <v>9529</v>
      </c>
      <c r="B81" s="108"/>
      <c r="AA81" s="122" t="s">
        <v>9527</v>
      </c>
      <c r="AB81" s="123">
        <v>-0.2</v>
      </c>
    </row>
    <row r="82" spans="1:28" ht="40" thickBot="1">
      <c r="A82" s="106" t="s">
        <v>9530</v>
      </c>
      <c r="B82" s="107">
        <v>0</v>
      </c>
      <c r="AA82" s="122" t="s">
        <v>9528</v>
      </c>
      <c r="AB82" s="123"/>
    </row>
    <row r="83" spans="1:28" ht="40" thickBot="1">
      <c r="A83" s="109"/>
      <c r="AA83" s="122" t="s">
        <v>9529</v>
      </c>
      <c r="AB83" s="123"/>
    </row>
    <row r="84" spans="1:28" ht="27" thickBot="1">
      <c r="A84" s="110" t="s">
        <v>9531</v>
      </c>
      <c r="AA84" s="122" t="s">
        <v>9530</v>
      </c>
      <c r="AB84" s="123">
        <v>0</v>
      </c>
    </row>
    <row r="85" spans="1:28" ht="21">
      <c r="A85" s="109"/>
      <c r="AA85" s="115"/>
    </row>
    <row r="86" spans="1:28">
      <c r="A86" s="111" t="s">
        <v>9578</v>
      </c>
      <c r="AA86" s="110" t="s">
        <v>9531</v>
      </c>
    </row>
    <row r="87" spans="1:28" ht="21">
      <c r="A87" s="111" t="s">
        <v>9579</v>
      </c>
      <c r="AA87" s="115"/>
    </row>
    <row r="88" spans="1:28" ht="16">
      <c r="A88" s="102"/>
      <c r="AA88" s="124" t="s">
        <v>9642</v>
      </c>
    </row>
    <row r="89" spans="1:28" ht="16">
      <c r="AA89" s="124" t="s">
        <v>9643</v>
      </c>
    </row>
  </sheetData>
  <hyperlinks>
    <hyperlink ref="A84" r:id="rId1" display="https://miau.my-x.hu/myx-free/coco/test/336316920211013112934.html" xr:uid="{853A5A7E-1EDB-8446-A099-F1C4D9CA59AA}"/>
    <hyperlink ref="AA86" r:id="rId2" display="https://miau.my-x.hu/myx-free/coco/test/967716420211013114522.html" xr:uid="{3C743C89-76B0-6B46-9CDC-447A653A3C97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942E-D28A-364A-BABF-AE4FFEB3E1B7}">
  <sheetPr>
    <tabColor theme="9"/>
  </sheetPr>
  <dimension ref="A1:H1187"/>
  <sheetViews>
    <sheetView workbookViewId="0">
      <selection activeCell="D26" sqref="D26"/>
    </sheetView>
  </sheetViews>
  <sheetFormatPr baseColWidth="10" defaultRowHeight="15"/>
  <cols>
    <col min="1" max="1" width="4.6640625" style="78" bestFit="1" customWidth="1"/>
    <col min="2" max="2" width="32" style="78" bestFit="1" customWidth="1"/>
    <col min="3" max="3" width="10.1640625" style="78" bestFit="1" customWidth="1"/>
    <col min="4" max="4" width="40.83203125" style="78" bestFit="1" customWidth="1"/>
    <col min="5" max="5" width="4.83203125" style="78" bestFit="1" customWidth="1"/>
    <col min="6" max="6" width="9.6640625" style="78" bestFit="1" customWidth="1"/>
    <col min="7" max="7" width="8.1640625" style="78" bestFit="1" customWidth="1"/>
    <col min="8" max="8" width="84.6640625" style="78" bestFit="1" customWidth="1"/>
  </cols>
  <sheetData>
    <row r="1" spans="1:8">
      <c r="A1" s="78" t="s">
        <v>494</v>
      </c>
      <c r="B1" s="78" t="s">
        <v>495</v>
      </c>
      <c r="C1" s="78" t="s">
        <v>496</v>
      </c>
      <c r="D1" s="78" t="s">
        <v>497</v>
      </c>
      <c r="E1" s="78" t="s">
        <v>498</v>
      </c>
      <c r="F1" s="78" t="s">
        <v>499</v>
      </c>
      <c r="G1" s="78" t="s">
        <v>500</v>
      </c>
      <c r="H1" s="78" t="s">
        <v>501</v>
      </c>
    </row>
    <row r="2" spans="1:8">
      <c r="A2" s="78" t="s">
        <v>502</v>
      </c>
      <c r="C2" s="78" t="s">
        <v>503</v>
      </c>
      <c r="D2" s="78" t="s">
        <v>504</v>
      </c>
      <c r="E2" s="78" t="s">
        <v>3090</v>
      </c>
      <c r="F2" s="78" t="s">
        <v>3091</v>
      </c>
      <c r="G2" s="78" t="s">
        <v>3092</v>
      </c>
      <c r="H2" s="78" t="s">
        <v>505</v>
      </c>
    </row>
    <row r="3" spans="1:8">
      <c r="A3" s="78" t="s">
        <v>502</v>
      </c>
      <c r="C3" s="78" t="s">
        <v>503</v>
      </c>
      <c r="D3" s="78" t="s">
        <v>506</v>
      </c>
      <c r="E3" s="78" t="s">
        <v>3093</v>
      </c>
      <c r="F3" s="78" t="s">
        <v>3094</v>
      </c>
      <c r="G3" s="78" t="s">
        <v>3095</v>
      </c>
      <c r="H3" s="78" t="s">
        <v>507</v>
      </c>
    </row>
    <row r="4" spans="1:8">
      <c r="A4" s="78" t="s">
        <v>502</v>
      </c>
      <c r="C4" s="78" t="s">
        <v>503</v>
      </c>
      <c r="D4" s="78" t="s">
        <v>508</v>
      </c>
      <c r="E4" s="78" t="s">
        <v>3096</v>
      </c>
      <c r="F4" s="78" t="s">
        <v>3097</v>
      </c>
      <c r="G4" s="78" t="s">
        <v>3090</v>
      </c>
      <c r="H4" s="78" t="s">
        <v>509</v>
      </c>
    </row>
    <row r="5" spans="1:8">
      <c r="A5" s="78" t="s">
        <v>502</v>
      </c>
      <c r="C5" s="78" t="s">
        <v>503</v>
      </c>
      <c r="D5" s="78" t="s">
        <v>510</v>
      </c>
      <c r="E5" s="78" t="s">
        <v>427</v>
      </c>
      <c r="F5" s="78" t="s">
        <v>3098</v>
      </c>
      <c r="G5" s="78" t="s">
        <v>3099</v>
      </c>
      <c r="H5" s="78" t="s">
        <v>511</v>
      </c>
    </row>
    <row r="6" spans="1:8">
      <c r="A6" s="78" t="s">
        <v>502</v>
      </c>
      <c r="C6" s="78" t="s">
        <v>57</v>
      </c>
      <c r="D6" s="78" t="s">
        <v>512</v>
      </c>
      <c r="E6" s="78" t="s">
        <v>3100</v>
      </c>
      <c r="F6" s="78" t="s">
        <v>3101</v>
      </c>
      <c r="G6" s="78" t="s">
        <v>3102</v>
      </c>
      <c r="H6" s="78" t="s">
        <v>513</v>
      </c>
    </row>
    <row r="7" spans="1:8">
      <c r="A7" s="78" t="s">
        <v>502</v>
      </c>
      <c r="C7" s="78" t="s">
        <v>503</v>
      </c>
      <c r="D7" s="78" t="s">
        <v>514</v>
      </c>
      <c r="E7" s="78" t="s">
        <v>426</v>
      </c>
      <c r="F7" s="78" t="s">
        <v>3103</v>
      </c>
      <c r="G7" s="78" t="s">
        <v>3104</v>
      </c>
      <c r="H7" s="78" t="s">
        <v>515</v>
      </c>
    </row>
    <row r="8" spans="1:8">
      <c r="A8" s="78" t="s">
        <v>502</v>
      </c>
      <c r="B8" s="78" t="s">
        <v>516</v>
      </c>
      <c r="C8" s="78" t="s">
        <v>503</v>
      </c>
      <c r="D8" s="78" t="s">
        <v>517</v>
      </c>
      <c r="E8" s="78" t="s">
        <v>426</v>
      </c>
      <c r="F8" s="78" t="s">
        <v>3103</v>
      </c>
      <c r="G8" s="78" t="s">
        <v>3104</v>
      </c>
      <c r="H8" s="78" t="s">
        <v>515</v>
      </c>
    </row>
    <row r="9" spans="1:8">
      <c r="A9" s="78" t="s">
        <v>502</v>
      </c>
      <c r="C9" s="78" t="s">
        <v>503</v>
      </c>
      <c r="D9" s="78" t="s">
        <v>518</v>
      </c>
      <c r="E9" s="78" t="s">
        <v>3105</v>
      </c>
      <c r="F9" s="78" t="s">
        <v>3106</v>
      </c>
      <c r="G9" s="78" t="s">
        <v>3107</v>
      </c>
      <c r="H9" s="78" t="s">
        <v>519</v>
      </c>
    </row>
    <row r="10" spans="1:8">
      <c r="A10" s="78" t="s">
        <v>502</v>
      </c>
      <c r="C10" s="78" t="s">
        <v>503</v>
      </c>
      <c r="D10" s="78" t="s">
        <v>520</v>
      </c>
      <c r="E10" s="78" t="s">
        <v>420</v>
      </c>
      <c r="F10" s="78" t="s">
        <v>3108</v>
      </c>
      <c r="G10" s="78" t="s">
        <v>3109</v>
      </c>
      <c r="H10" s="78" t="s">
        <v>521</v>
      </c>
    </row>
    <row r="11" spans="1:8">
      <c r="A11" s="78" t="s">
        <v>502</v>
      </c>
      <c r="C11" s="78" t="s">
        <v>503</v>
      </c>
      <c r="D11" s="78" t="s">
        <v>522</v>
      </c>
      <c r="E11" s="78" t="s">
        <v>3110</v>
      </c>
      <c r="F11" s="78" t="s">
        <v>3111</v>
      </c>
      <c r="G11" s="78" t="s">
        <v>3112</v>
      </c>
      <c r="H11" s="78" t="s">
        <v>523</v>
      </c>
    </row>
    <row r="12" spans="1:8">
      <c r="A12" s="78" t="s">
        <v>502</v>
      </c>
      <c r="B12" s="78" t="s">
        <v>524</v>
      </c>
      <c r="C12" s="78" t="s">
        <v>525</v>
      </c>
      <c r="D12" s="78" t="s">
        <v>526</v>
      </c>
      <c r="E12" s="78" t="s">
        <v>3110</v>
      </c>
      <c r="F12" s="78" t="s">
        <v>3111</v>
      </c>
      <c r="G12" s="78" t="s">
        <v>3112</v>
      </c>
      <c r="H12" s="78" t="s">
        <v>523</v>
      </c>
    </row>
    <row r="13" spans="1:8">
      <c r="A13" s="78" t="s">
        <v>502</v>
      </c>
      <c r="B13" s="78" t="s">
        <v>527</v>
      </c>
      <c r="C13" s="78" t="s">
        <v>528</v>
      </c>
      <c r="D13" s="78" t="s">
        <v>529</v>
      </c>
      <c r="E13" s="78" t="s">
        <v>3110</v>
      </c>
      <c r="F13" s="78" t="s">
        <v>3111</v>
      </c>
      <c r="G13" s="78" t="s">
        <v>3112</v>
      </c>
      <c r="H13" s="78" t="s">
        <v>523</v>
      </c>
    </row>
    <row r="14" spans="1:8">
      <c r="A14" s="78" t="s">
        <v>502</v>
      </c>
      <c r="B14" s="78" t="s">
        <v>530</v>
      </c>
      <c r="C14" s="78" t="s">
        <v>531</v>
      </c>
      <c r="D14" s="78" t="s">
        <v>532</v>
      </c>
      <c r="E14" s="78" t="s">
        <v>3110</v>
      </c>
      <c r="F14" s="78" t="s">
        <v>3111</v>
      </c>
      <c r="G14" s="78" t="s">
        <v>3112</v>
      </c>
      <c r="H14" s="78" t="s">
        <v>523</v>
      </c>
    </row>
    <row r="15" spans="1:8">
      <c r="A15" s="78" t="s">
        <v>502</v>
      </c>
      <c r="B15" s="78" t="s">
        <v>533</v>
      </c>
      <c r="C15" s="78" t="s">
        <v>534</v>
      </c>
      <c r="D15" s="78" t="s">
        <v>535</v>
      </c>
      <c r="E15" s="78" t="s">
        <v>3110</v>
      </c>
      <c r="F15" s="78" t="s">
        <v>3111</v>
      </c>
      <c r="G15" s="78" t="s">
        <v>3112</v>
      </c>
      <c r="H15" s="78" t="s">
        <v>523</v>
      </c>
    </row>
    <row r="16" spans="1:8">
      <c r="A16" s="78" t="s">
        <v>502</v>
      </c>
      <c r="B16" s="78" t="s">
        <v>536</v>
      </c>
      <c r="C16" s="78" t="s">
        <v>528</v>
      </c>
      <c r="D16" s="78" t="s">
        <v>537</v>
      </c>
      <c r="E16" s="78" t="s">
        <v>3110</v>
      </c>
      <c r="F16" s="78" t="s">
        <v>3111</v>
      </c>
      <c r="G16" s="78" t="s">
        <v>3112</v>
      </c>
      <c r="H16" s="78" t="s">
        <v>523</v>
      </c>
    </row>
    <row r="17" spans="1:8">
      <c r="A17" s="78" t="s">
        <v>502</v>
      </c>
      <c r="B17" s="78" t="s">
        <v>538</v>
      </c>
      <c r="C17" s="78" t="s">
        <v>539</v>
      </c>
      <c r="D17" s="78" t="s">
        <v>540</v>
      </c>
      <c r="E17" s="78" t="s">
        <v>3110</v>
      </c>
      <c r="F17" s="78" t="s">
        <v>3111</v>
      </c>
      <c r="G17" s="78" t="s">
        <v>3112</v>
      </c>
      <c r="H17" s="78" t="s">
        <v>523</v>
      </c>
    </row>
    <row r="18" spans="1:8">
      <c r="A18" s="78" t="s">
        <v>502</v>
      </c>
      <c r="B18" s="78" t="s">
        <v>541</v>
      </c>
      <c r="C18" s="78" t="s">
        <v>539</v>
      </c>
      <c r="D18" s="78" t="s">
        <v>542</v>
      </c>
      <c r="E18" s="78" t="s">
        <v>3110</v>
      </c>
      <c r="F18" s="78" t="s">
        <v>3111</v>
      </c>
      <c r="G18" s="78" t="s">
        <v>3112</v>
      </c>
      <c r="H18" s="78" t="s">
        <v>523</v>
      </c>
    </row>
    <row r="19" spans="1:8">
      <c r="A19" s="78" t="s">
        <v>502</v>
      </c>
      <c r="B19" s="78" t="s">
        <v>543</v>
      </c>
      <c r="C19" s="78" t="s">
        <v>534</v>
      </c>
      <c r="D19" s="78" t="s">
        <v>544</v>
      </c>
      <c r="E19" s="78" t="s">
        <v>3110</v>
      </c>
      <c r="F19" s="78" t="s">
        <v>3111</v>
      </c>
      <c r="G19" s="78" t="s">
        <v>3112</v>
      </c>
      <c r="H19" s="78" t="s">
        <v>523</v>
      </c>
    </row>
    <row r="20" spans="1:8">
      <c r="A20" s="78" t="s">
        <v>502</v>
      </c>
      <c r="C20" s="78" t="s">
        <v>503</v>
      </c>
      <c r="D20" s="78" t="s">
        <v>545</v>
      </c>
      <c r="E20" s="78" t="s">
        <v>3113</v>
      </c>
      <c r="F20" s="78" t="s">
        <v>3114</v>
      </c>
      <c r="G20" s="78" t="s">
        <v>3115</v>
      </c>
      <c r="H20" s="78" t="s">
        <v>546</v>
      </c>
    </row>
    <row r="21" spans="1:8">
      <c r="A21" s="78" t="s">
        <v>502</v>
      </c>
      <c r="C21" s="78" t="s">
        <v>57</v>
      </c>
      <c r="D21" s="78" t="s">
        <v>547</v>
      </c>
      <c r="E21" s="78" t="s">
        <v>3116</v>
      </c>
      <c r="F21" s="78" t="s">
        <v>3117</v>
      </c>
      <c r="G21" s="78" t="s">
        <v>3118</v>
      </c>
      <c r="H21" s="78" t="s">
        <v>548</v>
      </c>
    </row>
    <row r="22" spans="1:8">
      <c r="A22" s="78" t="s">
        <v>502</v>
      </c>
      <c r="C22" s="78" t="s">
        <v>503</v>
      </c>
      <c r="D22" s="78" t="s">
        <v>549</v>
      </c>
      <c r="E22" s="78" t="s">
        <v>3119</v>
      </c>
      <c r="F22" s="78" t="s">
        <v>3120</v>
      </c>
      <c r="G22" s="78" t="s">
        <v>3121</v>
      </c>
      <c r="H22" s="78" t="s">
        <v>550</v>
      </c>
    </row>
    <row r="23" spans="1:8">
      <c r="A23" s="78" t="s">
        <v>502</v>
      </c>
      <c r="C23" s="78" t="s">
        <v>503</v>
      </c>
      <c r="D23" s="78" t="s">
        <v>551</v>
      </c>
      <c r="E23" s="78" t="s">
        <v>3122</v>
      </c>
      <c r="F23" s="78" t="s">
        <v>3123</v>
      </c>
      <c r="G23" s="78" t="s">
        <v>3124</v>
      </c>
      <c r="H23" s="78" t="s">
        <v>552</v>
      </c>
    </row>
    <row r="24" spans="1:8">
      <c r="A24" s="78" t="s">
        <v>502</v>
      </c>
      <c r="C24" s="78" t="s">
        <v>503</v>
      </c>
      <c r="D24" s="78" t="s">
        <v>553</v>
      </c>
      <c r="E24" s="78" t="s">
        <v>3125</v>
      </c>
      <c r="F24" s="78" t="s">
        <v>3126</v>
      </c>
      <c r="G24" s="78" t="s">
        <v>3127</v>
      </c>
      <c r="H24" s="78" t="s">
        <v>554</v>
      </c>
    </row>
    <row r="25" spans="1:8">
      <c r="A25" s="78" t="s">
        <v>502</v>
      </c>
      <c r="C25" s="78" t="s">
        <v>503</v>
      </c>
      <c r="D25" s="78" t="s">
        <v>555</v>
      </c>
      <c r="E25" s="78" t="s">
        <v>3128</v>
      </c>
      <c r="F25" s="78" t="s">
        <v>3129</v>
      </c>
      <c r="G25" s="78" t="s">
        <v>3130</v>
      </c>
      <c r="H25" s="78" t="s">
        <v>556</v>
      </c>
    </row>
    <row r="26" spans="1:8">
      <c r="A26" s="78" t="s">
        <v>502</v>
      </c>
      <c r="B26" s="78" t="s">
        <v>557</v>
      </c>
      <c r="C26" s="78" t="s">
        <v>534</v>
      </c>
      <c r="D26" s="78" t="s">
        <v>558</v>
      </c>
      <c r="E26" s="78" t="s">
        <v>3128</v>
      </c>
      <c r="F26" s="78" t="s">
        <v>3129</v>
      </c>
      <c r="G26" s="78" t="s">
        <v>3130</v>
      </c>
      <c r="H26" s="78" t="s">
        <v>556</v>
      </c>
    </row>
    <row r="27" spans="1:8">
      <c r="A27" s="78" t="s">
        <v>502</v>
      </c>
      <c r="B27" s="78" t="s">
        <v>559</v>
      </c>
      <c r="C27" s="78" t="s">
        <v>539</v>
      </c>
      <c r="D27" s="78" t="s">
        <v>560</v>
      </c>
      <c r="E27" s="78" t="s">
        <v>3128</v>
      </c>
      <c r="F27" s="78" t="s">
        <v>3129</v>
      </c>
      <c r="G27" s="78" t="s">
        <v>3130</v>
      </c>
      <c r="H27" s="78" t="s">
        <v>556</v>
      </c>
    </row>
    <row r="28" spans="1:8">
      <c r="A28" s="78" t="s">
        <v>502</v>
      </c>
      <c r="B28" s="78" t="s">
        <v>561</v>
      </c>
      <c r="C28" s="78" t="s">
        <v>531</v>
      </c>
      <c r="D28" s="78" t="s">
        <v>562</v>
      </c>
      <c r="E28" s="78" t="s">
        <v>3128</v>
      </c>
      <c r="F28" s="78" t="s">
        <v>3129</v>
      </c>
      <c r="G28" s="78" t="s">
        <v>3130</v>
      </c>
      <c r="H28" s="78" t="s">
        <v>556</v>
      </c>
    </row>
    <row r="29" spans="1:8">
      <c r="A29" s="78" t="s">
        <v>502</v>
      </c>
      <c r="B29" s="78" t="s">
        <v>563</v>
      </c>
      <c r="C29" s="78" t="s">
        <v>528</v>
      </c>
      <c r="D29" s="78" t="s">
        <v>564</v>
      </c>
      <c r="E29" s="78" t="s">
        <v>3128</v>
      </c>
      <c r="F29" s="78" t="s">
        <v>3129</v>
      </c>
      <c r="G29" s="78" t="s">
        <v>3130</v>
      </c>
      <c r="H29" s="78" t="s">
        <v>556</v>
      </c>
    </row>
    <row r="30" spans="1:8">
      <c r="A30" s="78" t="s">
        <v>502</v>
      </c>
      <c r="B30" s="78" t="s">
        <v>565</v>
      </c>
      <c r="C30" s="78" t="s">
        <v>528</v>
      </c>
      <c r="D30" s="78" t="s">
        <v>566</v>
      </c>
      <c r="E30" s="78" t="s">
        <v>3128</v>
      </c>
      <c r="F30" s="78" t="s">
        <v>3129</v>
      </c>
      <c r="G30" s="78" t="s">
        <v>3130</v>
      </c>
      <c r="H30" s="78" t="s">
        <v>556</v>
      </c>
    </row>
    <row r="31" spans="1:8">
      <c r="A31" s="78" t="s">
        <v>502</v>
      </c>
      <c r="B31" s="78" t="s">
        <v>567</v>
      </c>
      <c r="C31" s="78" t="s">
        <v>531</v>
      </c>
      <c r="D31" s="78" t="s">
        <v>568</v>
      </c>
      <c r="E31" s="78" t="s">
        <v>3128</v>
      </c>
      <c r="F31" s="78" t="s">
        <v>3129</v>
      </c>
      <c r="G31" s="78" t="s">
        <v>3130</v>
      </c>
      <c r="H31" s="78" t="s">
        <v>556</v>
      </c>
    </row>
    <row r="32" spans="1:8">
      <c r="A32" s="78" t="s">
        <v>502</v>
      </c>
      <c r="B32" s="78" t="s">
        <v>569</v>
      </c>
      <c r="C32" s="78" t="s">
        <v>531</v>
      </c>
      <c r="D32" s="78" t="s">
        <v>570</v>
      </c>
      <c r="E32" s="78" t="s">
        <v>3128</v>
      </c>
      <c r="F32" s="78" t="s">
        <v>3129</v>
      </c>
      <c r="G32" s="78" t="s">
        <v>3130</v>
      </c>
      <c r="H32" s="78" t="s">
        <v>556</v>
      </c>
    </row>
    <row r="33" spans="1:8">
      <c r="A33" s="78" t="s">
        <v>502</v>
      </c>
      <c r="B33" s="78" t="s">
        <v>571</v>
      </c>
      <c r="C33" s="78" t="s">
        <v>534</v>
      </c>
      <c r="D33" s="78" t="s">
        <v>572</v>
      </c>
      <c r="E33" s="78" t="s">
        <v>3128</v>
      </c>
      <c r="F33" s="78" t="s">
        <v>3129</v>
      </c>
      <c r="G33" s="78" t="s">
        <v>3130</v>
      </c>
      <c r="H33" s="78" t="s">
        <v>556</v>
      </c>
    </row>
    <row r="34" spans="1:8">
      <c r="A34" s="78" t="s">
        <v>502</v>
      </c>
      <c r="B34" s="78" t="s">
        <v>573</v>
      </c>
      <c r="C34" s="78" t="s">
        <v>539</v>
      </c>
      <c r="D34" s="78" t="s">
        <v>574</v>
      </c>
      <c r="E34" s="78" t="s">
        <v>3128</v>
      </c>
      <c r="F34" s="78" t="s">
        <v>3129</v>
      </c>
      <c r="G34" s="78" t="s">
        <v>3130</v>
      </c>
      <c r="H34" s="78" t="s">
        <v>556</v>
      </c>
    </row>
    <row r="35" spans="1:8">
      <c r="A35" s="78" t="s">
        <v>502</v>
      </c>
      <c r="B35" s="78" t="s">
        <v>575</v>
      </c>
      <c r="C35" s="78" t="s">
        <v>534</v>
      </c>
      <c r="D35" s="78" t="s">
        <v>576</v>
      </c>
      <c r="E35" s="78" t="s">
        <v>3128</v>
      </c>
      <c r="F35" s="78" t="s">
        <v>3129</v>
      </c>
      <c r="G35" s="78" t="s">
        <v>3130</v>
      </c>
      <c r="H35" s="78" t="s">
        <v>556</v>
      </c>
    </row>
    <row r="36" spans="1:8">
      <c r="A36" s="78" t="s">
        <v>502</v>
      </c>
      <c r="B36" s="78" t="s">
        <v>577</v>
      </c>
      <c r="C36" s="78" t="s">
        <v>539</v>
      </c>
      <c r="D36" s="78" t="s">
        <v>578</v>
      </c>
      <c r="E36" s="78" t="s">
        <v>3128</v>
      </c>
      <c r="F36" s="78" t="s">
        <v>3129</v>
      </c>
      <c r="G36" s="78" t="s">
        <v>3130</v>
      </c>
      <c r="H36" s="78" t="s">
        <v>556</v>
      </c>
    </row>
    <row r="37" spans="1:8">
      <c r="A37" s="78" t="s">
        <v>502</v>
      </c>
      <c r="C37" s="78" t="s">
        <v>503</v>
      </c>
      <c r="D37" s="78" t="s">
        <v>579</v>
      </c>
      <c r="E37" s="78" t="s">
        <v>3131</v>
      </c>
      <c r="F37" s="78" t="s">
        <v>3132</v>
      </c>
      <c r="G37" s="78" t="s">
        <v>3133</v>
      </c>
      <c r="H37" s="78" t="s">
        <v>580</v>
      </c>
    </row>
    <row r="38" spans="1:8">
      <c r="A38" s="78" t="s">
        <v>502</v>
      </c>
      <c r="B38" s="78" t="s">
        <v>581</v>
      </c>
      <c r="C38" s="78" t="s">
        <v>539</v>
      </c>
      <c r="D38" s="78" t="s">
        <v>582</v>
      </c>
      <c r="E38" s="78" t="s">
        <v>3131</v>
      </c>
      <c r="F38" s="78" t="s">
        <v>3132</v>
      </c>
      <c r="G38" s="78" t="s">
        <v>3133</v>
      </c>
      <c r="H38" s="78" t="s">
        <v>580</v>
      </c>
    </row>
    <row r="39" spans="1:8">
      <c r="A39" s="78" t="s">
        <v>502</v>
      </c>
      <c r="B39" s="78" t="s">
        <v>583</v>
      </c>
      <c r="C39" s="78" t="s">
        <v>503</v>
      </c>
      <c r="D39" s="78" t="s">
        <v>584</v>
      </c>
      <c r="E39" s="78" t="s">
        <v>3131</v>
      </c>
      <c r="F39" s="78" t="s">
        <v>3132</v>
      </c>
      <c r="G39" s="78" t="s">
        <v>3133</v>
      </c>
      <c r="H39" s="78" t="s">
        <v>580</v>
      </c>
    </row>
    <row r="40" spans="1:8">
      <c r="A40" s="78" t="s">
        <v>502</v>
      </c>
      <c r="B40" s="78" t="s">
        <v>585</v>
      </c>
      <c r="C40" s="78" t="s">
        <v>503</v>
      </c>
      <c r="D40" s="78" t="s">
        <v>586</v>
      </c>
      <c r="E40" s="78" t="s">
        <v>3131</v>
      </c>
      <c r="F40" s="78" t="s">
        <v>3132</v>
      </c>
      <c r="G40" s="78" t="s">
        <v>3133</v>
      </c>
      <c r="H40" s="78" t="s">
        <v>580</v>
      </c>
    </row>
    <row r="41" spans="1:8">
      <c r="A41" s="78" t="s">
        <v>502</v>
      </c>
      <c r="B41" s="78" t="s">
        <v>587</v>
      </c>
      <c r="C41" s="78" t="s">
        <v>503</v>
      </c>
      <c r="D41" s="78" t="s">
        <v>588</v>
      </c>
      <c r="E41" s="78" t="s">
        <v>3131</v>
      </c>
      <c r="F41" s="78" t="s">
        <v>3132</v>
      </c>
      <c r="G41" s="78" t="s">
        <v>3133</v>
      </c>
      <c r="H41" s="78" t="s">
        <v>580</v>
      </c>
    </row>
    <row r="42" spans="1:8">
      <c r="A42" s="78" t="s">
        <v>502</v>
      </c>
      <c r="B42" s="78" t="s">
        <v>589</v>
      </c>
      <c r="C42" s="78" t="s">
        <v>528</v>
      </c>
      <c r="D42" s="78" t="s">
        <v>590</v>
      </c>
      <c r="E42" s="78" t="s">
        <v>3131</v>
      </c>
      <c r="F42" s="78" t="s">
        <v>3132</v>
      </c>
      <c r="G42" s="78" t="s">
        <v>3133</v>
      </c>
      <c r="H42" s="78" t="s">
        <v>580</v>
      </c>
    </row>
    <row r="43" spans="1:8">
      <c r="A43" s="78" t="s">
        <v>502</v>
      </c>
      <c r="B43" s="78" t="s">
        <v>591</v>
      </c>
      <c r="C43" s="78" t="s">
        <v>528</v>
      </c>
      <c r="D43" s="78" t="s">
        <v>592</v>
      </c>
      <c r="E43" s="78" t="s">
        <v>3131</v>
      </c>
      <c r="F43" s="78" t="s">
        <v>3132</v>
      </c>
      <c r="G43" s="78" t="s">
        <v>3133</v>
      </c>
      <c r="H43" s="78" t="s">
        <v>580</v>
      </c>
    </row>
    <row r="44" spans="1:8">
      <c r="A44" s="78" t="s">
        <v>502</v>
      </c>
      <c r="B44" s="78" t="s">
        <v>593</v>
      </c>
      <c r="C44" s="78" t="s">
        <v>531</v>
      </c>
      <c r="D44" s="78" t="s">
        <v>594</v>
      </c>
      <c r="E44" s="78" t="s">
        <v>3131</v>
      </c>
      <c r="F44" s="78" t="s">
        <v>3132</v>
      </c>
      <c r="G44" s="78" t="s">
        <v>3133</v>
      </c>
      <c r="H44" s="78" t="s">
        <v>580</v>
      </c>
    </row>
    <row r="45" spans="1:8">
      <c r="A45" s="78" t="s">
        <v>502</v>
      </c>
      <c r="B45" s="78" t="s">
        <v>595</v>
      </c>
      <c r="C45" s="78" t="s">
        <v>534</v>
      </c>
      <c r="D45" s="78" t="s">
        <v>596</v>
      </c>
      <c r="E45" s="78" t="s">
        <v>3131</v>
      </c>
      <c r="F45" s="78" t="s">
        <v>3132</v>
      </c>
      <c r="G45" s="78" t="s">
        <v>3133</v>
      </c>
      <c r="H45" s="78" t="s">
        <v>580</v>
      </c>
    </row>
    <row r="46" spans="1:8">
      <c r="A46" s="78" t="s">
        <v>502</v>
      </c>
      <c r="B46" s="78" t="s">
        <v>597</v>
      </c>
      <c r="C46" s="78" t="s">
        <v>539</v>
      </c>
      <c r="D46" s="78" t="s">
        <v>598</v>
      </c>
      <c r="E46" s="78" t="s">
        <v>3131</v>
      </c>
      <c r="F46" s="78" t="s">
        <v>3132</v>
      </c>
      <c r="G46" s="78" t="s">
        <v>3133</v>
      </c>
      <c r="H46" s="78" t="s">
        <v>580</v>
      </c>
    </row>
    <row r="47" spans="1:8">
      <c r="A47" s="78" t="s">
        <v>502</v>
      </c>
      <c r="B47" s="78" t="s">
        <v>591</v>
      </c>
      <c r="C47" s="78" t="s">
        <v>528</v>
      </c>
      <c r="D47" s="78" t="s">
        <v>599</v>
      </c>
      <c r="E47" s="78" t="s">
        <v>3131</v>
      </c>
      <c r="F47" s="78" t="s">
        <v>3132</v>
      </c>
      <c r="G47" s="78" t="s">
        <v>3133</v>
      </c>
      <c r="H47" s="78" t="s">
        <v>580</v>
      </c>
    </row>
    <row r="48" spans="1:8">
      <c r="A48" s="78" t="s">
        <v>502</v>
      </c>
      <c r="B48" s="78" t="s">
        <v>600</v>
      </c>
      <c r="C48" s="78" t="s">
        <v>539</v>
      </c>
      <c r="D48" s="78" t="s">
        <v>601</v>
      </c>
      <c r="E48" s="78" t="s">
        <v>3131</v>
      </c>
      <c r="F48" s="78" t="s">
        <v>3132</v>
      </c>
      <c r="G48" s="78" t="s">
        <v>3133</v>
      </c>
      <c r="H48" s="78" t="s">
        <v>580</v>
      </c>
    </row>
    <row r="49" spans="1:8">
      <c r="A49" s="78" t="s">
        <v>502</v>
      </c>
      <c r="B49" s="78" t="s">
        <v>602</v>
      </c>
      <c r="C49" s="78" t="s">
        <v>528</v>
      </c>
      <c r="D49" s="78" t="s">
        <v>603</v>
      </c>
      <c r="E49" s="78" t="s">
        <v>3131</v>
      </c>
      <c r="F49" s="78" t="s">
        <v>3132</v>
      </c>
      <c r="G49" s="78" t="s">
        <v>3133</v>
      </c>
      <c r="H49" s="78" t="s">
        <v>580</v>
      </c>
    </row>
    <row r="50" spans="1:8">
      <c r="A50" s="78" t="s">
        <v>502</v>
      </c>
      <c r="B50" s="78" t="s">
        <v>604</v>
      </c>
      <c r="C50" s="78" t="s">
        <v>539</v>
      </c>
      <c r="D50" s="78" t="s">
        <v>605</v>
      </c>
      <c r="E50" s="78" t="s">
        <v>3131</v>
      </c>
      <c r="F50" s="78" t="s">
        <v>3132</v>
      </c>
      <c r="G50" s="78" t="s">
        <v>3133</v>
      </c>
      <c r="H50" s="78" t="s">
        <v>580</v>
      </c>
    </row>
    <row r="51" spans="1:8">
      <c r="A51" s="78" t="s">
        <v>502</v>
      </c>
      <c r="B51" s="78" t="s">
        <v>606</v>
      </c>
      <c r="C51" s="78" t="s">
        <v>534</v>
      </c>
      <c r="D51" s="78" t="s">
        <v>607</v>
      </c>
      <c r="E51" s="78" t="s">
        <v>3131</v>
      </c>
      <c r="F51" s="78" t="s">
        <v>3132</v>
      </c>
      <c r="G51" s="78" t="s">
        <v>3133</v>
      </c>
      <c r="H51" s="78" t="s">
        <v>580</v>
      </c>
    </row>
    <row r="52" spans="1:8">
      <c r="A52" s="78" t="s">
        <v>502</v>
      </c>
      <c r="C52" s="78" t="s">
        <v>503</v>
      </c>
      <c r="D52" s="78" t="s">
        <v>608</v>
      </c>
      <c r="E52" s="78" t="s">
        <v>3134</v>
      </c>
      <c r="F52" s="78" t="s">
        <v>3135</v>
      </c>
      <c r="G52" s="78" t="s">
        <v>3136</v>
      </c>
      <c r="H52" s="78" t="s">
        <v>609</v>
      </c>
    </row>
    <row r="53" spans="1:8">
      <c r="A53" s="78" t="s">
        <v>502</v>
      </c>
      <c r="C53" s="78" t="s">
        <v>57</v>
      </c>
      <c r="D53" s="78" t="s">
        <v>610</v>
      </c>
      <c r="E53" s="78" t="s">
        <v>3137</v>
      </c>
      <c r="F53" s="78" t="s">
        <v>3135</v>
      </c>
      <c r="G53" s="78" t="s">
        <v>3138</v>
      </c>
      <c r="H53" s="78" t="s">
        <v>611</v>
      </c>
    </row>
    <row r="54" spans="1:8">
      <c r="A54" s="78" t="s">
        <v>502</v>
      </c>
      <c r="C54" s="78" t="s">
        <v>503</v>
      </c>
      <c r="D54" s="78" t="s">
        <v>612</v>
      </c>
      <c r="E54" s="78" t="s">
        <v>3139</v>
      </c>
      <c r="F54" s="78" t="s">
        <v>3140</v>
      </c>
      <c r="G54" s="78" t="s">
        <v>3141</v>
      </c>
      <c r="H54" s="78" t="s">
        <v>613</v>
      </c>
    </row>
    <row r="55" spans="1:8">
      <c r="A55" s="78" t="s">
        <v>502</v>
      </c>
      <c r="B55" s="78" t="s">
        <v>614</v>
      </c>
      <c r="C55" s="78" t="s">
        <v>503</v>
      </c>
      <c r="D55" s="78" t="s">
        <v>615</v>
      </c>
      <c r="E55" s="78" t="s">
        <v>3139</v>
      </c>
      <c r="F55" s="78" t="s">
        <v>3140</v>
      </c>
      <c r="G55" s="78" t="s">
        <v>3141</v>
      </c>
      <c r="H55" s="78" t="s">
        <v>613</v>
      </c>
    </row>
    <row r="56" spans="1:8">
      <c r="A56" s="78" t="s">
        <v>502</v>
      </c>
      <c r="C56" s="78" t="s">
        <v>503</v>
      </c>
      <c r="D56" s="78" t="s">
        <v>616</v>
      </c>
      <c r="E56" s="78" t="s">
        <v>3142</v>
      </c>
      <c r="F56" s="78" t="s">
        <v>3143</v>
      </c>
      <c r="G56" s="78" t="s">
        <v>3144</v>
      </c>
      <c r="H56" s="78" t="s">
        <v>617</v>
      </c>
    </row>
    <row r="57" spans="1:8">
      <c r="A57" s="78" t="s">
        <v>502</v>
      </c>
      <c r="C57" s="78" t="s">
        <v>503</v>
      </c>
      <c r="D57" s="78" t="s">
        <v>618</v>
      </c>
      <c r="E57" s="78" t="s">
        <v>3145</v>
      </c>
      <c r="F57" s="78" t="s">
        <v>3143</v>
      </c>
      <c r="G57" s="78" t="s">
        <v>3146</v>
      </c>
      <c r="H57" s="78" t="s">
        <v>619</v>
      </c>
    </row>
    <row r="58" spans="1:8">
      <c r="A58" s="78" t="s">
        <v>502</v>
      </c>
      <c r="C58" s="78" t="s">
        <v>503</v>
      </c>
      <c r="D58" s="78" t="s">
        <v>620</v>
      </c>
      <c r="E58" s="78" t="s">
        <v>3147</v>
      </c>
      <c r="F58" s="78" t="s">
        <v>3148</v>
      </c>
      <c r="G58" s="78" t="s">
        <v>3149</v>
      </c>
      <c r="H58" s="78" t="s">
        <v>621</v>
      </c>
    </row>
    <row r="59" spans="1:8">
      <c r="A59" s="78" t="s">
        <v>502</v>
      </c>
      <c r="C59" s="78" t="s">
        <v>503</v>
      </c>
      <c r="D59" s="78" t="s">
        <v>622</v>
      </c>
      <c r="E59" s="78" t="s">
        <v>3150</v>
      </c>
      <c r="F59" s="78" t="s">
        <v>3148</v>
      </c>
      <c r="G59" s="78" t="s">
        <v>3151</v>
      </c>
      <c r="H59" s="78" t="s">
        <v>623</v>
      </c>
    </row>
    <row r="60" spans="1:8">
      <c r="A60" s="78" t="s">
        <v>502</v>
      </c>
      <c r="B60" s="78" t="s">
        <v>624</v>
      </c>
      <c r="C60" s="78" t="s">
        <v>531</v>
      </c>
      <c r="D60" s="78" t="s">
        <v>625</v>
      </c>
      <c r="E60" s="78" t="s">
        <v>3150</v>
      </c>
      <c r="F60" s="78" t="s">
        <v>3148</v>
      </c>
      <c r="G60" s="78" t="s">
        <v>3151</v>
      </c>
      <c r="H60" s="78" t="s">
        <v>623</v>
      </c>
    </row>
    <row r="61" spans="1:8">
      <c r="A61" s="78" t="s">
        <v>502</v>
      </c>
      <c r="B61" s="78" t="s">
        <v>626</v>
      </c>
      <c r="C61" s="78" t="s">
        <v>534</v>
      </c>
      <c r="D61" s="78" t="s">
        <v>627</v>
      </c>
      <c r="E61" s="78" t="s">
        <v>3150</v>
      </c>
      <c r="F61" s="78" t="s">
        <v>3148</v>
      </c>
      <c r="G61" s="78" t="s">
        <v>3151</v>
      </c>
      <c r="H61" s="78" t="s">
        <v>623</v>
      </c>
    </row>
    <row r="62" spans="1:8">
      <c r="A62" s="78" t="s">
        <v>502</v>
      </c>
      <c r="B62" s="78" t="s">
        <v>628</v>
      </c>
      <c r="C62" s="78" t="s">
        <v>528</v>
      </c>
      <c r="D62" s="78" t="s">
        <v>629</v>
      </c>
      <c r="E62" s="78" t="s">
        <v>3150</v>
      </c>
      <c r="F62" s="78" t="s">
        <v>3148</v>
      </c>
      <c r="G62" s="78" t="s">
        <v>3151</v>
      </c>
      <c r="H62" s="78" t="s">
        <v>623</v>
      </c>
    </row>
    <row r="63" spans="1:8">
      <c r="A63" s="78" t="s">
        <v>502</v>
      </c>
      <c r="B63" s="78" t="s">
        <v>630</v>
      </c>
      <c r="C63" s="78" t="s">
        <v>534</v>
      </c>
      <c r="D63" s="78" t="s">
        <v>631</v>
      </c>
      <c r="E63" s="78" t="s">
        <v>3150</v>
      </c>
      <c r="F63" s="78" t="s">
        <v>3148</v>
      </c>
      <c r="G63" s="78" t="s">
        <v>3151</v>
      </c>
      <c r="H63" s="78" t="s">
        <v>623</v>
      </c>
    </row>
    <row r="64" spans="1:8">
      <c r="A64" s="78" t="s">
        <v>502</v>
      </c>
      <c r="B64" s="78" t="s">
        <v>632</v>
      </c>
      <c r="C64" s="78" t="s">
        <v>539</v>
      </c>
      <c r="D64" s="78" t="s">
        <v>633</v>
      </c>
      <c r="E64" s="78" t="s">
        <v>3150</v>
      </c>
      <c r="F64" s="78" t="s">
        <v>3148</v>
      </c>
      <c r="G64" s="78" t="s">
        <v>3151</v>
      </c>
      <c r="H64" s="78" t="s">
        <v>623</v>
      </c>
    </row>
    <row r="65" spans="1:8">
      <c r="A65" s="78" t="s">
        <v>502</v>
      </c>
      <c r="B65" s="78" t="s">
        <v>634</v>
      </c>
      <c r="C65" s="78" t="s">
        <v>528</v>
      </c>
      <c r="D65" s="78" t="s">
        <v>635</v>
      </c>
      <c r="E65" s="78" t="s">
        <v>3150</v>
      </c>
      <c r="F65" s="78" t="s">
        <v>3148</v>
      </c>
      <c r="G65" s="78" t="s">
        <v>3151</v>
      </c>
      <c r="H65" s="78" t="s">
        <v>623</v>
      </c>
    </row>
    <row r="66" spans="1:8">
      <c r="A66" s="78" t="s">
        <v>502</v>
      </c>
      <c r="B66" s="78" t="s">
        <v>636</v>
      </c>
      <c r="C66" s="78" t="s">
        <v>539</v>
      </c>
      <c r="D66" s="78" t="s">
        <v>637</v>
      </c>
      <c r="E66" s="78" t="s">
        <v>3150</v>
      </c>
      <c r="F66" s="78" t="s">
        <v>3148</v>
      </c>
      <c r="G66" s="78" t="s">
        <v>3151</v>
      </c>
      <c r="H66" s="78" t="s">
        <v>623</v>
      </c>
    </row>
    <row r="67" spans="1:8">
      <c r="A67" s="78" t="s">
        <v>502</v>
      </c>
      <c r="C67" s="78" t="s">
        <v>503</v>
      </c>
      <c r="D67" s="78" t="s">
        <v>638</v>
      </c>
      <c r="E67" s="78" t="s">
        <v>3152</v>
      </c>
      <c r="F67" s="78" t="s">
        <v>3153</v>
      </c>
      <c r="G67" s="78" t="s">
        <v>3154</v>
      </c>
      <c r="H67" s="78" t="s">
        <v>639</v>
      </c>
    </row>
    <row r="68" spans="1:8">
      <c r="A68" s="78" t="s">
        <v>502</v>
      </c>
      <c r="C68" s="78" t="s">
        <v>57</v>
      </c>
      <c r="D68" s="78" t="s">
        <v>640</v>
      </c>
      <c r="E68" s="78" t="s">
        <v>3155</v>
      </c>
      <c r="F68" s="78" t="s">
        <v>3156</v>
      </c>
      <c r="G68" s="78" t="s">
        <v>3157</v>
      </c>
      <c r="H68" s="78" t="s">
        <v>641</v>
      </c>
    </row>
    <row r="69" spans="1:8">
      <c r="A69" s="78" t="s">
        <v>502</v>
      </c>
      <c r="C69" s="78" t="s">
        <v>503</v>
      </c>
      <c r="D69" s="78" t="s">
        <v>642</v>
      </c>
      <c r="E69" s="78" t="s">
        <v>3158</v>
      </c>
      <c r="F69" s="78" t="s">
        <v>3159</v>
      </c>
      <c r="G69" s="78" t="s">
        <v>3160</v>
      </c>
      <c r="H69" s="78" t="s">
        <v>643</v>
      </c>
    </row>
    <row r="70" spans="1:8">
      <c r="A70" s="78" t="s">
        <v>502</v>
      </c>
      <c r="B70" s="78" t="s">
        <v>644</v>
      </c>
      <c r="C70" s="78" t="s">
        <v>539</v>
      </c>
      <c r="D70" s="78" t="s">
        <v>645</v>
      </c>
      <c r="E70" s="78" t="s">
        <v>3158</v>
      </c>
      <c r="F70" s="78" t="s">
        <v>3159</v>
      </c>
      <c r="G70" s="78" t="s">
        <v>3160</v>
      </c>
      <c r="H70" s="78" t="s">
        <v>643</v>
      </c>
    </row>
    <row r="71" spans="1:8">
      <c r="A71" s="78" t="s">
        <v>502</v>
      </c>
      <c r="B71" s="78" t="s">
        <v>646</v>
      </c>
      <c r="C71" s="78" t="s">
        <v>534</v>
      </c>
      <c r="D71" s="78" t="s">
        <v>647</v>
      </c>
      <c r="E71" s="78" t="s">
        <v>3158</v>
      </c>
      <c r="F71" s="78" t="s">
        <v>3159</v>
      </c>
      <c r="G71" s="78" t="s">
        <v>3160</v>
      </c>
      <c r="H71" s="78" t="s">
        <v>643</v>
      </c>
    </row>
    <row r="72" spans="1:8">
      <c r="A72" s="78" t="s">
        <v>502</v>
      </c>
      <c r="B72" s="78" t="s">
        <v>648</v>
      </c>
      <c r="C72" s="78" t="s">
        <v>531</v>
      </c>
      <c r="D72" s="78" t="s">
        <v>649</v>
      </c>
      <c r="E72" s="78" t="s">
        <v>3158</v>
      </c>
      <c r="F72" s="78" t="s">
        <v>3159</v>
      </c>
      <c r="G72" s="78" t="s">
        <v>3160</v>
      </c>
      <c r="H72" s="78" t="s">
        <v>643</v>
      </c>
    </row>
    <row r="73" spans="1:8">
      <c r="A73" s="78" t="s">
        <v>502</v>
      </c>
      <c r="B73" s="78" t="s">
        <v>650</v>
      </c>
      <c r="C73" s="78" t="s">
        <v>534</v>
      </c>
      <c r="D73" s="78" t="s">
        <v>651</v>
      </c>
      <c r="E73" s="78" t="s">
        <v>3158</v>
      </c>
      <c r="F73" s="78" t="s">
        <v>3159</v>
      </c>
      <c r="G73" s="78" t="s">
        <v>3160</v>
      </c>
      <c r="H73" s="78" t="s">
        <v>643</v>
      </c>
    </row>
    <row r="74" spans="1:8">
      <c r="A74" s="78" t="s">
        <v>502</v>
      </c>
      <c r="B74" s="78" t="s">
        <v>652</v>
      </c>
      <c r="C74" s="78" t="s">
        <v>534</v>
      </c>
      <c r="D74" s="78" t="s">
        <v>653</v>
      </c>
      <c r="E74" s="78" t="s">
        <v>3158</v>
      </c>
      <c r="F74" s="78" t="s">
        <v>3159</v>
      </c>
      <c r="G74" s="78" t="s">
        <v>3160</v>
      </c>
      <c r="H74" s="78" t="s">
        <v>643</v>
      </c>
    </row>
    <row r="75" spans="1:8">
      <c r="A75" s="78" t="s">
        <v>502</v>
      </c>
      <c r="B75" s="78" t="s">
        <v>654</v>
      </c>
      <c r="C75" s="78" t="s">
        <v>531</v>
      </c>
      <c r="D75" s="78" t="s">
        <v>655</v>
      </c>
      <c r="E75" s="78" t="s">
        <v>3158</v>
      </c>
      <c r="F75" s="78" t="s">
        <v>3159</v>
      </c>
      <c r="G75" s="78" t="s">
        <v>3160</v>
      </c>
      <c r="H75" s="78" t="s">
        <v>643</v>
      </c>
    </row>
    <row r="76" spans="1:8">
      <c r="A76" s="78" t="s">
        <v>502</v>
      </c>
      <c r="B76" s="78" t="s">
        <v>656</v>
      </c>
      <c r="C76" s="78" t="s">
        <v>539</v>
      </c>
      <c r="D76" s="78" t="s">
        <v>657</v>
      </c>
      <c r="E76" s="78" t="s">
        <v>3158</v>
      </c>
      <c r="F76" s="78" t="s">
        <v>3159</v>
      </c>
      <c r="G76" s="78" t="s">
        <v>3160</v>
      </c>
      <c r="H76" s="78" t="s">
        <v>643</v>
      </c>
    </row>
    <row r="77" spans="1:8">
      <c r="A77" s="78" t="s">
        <v>502</v>
      </c>
      <c r="B77" s="78" t="s">
        <v>658</v>
      </c>
      <c r="C77" s="78" t="s">
        <v>528</v>
      </c>
      <c r="D77" s="78" t="s">
        <v>659</v>
      </c>
      <c r="E77" s="78" t="s">
        <v>3158</v>
      </c>
      <c r="F77" s="78" t="s">
        <v>3159</v>
      </c>
      <c r="G77" s="78" t="s">
        <v>3160</v>
      </c>
      <c r="H77" s="78" t="s">
        <v>643</v>
      </c>
    </row>
    <row r="78" spans="1:8">
      <c r="A78" s="78" t="s">
        <v>502</v>
      </c>
      <c r="B78" s="78" t="s">
        <v>660</v>
      </c>
      <c r="C78" s="78" t="s">
        <v>525</v>
      </c>
      <c r="D78" s="78" t="s">
        <v>661</v>
      </c>
      <c r="E78" s="78" t="s">
        <v>3158</v>
      </c>
      <c r="F78" s="78" t="s">
        <v>3159</v>
      </c>
      <c r="G78" s="78" t="s">
        <v>3160</v>
      </c>
      <c r="H78" s="78" t="s">
        <v>643</v>
      </c>
    </row>
    <row r="79" spans="1:8">
      <c r="A79" s="78" t="s">
        <v>502</v>
      </c>
      <c r="B79" s="78" t="s">
        <v>662</v>
      </c>
      <c r="C79" s="78" t="s">
        <v>539</v>
      </c>
      <c r="D79" s="78" t="s">
        <v>663</v>
      </c>
      <c r="E79" s="78" t="s">
        <v>3158</v>
      </c>
      <c r="F79" s="78" t="s">
        <v>3159</v>
      </c>
      <c r="G79" s="78" t="s">
        <v>3160</v>
      </c>
      <c r="H79" s="78" t="s">
        <v>643</v>
      </c>
    </row>
    <row r="80" spans="1:8">
      <c r="A80" s="78" t="s">
        <v>502</v>
      </c>
      <c r="C80" s="78" t="s">
        <v>503</v>
      </c>
      <c r="D80" s="78" t="s">
        <v>664</v>
      </c>
      <c r="E80" s="78" t="s">
        <v>3161</v>
      </c>
      <c r="F80" s="78" t="s">
        <v>3162</v>
      </c>
      <c r="G80" s="78" t="s">
        <v>3163</v>
      </c>
      <c r="H80" s="78" t="s">
        <v>665</v>
      </c>
    </row>
    <row r="81" spans="1:8">
      <c r="A81" s="78" t="s">
        <v>502</v>
      </c>
      <c r="C81" s="78" t="s">
        <v>503</v>
      </c>
      <c r="D81" s="78" t="s">
        <v>666</v>
      </c>
      <c r="E81" s="78" t="s">
        <v>3164</v>
      </c>
      <c r="F81" s="78" t="s">
        <v>3165</v>
      </c>
      <c r="G81" s="78" t="s">
        <v>3166</v>
      </c>
      <c r="H81" s="78" t="s">
        <v>667</v>
      </c>
    </row>
    <row r="82" spans="1:8">
      <c r="A82" s="78" t="s">
        <v>502</v>
      </c>
      <c r="C82" s="78" t="s">
        <v>57</v>
      </c>
      <c r="D82" s="78" t="s">
        <v>668</v>
      </c>
      <c r="E82" s="78" t="s">
        <v>3167</v>
      </c>
      <c r="F82" s="78" t="s">
        <v>3168</v>
      </c>
      <c r="G82" s="78" t="s">
        <v>3169</v>
      </c>
      <c r="H82" s="78" t="s">
        <v>669</v>
      </c>
    </row>
    <row r="83" spans="1:8">
      <c r="A83" s="78" t="s">
        <v>502</v>
      </c>
      <c r="B83" s="78" t="s">
        <v>670</v>
      </c>
      <c r="C83" s="78" t="s">
        <v>57</v>
      </c>
      <c r="D83" s="78" t="s">
        <v>671</v>
      </c>
      <c r="E83" s="78" t="s">
        <v>3167</v>
      </c>
      <c r="F83" s="78" t="s">
        <v>3168</v>
      </c>
      <c r="G83" s="78" t="s">
        <v>3169</v>
      </c>
      <c r="H83" s="78" t="s">
        <v>669</v>
      </c>
    </row>
    <row r="84" spans="1:8">
      <c r="A84" s="78" t="s">
        <v>502</v>
      </c>
      <c r="B84" s="78" t="s">
        <v>672</v>
      </c>
      <c r="C84" s="78" t="s">
        <v>57</v>
      </c>
      <c r="D84" s="78" t="s">
        <v>673</v>
      </c>
      <c r="E84" s="78" t="s">
        <v>3167</v>
      </c>
      <c r="F84" s="78" t="s">
        <v>3168</v>
      </c>
      <c r="G84" s="78" t="s">
        <v>3169</v>
      </c>
      <c r="H84" s="78" t="s">
        <v>669</v>
      </c>
    </row>
    <row r="85" spans="1:8">
      <c r="A85" s="78" t="s">
        <v>502</v>
      </c>
      <c r="C85" s="78" t="s">
        <v>503</v>
      </c>
      <c r="D85" s="78" t="s">
        <v>674</v>
      </c>
      <c r="E85" s="78" t="s">
        <v>3170</v>
      </c>
      <c r="F85" s="78" t="s">
        <v>3171</v>
      </c>
      <c r="G85" s="78" t="s">
        <v>3172</v>
      </c>
      <c r="H85" s="78" t="s">
        <v>675</v>
      </c>
    </row>
    <row r="86" spans="1:8">
      <c r="A86" s="78" t="s">
        <v>502</v>
      </c>
      <c r="C86" s="78" t="s">
        <v>503</v>
      </c>
      <c r="D86" s="78" t="s">
        <v>676</v>
      </c>
      <c r="E86" s="78" t="s">
        <v>3173</v>
      </c>
      <c r="F86" s="78" t="s">
        <v>3174</v>
      </c>
      <c r="G86" s="78" t="s">
        <v>3175</v>
      </c>
      <c r="H86" s="78" t="s">
        <v>677</v>
      </c>
    </row>
    <row r="87" spans="1:8">
      <c r="A87" s="78" t="s">
        <v>502</v>
      </c>
      <c r="B87" s="78" t="s">
        <v>678</v>
      </c>
      <c r="C87" s="78" t="s">
        <v>539</v>
      </c>
      <c r="D87" s="78" t="s">
        <v>679</v>
      </c>
      <c r="E87" s="78" t="s">
        <v>3173</v>
      </c>
      <c r="F87" s="78" t="s">
        <v>3174</v>
      </c>
      <c r="G87" s="78" t="s">
        <v>3175</v>
      </c>
      <c r="H87" s="78" t="s">
        <v>677</v>
      </c>
    </row>
    <row r="88" spans="1:8">
      <c r="A88" s="78" t="s">
        <v>502</v>
      </c>
      <c r="B88" s="78" t="s">
        <v>680</v>
      </c>
      <c r="C88" s="78" t="s">
        <v>528</v>
      </c>
      <c r="D88" s="78" t="s">
        <v>681</v>
      </c>
      <c r="E88" s="78" t="s">
        <v>3173</v>
      </c>
      <c r="F88" s="78" t="s">
        <v>3174</v>
      </c>
      <c r="G88" s="78" t="s">
        <v>3175</v>
      </c>
      <c r="H88" s="78" t="s">
        <v>677</v>
      </c>
    </row>
    <row r="89" spans="1:8">
      <c r="A89" s="78" t="s">
        <v>502</v>
      </c>
      <c r="B89" s="78" t="s">
        <v>682</v>
      </c>
      <c r="C89" s="78" t="s">
        <v>503</v>
      </c>
      <c r="D89" s="78" t="s">
        <v>683</v>
      </c>
      <c r="E89" s="78" t="s">
        <v>3173</v>
      </c>
      <c r="F89" s="78" t="s">
        <v>3174</v>
      </c>
      <c r="G89" s="78" t="s">
        <v>3175</v>
      </c>
      <c r="H89" s="78" t="s">
        <v>677</v>
      </c>
    </row>
    <row r="90" spans="1:8">
      <c r="A90" s="78" t="s">
        <v>502</v>
      </c>
      <c r="B90" s="78" t="s">
        <v>684</v>
      </c>
      <c r="C90" s="78" t="s">
        <v>503</v>
      </c>
      <c r="D90" s="78" t="s">
        <v>685</v>
      </c>
      <c r="E90" s="78" t="s">
        <v>3173</v>
      </c>
      <c r="F90" s="78" t="s">
        <v>3174</v>
      </c>
      <c r="G90" s="78" t="s">
        <v>3175</v>
      </c>
      <c r="H90" s="78" t="s">
        <v>677</v>
      </c>
    </row>
    <row r="91" spans="1:8">
      <c r="A91" s="78" t="s">
        <v>502</v>
      </c>
      <c r="B91" s="78" t="s">
        <v>686</v>
      </c>
      <c r="C91" s="78" t="s">
        <v>503</v>
      </c>
      <c r="D91" s="78" t="s">
        <v>687</v>
      </c>
      <c r="E91" s="78" t="s">
        <v>3173</v>
      </c>
      <c r="F91" s="78" t="s">
        <v>3174</v>
      </c>
      <c r="G91" s="78" t="s">
        <v>3175</v>
      </c>
      <c r="H91" s="78" t="s">
        <v>677</v>
      </c>
    </row>
    <row r="92" spans="1:8">
      <c r="A92" s="78" t="s">
        <v>502</v>
      </c>
      <c r="B92" s="78" t="s">
        <v>688</v>
      </c>
      <c r="C92" s="78" t="s">
        <v>539</v>
      </c>
      <c r="D92" s="78" t="s">
        <v>689</v>
      </c>
      <c r="E92" s="78" t="s">
        <v>3173</v>
      </c>
      <c r="F92" s="78" t="s">
        <v>3174</v>
      </c>
      <c r="G92" s="78" t="s">
        <v>3175</v>
      </c>
      <c r="H92" s="78" t="s">
        <v>677</v>
      </c>
    </row>
    <row r="93" spans="1:8">
      <c r="A93" s="78" t="s">
        <v>502</v>
      </c>
      <c r="B93" s="78" t="s">
        <v>690</v>
      </c>
      <c r="C93" s="78" t="s">
        <v>531</v>
      </c>
      <c r="D93" s="78" t="s">
        <v>691</v>
      </c>
      <c r="E93" s="78" t="s">
        <v>3173</v>
      </c>
      <c r="F93" s="78" t="s">
        <v>3174</v>
      </c>
      <c r="G93" s="78" t="s">
        <v>3175</v>
      </c>
      <c r="H93" s="78" t="s">
        <v>677</v>
      </c>
    </row>
    <row r="94" spans="1:8">
      <c r="A94" s="78" t="s">
        <v>502</v>
      </c>
      <c r="B94" s="78" t="s">
        <v>692</v>
      </c>
      <c r="C94" s="78" t="s">
        <v>534</v>
      </c>
      <c r="D94" s="78" t="s">
        <v>693</v>
      </c>
      <c r="E94" s="78" t="s">
        <v>3173</v>
      </c>
      <c r="F94" s="78" t="s">
        <v>3174</v>
      </c>
      <c r="G94" s="78" t="s">
        <v>3175</v>
      </c>
      <c r="H94" s="78" t="s">
        <v>677</v>
      </c>
    </row>
    <row r="95" spans="1:8">
      <c r="A95" s="78" t="s">
        <v>502</v>
      </c>
      <c r="B95" s="78" t="s">
        <v>694</v>
      </c>
      <c r="C95" s="78" t="s">
        <v>539</v>
      </c>
      <c r="D95" s="78" t="s">
        <v>695</v>
      </c>
      <c r="E95" s="78" t="s">
        <v>3173</v>
      </c>
      <c r="F95" s="78" t="s">
        <v>3174</v>
      </c>
      <c r="G95" s="78" t="s">
        <v>3175</v>
      </c>
      <c r="H95" s="78" t="s">
        <v>677</v>
      </c>
    </row>
    <row r="96" spans="1:8">
      <c r="A96" s="78" t="s">
        <v>502</v>
      </c>
      <c r="B96" s="78" t="s">
        <v>696</v>
      </c>
      <c r="C96" s="78" t="s">
        <v>528</v>
      </c>
      <c r="D96" s="78" t="s">
        <v>697</v>
      </c>
      <c r="E96" s="78" t="s">
        <v>3173</v>
      </c>
      <c r="F96" s="78" t="s">
        <v>3174</v>
      </c>
      <c r="G96" s="78" t="s">
        <v>3175</v>
      </c>
      <c r="H96" s="78" t="s">
        <v>677</v>
      </c>
    </row>
    <row r="97" spans="1:8">
      <c r="A97" s="78" t="s">
        <v>502</v>
      </c>
      <c r="B97" s="78" t="s">
        <v>698</v>
      </c>
      <c r="C97" s="78" t="s">
        <v>528</v>
      </c>
      <c r="D97" s="78" t="s">
        <v>697</v>
      </c>
      <c r="E97" s="78" t="s">
        <v>3173</v>
      </c>
      <c r="F97" s="78" t="s">
        <v>3174</v>
      </c>
      <c r="G97" s="78" t="s">
        <v>3175</v>
      </c>
      <c r="H97" s="78" t="s">
        <v>677</v>
      </c>
    </row>
    <row r="98" spans="1:8">
      <c r="A98" s="78" t="s">
        <v>502</v>
      </c>
      <c r="B98" s="78" t="s">
        <v>699</v>
      </c>
      <c r="C98" s="78" t="s">
        <v>525</v>
      </c>
      <c r="D98" s="78" t="s">
        <v>700</v>
      </c>
      <c r="E98" s="78" t="s">
        <v>3173</v>
      </c>
      <c r="F98" s="78" t="s">
        <v>3174</v>
      </c>
      <c r="G98" s="78" t="s">
        <v>3175</v>
      </c>
      <c r="H98" s="78" t="s">
        <v>677</v>
      </c>
    </row>
    <row r="99" spans="1:8">
      <c r="A99" s="78" t="s">
        <v>502</v>
      </c>
      <c r="B99" s="78" t="s">
        <v>701</v>
      </c>
      <c r="C99" s="78" t="s">
        <v>525</v>
      </c>
      <c r="D99" s="78" t="s">
        <v>702</v>
      </c>
      <c r="E99" s="78" t="s">
        <v>3173</v>
      </c>
      <c r="F99" s="78" t="s">
        <v>3174</v>
      </c>
      <c r="G99" s="78" t="s">
        <v>3175</v>
      </c>
      <c r="H99" s="78" t="s">
        <v>677</v>
      </c>
    </row>
    <row r="100" spans="1:8">
      <c r="A100" s="78" t="s">
        <v>502</v>
      </c>
      <c r="B100" s="78" t="s">
        <v>703</v>
      </c>
      <c r="C100" s="78" t="s">
        <v>534</v>
      </c>
      <c r="D100" s="78" t="s">
        <v>704</v>
      </c>
      <c r="E100" s="78" t="s">
        <v>3173</v>
      </c>
      <c r="F100" s="78" t="s">
        <v>3174</v>
      </c>
      <c r="G100" s="78" t="s">
        <v>3175</v>
      </c>
      <c r="H100" s="78" t="s">
        <v>677</v>
      </c>
    </row>
    <row r="101" spans="1:8">
      <c r="A101" s="78" t="s">
        <v>502</v>
      </c>
      <c r="B101" s="78" t="s">
        <v>705</v>
      </c>
      <c r="C101" s="78" t="s">
        <v>534</v>
      </c>
      <c r="D101" s="78" t="s">
        <v>706</v>
      </c>
      <c r="E101" s="78" t="s">
        <v>3173</v>
      </c>
      <c r="F101" s="78" t="s">
        <v>3174</v>
      </c>
      <c r="G101" s="78" t="s">
        <v>3175</v>
      </c>
      <c r="H101" s="78" t="s">
        <v>677</v>
      </c>
    </row>
    <row r="102" spans="1:8">
      <c r="A102" s="78" t="s">
        <v>502</v>
      </c>
      <c r="B102" s="78" t="s">
        <v>707</v>
      </c>
      <c r="C102" s="78" t="s">
        <v>534</v>
      </c>
      <c r="D102" s="78" t="s">
        <v>708</v>
      </c>
      <c r="E102" s="78" t="s">
        <v>3173</v>
      </c>
      <c r="F102" s="78" t="s">
        <v>3174</v>
      </c>
      <c r="G102" s="78" t="s">
        <v>3175</v>
      </c>
      <c r="H102" s="78" t="s">
        <v>677</v>
      </c>
    </row>
    <row r="103" spans="1:8">
      <c r="A103" s="78" t="s">
        <v>502</v>
      </c>
      <c r="B103" s="78" t="s">
        <v>709</v>
      </c>
      <c r="C103" s="78" t="s">
        <v>539</v>
      </c>
      <c r="D103" s="78" t="s">
        <v>710</v>
      </c>
      <c r="E103" s="78" t="s">
        <v>3173</v>
      </c>
      <c r="F103" s="78" t="s">
        <v>3174</v>
      </c>
      <c r="G103" s="78" t="s">
        <v>3175</v>
      </c>
      <c r="H103" s="78" t="s">
        <v>677</v>
      </c>
    </row>
    <row r="104" spans="1:8">
      <c r="A104" s="78" t="s">
        <v>502</v>
      </c>
      <c r="B104" s="78" t="s">
        <v>711</v>
      </c>
      <c r="C104" s="78" t="s">
        <v>534</v>
      </c>
      <c r="D104" s="78" t="s">
        <v>712</v>
      </c>
      <c r="E104" s="78" t="s">
        <v>3173</v>
      </c>
      <c r="F104" s="78" t="s">
        <v>3174</v>
      </c>
      <c r="G104" s="78" t="s">
        <v>3175</v>
      </c>
      <c r="H104" s="78" t="s">
        <v>677</v>
      </c>
    </row>
    <row r="105" spans="1:8">
      <c r="A105" s="78" t="s">
        <v>502</v>
      </c>
      <c r="B105" s="78" t="s">
        <v>713</v>
      </c>
      <c r="C105" s="78" t="s">
        <v>534</v>
      </c>
      <c r="D105" s="78" t="s">
        <v>714</v>
      </c>
      <c r="E105" s="78" t="s">
        <v>3173</v>
      </c>
      <c r="F105" s="78" t="s">
        <v>3174</v>
      </c>
      <c r="G105" s="78" t="s">
        <v>3175</v>
      </c>
      <c r="H105" s="78" t="s">
        <v>677</v>
      </c>
    </row>
    <row r="106" spans="1:8">
      <c r="A106" s="78" t="s">
        <v>502</v>
      </c>
      <c r="C106" s="78" t="s">
        <v>503</v>
      </c>
      <c r="D106" s="78" t="s">
        <v>715</v>
      </c>
      <c r="E106" s="78" t="s">
        <v>3176</v>
      </c>
      <c r="F106" s="78" t="s">
        <v>3177</v>
      </c>
      <c r="G106" s="78" t="s">
        <v>3178</v>
      </c>
      <c r="H106" s="78" t="s">
        <v>716</v>
      </c>
    </row>
    <row r="107" spans="1:8">
      <c r="A107" s="78" t="s">
        <v>502</v>
      </c>
      <c r="B107" s="78" t="s">
        <v>717</v>
      </c>
      <c r="C107" s="78" t="s">
        <v>534</v>
      </c>
      <c r="D107" s="78" t="s">
        <v>718</v>
      </c>
      <c r="E107" s="78" t="s">
        <v>3176</v>
      </c>
      <c r="F107" s="78" t="s">
        <v>3177</v>
      </c>
      <c r="G107" s="78" t="s">
        <v>3178</v>
      </c>
      <c r="H107" s="78" t="s">
        <v>716</v>
      </c>
    </row>
    <row r="108" spans="1:8">
      <c r="A108" s="78" t="s">
        <v>502</v>
      </c>
      <c r="B108" s="78" t="s">
        <v>719</v>
      </c>
      <c r="C108" s="78" t="s">
        <v>539</v>
      </c>
      <c r="D108" s="78" t="s">
        <v>720</v>
      </c>
      <c r="E108" s="78" t="s">
        <v>3176</v>
      </c>
      <c r="F108" s="78" t="s">
        <v>3177</v>
      </c>
      <c r="G108" s="78" t="s">
        <v>3178</v>
      </c>
      <c r="H108" s="78" t="s">
        <v>716</v>
      </c>
    </row>
    <row r="109" spans="1:8">
      <c r="A109" s="78" t="s">
        <v>502</v>
      </c>
      <c r="B109" s="78" t="s">
        <v>721</v>
      </c>
      <c r="C109" s="78" t="s">
        <v>531</v>
      </c>
      <c r="D109" s="78" t="s">
        <v>722</v>
      </c>
      <c r="E109" s="78" t="s">
        <v>3176</v>
      </c>
      <c r="F109" s="78" t="s">
        <v>3177</v>
      </c>
      <c r="G109" s="78" t="s">
        <v>3178</v>
      </c>
      <c r="H109" s="78" t="s">
        <v>716</v>
      </c>
    </row>
    <row r="110" spans="1:8">
      <c r="A110" s="78" t="s">
        <v>502</v>
      </c>
      <c r="B110" s="78" t="s">
        <v>723</v>
      </c>
      <c r="C110" s="78" t="s">
        <v>539</v>
      </c>
      <c r="D110" s="78" t="s">
        <v>724</v>
      </c>
      <c r="E110" s="78" t="s">
        <v>3176</v>
      </c>
      <c r="F110" s="78" t="s">
        <v>3177</v>
      </c>
      <c r="G110" s="78" t="s">
        <v>3178</v>
      </c>
      <c r="H110" s="78" t="s">
        <v>716</v>
      </c>
    </row>
    <row r="111" spans="1:8">
      <c r="A111" s="78" t="s">
        <v>502</v>
      </c>
      <c r="B111" s="78" t="s">
        <v>725</v>
      </c>
      <c r="C111" s="78" t="s">
        <v>528</v>
      </c>
      <c r="D111" s="78" t="s">
        <v>726</v>
      </c>
      <c r="E111" s="78" t="s">
        <v>3176</v>
      </c>
      <c r="F111" s="78" t="s">
        <v>3177</v>
      </c>
      <c r="G111" s="78" t="s">
        <v>3178</v>
      </c>
      <c r="H111" s="78" t="s">
        <v>716</v>
      </c>
    </row>
    <row r="112" spans="1:8">
      <c r="A112" s="78" t="s">
        <v>502</v>
      </c>
      <c r="B112" s="78" t="s">
        <v>727</v>
      </c>
      <c r="C112" s="78" t="s">
        <v>531</v>
      </c>
      <c r="D112" s="78" t="s">
        <v>728</v>
      </c>
      <c r="E112" s="78" t="s">
        <v>3176</v>
      </c>
      <c r="F112" s="78" t="s">
        <v>3177</v>
      </c>
      <c r="G112" s="78" t="s">
        <v>3178</v>
      </c>
      <c r="H112" s="78" t="s">
        <v>716</v>
      </c>
    </row>
    <row r="113" spans="1:8">
      <c r="A113" s="78" t="s">
        <v>502</v>
      </c>
      <c r="B113" s="78" t="s">
        <v>729</v>
      </c>
      <c r="C113" s="78" t="s">
        <v>534</v>
      </c>
      <c r="D113" s="78" t="s">
        <v>730</v>
      </c>
      <c r="E113" s="78" t="s">
        <v>3176</v>
      </c>
      <c r="F113" s="78" t="s">
        <v>3177</v>
      </c>
      <c r="G113" s="78" t="s">
        <v>3178</v>
      </c>
      <c r="H113" s="78" t="s">
        <v>716</v>
      </c>
    </row>
    <row r="114" spans="1:8">
      <c r="A114" s="78" t="s">
        <v>502</v>
      </c>
      <c r="B114" s="78" t="s">
        <v>731</v>
      </c>
      <c r="C114" s="78" t="s">
        <v>539</v>
      </c>
      <c r="D114" s="78" t="s">
        <v>732</v>
      </c>
      <c r="E114" s="78" t="s">
        <v>3176</v>
      </c>
      <c r="F114" s="78" t="s">
        <v>3177</v>
      </c>
      <c r="G114" s="78" t="s">
        <v>3178</v>
      </c>
      <c r="H114" s="78" t="s">
        <v>716</v>
      </c>
    </row>
    <row r="115" spans="1:8">
      <c r="A115" s="78" t="s">
        <v>502</v>
      </c>
      <c r="B115" s="78" t="s">
        <v>733</v>
      </c>
      <c r="C115" s="78" t="s">
        <v>525</v>
      </c>
      <c r="D115" s="78" t="s">
        <v>734</v>
      </c>
      <c r="E115" s="78" t="s">
        <v>3176</v>
      </c>
      <c r="F115" s="78" t="s">
        <v>3177</v>
      </c>
      <c r="G115" s="78" t="s">
        <v>3178</v>
      </c>
      <c r="H115" s="78" t="s">
        <v>716</v>
      </c>
    </row>
    <row r="116" spans="1:8">
      <c r="A116" s="78" t="s">
        <v>502</v>
      </c>
      <c r="B116" s="78" t="s">
        <v>735</v>
      </c>
      <c r="C116" s="78" t="s">
        <v>528</v>
      </c>
      <c r="D116" s="78" t="s">
        <v>736</v>
      </c>
      <c r="E116" s="78" t="s">
        <v>3176</v>
      </c>
      <c r="F116" s="78" t="s">
        <v>3177</v>
      </c>
      <c r="G116" s="78" t="s">
        <v>3178</v>
      </c>
      <c r="H116" s="78" t="s">
        <v>716</v>
      </c>
    </row>
    <row r="117" spans="1:8">
      <c r="A117" s="78" t="s">
        <v>502</v>
      </c>
      <c r="B117" s="78" t="s">
        <v>737</v>
      </c>
      <c r="C117" s="78" t="s">
        <v>531</v>
      </c>
      <c r="D117" s="78" t="s">
        <v>738</v>
      </c>
      <c r="E117" s="78" t="s">
        <v>3176</v>
      </c>
      <c r="F117" s="78" t="s">
        <v>3177</v>
      </c>
      <c r="G117" s="78" t="s">
        <v>3178</v>
      </c>
      <c r="H117" s="78" t="s">
        <v>716</v>
      </c>
    </row>
    <row r="118" spans="1:8">
      <c r="A118" s="78" t="s">
        <v>502</v>
      </c>
      <c r="C118" s="78" t="s">
        <v>57</v>
      </c>
      <c r="D118" s="78" t="s">
        <v>739</v>
      </c>
      <c r="E118" s="78" t="s">
        <v>3179</v>
      </c>
      <c r="F118" s="78" t="s">
        <v>3177</v>
      </c>
      <c r="G118" s="78" t="s">
        <v>3180</v>
      </c>
      <c r="H118" s="78" t="s">
        <v>740</v>
      </c>
    </row>
    <row r="119" spans="1:8">
      <c r="A119" s="78" t="s">
        <v>502</v>
      </c>
      <c r="C119" s="78" t="s">
        <v>57</v>
      </c>
      <c r="D119" s="78" t="s">
        <v>741</v>
      </c>
      <c r="E119" s="78" t="s">
        <v>430</v>
      </c>
      <c r="F119" s="78" t="s">
        <v>3181</v>
      </c>
      <c r="G119" s="78" t="s">
        <v>3182</v>
      </c>
      <c r="H119" s="78" t="s">
        <v>742</v>
      </c>
    </row>
    <row r="120" spans="1:8">
      <c r="A120" s="78" t="s">
        <v>502</v>
      </c>
      <c r="B120" s="78" t="s">
        <v>743</v>
      </c>
      <c r="C120" s="78" t="s">
        <v>57</v>
      </c>
      <c r="D120" s="78" t="s">
        <v>744</v>
      </c>
      <c r="E120" s="78" t="s">
        <v>430</v>
      </c>
      <c r="F120" s="78" t="s">
        <v>3181</v>
      </c>
      <c r="G120" s="78" t="s">
        <v>3182</v>
      </c>
      <c r="H120" s="78" t="s">
        <v>742</v>
      </c>
    </row>
    <row r="121" spans="1:8">
      <c r="A121" s="78" t="s">
        <v>502</v>
      </c>
      <c r="B121" s="78" t="s">
        <v>745</v>
      </c>
      <c r="C121" s="78" t="s">
        <v>57</v>
      </c>
      <c r="D121" s="78" t="s">
        <v>746</v>
      </c>
      <c r="E121" s="78" t="s">
        <v>430</v>
      </c>
      <c r="F121" s="78" t="s">
        <v>3181</v>
      </c>
      <c r="G121" s="78" t="s">
        <v>3182</v>
      </c>
      <c r="H121" s="78" t="s">
        <v>742</v>
      </c>
    </row>
    <row r="122" spans="1:8">
      <c r="A122" s="78" t="s">
        <v>502</v>
      </c>
      <c r="B122" s="78" t="s">
        <v>747</v>
      </c>
      <c r="C122" s="78" t="s">
        <v>57</v>
      </c>
      <c r="D122" s="78" t="s">
        <v>748</v>
      </c>
      <c r="E122" s="78" t="s">
        <v>430</v>
      </c>
      <c r="F122" s="78" t="s">
        <v>3181</v>
      </c>
      <c r="G122" s="78" t="s">
        <v>3182</v>
      </c>
      <c r="H122" s="78" t="s">
        <v>742</v>
      </c>
    </row>
    <row r="123" spans="1:8">
      <c r="A123" s="78" t="s">
        <v>502</v>
      </c>
      <c r="B123" s="78" t="s">
        <v>749</v>
      </c>
      <c r="C123" s="78" t="s">
        <v>57</v>
      </c>
      <c r="D123" s="78" t="s">
        <v>750</v>
      </c>
      <c r="E123" s="78" t="s">
        <v>430</v>
      </c>
      <c r="F123" s="78" t="s">
        <v>3181</v>
      </c>
      <c r="G123" s="78" t="s">
        <v>3182</v>
      </c>
      <c r="H123" s="78" t="s">
        <v>742</v>
      </c>
    </row>
    <row r="124" spans="1:8">
      <c r="A124" s="78" t="s">
        <v>502</v>
      </c>
      <c r="B124" s="78" t="s">
        <v>751</v>
      </c>
      <c r="C124" s="78" t="s">
        <v>57</v>
      </c>
      <c r="D124" s="78" t="s">
        <v>752</v>
      </c>
      <c r="E124" s="78" t="s">
        <v>430</v>
      </c>
      <c r="F124" s="78" t="s">
        <v>3181</v>
      </c>
      <c r="G124" s="78" t="s">
        <v>3182</v>
      </c>
      <c r="H124" s="78" t="s">
        <v>742</v>
      </c>
    </row>
    <row r="125" spans="1:8">
      <c r="A125" s="78" t="s">
        <v>502</v>
      </c>
      <c r="B125" s="78" t="s">
        <v>753</v>
      </c>
      <c r="C125" s="78" t="s">
        <v>57</v>
      </c>
      <c r="D125" s="78" t="s">
        <v>754</v>
      </c>
      <c r="E125" s="78" t="s">
        <v>430</v>
      </c>
      <c r="F125" s="78" t="s">
        <v>3181</v>
      </c>
      <c r="G125" s="78" t="s">
        <v>3182</v>
      </c>
      <c r="H125" s="78" t="s">
        <v>742</v>
      </c>
    </row>
    <row r="126" spans="1:8">
      <c r="A126" s="78" t="s">
        <v>502</v>
      </c>
      <c r="B126" s="78" t="s">
        <v>755</v>
      </c>
      <c r="C126" s="78" t="s">
        <v>756</v>
      </c>
      <c r="D126" s="78" t="s">
        <v>757</v>
      </c>
      <c r="E126" s="78" t="s">
        <v>430</v>
      </c>
      <c r="F126" s="78" t="s">
        <v>3181</v>
      </c>
      <c r="G126" s="78" t="s">
        <v>3182</v>
      </c>
      <c r="H126" s="78" t="s">
        <v>742</v>
      </c>
    </row>
    <row r="127" spans="1:8">
      <c r="A127" s="78" t="s">
        <v>502</v>
      </c>
      <c r="B127" s="78" t="s">
        <v>758</v>
      </c>
      <c r="C127" s="78" t="s">
        <v>759</v>
      </c>
      <c r="D127" s="78" t="s">
        <v>760</v>
      </c>
      <c r="E127" s="78" t="s">
        <v>430</v>
      </c>
      <c r="F127" s="78" t="s">
        <v>3181</v>
      </c>
      <c r="G127" s="78" t="s">
        <v>3182</v>
      </c>
      <c r="H127" s="78" t="s">
        <v>742</v>
      </c>
    </row>
    <row r="128" spans="1:8">
      <c r="A128" s="78" t="s">
        <v>502</v>
      </c>
      <c r="B128" s="78" t="s">
        <v>761</v>
      </c>
      <c r="C128" s="78" t="s">
        <v>759</v>
      </c>
      <c r="D128" s="78" t="s">
        <v>762</v>
      </c>
      <c r="E128" s="78" t="s">
        <v>430</v>
      </c>
      <c r="F128" s="78" t="s">
        <v>3181</v>
      </c>
      <c r="G128" s="78" t="s">
        <v>3182</v>
      </c>
      <c r="H128" s="78" t="s">
        <v>742</v>
      </c>
    </row>
    <row r="129" spans="1:8">
      <c r="A129" s="78" t="s">
        <v>502</v>
      </c>
      <c r="B129" s="78" t="s">
        <v>763</v>
      </c>
      <c r="C129" s="78" t="s">
        <v>756</v>
      </c>
      <c r="D129" s="78" t="s">
        <v>764</v>
      </c>
      <c r="E129" s="78" t="s">
        <v>430</v>
      </c>
      <c r="F129" s="78" t="s">
        <v>3181</v>
      </c>
      <c r="G129" s="78" t="s">
        <v>3182</v>
      </c>
      <c r="H129" s="78" t="s">
        <v>742</v>
      </c>
    </row>
    <row r="130" spans="1:8">
      <c r="A130" s="78" t="s">
        <v>502</v>
      </c>
      <c r="B130" s="78" t="s">
        <v>755</v>
      </c>
      <c r="C130" s="78" t="s">
        <v>756</v>
      </c>
      <c r="D130" s="78" t="s">
        <v>757</v>
      </c>
      <c r="E130" s="78" t="s">
        <v>430</v>
      </c>
      <c r="F130" s="78" t="s">
        <v>3181</v>
      </c>
      <c r="G130" s="78" t="s">
        <v>3182</v>
      </c>
      <c r="H130" s="78" t="s">
        <v>742</v>
      </c>
    </row>
    <row r="131" spans="1:8">
      <c r="A131" s="78" t="s">
        <v>502</v>
      </c>
      <c r="B131" s="78" t="s">
        <v>765</v>
      </c>
      <c r="C131" s="78" t="s">
        <v>534</v>
      </c>
      <c r="D131" s="78" t="s">
        <v>766</v>
      </c>
      <c r="E131" s="78" t="s">
        <v>430</v>
      </c>
      <c r="F131" s="78" t="s">
        <v>3181</v>
      </c>
      <c r="G131" s="78" t="s">
        <v>3182</v>
      </c>
      <c r="H131" s="78" t="s">
        <v>742</v>
      </c>
    </row>
    <row r="132" spans="1:8">
      <c r="A132" s="78" t="s">
        <v>502</v>
      </c>
      <c r="B132" s="78" t="s">
        <v>767</v>
      </c>
      <c r="C132" s="78" t="s">
        <v>768</v>
      </c>
      <c r="D132" s="78" t="s">
        <v>769</v>
      </c>
      <c r="E132" s="78" t="s">
        <v>430</v>
      </c>
      <c r="F132" s="78" t="s">
        <v>3181</v>
      </c>
      <c r="G132" s="78" t="s">
        <v>3182</v>
      </c>
      <c r="H132" s="78" t="s">
        <v>742</v>
      </c>
    </row>
    <row r="133" spans="1:8">
      <c r="A133" s="78" t="s">
        <v>502</v>
      </c>
      <c r="B133" s="78" t="s">
        <v>770</v>
      </c>
      <c r="C133" s="78" t="s">
        <v>768</v>
      </c>
      <c r="D133" s="78" t="s">
        <v>771</v>
      </c>
      <c r="E133" s="78" t="s">
        <v>430</v>
      </c>
      <c r="F133" s="78" t="s">
        <v>3181</v>
      </c>
      <c r="G133" s="78" t="s">
        <v>3182</v>
      </c>
      <c r="H133" s="78" t="s">
        <v>742</v>
      </c>
    </row>
    <row r="134" spans="1:8">
      <c r="A134" s="78" t="s">
        <v>502</v>
      </c>
      <c r="B134" s="78" t="s">
        <v>772</v>
      </c>
      <c r="C134" s="78" t="s">
        <v>528</v>
      </c>
      <c r="D134" s="78" t="s">
        <v>773</v>
      </c>
      <c r="E134" s="78" t="s">
        <v>430</v>
      </c>
      <c r="F134" s="78" t="s">
        <v>3181</v>
      </c>
      <c r="G134" s="78" t="s">
        <v>3182</v>
      </c>
      <c r="H134" s="78" t="s">
        <v>742</v>
      </c>
    </row>
    <row r="135" spans="1:8">
      <c r="A135" s="78" t="s">
        <v>502</v>
      </c>
      <c r="B135" s="78" t="s">
        <v>774</v>
      </c>
      <c r="C135" s="78" t="s">
        <v>528</v>
      </c>
      <c r="D135" s="78" t="s">
        <v>775</v>
      </c>
      <c r="E135" s="78" t="s">
        <v>430</v>
      </c>
      <c r="F135" s="78" t="s">
        <v>3181</v>
      </c>
      <c r="G135" s="78" t="s">
        <v>3182</v>
      </c>
      <c r="H135" s="78" t="s">
        <v>742</v>
      </c>
    </row>
    <row r="136" spans="1:8">
      <c r="A136" s="78" t="s">
        <v>502</v>
      </c>
      <c r="C136" s="78" t="s">
        <v>57</v>
      </c>
      <c r="D136" s="78" t="s">
        <v>776</v>
      </c>
      <c r="E136" s="78" t="s">
        <v>3183</v>
      </c>
      <c r="F136" s="78" t="s">
        <v>3184</v>
      </c>
      <c r="G136" s="78" t="s">
        <v>3185</v>
      </c>
      <c r="H136" s="78" t="s">
        <v>777</v>
      </c>
    </row>
    <row r="137" spans="1:8">
      <c r="A137" s="78" t="s">
        <v>502</v>
      </c>
      <c r="C137" s="78" t="s">
        <v>57</v>
      </c>
      <c r="D137" s="78" t="s">
        <v>778</v>
      </c>
      <c r="E137" s="78" t="s">
        <v>3186</v>
      </c>
      <c r="F137" s="78" t="s">
        <v>3187</v>
      </c>
      <c r="G137" s="78" t="s">
        <v>3188</v>
      </c>
      <c r="H137" s="78" t="s">
        <v>779</v>
      </c>
    </row>
    <row r="138" spans="1:8">
      <c r="A138" s="78" t="s">
        <v>502</v>
      </c>
      <c r="B138" s="78" t="s">
        <v>780</v>
      </c>
      <c r="C138" s="78" t="s">
        <v>57</v>
      </c>
      <c r="D138" s="78" t="s">
        <v>781</v>
      </c>
      <c r="E138" s="78" t="s">
        <v>3186</v>
      </c>
      <c r="F138" s="78" t="s">
        <v>3187</v>
      </c>
      <c r="G138" s="78" t="s">
        <v>3188</v>
      </c>
      <c r="H138" s="78" t="s">
        <v>779</v>
      </c>
    </row>
    <row r="139" spans="1:8">
      <c r="A139" s="78" t="s">
        <v>502</v>
      </c>
      <c r="B139" s="78" t="s">
        <v>782</v>
      </c>
      <c r="C139" s="78" t="s">
        <v>57</v>
      </c>
      <c r="D139" s="78" t="s">
        <v>783</v>
      </c>
      <c r="E139" s="78" t="s">
        <v>3186</v>
      </c>
      <c r="F139" s="78" t="s">
        <v>3187</v>
      </c>
      <c r="G139" s="78" t="s">
        <v>3188</v>
      </c>
      <c r="H139" s="78" t="s">
        <v>779</v>
      </c>
    </row>
    <row r="140" spans="1:8">
      <c r="A140" s="78" t="s">
        <v>502</v>
      </c>
      <c r="B140" s="78" t="s">
        <v>784</v>
      </c>
      <c r="C140" s="78" t="s">
        <v>57</v>
      </c>
      <c r="D140" s="78" t="s">
        <v>785</v>
      </c>
      <c r="E140" s="78" t="s">
        <v>3186</v>
      </c>
      <c r="F140" s="78" t="s">
        <v>3187</v>
      </c>
      <c r="G140" s="78" t="s">
        <v>3188</v>
      </c>
      <c r="H140" s="78" t="s">
        <v>779</v>
      </c>
    </row>
    <row r="141" spans="1:8">
      <c r="A141" s="78" t="s">
        <v>502</v>
      </c>
      <c r="C141" s="78" t="s">
        <v>503</v>
      </c>
      <c r="D141" s="78" t="s">
        <v>786</v>
      </c>
      <c r="E141" s="78" t="s">
        <v>3189</v>
      </c>
      <c r="F141" s="78" t="s">
        <v>3190</v>
      </c>
      <c r="G141" s="78" t="s">
        <v>3191</v>
      </c>
      <c r="H141" s="78" t="s">
        <v>787</v>
      </c>
    </row>
    <row r="142" spans="1:8">
      <c r="A142" s="78" t="s">
        <v>502</v>
      </c>
      <c r="B142" s="78" t="s">
        <v>788</v>
      </c>
      <c r="C142" s="78" t="s">
        <v>534</v>
      </c>
      <c r="D142" s="78" t="s">
        <v>789</v>
      </c>
      <c r="E142" s="78" t="s">
        <v>3189</v>
      </c>
      <c r="F142" s="78" t="s">
        <v>3190</v>
      </c>
      <c r="G142" s="78" t="s">
        <v>3191</v>
      </c>
      <c r="H142" s="78" t="s">
        <v>787</v>
      </c>
    </row>
    <row r="143" spans="1:8">
      <c r="A143" s="78" t="s">
        <v>502</v>
      </c>
      <c r="B143" s="78" t="s">
        <v>790</v>
      </c>
      <c r="C143" s="78" t="s">
        <v>539</v>
      </c>
      <c r="D143" s="78" t="s">
        <v>791</v>
      </c>
      <c r="E143" s="78" t="s">
        <v>3189</v>
      </c>
      <c r="F143" s="78" t="s">
        <v>3190</v>
      </c>
      <c r="G143" s="78" t="s">
        <v>3191</v>
      </c>
      <c r="H143" s="78" t="s">
        <v>787</v>
      </c>
    </row>
    <row r="144" spans="1:8">
      <c r="A144" s="78" t="s">
        <v>502</v>
      </c>
      <c r="B144" s="78" t="s">
        <v>792</v>
      </c>
      <c r="C144" s="78" t="s">
        <v>531</v>
      </c>
      <c r="D144" s="78" t="s">
        <v>793</v>
      </c>
      <c r="E144" s="78" t="s">
        <v>3189</v>
      </c>
      <c r="F144" s="78" t="s">
        <v>3190</v>
      </c>
      <c r="G144" s="78" t="s">
        <v>3191</v>
      </c>
      <c r="H144" s="78" t="s">
        <v>787</v>
      </c>
    </row>
    <row r="145" spans="1:8">
      <c r="A145" s="78" t="s">
        <v>502</v>
      </c>
      <c r="B145" s="78" t="s">
        <v>794</v>
      </c>
      <c r="C145" s="78" t="s">
        <v>534</v>
      </c>
      <c r="D145" s="78" t="s">
        <v>795</v>
      </c>
      <c r="E145" s="78" t="s">
        <v>3189</v>
      </c>
      <c r="F145" s="78" t="s">
        <v>3190</v>
      </c>
      <c r="G145" s="78" t="s">
        <v>3191</v>
      </c>
      <c r="H145" s="78" t="s">
        <v>787</v>
      </c>
    </row>
    <row r="146" spans="1:8">
      <c r="A146" s="78" t="s">
        <v>502</v>
      </c>
      <c r="B146" s="78" t="s">
        <v>796</v>
      </c>
      <c r="C146" s="78" t="s">
        <v>534</v>
      </c>
      <c r="D146" s="78" t="s">
        <v>797</v>
      </c>
      <c r="E146" s="78" t="s">
        <v>3189</v>
      </c>
      <c r="F146" s="78" t="s">
        <v>3190</v>
      </c>
      <c r="G146" s="78" t="s">
        <v>3191</v>
      </c>
      <c r="H146" s="78" t="s">
        <v>787</v>
      </c>
    </row>
    <row r="147" spans="1:8">
      <c r="A147" s="78" t="s">
        <v>502</v>
      </c>
      <c r="B147" s="78" t="s">
        <v>798</v>
      </c>
      <c r="C147" s="78" t="s">
        <v>539</v>
      </c>
      <c r="D147" s="78" t="s">
        <v>799</v>
      </c>
      <c r="E147" s="78" t="s">
        <v>3189</v>
      </c>
      <c r="F147" s="78" t="s">
        <v>3190</v>
      </c>
      <c r="G147" s="78" t="s">
        <v>3191</v>
      </c>
      <c r="H147" s="78" t="s">
        <v>787</v>
      </c>
    </row>
    <row r="148" spans="1:8">
      <c r="A148" s="78" t="s">
        <v>502</v>
      </c>
      <c r="B148" s="78" t="s">
        <v>800</v>
      </c>
      <c r="C148" s="78" t="s">
        <v>539</v>
      </c>
      <c r="D148" s="78" t="s">
        <v>801</v>
      </c>
      <c r="E148" s="78" t="s">
        <v>3189</v>
      </c>
      <c r="F148" s="78" t="s">
        <v>3190</v>
      </c>
      <c r="G148" s="78" t="s">
        <v>3191</v>
      </c>
      <c r="H148" s="78" t="s">
        <v>787</v>
      </c>
    </row>
    <row r="149" spans="1:8">
      <c r="A149" s="78" t="s">
        <v>502</v>
      </c>
      <c r="B149" s="78" t="s">
        <v>802</v>
      </c>
      <c r="C149" s="78" t="s">
        <v>525</v>
      </c>
      <c r="D149" s="78" t="s">
        <v>803</v>
      </c>
      <c r="E149" s="78" t="s">
        <v>3189</v>
      </c>
      <c r="F149" s="78" t="s">
        <v>3190</v>
      </c>
      <c r="G149" s="78" t="s">
        <v>3191</v>
      </c>
      <c r="H149" s="78" t="s">
        <v>787</v>
      </c>
    </row>
    <row r="150" spans="1:8">
      <c r="A150" s="78" t="s">
        <v>502</v>
      </c>
      <c r="C150" s="78" t="s">
        <v>503</v>
      </c>
      <c r="D150" s="78" t="s">
        <v>804</v>
      </c>
      <c r="E150" s="78" t="s">
        <v>3192</v>
      </c>
      <c r="F150" s="78" t="s">
        <v>3193</v>
      </c>
      <c r="G150" s="78" t="s">
        <v>3194</v>
      </c>
      <c r="H150" s="78" t="s">
        <v>805</v>
      </c>
    </row>
    <row r="151" spans="1:8">
      <c r="A151" s="78" t="s">
        <v>502</v>
      </c>
      <c r="C151" s="78" t="s">
        <v>503</v>
      </c>
      <c r="D151" s="78" t="s">
        <v>806</v>
      </c>
      <c r="E151" s="78" t="s">
        <v>3195</v>
      </c>
      <c r="F151" s="78" t="s">
        <v>3196</v>
      </c>
      <c r="G151" s="78" t="s">
        <v>3197</v>
      </c>
      <c r="H151" s="78" t="s">
        <v>807</v>
      </c>
    </row>
    <row r="152" spans="1:8">
      <c r="A152" s="78" t="s">
        <v>502</v>
      </c>
      <c r="C152" s="78" t="s">
        <v>503</v>
      </c>
      <c r="D152" s="78" t="s">
        <v>808</v>
      </c>
      <c r="E152" s="78" t="s">
        <v>3198</v>
      </c>
      <c r="F152" s="78" t="s">
        <v>3199</v>
      </c>
      <c r="G152" s="78" t="s">
        <v>3200</v>
      </c>
      <c r="H152" s="78" t="s">
        <v>809</v>
      </c>
    </row>
    <row r="153" spans="1:8">
      <c r="A153" s="78" t="s">
        <v>502</v>
      </c>
      <c r="B153" s="78" t="s">
        <v>810</v>
      </c>
      <c r="C153" s="78" t="s">
        <v>528</v>
      </c>
      <c r="D153" s="78" t="s">
        <v>811</v>
      </c>
      <c r="E153" s="78" t="s">
        <v>3198</v>
      </c>
      <c r="F153" s="78" t="s">
        <v>3199</v>
      </c>
      <c r="G153" s="78" t="s">
        <v>3200</v>
      </c>
      <c r="H153" s="78" t="s">
        <v>809</v>
      </c>
    </row>
    <row r="154" spans="1:8">
      <c r="A154" s="78" t="s">
        <v>502</v>
      </c>
      <c r="B154" s="78" t="s">
        <v>812</v>
      </c>
      <c r="C154" s="78" t="s">
        <v>531</v>
      </c>
      <c r="D154" s="78" t="s">
        <v>813</v>
      </c>
      <c r="E154" s="78" t="s">
        <v>3198</v>
      </c>
      <c r="F154" s="78" t="s">
        <v>3199</v>
      </c>
      <c r="G154" s="78" t="s">
        <v>3200</v>
      </c>
      <c r="H154" s="78" t="s">
        <v>809</v>
      </c>
    </row>
    <row r="155" spans="1:8">
      <c r="A155" s="78" t="s">
        <v>502</v>
      </c>
      <c r="B155" s="78" t="s">
        <v>814</v>
      </c>
      <c r="C155" s="78" t="s">
        <v>539</v>
      </c>
      <c r="D155" s="78" t="s">
        <v>815</v>
      </c>
      <c r="E155" s="78" t="s">
        <v>3198</v>
      </c>
      <c r="F155" s="78" t="s">
        <v>3199</v>
      </c>
      <c r="G155" s="78" t="s">
        <v>3200</v>
      </c>
      <c r="H155" s="78" t="s">
        <v>809</v>
      </c>
    </row>
    <row r="156" spans="1:8">
      <c r="A156" s="78" t="s">
        <v>502</v>
      </c>
      <c r="B156" s="78" t="s">
        <v>816</v>
      </c>
      <c r="C156" s="78" t="s">
        <v>534</v>
      </c>
      <c r="D156" s="78" t="s">
        <v>817</v>
      </c>
      <c r="E156" s="78" t="s">
        <v>3198</v>
      </c>
      <c r="F156" s="78" t="s">
        <v>3199</v>
      </c>
      <c r="G156" s="78" t="s">
        <v>3200</v>
      </c>
      <c r="H156" s="78" t="s">
        <v>809</v>
      </c>
    </row>
    <row r="157" spans="1:8">
      <c r="A157" s="78" t="s">
        <v>502</v>
      </c>
      <c r="B157" s="78" t="s">
        <v>818</v>
      </c>
      <c r="C157" s="78" t="s">
        <v>531</v>
      </c>
      <c r="D157" s="78" t="s">
        <v>819</v>
      </c>
      <c r="E157" s="78" t="s">
        <v>3198</v>
      </c>
      <c r="F157" s="78" t="s">
        <v>3199</v>
      </c>
      <c r="G157" s="78" t="s">
        <v>3200</v>
      </c>
      <c r="H157" s="78" t="s">
        <v>809</v>
      </c>
    </row>
    <row r="158" spans="1:8">
      <c r="A158" s="78" t="s">
        <v>502</v>
      </c>
      <c r="B158" s="78" t="s">
        <v>820</v>
      </c>
      <c r="C158" s="78" t="s">
        <v>528</v>
      </c>
      <c r="D158" s="78" t="s">
        <v>821</v>
      </c>
      <c r="E158" s="78" t="s">
        <v>3198</v>
      </c>
      <c r="F158" s="78" t="s">
        <v>3199</v>
      </c>
      <c r="G158" s="78" t="s">
        <v>3200</v>
      </c>
      <c r="H158" s="78" t="s">
        <v>809</v>
      </c>
    </row>
    <row r="159" spans="1:8">
      <c r="A159" s="78" t="s">
        <v>502</v>
      </c>
      <c r="B159" s="78" t="s">
        <v>822</v>
      </c>
      <c r="C159" s="78" t="s">
        <v>539</v>
      </c>
      <c r="D159" s="78" t="s">
        <v>823</v>
      </c>
      <c r="E159" s="78" t="s">
        <v>3198</v>
      </c>
      <c r="F159" s="78" t="s">
        <v>3199</v>
      </c>
      <c r="G159" s="78" t="s">
        <v>3200</v>
      </c>
      <c r="H159" s="78" t="s">
        <v>809</v>
      </c>
    </row>
    <row r="160" spans="1:8">
      <c r="A160" s="78" t="s">
        <v>502</v>
      </c>
      <c r="B160" s="78" t="s">
        <v>824</v>
      </c>
      <c r="C160" s="78" t="s">
        <v>534</v>
      </c>
      <c r="D160" s="78" t="s">
        <v>825</v>
      </c>
      <c r="E160" s="78" t="s">
        <v>3198</v>
      </c>
      <c r="F160" s="78" t="s">
        <v>3199</v>
      </c>
      <c r="G160" s="78" t="s">
        <v>3200</v>
      </c>
      <c r="H160" s="78" t="s">
        <v>809</v>
      </c>
    </row>
    <row r="161" spans="1:8">
      <c r="A161" s="78" t="s">
        <v>502</v>
      </c>
      <c r="B161" s="78" t="s">
        <v>826</v>
      </c>
      <c r="C161" s="78" t="s">
        <v>539</v>
      </c>
      <c r="D161" s="78" t="s">
        <v>827</v>
      </c>
      <c r="E161" s="78" t="s">
        <v>3198</v>
      </c>
      <c r="F161" s="78" t="s">
        <v>3199</v>
      </c>
      <c r="G161" s="78" t="s">
        <v>3200</v>
      </c>
      <c r="H161" s="78" t="s">
        <v>809</v>
      </c>
    </row>
    <row r="162" spans="1:8">
      <c r="A162" s="78" t="s">
        <v>502</v>
      </c>
      <c r="B162" s="78" t="s">
        <v>828</v>
      </c>
      <c r="C162" s="78" t="s">
        <v>531</v>
      </c>
      <c r="D162" s="78" t="s">
        <v>829</v>
      </c>
      <c r="E162" s="78" t="s">
        <v>3198</v>
      </c>
      <c r="F162" s="78" t="s">
        <v>3199</v>
      </c>
      <c r="G162" s="78" t="s">
        <v>3200</v>
      </c>
      <c r="H162" s="78" t="s">
        <v>809</v>
      </c>
    </row>
    <row r="163" spans="1:8">
      <c r="A163" s="78" t="s">
        <v>502</v>
      </c>
      <c r="C163" s="78" t="s">
        <v>503</v>
      </c>
      <c r="D163" s="78" t="s">
        <v>830</v>
      </c>
      <c r="E163" s="78" t="s">
        <v>3201</v>
      </c>
      <c r="F163" s="78" t="s">
        <v>3202</v>
      </c>
      <c r="G163" s="78" t="s">
        <v>3203</v>
      </c>
      <c r="H163" s="78" t="s">
        <v>831</v>
      </c>
    </row>
    <row r="164" spans="1:8">
      <c r="A164" s="78" t="s">
        <v>502</v>
      </c>
      <c r="C164" s="78" t="s">
        <v>503</v>
      </c>
      <c r="D164" s="78" t="s">
        <v>832</v>
      </c>
      <c r="E164" s="78" t="s">
        <v>3204</v>
      </c>
      <c r="F164" s="78" t="s">
        <v>3205</v>
      </c>
      <c r="G164" s="78" t="s">
        <v>3206</v>
      </c>
      <c r="H164" s="78" t="s">
        <v>833</v>
      </c>
    </row>
    <row r="165" spans="1:8">
      <c r="A165" s="78" t="s">
        <v>502</v>
      </c>
      <c r="C165" s="78" t="s">
        <v>503</v>
      </c>
      <c r="D165" s="78" t="s">
        <v>834</v>
      </c>
      <c r="E165" s="78" t="s">
        <v>3207</v>
      </c>
      <c r="F165" s="78" t="s">
        <v>3208</v>
      </c>
      <c r="G165" s="78" t="s">
        <v>3209</v>
      </c>
      <c r="H165" s="78" t="s">
        <v>835</v>
      </c>
    </row>
    <row r="166" spans="1:8">
      <c r="A166" s="78" t="s">
        <v>502</v>
      </c>
      <c r="C166" s="78" t="s">
        <v>57</v>
      </c>
      <c r="D166" s="78" t="s">
        <v>836</v>
      </c>
      <c r="E166" s="78" t="s">
        <v>3210</v>
      </c>
      <c r="F166" s="78" t="s">
        <v>3211</v>
      </c>
      <c r="G166" s="78" t="s">
        <v>3212</v>
      </c>
      <c r="H166" s="78" t="s">
        <v>837</v>
      </c>
    </row>
    <row r="167" spans="1:8">
      <c r="A167" s="78" t="s">
        <v>502</v>
      </c>
      <c r="B167" s="78" t="s">
        <v>838</v>
      </c>
      <c r="C167" s="78" t="s">
        <v>57</v>
      </c>
      <c r="D167" s="78" t="s">
        <v>839</v>
      </c>
      <c r="E167" s="78" t="s">
        <v>3210</v>
      </c>
      <c r="F167" s="78" t="s">
        <v>3211</v>
      </c>
      <c r="G167" s="78" t="s">
        <v>3212</v>
      </c>
      <c r="H167" s="78" t="s">
        <v>837</v>
      </c>
    </row>
    <row r="168" spans="1:8">
      <c r="A168" s="78" t="s">
        <v>502</v>
      </c>
      <c r="B168" s="78" t="s">
        <v>840</v>
      </c>
      <c r="C168" s="78" t="s">
        <v>57</v>
      </c>
      <c r="D168" s="78" t="s">
        <v>841</v>
      </c>
      <c r="E168" s="78" t="s">
        <v>3210</v>
      </c>
      <c r="F168" s="78" t="s">
        <v>3211</v>
      </c>
      <c r="G168" s="78" t="s">
        <v>3212</v>
      </c>
      <c r="H168" s="78" t="s">
        <v>837</v>
      </c>
    </row>
    <row r="169" spans="1:8">
      <c r="A169" s="78" t="s">
        <v>502</v>
      </c>
      <c r="B169" s="78" t="s">
        <v>842</v>
      </c>
      <c r="C169" s="78" t="s">
        <v>57</v>
      </c>
      <c r="D169" s="78" t="s">
        <v>843</v>
      </c>
      <c r="E169" s="78" t="s">
        <v>3210</v>
      </c>
      <c r="F169" s="78" t="s">
        <v>3211</v>
      </c>
      <c r="G169" s="78" t="s">
        <v>3212</v>
      </c>
      <c r="H169" s="78" t="s">
        <v>837</v>
      </c>
    </row>
    <row r="170" spans="1:8">
      <c r="A170" s="78" t="s">
        <v>502</v>
      </c>
      <c r="B170" s="78" t="s">
        <v>844</v>
      </c>
      <c r="C170" s="78" t="s">
        <v>528</v>
      </c>
      <c r="D170" s="78" t="s">
        <v>845</v>
      </c>
      <c r="E170" s="78" t="s">
        <v>3210</v>
      </c>
      <c r="F170" s="78" t="s">
        <v>3211</v>
      </c>
      <c r="G170" s="78" t="s">
        <v>3212</v>
      </c>
      <c r="H170" s="78" t="s">
        <v>837</v>
      </c>
    </row>
    <row r="171" spans="1:8">
      <c r="A171" s="78" t="s">
        <v>502</v>
      </c>
      <c r="B171" s="78" t="s">
        <v>846</v>
      </c>
      <c r="C171" s="78" t="s">
        <v>534</v>
      </c>
      <c r="D171" s="78" t="s">
        <v>847</v>
      </c>
      <c r="E171" s="78" t="s">
        <v>3210</v>
      </c>
      <c r="F171" s="78" t="s">
        <v>3211</v>
      </c>
      <c r="G171" s="78" t="s">
        <v>3212</v>
      </c>
      <c r="H171" s="78" t="s">
        <v>837</v>
      </c>
    </row>
    <row r="172" spans="1:8">
      <c r="A172" s="78" t="s">
        <v>502</v>
      </c>
      <c r="B172" s="78" t="s">
        <v>848</v>
      </c>
      <c r="C172" s="78" t="s">
        <v>531</v>
      </c>
      <c r="D172" s="78" t="s">
        <v>849</v>
      </c>
      <c r="E172" s="78" t="s">
        <v>3210</v>
      </c>
      <c r="F172" s="78" t="s">
        <v>3211</v>
      </c>
      <c r="G172" s="78" t="s">
        <v>3212</v>
      </c>
      <c r="H172" s="78" t="s">
        <v>837</v>
      </c>
    </row>
    <row r="173" spans="1:8">
      <c r="A173" s="78" t="s">
        <v>502</v>
      </c>
      <c r="C173" s="78" t="s">
        <v>57</v>
      </c>
      <c r="D173" s="78" t="s">
        <v>850</v>
      </c>
      <c r="E173" s="78" t="s">
        <v>3213</v>
      </c>
      <c r="F173" s="78" t="s">
        <v>3214</v>
      </c>
      <c r="G173" s="78" t="s">
        <v>3215</v>
      </c>
      <c r="H173" s="78" t="s">
        <v>851</v>
      </c>
    </row>
    <row r="174" spans="1:8">
      <c r="A174" s="78" t="s">
        <v>502</v>
      </c>
      <c r="B174" s="78" t="s">
        <v>852</v>
      </c>
      <c r="C174" s="78" t="s">
        <v>57</v>
      </c>
      <c r="D174" s="78" t="s">
        <v>853</v>
      </c>
      <c r="E174" s="78" t="s">
        <v>3213</v>
      </c>
      <c r="F174" s="78" t="s">
        <v>3214</v>
      </c>
      <c r="G174" s="78" t="s">
        <v>3215</v>
      </c>
      <c r="H174" s="78" t="s">
        <v>851</v>
      </c>
    </row>
    <row r="175" spans="1:8">
      <c r="A175" s="78" t="s">
        <v>502</v>
      </c>
      <c r="C175" s="78" t="s">
        <v>503</v>
      </c>
      <c r="D175" s="78" t="s">
        <v>854</v>
      </c>
      <c r="E175" s="78" t="s">
        <v>3216</v>
      </c>
      <c r="F175" s="78" t="s">
        <v>3217</v>
      </c>
      <c r="G175" s="78" t="s">
        <v>3218</v>
      </c>
      <c r="H175" s="78" t="s">
        <v>855</v>
      </c>
    </row>
    <row r="176" spans="1:8">
      <c r="A176" s="78" t="s">
        <v>502</v>
      </c>
      <c r="C176" s="78" t="s">
        <v>503</v>
      </c>
      <c r="D176" s="78" t="s">
        <v>856</v>
      </c>
      <c r="E176" s="78" t="s">
        <v>3219</v>
      </c>
      <c r="F176" s="78" t="s">
        <v>3220</v>
      </c>
      <c r="G176" s="78" t="s">
        <v>3221</v>
      </c>
      <c r="H176" s="78" t="s">
        <v>857</v>
      </c>
    </row>
    <row r="177" spans="1:8">
      <c r="A177" s="78" t="s">
        <v>502</v>
      </c>
      <c r="C177" s="78" t="s">
        <v>57</v>
      </c>
      <c r="D177" s="78" t="s">
        <v>858</v>
      </c>
      <c r="E177" s="78" t="s">
        <v>3222</v>
      </c>
      <c r="F177" s="78" t="s">
        <v>3223</v>
      </c>
      <c r="G177" s="78" t="s">
        <v>3224</v>
      </c>
      <c r="H177" s="78" t="s">
        <v>859</v>
      </c>
    </row>
    <row r="178" spans="1:8">
      <c r="A178" s="78" t="s">
        <v>502</v>
      </c>
      <c r="B178" s="78" t="s">
        <v>860</v>
      </c>
      <c r="C178" s="78" t="s">
        <v>57</v>
      </c>
      <c r="D178" s="78" t="s">
        <v>861</v>
      </c>
      <c r="E178" s="78" t="s">
        <v>3222</v>
      </c>
      <c r="F178" s="78" t="s">
        <v>3223</v>
      </c>
      <c r="G178" s="78" t="s">
        <v>3224</v>
      </c>
      <c r="H178" s="78" t="s">
        <v>859</v>
      </c>
    </row>
    <row r="179" spans="1:8">
      <c r="A179" s="78" t="s">
        <v>502</v>
      </c>
      <c r="B179" s="78" t="s">
        <v>862</v>
      </c>
      <c r="C179" s="78" t="s">
        <v>57</v>
      </c>
      <c r="D179" s="78" t="s">
        <v>863</v>
      </c>
      <c r="E179" s="78" t="s">
        <v>3222</v>
      </c>
      <c r="F179" s="78" t="s">
        <v>3223</v>
      </c>
      <c r="G179" s="78" t="s">
        <v>3224</v>
      </c>
      <c r="H179" s="78" t="s">
        <v>859</v>
      </c>
    </row>
    <row r="180" spans="1:8">
      <c r="A180" s="78" t="s">
        <v>502</v>
      </c>
      <c r="B180" s="78" t="s">
        <v>864</v>
      </c>
      <c r="C180" s="78" t="s">
        <v>57</v>
      </c>
      <c r="D180" s="78" t="s">
        <v>865</v>
      </c>
      <c r="E180" s="78" t="s">
        <v>3222</v>
      </c>
      <c r="F180" s="78" t="s">
        <v>3223</v>
      </c>
      <c r="G180" s="78" t="s">
        <v>3224</v>
      </c>
      <c r="H180" s="78" t="s">
        <v>859</v>
      </c>
    </row>
    <row r="181" spans="1:8">
      <c r="A181" s="78" t="s">
        <v>502</v>
      </c>
      <c r="B181" s="78" t="s">
        <v>866</v>
      </c>
      <c r="C181" s="78" t="s">
        <v>57</v>
      </c>
      <c r="D181" s="78" t="s">
        <v>867</v>
      </c>
      <c r="E181" s="78" t="s">
        <v>3222</v>
      </c>
      <c r="F181" s="78" t="s">
        <v>3223</v>
      </c>
      <c r="G181" s="78" t="s">
        <v>3224</v>
      </c>
      <c r="H181" s="78" t="s">
        <v>859</v>
      </c>
    </row>
    <row r="182" spans="1:8">
      <c r="A182" s="78" t="s">
        <v>502</v>
      </c>
      <c r="B182" s="78" t="s">
        <v>868</v>
      </c>
      <c r="C182" s="78" t="s">
        <v>756</v>
      </c>
      <c r="D182" s="78" t="s">
        <v>869</v>
      </c>
      <c r="E182" s="78" t="s">
        <v>3222</v>
      </c>
      <c r="F182" s="78" t="s">
        <v>3223</v>
      </c>
      <c r="G182" s="78" t="s">
        <v>3224</v>
      </c>
      <c r="H182" s="78" t="s">
        <v>859</v>
      </c>
    </row>
    <row r="183" spans="1:8">
      <c r="A183" s="78" t="s">
        <v>502</v>
      </c>
      <c r="B183" s="78" t="s">
        <v>870</v>
      </c>
      <c r="C183" s="78" t="s">
        <v>531</v>
      </c>
      <c r="D183" s="78" t="s">
        <v>871</v>
      </c>
      <c r="E183" s="78" t="s">
        <v>3222</v>
      </c>
      <c r="F183" s="78" t="s">
        <v>3223</v>
      </c>
      <c r="G183" s="78" t="s">
        <v>3224</v>
      </c>
      <c r="H183" s="78" t="s">
        <v>859</v>
      </c>
    </row>
    <row r="184" spans="1:8">
      <c r="A184" s="78" t="s">
        <v>502</v>
      </c>
      <c r="B184" s="78" t="s">
        <v>868</v>
      </c>
      <c r="C184" s="78" t="s">
        <v>756</v>
      </c>
      <c r="D184" s="78" t="s">
        <v>869</v>
      </c>
      <c r="E184" s="78" t="s">
        <v>3222</v>
      </c>
      <c r="F184" s="78" t="s">
        <v>3223</v>
      </c>
      <c r="G184" s="78" t="s">
        <v>3224</v>
      </c>
      <c r="H184" s="78" t="s">
        <v>859</v>
      </c>
    </row>
    <row r="185" spans="1:8">
      <c r="A185" s="78" t="s">
        <v>502</v>
      </c>
      <c r="B185" s="78" t="s">
        <v>872</v>
      </c>
      <c r="C185" s="78" t="s">
        <v>759</v>
      </c>
      <c r="D185" s="78" t="s">
        <v>873</v>
      </c>
      <c r="E185" s="78" t="s">
        <v>3222</v>
      </c>
      <c r="F185" s="78" t="s">
        <v>3223</v>
      </c>
      <c r="G185" s="78" t="s">
        <v>3224</v>
      </c>
      <c r="H185" s="78" t="s">
        <v>859</v>
      </c>
    </row>
    <row r="186" spans="1:8">
      <c r="A186" s="78" t="s">
        <v>502</v>
      </c>
      <c r="B186" s="78" t="s">
        <v>874</v>
      </c>
      <c r="C186" s="78" t="s">
        <v>768</v>
      </c>
      <c r="D186" s="78" t="s">
        <v>875</v>
      </c>
      <c r="E186" s="78" t="s">
        <v>3222</v>
      </c>
      <c r="F186" s="78" t="s">
        <v>3223</v>
      </c>
      <c r="G186" s="78" t="s">
        <v>3224</v>
      </c>
      <c r="H186" s="78" t="s">
        <v>859</v>
      </c>
    </row>
    <row r="187" spans="1:8">
      <c r="A187" s="78" t="s">
        <v>502</v>
      </c>
      <c r="B187" s="78" t="s">
        <v>876</v>
      </c>
      <c r="C187" s="78" t="s">
        <v>534</v>
      </c>
      <c r="D187" s="78" t="s">
        <v>877</v>
      </c>
      <c r="E187" s="78" t="s">
        <v>3222</v>
      </c>
      <c r="F187" s="78" t="s">
        <v>3223</v>
      </c>
      <c r="G187" s="78" t="s">
        <v>3224</v>
      </c>
      <c r="H187" s="78" t="s">
        <v>859</v>
      </c>
    </row>
    <row r="188" spans="1:8">
      <c r="A188" s="78" t="s">
        <v>502</v>
      </c>
      <c r="B188" s="78" t="s">
        <v>878</v>
      </c>
      <c r="C188" s="78" t="s">
        <v>531</v>
      </c>
      <c r="D188" s="78" t="s">
        <v>879</v>
      </c>
      <c r="E188" s="78" t="s">
        <v>3222</v>
      </c>
      <c r="F188" s="78" t="s">
        <v>3223</v>
      </c>
      <c r="G188" s="78" t="s">
        <v>3224</v>
      </c>
      <c r="H188" s="78" t="s">
        <v>859</v>
      </c>
    </row>
    <row r="189" spans="1:8">
      <c r="A189" s="78" t="s">
        <v>502</v>
      </c>
      <c r="C189" s="78" t="s">
        <v>503</v>
      </c>
      <c r="D189" s="78" t="s">
        <v>880</v>
      </c>
      <c r="E189" s="78" t="s">
        <v>3225</v>
      </c>
      <c r="F189" s="78" t="s">
        <v>3226</v>
      </c>
      <c r="G189" s="78" t="s">
        <v>3227</v>
      </c>
      <c r="H189" s="78" t="s">
        <v>881</v>
      </c>
    </row>
    <row r="190" spans="1:8">
      <c r="A190" s="78" t="s">
        <v>502</v>
      </c>
      <c r="C190" s="78" t="s">
        <v>503</v>
      </c>
      <c r="D190" s="78" t="s">
        <v>882</v>
      </c>
      <c r="E190" s="78" t="s">
        <v>3228</v>
      </c>
      <c r="F190" s="78" t="s">
        <v>3229</v>
      </c>
      <c r="G190" s="78" t="s">
        <v>3230</v>
      </c>
      <c r="H190" s="78" t="s">
        <v>883</v>
      </c>
    </row>
    <row r="191" spans="1:8">
      <c r="A191" s="78" t="s">
        <v>502</v>
      </c>
      <c r="B191" s="78" t="s">
        <v>884</v>
      </c>
      <c r="C191" s="78" t="s">
        <v>531</v>
      </c>
      <c r="D191" s="78" t="s">
        <v>885</v>
      </c>
      <c r="E191" s="78" t="s">
        <v>3228</v>
      </c>
      <c r="F191" s="78" t="s">
        <v>3229</v>
      </c>
      <c r="G191" s="78" t="s">
        <v>3230</v>
      </c>
      <c r="H191" s="78" t="s">
        <v>883</v>
      </c>
    </row>
    <row r="192" spans="1:8">
      <c r="A192" s="78" t="s">
        <v>502</v>
      </c>
      <c r="B192" s="78" t="s">
        <v>886</v>
      </c>
      <c r="C192" s="78" t="s">
        <v>525</v>
      </c>
      <c r="D192" s="78" t="s">
        <v>887</v>
      </c>
      <c r="E192" s="78" t="s">
        <v>3228</v>
      </c>
      <c r="F192" s="78" t="s">
        <v>3229</v>
      </c>
      <c r="G192" s="78" t="s">
        <v>3230</v>
      </c>
      <c r="H192" s="78" t="s">
        <v>883</v>
      </c>
    </row>
    <row r="193" spans="1:8">
      <c r="A193" s="78" t="s">
        <v>502</v>
      </c>
      <c r="B193" s="78" t="s">
        <v>888</v>
      </c>
      <c r="C193" s="78" t="s">
        <v>534</v>
      </c>
      <c r="D193" s="78" t="s">
        <v>889</v>
      </c>
      <c r="E193" s="78" t="s">
        <v>3228</v>
      </c>
      <c r="F193" s="78" t="s">
        <v>3229</v>
      </c>
      <c r="G193" s="78" t="s">
        <v>3230</v>
      </c>
      <c r="H193" s="78" t="s">
        <v>883</v>
      </c>
    </row>
    <row r="194" spans="1:8">
      <c r="A194" s="78" t="s">
        <v>502</v>
      </c>
      <c r="B194" s="78" t="s">
        <v>890</v>
      </c>
      <c r="C194" s="78" t="s">
        <v>539</v>
      </c>
      <c r="D194" s="78" t="s">
        <v>891</v>
      </c>
      <c r="E194" s="78" t="s">
        <v>3228</v>
      </c>
      <c r="F194" s="78" t="s">
        <v>3229</v>
      </c>
      <c r="G194" s="78" t="s">
        <v>3230</v>
      </c>
      <c r="H194" s="78" t="s">
        <v>883</v>
      </c>
    </row>
    <row r="195" spans="1:8">
      <c r="A195" s="78" t="s">
        <v>502</v>
      </c>
      <c r="B195" s="78" t="s">
        <v>892</v>
      </c>
      <c r="C195" s="78" t="s">
        <v>534</v>
      </c>
      <c r="D195" s="78" t="s">
        <v>893</v>
      </c>
      <c r="E195" s="78" t="s">
        <v>3228</v>
      </c>
      <c r="F195" s="78" t="s">
        <v>3229</v>
      </c>
      <c r="G195" s="78" t="s">
        <v>3230</v>
      </c>
      <c r="H195" s="78" t="s">
        <v>883</v>
      </c>
    </row>
    <row r="196" spans="1:8">
      <c r="A196" s="78" t="s">
        <v>502</v>
      </c>
      <c r="B196" s="78" t="s">
        <v>894</v>
      </c>
      <c r="C196" s="78" t="s">
        <v>531</v>
      </c>
      <c r="D196" s="78" t="s">
        <v>895</v>
      </c>
      <c r="E196" s="78" t="s">
        <v>3228</v>
      </c>
      <c r="F196" s="78" t="s">
        <v>3229</v>
      </c>
      <c r="G196" s="78" t="s">
        <v>3230</v>
      </c>
      <c r="H196" s="78" t="s">
        <v>883</v>
      </c>
    </row>
    <row r="197" spans="1:8">
      <c r="A197" s="78" t="s">
        <v>502</v>
      </c>
      <c r="B197" s="78" t="s">
        <v>896</v>
      </c>
      <c r="C197" s="78" t="s">
        <v>528</v>
      </c>
      <c r="D197" s="78" t="s">
        <v>897</v>
      </c>
      <c r="E197" s="78" t="s">
        <v>3228</v>
      </c>
      <c r="F197" s="78" t="s">
        <v>3229</v>
      </c>
      <c r="G197" s="78" t="s">
        <v>3230</v>
      </c>
      <c r="H197" s="78" t="s">
        <v>883</v>
      </c>
    </row>
    <row r="198" spans="1:8">
      <c r="A198" s="78" t="s">
        <v>502</v>
      </c>
      <c r="B198" s="78" t="s">
        <v>898</v>
      </c>
      <c r="C198" s="78" t="s">
        <v>534</v>
      </c>
      <c r="D198" s="78" t="s">
        <v>899</v>
      </c>
      <c r="E198" s="78" t="s">
        <v>3228</v>
      </c>
      <c r="F198" s="78" t="s">
        <v>3229</v>
      </c>
      <c r="G198" s="78" t="s">
        <v>3230</v>
      </c>
      <c r="H198" s="78" t="s">
        <v>883</v>
      </c>
    </row>
    <row r="199" spans="1:8">
      <c r="A199" s="78" t="s">
        <v>502</v>
      </c>
      <c r="B199" s="78" t="s">
        <v>900</v>
      </c>
      <c r="C199" s="78" t="s">
        <v>539</v>
      </c>
      <c r="D199" s="78" t="s">
        <v>901</v>
      </c>
      <c r="E199" s="78" t="s">
        <v>3228</v>
      </c>
      <c r="F199" s="78" t="s">
        <v>3229</v>
      </c>
      <c r="G199" s="78" t="s">
        <v>3230</v>
      </c>
      <c r="H199" s="78" t="s">
        <v>883</v>
      </c>
    </row>
    <row r="200" spans="1:8">
      <c r="A200" s="78" t="s">
        <v>502</v>
      </c>
      <c r="B200" s="78" t="s">
        <v>902</v>
      </c>
      <c r="C200" s="78" t="s">
        <v>539</v>
      </c>
      <c r="D200" s="78" t="s">
        <v>903</v>
      </c>
      <c r="E200" s="78" t="s">
        <v>3228</v>
      </c>
      <c r="F200" s="78" t="s">
        <v>3229</v>
      </c>
      <c r="G200" s="78" t="s">
        <v>3230</v>
      </c>
      <c r="H200" s="78" t="s">
        <v>883</v>
      </c>
    </row>
    <row r="201" spans="1:8">
      <c r="A201" s="78" t="s">
        <v>502</v>
      </c>
      <c r="B201" s="78" t="s">
        <v>904</v>
      </c>
      <c r="C201" s="78" t="s">
        <v>539</v>
      </c>
      <c r="D201" s="78" t="s">
        <v>905</v>
      </c>
      <c r="E201" s="78" t="s">
        <v>3228</v>
      </c>
      <c r="F201" s="78" t="s">
        <v>3229</v>
      </c>
      <c r="G201" s="78" t="s">
        <v>3230</v>
      </c>
      <c r="H201" s="78" t="s">
        <v>883</v>
      </c>
    </row>
    <row r="202" spans="1:8">
      <c r="A202" s="78" t="s">
        <v>502</v>
      </c>
      <c r="B202" s="78" t="s">
        <v>906</v>
      </c>
      <c r="C202" s="78" t="s">
        <v>531</v>
      </c>
      <c r="D202" s="78" t="s">
        <v>907</v>
      </c>
      <c r="E202" s="78" t="s">
        <v>3228</v>
      </c>
      <c r="F202" s="78" t="s">
        <v>3229</v>
      </c>
      <c r="G202" s="78" t="s">
        <v>3230</v>
      </c>
      <c r="H202" s="78" t="s">
        <v>883</v>
      </c>
    </row>
    <row r="203" spans="1:8">
      <c r="A203" s="78" t="s">
        <v>502</v>
      </c>
      <c r="C203" s="78" t="s">
        <v>503</v>
      </c>
      <c r="D203" s="78" t="s">
        <v>908</v>
      </c>
      <c r="E203" s="78" t="s">
        <v>3231</v>
      </c>
      <c r="F203" s="78" t="s">
        <v>3232</v>
      </c>
      <c r="G203" s="78" t="s">
        <v>3233</v>
      </c>
      <c r="H203" s="78" t="s">
        <v>909</v>
      </c>
    </row>
    <row r="204" spans="1:8">
      <c r="A204" s="78" t="s">
        <v>502</v>
      </c>
      <c r="C204" s="78" t="s">
        <v>57</v>
      </c>
      <c r="D204" s="78" t="s">
        <v>910</v>
      </c>
      <c r="E204" s="78" t="s">
        <v>3234</v>
      </c>
      <c r="F204" s="78" t="s">
        <v>3235</v>
      </c>
      <c r="G204" s="78" t="s">
        <v>3236</v>
      </c>
      <c r="H204" s="78" t="s">
        <v>911</v>
      </c>
    </row>
    <row r="205" spans="1:8">
      <c r="A205" s="78" t="s">
        <v>502</v>
      </c>
      <c r="B205" s="78" t="s">
        <v>912</v>
      </c>
      <c r="C205" s="78" t="s">
        <v>756</v>
      </c>
      <c r="D205" s="78" t="s">
        <v>913</v>
      </c>
      <c r="E205" s="78" t="s">
        <v>3234</v>
      </c>
      <c r="F205" s="78" t="s">
        <v>3235</v>
      </c>
      <c r="G205" s="78" t="s">
        <v>3236</v>
      </c>
      <c r="H205" s="78" t="s">
        <v>911</v>
      </c>
    </row>
    <row r="206" spans="1:8">
      <c r="A206" s="78" t="s">
        <v>502</v>
      </c>
      <c r="B206" s="78" t="s">
        <v>914</v>
      </c>
      <c r="C206" s="78" t="s">
        <v>759</v>
      </c>
      <c r="D206" s="78" t="s">
        <v>915</v>
      </c>
      <c r="E206" s="78" t="s">
        <v>3234</v>
      </c>
      <c r="F206" s="78" t="s">
        <v>3235</v>
      </c>
      <c r="G206" s="78" t="s">
        <v>3236</v>
      </c>
      <c r="H206" s="78" t="s">
        <v>911</v>
      </c>
    </row>
    <row r="207" spans="1:8">
      <c r="A207" s="78" t="s">
        <v>502</v>
      </c>
      <c r="B207" s="78" t="s">
        <v>916</v>
      </c>
      <c r="C207" s="78" t="s">
        <v>768</v>
      </c>
      <c r="D207" s="78" t="s">
        <v>917</v>
      </c>
      <c r="E207" s="78" t="s">
        <v>3234</v>
      </c>
      <c r="F207" s="78" t="s">
        <v>3235</v>
      </c>
      <c r="G207" s="78" t="s">
        <v>3236</v>
      </c>
      <c r="H207" s="78" t="s">
        <v>911</v>
      </c>
    </row>
    <row r="208" spans="1:8">
      <c r="A208" s="78" t="s">
        <v>502</v>
      </c>
      <c r="B208" s="78" t="s">
        <v>918</v>
      </c>
      <c r="C208" s="78" t="s">
        <v>768</v>
      </c>
      <c r="D208" s="78" t="s">
        <v>917</v>
      </c>
      <c r="E208" s="78" t="s">
        <v>3234</v>
      </c>
      <c r="F208" s="78" t="s">
        <v>3235</v>
      </c>
      <c r="G208" s="78" t="s">
        <v>3236</v>
      </c>
      <c r="H208" s="78" t="s">
        <v>911</v>
      </c>
    </row>
    <row r="209" spans="1:8">
      <c r="A209" s="78" t="s">
        <v>502</v>
      </c>
      <c r="B209" s="78" t="s">
        <v>919</v>
      </c>
      <c r="C209" s="78" t="s">
        <v>534</v>
      </c>
      <c r="D209" s="78" t="s">
        <v>920</v>
      </c>
      <c r="E209" s="78" t="s">
        <v>3234</v>
      </c>
      <c r="F209" s="78" t="s">
        <v>3235</v>
      </c>
      <c r="G209" s="78" t="s">
        <v>3236</v>
      </c>
      <c r="H209" s="78" t="s">
        <v>911</v>
      </c>
    </row>
    <row r="210" spans="1:8">
      <c r="A210" s="78" t="s">
        <v>502</v>
      </c>
      <c r="B210" s="78" t="s">
        <v>921</v>
      </c>
      <c r="C210" s="78" t="s">
        <v>534</v>
      </c>
      <c r="D210" s="78" t="s">
        <v>922</v>
      </c>
      <c r="E210" s="78" t="s">
        <v>3234</v>
      </c>
      <c r="F210" s="78" t="s">
        <v>3235</v>
      </c>
      <c r="G210" s="78" t="s">
        <v>3236</v>
      </c>
      <c r="H210" s="78" t="s">
        <v>911</v>
      </c>
    </row>
    <row r="211" spans="1:8">
      <c r="A211" s="78" t="s">
        <v>502</v>
      </c>
      <c r="B211" s="78" t="s">
        <v>923</v>
      </c>
      <c r="C211" s="78" t="s">
        <v>531</v>
      </c>
      <c r="D211" s="78" t="s">
        <v>924</v>
      </c>
      <c r="E211" s="78" t="s">
        <v>3234</v>
      </c>
      <c r="F211" s="78" t="s">
        <v>3235</v>
      </c>
      <c r="G211" s="78" t="s">
        <v>3236</v>
      </c>
      <c r="H211" s="78" t="s">
        <v>911</v>
      </c>
    </row>
    <row r="212" spans="1:8">
      <c r="A212" s="78" t="s">
        <v>502</v>
      </c>
      <c r="C212" s="78" t="s">
        <v>503</v>
      </c>
      <c r="D212" s="78" t="s">
        <v>925</v>
      </c>
      <c r="E212" s="78" t="s">
        <v>3237</v>
      </c>
      <c r="F212" s="78" t="s">
        <v>3238</v>
      </c>
      <c r="G212" s="78" t="s">
        <v>3239</v>
      </c>
      <c r="H212" s="78" t="s">
        <v>926</v>
      </c>
    </row>
    <row r="213" spans="1:8">
      <c r="A213" s="78" t="s">
        <v>502</v>
      </c>
      <c r="C213" s="78" t="s">
        <v>57</v>
      </c>
      <c r="D213" s="78" t="s">
        <v>927</v>
      </c>
      <c r="E213" s="78" t="s">
        <v>3240</v>
      </c>
      <c r="F213" s="78" t="s">
        <v>3241</v>
      </c>
      <c r="G213" s="78" t="s">
        <v>3242</v>
      </c>
      <c r="H213" s="78" t="s">
        <v>928</v>
      </c>
    </row>
    <row r="214" spans="1:8">
      <c r="A214" s="78" t="s">
        <v>502</v>
      </c>
      <c r="B214" s="78" t="s">
        <v>929</v>
      </c>
      <c r="C214" s="78" t="s">
        <v>57</v>
      </c>
      <c r="D214" s="78" t="s">
        <v>930</v>
      </c>
      <c r="E214" s="78" t="s">
        <v>3240</v>
      </c>
      <c r="F214" s="78" t="s">
        <v>3241</v>
      </c>
      <c r="G214" s="78" t="s">
        <v>3242</v>
      </c>
      <c r="H214" s="78" t="s">
        <v>928</v>
      </c>
    </row>
    <row r="215" spans="1:8">
      <c r="A215" s="78" t="s">
        <v>502</v>
      </c>
      <c r="B215" s="78" t="s">
        <v>931</v>
      </c>
      <c r="C215" s="78" t="s">
        <v>57</v>
      </c>
      <c r="D215" s="78" t="s">
        <v>932</v>
      </c>
      <c r="E215" s="78" t="s">
        <v>3240</v>
      </c>
      <c r="F215" s="78" t="s">
        <v>3241</v>
      </c>
      <c r="G215" s="78" t="s">
        <v>3242</v>
      </c>
      <c r="H215" s="78" t="s">
        <v>928</v>
      </c>
    </row>
    <row r="216" spans="1:8">
      <c r="A216" s="78" t="s">
        <v>502</v>
      </c>
      <c r="B216" s="78" t="s">
        <v>933</v>
      </c>
      <c r="C216" s="78" t="s">
        <v>57</v>
      </c>
      <c r="D216" s="78" t="s">
        <v>934</v>
      </c>
      <c r="E216" s="78" t="s">
        <v>3240</v>
      </c>
      <c r="F216" s="78" t="s">
        <v>3241</v>
      </c>
      <c r="G216" s="78" t="s">
        <v>3242</v>
      </c>
      <c r="H216" s="78" t="s">
        <v>928</v>
      </c>
    </row>
    <row r="217" spans="1:8">
      <c r="A217" s="78" t="s">
        <v>502</v>
      </c>
      <c r="B217" s="78" t="s">
        <v>935</v>
      </c>
      <c r="C217" s="78" t="s">
        <v>531</v>
      </c>
      <c r="D217" s="78" t="s">
        <v>936</v>
      </c>
      <c r="E217" s="78" t="s">
        <v>3240</v>
      </c>
      <c r="F217" s="78" t="s">
        <v>3241</v>
      </c>
      <c r="G217" s="78" t="s">
        <v>3242</v>
      </c>
      <c r="H217" s="78" t="s">
        <v>928</v>
      </c>
    </row>
    <row r="218" spans="1:8">
      <c r="A218" s="78" t="s">
        <v>502</v>
      </c>
      <c r="B218" s="78" t="s">
        <v>937</v>
      </c>
      <c r="C218" s="78" t="s">
        <v>534</v>
      </c>
      <c r="D218" s="78" t="s">
        <v>938</v>
      </c>
      <c r="E218" s="78" t="s">
        <v>3240</v>
      </c>
      <c r="F218" s="78" t="s">
        <v>3241</v>
      </c>
      <c r="G218" s="78" t="s">
        <v>3242</v>
      </c>
      <c r="H218" s="78" t="s">
        <v>928</v>
      </c>
    </row>
    <row r="219" spans="1:8">
      <c r="A219" s="78" t="s">
        <v>502</v>
      </c>
      <c r="B219" s="78" t="s">
        <v>939</v>
      </c>
      <c r="C219" s="78" t="s">
        <v>756</v>
      </c>
      <c r="D219" s="78" t="s">
        <v>940</v>
      </c>
      <c r="E219" s="78" t="s">
        <v>3240</v>
      </c>
      <c r="F219" s="78" t="s">
        <v>3241</v>
      </c>
      <c r="G219" s="78" t="s">
        <v>3242</v>
      </c>
      <c r="H219" s="78" t="s">
        <v>928</v>
      </c>
    </row>
    <row r="220" spans="1:8">
      <c r="A220" s="78" t="s">
        <v>502</v>
      </c>
      <c r="B220" s="78" t="s">
        <v>941</v>
      </c>
      <c r="C220" s="78" t="s">
        <v>942</v>
      </c>
      <c r="D220" s="78" t="s">
        <v>943</v>
      </c>
      <c r="E220" s="78" t="s">
        <v>3240</v>
      </c>
      <c r="F220" s="78" t="s">
        <v>3241</v>
      </c>
      <c r="G220" s="78" t="s">
        <v>3242</v>
      </c>
      <c r="H220" s="78" t="s">
        <v>928</v>
      </c>
    </row>
    <row r="221" spans="1:8">
      <c r="A221" s="78" t="s">
        <v>502</v>
      </c>
      <c r="C221" s="78" t="s">
        <v>503</v>
      </c>
      <c r="D221" s="78" t="s">
        <v>944</v>
      </c>
      <c r="E221" s="78" t="s">
        <v>3243</v>
      </c>
      <c r="F221" s="78" t="s">
        <v>3244</v>
      </c>
      <c r="G221" s="78" t="s">
        <v>3245</v>
      </c>
      <c r="H221" s="78" t="s">
        <v>945</v>
      </c>
    </row>
    <row r="222" spans="1:8">
      <c r="A222" s="78" t="s">
        <v>502</v>
      </c>
      <c r="B222" s="78" t="s">
        <v>946</v>
      </c>
      <c r="C222" s="78" t="s">
        <v>528</v>
      </c>
      <c r="D222" s="78" t="s">
        <v>947</v>
      </c>
      <c r="E222" s="78" t="s">
        <v>3243</v>
      </c>
      <c r="F222" s="78" t="s">
        <v>3244</v>
      </c>
      <c r="G222" s="78" t="s">
        <v>3245</v>
      </c>
      <c r="H222" s="78" t="s">
        <v>945</v>
      </c>
    </row>
    <row r="223" spans="1:8">
      <c r="A223" s="78" t="s">
        <v>502</v>
      </c>
      <c r="B223" s="78" t="s">
        <v>948</v>
      </c>
      <c r="C223" s="78" t="s">
        <v>503</v>
      </c>
      <c r="D223" s="78" t="s">
        <v>949</v>
      </c>
      <c r="E223" s="78" t="s">
        <v>3243</v>
      </c>
      <c r="F223" s="78" t="s">
        <v>3244</v>
      </c>
      <c r="G223" s="78" t="s">
        <v>3245</v>
      </c>
      <c r="H223" s="78" t="s">
        <v>945</v>
      </c>
    </row>
    <row r="224" spans="1:8">
      <c r="A224" s="78" t="s">
        <v>502</v>
      </c>
      <c r="B224" s="78" t="s">
        <v>950</v>
      </c>
      <c r="C224" s="78" t="s">
        <v>503</v>
      </c>
      <c r="D224" s="78" t="s">
        <v>951</v>
      </c>
      <c r="E224" s="78" t="s">
        <v>3243</v>
      </c>
      <c r="F224" s="78" t="s">
        <v>3244</v>
      </c>
      <c r="G224" s="78" t="s">
        <v>3245</v>
      </c>
      <c r="H224" s="78" t="s">
        <v>945</v>
      </c>
    </row>
    <row r="225" spans="1:8">
      <c r="A225" s="78" t="s">
        <v>502</v>
      </c>
      <c r="B225" s="78" t="s">
        <v>952</v>
      </c>
      <c r="C225" s="78" t="s">
        <v>503</v>
      </c>
      <c r="D225" s="78" t="s">
        <v>953</v>
      </c>
      <c r="E225" s="78" t="s">
        <v>3243</v>
      </c>
      <c r="F225" s="78" t="s">
        <v>3244</v>
      </c>
      <c r="G225" s="78" t="s">
        <v>3245</v>
      </c>
      <c r="H225" s="78" t="s">
        <v>945</v>
      </c>
    </row>
    <row r="226" spans="1:8">
      <c r="A226" s="78" t="s">
        <v>502</v>
      </c>
      <c r="B226" s="78" t="s">
        <v>954</v>
      </c>
      <c r="C226" s="78" t="s">
        <v>503</v>
      </c>
      <c r="D226" s="78" t="s">
        <v>955</v>
      </c>
      <c r="E226" s="78" t="s">
        <v>3243</v>
      </c>
      <c r="F226" s="78" t="s">
        <v>3244</v>
      </c>
      <c r="G226" s="78" t="s">
        <v>3245</v>
      </c>
      <c r="H226" s="78" t="s">
        <v>945</v>
      </c>
    </row>
    <row r="227" spans="1:8">
      <c r="A227" s="78" t="s">
        <v>502</v>
      </c>
      <c r="B227" s="78" t="s">
        <v>956</v>
      </c>
      <c r="C227" s="78" t="s">
        <v>539</v>
      </c>
      <c r="D227" s="78" t="s">
        <v>957</v>
      </c>
      <c r="E227" s="78" t="s">
        <v>3243</v>
      </c>
      <c r="F227" s="78" t="s">
        <v>3244</v>
      </c>
      <c r="G227" s="78" t="s">
        <v>3245</v>
      </c>
      <c r="H227" s="78" t="s">
        <v>945</v>
      </c>
    </row>
    <row r="228" spans="1:8">
      <c r="A228" s="78" t="s">
        <v>502</v>
      </c>
      <c r="B228" s="78" t="s">
        <v>958</v>
      </c>
      <c r="C228" s="78" t="s">
        <v>531</v>
      </c>
      <c r="D228" s="78" t="s">
        <v>959</v>
      </c>
      <c r="E228" s="78" t="s">
        <v>3243</v>
      </c>
      <c r="F228" s="78" t="s">
        <v>3244</v>
      </c>
      <c r="G228" s="78" t="s">
        <v>3245</v>
      </c>
      <c r="H228" s="78" t="s">
        <v>945</v>
      </c>
    </row>
    <row r="229" spans="1:8">
      <c r="A229" s="78" t="s">
        <v>502</v>
      </c>
      <c r="B229" s="78" t="s">
        <v>960</v>
      </c>
      <c r="C229" s="78" t="s">
        <v>531</v>
      </c>
      <c r="D229" s="78" t="s">
        <v>959</v>
      </c>
      <c r="E229" s="78" t="s">
        <v>3243</v>
      </c>
      <c r="F229" s="78" t="s">
        <v>3244</v>
      </c>
      <c r="G229" s="78" t="s">
        <v>3245</v>
      </c>
      <c r="H229" s="78" t="s">
        <v>945</v>
      </c>
    </row>
    <row r="230" spans="1:8">
      <c r="A230" s="78" t="s">
        <v>502</v>
      </c>
      <c r="B230" s="78" t="s">
        <v>961</v>
      </c>
      <c r="C230" s="78" t="s">
        <v>534</v>
      </c>
      <c r="D230" s="78" t="s">
        <v>962</v>
      </c>
      <c r="E230" s="78" t="s">
        <v>3243</v>
      </c>
      <c r="F230" s="78" t="s">
        <v>3244</v>
      </c>
      <c r="G230" s="78" t="s">
        <v>3245</v>
      </c>
      <c r="H230" s="78" t="s">
        <v>945</v>
      </c>
    </row>
    <row r="231" spans="1:8">
      <c r="A231" s="78" t="s">
        <v>502</v>
      </c>
      <c r="B231" s="78" t="s">
        <v>963</v>
      </c>
      <c r="C231" s="78" t="s">
        <v>531</v>
      </c>
      <c r="D231" s="78" t="s">
        <v>964</v>
      </c>
      <c r="E231" s="78" t="s">
        <v>3243</v>
      </c>
      <c r="F231" s="78" t="s">
        <v>3244</v>
      </c>
      <c r="G231" s="78" t="s">
        <v>3245</v>
      </c>
      <c r="H231" s="78" t="s">
        <v>945</v>
      </c>
    </row>
    <row r="232" spans="1:8">
      <c r="A232" s="78" t="s">
        <v>502</v>
      </c>
      <c r="B232" s="78" t="s">
        <v>965</v>
      </c>
      <c r="C232" s="78" t="s">
        <v>539</v>
      </c>
      <c r="D232" s="78" t="s">
        <v>966</v>
      </c>
      <c r="E232" s="78" t="s">
        <v>3243</v>
      </c>
      <c r="F232" s="78" t="s">
        <v>3244</v>
      </c>
      <c r="G232" s="78" t="s">
        <v>3245</v>
      </c>
      <c r="H232" s="78" t="s">
        <v>945</v>
      </c>
    </row>
    <row r="233" spans="1:8">
      <c r="A233" s="78" t="s">
        <v>502</v>
      </c>
      <c r="B233" s="78" t="s">
        <v>967</v>
      </c>
      <c r="C233" s="78" t="s">
        <v>528</v>
      </c>
      <c r="D233" s="78" t="s">
        <v>968</v>
      </c>
      <c r="E233" s="78" t="s">
        <v>3243</v>
      </c>
      <c r="F233" s="78" t="s">
        <v>3244</v>
      </c>
      <c r="G233" s="78" t="s">
        <v>3245</v>
      </c>
      <c r="H233" s="78" t="s">
        <v>945</v>
      </c>
    </row>
    <row r="234" spans="1:8">
      <c r="A234" s="78" t="s">
        <v>502</v>
      </c>
      <c r="B234" s="78" t="s">
        <v>969</v>
      </c>
      <c r="C234" s="78" t="s">
        <v>539</v>
      </c>
      <c r="D234" s="78" t="s">
        <v>970</v>
      </c>
      <c r="E234" s="78" t="s">
        <v>3243</v>
      </c>
      <c r="F234" s="78" t="s">
        <v>3244</v>
      </c>
      <c r="G234" s="78" t="s">
        <v>3245</v>
      </c>
      <c r="H234" s="78" t="s">
        <v>945</v>
      </c>
    </row>
    <row r="235" spans="1:8">
      <c r="A235" s="78" t="s">
        <v>502</v>
      </c>
      <c r="B235" s="78" t="s">
        <v>971</v>
      </c>
      <c r="C235" s="78" t="s">
        <v>528</v>
      </c>
      <c r="D235" s="78" t="s">
        <v>972</v>
      </c>
      <c r="E235" s="78" t="s">
        <v>3243</v>
      </c>
      <c r="F235" s="78" t="s">
        <v>3244</v>
      </c>
      <c r="G235" s="78" t="s">
        <v>3245</v>
      </c>
      <c r="H235" s="78" t="s">
        <v>945</v>
      </c>
    </row>
    <row r="236" spans="1:8">
      <c r="A236" s="78" t="s">
        <v>502</v>
      </c>
      <c r="B236" s="78" t="s">
        <v>973</v>
      </c>
      <c r="C236" s="78" t="s">
        <v>525</v>
      </c>
      <c r="D236" s="78" t="s">
        <v>974</v>
      </c>
      <c r="E236" s="78" t="s">
        <v>3243</v>
      </c>
      <c r="F236" s="78" t="s">
        <v>3244</v>
      </c>
      <c r="G236" s="78" t="s">
        <v>3245</v>
      </c>
      <c r="H236" s="78" t="s">
        <v>945</v>
      </c>
    </row>
    <row r="237" spans="1:8">
      <c r="A237" s="78" t="s">
        <v>502</v>
      </c>
      <c r="B237" s="78" t="s">
        <v>975</v>
      </c>
      <c r="C237" s="78" t="s">
        <v>534</v>
      </c>
      <c r="D237" s="78" t="s">
        <v>976</v>
      </c>
      <c r="E237" s="78" t="s">
        <v>3243</v>
      </c>
      <c r="F237" s="78" t="s">
        <v>3244</v>
      </c>
      <c r="G237" s="78" t="s">
        <v>3245</v>
      </c>
      <c r="H237" s="78" t="s">
        <v>945</v>
      </c>
    </row>
    <row r="238" spans="1:8">
      <c r="A238" s="78" t="s">
        <v>502</v>
      </c>
      <c r="B238" s="78" t="s">
        <v>977</v>
      </c>
      <c r="C238" s="78" t="s">
        <v>531</v>
      </c>
      <c r="D238" s="78" t="s">
        <v>978</v>
      </c>
      <c r="E238" s="78" t="s">
        <v>3243</v>
      </c>
      <c r="F238" s="78" t="s">
        <v>3244</v>
      </c>
      <c r="G238" s="78" t="s">
        <v>3245</v>
      </c>
      <c r="H238" s="78" t="s">
        <v>945</v>
      </c>
    </row>
    <row r="239" spans="1:8">
      <c r="A239" s="78" t="s">
        <v>502</v>
      </c>
      <c r="B239" s="78" t="s">
        <v>979</v>
      </c>
      <c r="C239" s="78" t="s">
        <v>528</v>
      </c>
      <c r="D239" s="78" t="s">
        <v>980</v>
      </c>
      <c r="E239" s="78" t="s">
        <v>3243</v>
      </c>
      <c r="F239" s="78" t="s">
        <v>3244</v>
      </c>
      <c r="G239" s="78" t="s">
        <v>3245</v>
      </c>
      <c r="H239" s="78" t="s">
        <v>945</v>
      </c>
    </row>
    <row r="240" spans="1:8">
      <c r="A240" s="78" t="s">
        <v>502</v>
      </c>
      <c r="B240" s="78" t="s">
        <v>981</v>
      </c>
      <c r="C240" s="78" t="s">
        <v>539</v>
      </c>
      <c r="D240" s="78" t="s">
        <v>982</v>
      </c>
      <c r="E240" s="78" t="s">
        <v>3243</v>
      </c>
      <c r="F240" s="78" t="s">
        <v>3244</v>
      </c>
      <c r="G240" s="78" t="s">
        <v>3245</v>
      </c>
      <c r="H240" s="78" t="s">
        <v>945</v>
      </c>
    </row>
    <row r="241" spans="1:8">
      <c r="A241" s="78" t="s">
        <v>502</v>
      </c>
      <c r="B241" s="78" t="s">
        <v>983</v>
      </c>
      <c r="C241" s="78" t="s">
        <v>539</v>
      </c>
      <c r="D241" s="78" t="s">
        <v>984</v>
      </c>
      <c r="E241" s="78" t="s">
        <v>3243</v>
      </c>
      <c r="F241" s="78" t="s">
        <v>3244</v>
      </c>
      <c r="G241" s="78" t="s">
        <v>3245</v>
      </c>
      <c r="H241" s="78" t="s">
        <v>945</v>
      </c>
    </row>
    <row r="242" spans="1:8">
      <c r="A242" s="78" t="s">
        <v>502</v>
      </c>
      <c r="B242" s="78" t="s">
        <v>985</v>
      </c>
      <c r="C242" s="78" t="s">
        <v>539</v>
      </c>
      <c r="D242" s="78" t="s">
        <v>986</v>
      </c>
      <c r="E242" s="78" t="s">
        <v>3243</v>
      </c>
      <c r="F242" s="78" t="s">
        <v>3244</v>
      </c>
      <c r="G242" s="78" t="s">
        <v>3245</v>
      </c>
      <c r="H242" s="78" t="s">
        <v>945</v>
      </c>
    </row>
    <row r="243" spans="1:8">
      <c r="A243" s="78" t="s">
        <v>502</v>
      </c>
      <c r="B243" s="78" t="s">
        <v>987</v>
      </c>
      <c r="C243" s="78" t="s">
        <v>988</v>
      </c>
      <c r="D243" s="78" t="s">
        <v>989</v>
      </c>
      <c r="E243" s="78" t="s">
        <v>3243</v>
      </c>
      <c r="F243" s="78" t="s">
        <v>3244</v>
      </c>
      <c r="G243" s="78" t="s">
        <v>3245</v>
      </c>
      <c r="H243" s="78" t="s">
        <v>945</v>
      </c>
    </row>
    <row r="244" spans="1:8">
      <c r="A244" s="78" t="s">
        <v>502</v>
      </c>
      <c r="B244" s="78" t="s">
        <v>990</v>
      </c>
      <c r="C244" s="78" t="s">
        <v>534</v>
      </c>
      <c r="D244" s="78" t="s">
        <v>991</v>
      </c>
      <c r="E244" s="78" t="s">
        <v>3243</v>
      </c>
      <c r="F244" s="78" t="s">
        <v>3244</v>
      </c>
      <c r="G244" s="78" t="s">
        <v>3245</v>
      </c>
      <c r="H244" s="78" t="s">
        <v>945</v>
      </c>
    </row>
    <row r="245" spans="1:8">
      <c r="A245" s="78" t="s">
        <v>502</v>
      </c>
      <c r="B245" s="78" t="s">
        <v>992</v>
      </c>
      <c r="C245" s="78" t="s">
        <v>528</v>
      </c>
      <c r="D245" s="78" t="s">
        <v>993</v>
      </c>
      <c r="E245" s="78" t="s">
        <v>3243</v>
      </c>
      <c r="F245" s="78" t="s">
        <v>3244</v>
      </c>
      <c r="G245" s="78" t="s">
        <v>3245</v>
      </c>
      <c r="H245" s="78" t="s">
        <v>945</v>
      </c>
    </row>
    <row r="246" spans="1:8">
      <c r="A246" s="78" t="s">
        <v>502</v>
      </c>
      <c r="B246" s="78" t="s">
        <v>994</v>
      </c>
      <c r="C246" s="78" t="s">
        <v>531</v>
      </c>
      <c r="D246" s="78" t="s">
        <v>995</v>
      </c>
      <c r="E246" s="78" t="s">
        <v>3243</v>
      </c>
      <c r="F246" s="78" t="s">
        <v>3244</v>
      </c>
      <c r="G246" s="78" t="s">
        <v>3245</v>
      </c>
      <c r="H246" s="78" t="s">
        <v>945</v>
      </c>
    </row>
    <row r="247" spans="1:8">
      <c r="A247" s="78" t="s">
        <v>502</v>
      </c>
      <c r="B247" s="78" t="s">
        <v>996</v>
      </c>
      <c r="C247" s="78" t="s">
        <v>534</v>
      </c>
      <c r="D247" s="78" t="s">
        <v>997</v>
      </c>
      <c r="E247" s="78" t="s">
        <v>3243</v>
      </c>
      <c r="F247" s="78" t="s">
        <v>3244</v>
      </c>
      <c r="G247" s="78" t="s">
        <v>3245</v>
      </c>
      <c r="H247" s="78" t="s">
        <v>945</v>
      </c>
    </row>
    <row r="248" spans="1:8">
      <c r="A248" s="78" t="s">
        <v>502</v>
      </c>
      <c r="B248" s="78" t="s">
        <v>998</v>
      </c>
      <c r="C248" s="78" t="s">
        <v>539</v>
      </c>
      <c r="D248" s="78" t="s">
        <v>999</v>
      </c>
      <c r="E248" s="78" t="s">
        <v>3243</v>
      </c>
      <c r="F248" s="78" t="s">
        <v>3244</v>
      </c>
      <c r="G248" s="78" t="s">
        <v>3245</v>
      </c>
      <c r="H248" s="78" t="s">
        <v>945</v>
      </c>
    </row>
    <row r="249" spans="1:8">
      <c r="A249" s="78" t="s">
        <v>502</v>
      </c>
      <c r="C249" s="78" t="s">
        <v>503</v>
      </c>
      <c r="D249" s="78" t="s">
        <v>1000</v>
      </c>
      <c r="E249" s="78" t="s">
        <v>3246</v>
      </c>
      <c r="F249" s="78" t="s">
        <v>3247</v>
      </c>
      <c r="G249" s="78" t="s">
        <v>3248</v>
      </c>
      <c r="H249" s="78" t="s">
        <v>1001</v>
      </c>
    </row>
    <row r="250" spans="1:8">
      <c r="A250" s="78" t="s">
        <v>502</v>
      </c>
      <c r="B250" s="78" t="s">
        <v>1002</v>
      </c>
      <c r="C250" s="78" t="s">
        <v>539</v>
      </c>
      <c r="D250" s="78" t="s">
        <v>1003</v>
      </c>
      <c r="E250" s="78" t="s">
        <v>3246</v>
      </c>
      <c r="F250" s="78" t="s">
        <v>3247</v>
      </c>
      <c r="G250" s="78" t="s">
        <v>3248</v>
      </c>
      <c r="H250" s="78" t="s">
        <v>1001</v>
      </c>
    </row>
    <row r="251" spans="1:8">
      <c r="A251" s="78" t="s">
        <v>502</v>
      </c>
      <c r="B251" s="78" t="s">
        <v>1004</v>
      </c>
      <c r="C251" s="78" t="s">
        <v>539</v>
      </c>
      <c r="D251" s="78" t="s">
        <v>1005</v>
      </c>
      <c r="E251" s="78" t="s">
        <v>3246</v>
      </c>
      <c r="F251" s="78" t="s">
        <v>3247</v>
      </c>
      <c r="G251" s="78" t="s">
        <v>3248</v>
      </c>
      <c r="H251" s="78" t="s">
        <v>1001</v>
      </c>
    </row>
    <row r="252" spans="1:8">
      <c r="A252" s="78" t="s">
        <v>502</v>
      </c>
      <c r="B252" s="78" t="s">
        <v>1006</v>
      </c>
      <c r="C252" s="78" t="s">
        <v>528</v>
      </c>
      <c r="D252" s="78" t="s">
        <v>1007</v>
      </c>
      <c r="E252" s="78" t="s">
        <v>3246</v>
      </c>
      <c r="F252" s="78" t="s">
        <v>3247</v>
      </c>
      <c r="G252" s="78" t="s">
        <v>3248</v>
      </c>
      <c r="H252" s="78" t="s">
        <v>1001</v>
      </c>
    </row>
    <row r="253" spans="1:8">
      <c r="A253" s="78" t="s">
        <v>502</v>
      </c>
      <c r="B253" s="78" t="s">
        <v>1008</v>
      </c>
      <c r="C253" s="78" t="s">
        <v>531</v>
      </c>
      <c r="D253" s="78" t="s">
        <v>1009</v>
      </c>
      <c r="E253" s="78" t="s">
        <v>3246</v>
      </c>
      <c r="F253" s="78" t="s">
        <v>3247</v>
      </c>
      <c r="G253" s="78" t="s">
        <v>3248</v>
      </c>
      <c r="H253" s="78" t="s">
        <v>1001</v>
      </c>
    </row>
    <row r="254" spans="1:8">
      <c r="A254" s="78" t="s">
        <v>502</v>
      </c>
      <c r="B254" s="78" t="s">
        <v>1010</v>
      </c>
      <c r="C254" s="78" t="s">
        <v>534</v>
      </c>
      <c r="D254" s="78" t="s">
        <v>1011</v>
      </c>
      <c r="E254" s="78" t="s">
        <v>3246</v>
      </c>
      <c r="F254" s="78" t="s">
        <v>3247</v>
      </c>
      <c r="G254" s="78" t="s">
        <v>3248</v>
      </c>
      <c r="H254" s="78" t="s">
        <v>1001</v>
      </c>
    </row>
    <row r="255" spans="1:8">
      <c r="A255" s="78" t="s">
        <v>502</v>
      </c>
      <c r="B255" s="78" t="s">
        <v>1012</v>
      </c>
      <c r="C255" s="78" t="s">
        <v>534</v>
      </c>
      <c r="D255" s="78" t="s">
        <v>1013</v>
      </c>
      <c r="E255" s="78" t="s">
        <v>3246</v>
      </c>
      <c r="F255" s="78" t="s">
        <v>3247</v>
      </c>
      <c r="G255" s="78" t="s">
        <v>3248</v>
      </c>
      <c r="H255" s="78" t="s">
        <v>1001</v>
      </c>
    </row>
    <row r="256" spans="1:8">
      <c r="A256" s="78" t="s">
        <v>502</v>
      </c>
      <c r="B256" s="78" t="s">
        <v>1014</v>
      </c>
      <c r="C256" s="78" t="s">
        <v>531</v>
      </c>
      <c r="D256" s="78" t="s">
        <v>1015</v>
      </c>
      <c r="E256" s="78" t="s">
        <v>3246</v>
      </c>
      <c r="F256" s="78" t="s">
        <v>3247</v>
      </c>
      <c r="G256" s="78" t="s">
        <v>3248</v>
      </c>
      <c r="H256" s="78" t="s">
        <v>1001</v>
      </c>
    </row>
    <row r="257" spans="1:8">
      <c r="A257" s="78" t="s">
        <v>502</v>
      </c>
      <c r="B257" s="78" t="s">
        <v>1016</v>
      </c>
      <c r="C257" s="78" t="s">
        <v>539</v>
      </c>
      <c r="D257" s="78" t="s">
        <v>1017</v>
      </c>
      <c r="E257" s="78" t="s">
        <v>3246</v>
      </c>
      <c r="F257" s="78" t="s">
        <v>3247</v>
      </c>
      <c r="G257" s="78" t="s">
        <v>3248</v>
      </c>
      <c r="H257" s="78" t="s">
        <v>1001</v>
      </c>
    </row>
    <row r="258" spans="1:8">
      <c r="A258" s="78" t="s">
        <v>502</v>
      </c>
      <c r="C258" s="78" t="s">
        <v>503</v>
      </c>
      <c r="D258" s="78" t="s">
        <v>1018</v>
      </c>
      <c r="E258" s="78" t="s">
        <v>3249</v>
      </c>
      <c r="F258" s="78" t="s">
        <v>3250</v>
      </c>
      <c r="G258" s="78" t="s">
        <v>3251</v>
      </c>
      <c r="H258" s="78" t="s">
        <v>1019</v>
      </c>
    </row>
    <row r="259" spans="1:8">
      <c r="A259" s="78" t="s">
        <v>502</v>
      </c>
      <c r="C259" s="78" t="s">
        <v>503</v>
      </c>
      <c r="D259" s="78" t="s">
        <v>1020</v>
      </c>
      <c r="E259" s="78" t="s">
        <v>3252</v>
      </c>
      <c r="F259" s="78" t="s">
        <v>3253</v>
      </c>
      <c r="G259" s="78" t="s">
        <v>3254</v>
      </c>
      <c r="H259" s="78" t="s">
        <v>1021</v>
      </c>
    </row>
    <row r="260" spans="1:8">
      <c r="A260" s="78" t="s">
        <v>502</v>
      </c>
      <c r="C260" s="78" t="s">
        <v>503</v>
      </c>
      <c r="D260" s="78" t="s">
        <v>1022</v>
      </c>
      <c r="E260" s="78" t="s">
        <v>3255</v>
      </c>
      <c r="F260" s="78" t="s">
        <v>3256</v>
      </c>
      <c r="G260" s="78" t="s">
        <v>3257</v>
      </c>
      <c r="H260" s="78" t="s">
        <v>1023</v>
      </c>
    </row>
    <row r="261" spans="1:8">
      <c r="A261" s="78" t="s">
        <v>502</v>
      </c>
      <c r="B261" s="78" t="s">
        <v>1024</v>
      </c>
      <c r="C261" s="78" t="s">
        <v>539</v>
      </c>
      <c r="D261" s="78" t="s">
        <v>1025</v>
      </c>
      <c r="E261" s="78" t="s">
        <v>3255</v>
      </c>
      <c r="F261" s="78" t="s">
        <v>3256</v>
      </c>
      <c r="G261" s="78" t="s">
        <v>3257</v>
      </c>
      <c r="H261" s="78" t="s">
        <v>1023</v>
      </c>
    </row>
    <row r="262" spans="1:8">
      <c r="A262" s="78" t="s">
        <v>502</v>
      </c>
      <c r="B262" s="78" t="s">
        <v>1026</v>
      </c>
      <c r="C262" s="78" t="s">
        <v>528</v>
      </c>
      <c r="D262" s="78" t="s">
        <v>1027</v>
      </c>
      <c r="E262" s="78" t="s">
        <v>3255</v>
      </c>
      <c r="F262" s="78" t="s">
        <v>3256</v>
      </c>
      <c r="G262" s="78" t="s">
        <v>3257</v>
      </c>
      <c r="H262" s="78" t="s">
        <v>1023</v>
      </c>
    </row>
    <row r="263" spans="1:8">
      <c r="A263" s="78" t="s">
        <v>502</v>
      </c>
      <c r="B263" s="78" t="s">
        <v>1028</v>
      </c>
      <c r="C263" s="78" t="s">
        <v>539</v>
      </c>
      <c r="D263" s="78" t="s">
        <v>1029</v>
      </c>
      <c r="E263" s="78" t="s">
        <v>3255</v>
      </c>
      <c r="F263" s="78" t="s">
        <v>3256</v>
      </c>
      <c r="G263" s="78" t="s">
        <v>3257</v>
      </c>
      <c r="H263" s="78" t="s">
        <v>1023</v>
      </c>
    </row>
    <row r="264" spans="1:8">
      <c r="A264" s="78" t="s">
        <v>502</v>
      </c>
      <c r="C264" s="78" t="s">
        <v>503</v>
      </c>
      <c r="D264" s="78" t="s">
        <v>1030</v>
      </c>
      <c r="E264" s="78" t="s">
        <v>3258</v>
      </c>
      <c r="F264" s="78" t="s">
        <v>3259</v>
      </c>
      <c r="G264" s="78" t="s">
        <v>3260</v>
      </c>
      <c r="H264" s="78" t="s">
        <v>1031</v>
      </c>
    </row>
    <row r="265" spans="1:8">
      <c r="A265" s="78" t="s">
        <v>502</v>
      </c>
      <c r="B265" s="78" t="s">
        <v>1032</v>
      </c>
      <c r="C265" s="78" t="s">
        <v>531</v>
      </c>
      <c r="D265" s="78" t="s">
        <v>1033</v>
      </c>
      <c r="E265" s="78" t="s">
        <v>3258</v>
      </c>
      <c r="F265" s="78" t="s">
        <v>3259</v>
      </c>
      <c r="G265" s="78" t="s">
        <v>3260</v>
      </c>
      <c r="H265" s="78" t="s">
        <v>1031</v>
      </c>
    </row>
    <row r="266" spans="1:8">
      <c r="A266" s="78" t="s">
        <v>502</v>
      </c>
      <c r="B266" s="78" t="s">
        <v>1034</v>
      </c>
      <c r="C266" s="78" t="s">
        <v>539</v>
      </c>
      <c r="D266" s="78" t="s">
        <v>1035</v>
      </c>
      <c r="E266" s="78" t="s">
        <v>3258</v>
      </c>
      <c r="F266" s="78" t="s">
        <v>3259</v>
      </c>
      <c r="G266" s="78" t="s">
        <v>3260</v>
      </c>
      <c r="H266" s="78" t="s">
        <v>1031</v>
      </c>
    </row>
    <row r="267" spans="1:8">
      <c r="A267" s="78" t="s">
        <v>502</v>
      </c>
      <c r="B267" s="78" t="s">
        <v>1036</v>
      </c>
      <c r="C267" s="78" t="s">
        <v>531</v>
      </c>
      <c r="D267" s="78" t="s">
        <v>1037</v>
      </c>
      <c r="E267" s="78" t="s">
        <v>3258</v>
      </c>
      <c r="F267" s="78" t="s">
        <v>3259</v>
      </c>
      <c r="G267" s="78" t="s">
        <v>3260</v>
      </c>
      <c r="H267" s="78" t="s">
        <v>1031</v>
      </c>
    </row>
    <row r="268" spans="1:8">
      <c r="A268" s="78" t="s">
        <v>502</v>
      </c>
      <c r="B268" s="78" t="s">
        <v>1038</v>
      </c>
      <c r="C268" s="78" t="s">
        <v>528</v>
      </c>
      <c r="D268" s="78" t="s">
        <v>1039</v>
      </c>
      <c r="E268" s="78" t="s">
        <v>3258</v>
      </c>
      <c r="F268" s="78" t="s">
        <v>3259</v>
      </c>
      <c r="G268" s="78" t="s">
        <v>3260</v>
      </c>
      <c r="H268" s="78" t="s">
        <v>1031</v>
      </c>
    </row>
    <row r="269" spans="1:8">
      <c r="A269" s="78" t="s">
        <v>502</v>
      </c>
      <c r="B269" s="78" t="s">
        <v>1040</v>
      </c>
      <c r="C269" s="78" t="s">
        <v>539</v>
      </c>
      <c r="D269" s="78" t="s">
        <v>1041</v>
      </c>
      <c r="E269" s="78" t="s">
        <v>3258</v>
      </c>
      <c r="F269" s="78" t="s">
        <v>3259</v>
      </c>
      <c r="G269" s="78" t="s">
        <v>3260</v>
      </c>
      <c r="H269" s="78" t="s">
        <v>1031</v>
      </c>
    </row>
    <row r="270" spans="1:8">
      <c r="A270" s="78" t="s">
        <v>502</v>
      </c>
      <c r="B270" s="78" t="s">
        <v>1042</v>
      </c>
      <c r="C270" s="78" t="s">
        <v>534</v>
      </c>
      <c r="D270" s="78" t="s">
        <v>1043</v>
      </c>
      <c r="E270" s="78" t="s">
        <v>3258</v>
      </c>
      <c r="F270" s="78" t="s">
        <v>3259</v>
      </c>
      <c r="G270" s="78" t="s">
        <v>3260</v>
      </c>
      <c r="H270" s="78" t="s">
        <v>1031</v>
      </c>
    </row>
    <row r="271" spans="1:8">
      <c r="A271" s="78" t="s">
        <v>502</v>
      </c>
      <c r="B271" s="78" t="s">
        <v>1044</v>
      </c>
      <c r="C271" s="78" t="s">
        <v>534</v>
      </c>
      <c r="D271" s="78" t="s">
        <v>1045</v>
      </c>
      <c r="E271" s="78" t="s">
        <v>3258</v>
      </c>
      <c r="F271" s="78" t="s">
        <v>3259</v>
      </c>
      <c r="G271" s="78" t="s">
        <v>3260</v>
      </c>
      <c r="H271" s="78" t="s">
        <v>1031</v>
      </c>
    </row>
    <row r="272" spans="1:8">
      <c r="A272" s="78" t="s">
        <v>502</v>
      </c>
      <c r="B272" s="78" t="s">
        <v>1046</v>
      </c>
      <c r="C272" s="78" t="s">
        <v>528</v>
      </c>
      <c r="D272" s="78" t="s">
        <v>1047</v>
      </c>
      <c r="E272" s="78" t="s">
        <v>3258</v>
      </c>
      <c r="F272" s="78" t="s">
        <v>3259</v>
      </c>
      <c r="G272" s="78" t="s">
        <v>3260</v>
      </c>
      <c r="H272" s="78" t="s">
        <v>1031</v>
      </c>
    </row>
    <row r="273" spans="1:8">
      <c r="A273" s="78" t="s">
        <v>502</v>
      </c>
      <c r="C273" s="78" t="s">
        <v>503</v>
      </c>
      <c r="D273" s="78" t="s">
        <v>1048</v>
      </c>
      <c r="E273" s="78" t="s">
        <v>3261</v>
      </c>
      <c r="F273" s="78" t="s">
        <v>3262</v>
      </c>
      <c r="G273" s="78" t="s">
        <v>3263</v>
      </c>
      <c r="H273" s="78" t="s">
        <v>1049</v>
      </c>
    </row>
    <row r="274" spans="1:8">
      <c r="A274" s="78" t="s">
        <v>502</v>
      </c>
      <c r="C274" s="78" t="s">
        <v>503</v>
      </c>
      <c r="D274" s="78" t="s">
        <v>1050</v>
      </c>
      <c r="E274" s="78" t="s">
        <v>3264</v>
      </c>
      <c r="F274" s="78" t="s">
        <v>3265</v>
      </c>
      <c r="G274" s="78" t="s">
        <v>3266</v>
      </c>
      <c r="H274" s="78" t="s">
        <v>1051</v>
      </c>
    </row>
    <row r="275" spans="1:8">
      <c r="A275" s="78" t="s">
        <v>502</v>
      </c>
      <c r="C275" s="78" t="s">
        <v>503</v>
      </c>
      <c r="D275" s="78" t="s">
        <v>1052</v>
      </c>
      <c r="E275" s="78" t="s">
        <v>3267</v>
      </c>
      <c r="F275" s="78" t="s">
        <v>3268</v>
      </c>
      <c r="G275" s="78" t="s">
        <v>3269</v>
      </c>
      <c r="H275" s="78" t="s">
        <v>1053</v>
      </c>
    </row>
    <row r="276" spans="1:8">
      <c r="A276" s="78" t="s">
        <v>502</v>
      </c>
      <c r="C276" s="78" t="s">
        <v>503</v>
      </c>
      <c r="D276" s="78" t="s">
        <v>1054</v>
      </c>
      <c r="E276" s="78" t="s">
        <v>432</v>
      </c>
      <c r="F276" s="78" t="s">
        <v>3270</v>
      </c>
      <c r="G276" s="78" t="s">
        <v>3271</v>
      </c>
      <c r="H276" s="78" t="s">
        <v>1055</v>
      </c>
    </row>
    <row r="277" spans="1:8">
      <c r="A277" s="78" t="s">
        <v>502</v>
      </c>
      <c r="B277" s="78" t="s">
        <v>1056</v>
      </c>
      <c r="C277" s="78" t="s">
        <v>531</v>
      </c>
      <c r="D277" s="78" t="s">
        <v>1057</v>
      </c>
      <c r="E277" s="78" t="s">
        <v>432</v>
      </c>
      <c r="F277" s="78" t="s">
        <v>3270</v>
      </c>
      <c r="G277" s="78" t="s">
        <v>3271</v>
      </c>
      <c r="H277" s="78" t="s">
        <v>1055</v>
      </c>
    </row>
    <row r="278" spans="1:8">
      <c r="A278" s="78" t="s">
        <v>502</v>
      </c>
      <c r="B278" s="78" t="s">
        <v>1058</v>
      </c>
      <c r="C278" s="78" t="s">
        <v>534</v>
      </c>
      <c r="D278" s="78" t="s">
        <v>1059</v>
      </c>
      <c r="E278" s="78" t="s">
        <v>432</v>
      </c>
      <c r="F278" s="78" t="s">
        <v>3270</v>
      </c>
      <c r="G278" s="78" t="s">
        <v>3271</v>
      </c>
      <c r="H278" s="78" t="s">
        <v>1055</v>
      </c>
    </row>
    <row r="279" spans="1:8">
      <c r="A279" s="78" t="s">
        <v>502</v>
      </c>
      <c r="B279" s="78" t="s">
        <v>1060</v>
      </c>
      <c r="C279" s="78" t="s">
        <v>539</v>
      </c>
      <c r="D279" s="78" t="s">
        <v>1061</v>
      </c>
      <c r="E279" s="78" t="s">
        <v>432</v>
      </c>
      <c r="F279" s="78" t="s">
        <v>3270</v>
      </c>
      <c r="G279" s="78" t="s">
        <v>3271</v>
      </c>
      <c r="H279" s="78" t="s">
        <v>1055</v>
      </c>
    </row>
    <row r="280" spans="1:8">
      <c r="A280" s="78" t="s">
        <v>502</v>
      </c>
      <c r="B280" s="78" t="s">
        <v>1062</v>
      </c>
      <c r="C280" s="78" t="s">
        <v>525</v>
      </c>
      <c r="D280" s="78" t="s">
        <v>1063</v>
      </c>
      <c r="E280" s="78" t="s">
        <v>432</v>
      </c>
      <c r="F280" s="78" t="s">
        <v>3270</v>
      </c>
      <c r="G280" s="78" t="s">
        <v>3271</v>
      </c>
      <c r="H280" s="78" t="s">
        <v>1055</v>
      </c>
    </row>
    <row r="281" spans="1:8">
      <c r="A281" s="78" t="s">
        <v>502</v>
      </c>
      <c r="B281" s="78" t="s">
        <v>1064</v>
      </c>
      <c r="C281" s="78" t="s">
        <v>531</v>
      </c>
      <c r="D281" s="78" t="s">
        <v>1065</v>
      </c>
      <c r="E281" s="78" t="s">
        <v>432</v>
      </c>
      <c r="F281" s="78" t="s">
        <v>3270</v>
      </c>
      <c r="G281" s="78" t="s">
        <v>3271</v>
      </c>
      <c r="H281" s="78" t="s">
        <v>1055</v>
      </c>
    </row>
    <row r="282" spans="1:8">
      <c r="A282" s="78" t="s">
        <v>502</v>
      </c>
      <c r="B282" s="78" t="s">
        <v>1066</v>
      </c>
      <c r="C282" s="78" t="s">
        <v>528</v>
      </c>
      <c r="D282" s="78" t="s">
        <v>1067</v>
      </c>
      <c r="E282" s="78" t="s">
        <v>432</v>
      </c>
      <c r="F282" s="78" t="s">
        <v>3270</v>
      </c>
      <c r="G282" s="78" t="s">
        <v>3271</v>
      </c>
      <c r="H282" s="78" t="s">
        <v>1055</v>
      </c>
    </row>
    <row r="283" spans="1:8">
      <c r="A283" s="78" t="s">
        <v>502</v>
      </c>
      <c r="B283" s="78" t="s">
        <v>1068</v>
      </c>
      <c r="C283" s="78" t="s">
        <v>528</v>
      </c>
      <c r="D283" s="78" t="s">
        <v>1069</v>
      </c>
      <c r="E283" s="78" t="s">
        <v>432</v>
      </c>
      <c r="F283" s="78" t="s">
        <v>3270</v>
      </c>
      <c r="G283" s="78" t="s">
        <v>3271</v>
      </c>
      <c r="H283" s="78" t="s">
        <v>1055</v>
      </c>
    </row>
    <row r="284" spans="1:8">
      <c r="A284" s="78" t="s">
        <v>502</v>
      </c>
      <c r="C284" s="78" t="s">
        <v>503</v>
      </c>
      <c r="D284" s="78" t="s">
        <v>1070</v>
      </c>
      <c r="E284" s="78" t="s">
        <v>3272</v>
      </c>
      <c r="F284" s="78" t="s">
        <v>3273</v>
      </c>
      <c r="G284" s="78" t="s">
        <v>3274</v>
      </c>
      <c r="H284" s="78" t="s">
        <v>1071</v>
      </c>
    </row>
    <row r="285" spans="1:8">
      <c r="A285" s="78" t="s">
        <v>502</v>
      </c>
      <c r="C285" s="78" t="s">
        <v>503</v>
      </c>
      <c r="D285" s="78" t="s">
        <v>1072</v>
      </c>
      <c r="E285" s="78" t="s">
        <v>3275</v>
      </c>
      <c r="F285" s="78" t="s">
        <v>3276</v>
      </c>
      <c r="G285" s="78" t="s">
        <v>3277</v>
      </c>
      <c r="H285" s="78" t="s">
        <v>1073</v>
      </c>
    </row>
    <row r="286" spans="1:8">
      <c r="A286" s="78" t="s">
        <v>502</v>
      </c>
      <c r="B286" s="78" t="s">
        <v>1074</v>
      </c>
      <c r="C286" s="78" t="s">
        <v>534</v>
      </c>
      <c r="D286" s="78" t="s">
        <v>1075</v>
      </c>
      <c r="E286" s="78" t="s">
        <v>3275</v>
      </c>
      <c r="F286" s="78" t="s">
        <v>3276</v>
      </c>
      <c r="G286" s="78" t="s">
        <v>3277</v>
      </c>
      <c r="H286" s="78" t="s">
        <v>1073</v>
      </c>
    </row>
    <row r="287" spans="1:8">
      <c r="A287" s="78" t="s">
        <v>502</v>
      </c>
      <c r="B287" s="78" t="s">
        <v>1076</v>
      </c>
      <c r="C287" s="78" t="s">
        <v>539</v>
      </c>
      <c r="D287" s="78" t="s">
        <v>1077</v>
      </c>
      <c r="E287" s="78" t="s">
        <v>3275</v>
      </c>
      <c r="F287" s="78" t="s">
        <v>3276</v>
      </c>
      <c r="G287" s="78" t="s">
        <v>3277</v>
      </c>
      <c r="H287" s="78" t="s">
        <v>1073</v>
      </c>
    </row>
    <row r="288" spans="1:8">
      <c r="A288" s="78" t="s">
        <v>502</v>
      </c>
      <c r="B288" s="78" t="s">
        <v>1078</v>
      </c>
      <c r="C288" s="78" t="s">
        <v>531</v>
      </c>
      <c r="D288" s="78" t="s">
        <v>1079</v>
      </c>
      <c r="E288" s="78" t="s">
        <v>3275</v>
      </c>
      <c r="F288" s="78" t="s">
        <v>3276</v>
      </c>
      <c r="G288" s="78" t="s">
        <v>3277</v>
      </c>
      <c r="H288" s="78" t="s">
        <v>1073</v>
      </c>
    </row>
    <row r="289" spans="1:8">
      <c r="A289" s="78" t="s">
        <v>502</v>
      </c>
      <c r="B289" s="78" t="s">
        <v>1080</v>
      </c>
      <c r="C289" s="78" t="s">
        <v>531</v>
      </c>
      <c r="D289" s="78" t="s">
        <v>1081</v>
      </c>
      <c r="E289" s="78" t="s">
        <v>3275</v>
      </c>
      <c r="F289" s="78" t="s">
        <v>3276</v>
      </c>
      <c r="G289" s="78" t="s">
        <v>3277</v>
      </c>
      <c r="H289" s="78" t="s">
        <v>1073</v>
      </c>
    </row>
    <row r="290" spans="1:8">
      <c r="A290" s="78" t="s">
        <v>502</v>
      </c>
      <c r="B290" s="78" t="s">
        <v>1082</v>
      </c>
      <c r="C290" s="78" t="s">
        <v>539</v>
      </c>
      <c r="D290" s="78" t="s">
        <v>1083</v>
      </c>
      <c r="E290" s="78" t="s">
        <v>3275</v>
      </c>
      <c r="F290" s="78" t="s">
        <v>3276</v>
      </c>
      <c r="G290" s="78" t="s">
        <v>3277</v>
      </c>
      <c r="H290" s="78" t="s">
        <v>1073</v>
      </c>
    </row>
    <row r="291" spans="1:8">
      <c r="A291" s="78" t="s">
        <v>502</v>
      </c>
      <c r="B291" s="78" t="s">
        <v>1084</v>
      </c>
      <c r="C291" s="78" t="s">
        <v>528</v>
      </c>
      <c r="D291" s="78" t="s">
        <v>1085</v>
      </c>
      <c r="E291" s="78" t="s">
        <v>3275</v>
      </c>
      <c r="F291" s="78" t="s">
        <v>3276</v>
      </c>
      <c r="G291" s="78" t="s">
        <v>3277</v>
      </c>
      <c r="H291" s="78" t="s">
        <v>1073</v>
      </c>
    </row>
    <row r="292" spans="1:8">
      <c r="A292" s="78" t="s">
        <v>502</v>
      </c>
      <c r="B292" s="78" t="s">
        <v>1086</v>
      </c>
      <c r="C292" s="78" t="s">
        <v>534</v>
      </c>
      <c r="D292" s="78" t="s">
        <v>1087</v>
      </c>
      <c r="E292" s="78" t="s">
        <v>3275</v>
      </c>
      <c r="F292" s="78" t="s">
        <v>3276</v>
      </c>
      <c r="G292" s="78" t="s">
        <v>3277</v>
      </c>
      <c r="H292" s="78" t="s">
        <v>1073</v>
      </c>
    </row>
    <row r="293" spans="1:8">
      <c r="A293" s="78" t="s">
        <v>502</v>
      </c>
      <c r="B293" s="78" t="s">
        <v>1088</v>
      </c>
      <c r="C293" s="78" t="s">
        <v>525</v>
      </c>
      <c r="D293" s="78" t="s">
        <v>1089</v>
      </c>
      <c r="E293" s="78" t="s">
        <v>3275</v>
      </c>
      <c r="F293" s="78" t="s">
        <v>3276</v>
      </c>
      <c r="G293" s="78" t="s">
        <v>3277</v>
      </c>
      <c r="H293" s="78" t="s">
        <v>1073</v>
      </c>
    </row>
    <row r="294" spans="1:8">
      <c r="A294" s="78" t="s">
        <v>502</v>
      </c>
      <c r="B294" s="78" t="s">
        <v>1090</v>
      </c>
      <c r="C294" s="78" t="s">
        <v>525</v>
      </c>
      <c r="D294" s="78" t="s">
        <v>1091</v>
      </c>
      <c r="E294" s="78" t="s">
        <v>3275</v>
      </c>
      <c r="F294" s="78" t="s">
        <v>3276</v>
      </c>
      <c r="G294" s="78" t="s">
        <v>3277</v>
      </c>
      <c r="H294" s="78" t="s">
        <v>1073</v>
      </c>
    </row>
    <row r="295" spans="1:8">
      <c r="A295" s="78" t="s">
        <v>502</v>
      </c>
      <c r="C295" s="78" t="s">
        <v>503</v>
      </c>
      <c r="D295" s="78" t="s">
        <v>1092</v>
      </c>
      <c r="E295" s="78" t="s">
        <v>3278</v>
      </c>
      <c r="F295" s="78" t="s">
        <v>3279</v>
      </c>
      <c r="G295" s="78" t="s">
        <v>3280</v>
      </c>
      <c r="H295" s="78" t="s">
        <v>1093</v>
      </c>
    </row>
    <row r="296" spans="1:8">
      <c r="A296" s="78" t="s">
        <v>502</v>
      </c>
      <c r="C296" s="78" t="s">
        <v>503</v>
      </c>
      <c r="D296" s="78" t="s">
        <v>1094</v>
      </c>
      <c r="E296" s="78" t="s">
        <v>3281</v>
      </c>
      <c r="F296" s="78" t="s">
        <v>3282</v>
      </c>
      <c r="G296" s="78" t="s">
        <v>3283</v>
      </c>
      <c r="H296" s="78" t="s">
        <v>1095</v>
      </c>
    </row>
    <row r="297" spans="1:8">
      <c r="A297" s="78" t="s">
        <v>502</v>
      </c>
      <c r="C297" s="78" t="s">
        <v>57</v>
      </c>
      <c r="D297" s="78" t="s">
        <v>1096</v>
      </c>
      <c r="E297" s="78" t="s">
        <v>3284</v>
      </c>
      <c r="F297" s="78" t="s">
        <v>3282</v>
      </c>
      <c r="G297" s="78" t="s">
        <v>3285</v>
      </c>
      <c r="H297" s="78" t="s">
        <v>1097</v>
      </c>
    </row>
    <row r="298" spans="1:8">
      <c r="A298" s="78" t="s">
        <v>502</v>
      </c>
      <c r="B298" s="78" t="s">
        <v>1098</v>
      </c>
      <c r="C298" s="78" t="s">
        <v>57</v>
      </c>
      <c r="D298" s="78" t="s">
        <v>1099</v>
      </c>
      <c r="E298" s="78" t="s">
        <v>3284</v>
      </c>
      <c r="F298" s="78" t="s">
        <v>3282</v>
      </c>
      <c r="G298" s="78" t="s">
        <v>3285</v>
      </c>
      <c r="H298" s="78" t="s">
        <v>1097</v>
      </c>
    </row>
    <row r="299" spans="1:8">
      <c r="A299" s="78" t="s">
        <v>502</v>
      </c>
      <c r="B299" s="78" t="s">
        <v>1100</v>
      </c>
      <c r="C299" s="78" t="s">
        <v>57</v>
      </c>
      <c r="D299" s="78" t="s">
        <v>1101</v>
      </c>
      <c r="E299" s="78" t="s">
        <v>3284</v>
      </c>
      <c r="F299" s="78" t="s">
        <v>3282</v>
      </c>
      <c r="G299" s="78" t="s">
        <v>3285</v>
      </c>
      <c r="H299" s="78" t="s">
        <v>1097</v>
      </c>
    </row>
    <row r="300" spans="1:8">
      <c r="A300" s="78" t="s">
        <v>502</v>
      </c>
      <c r="B300" s="78" t="s">
        <v>1102</v>
      </c>
      <c r="C300" s="78" t="s">
        <v>57</v>
      </c>
      <c r="D300" s="78" t="s">
        <v>1103</v>
      </c>
      <c r="E300" s="78" t="s">
        <v>3284</v>
      </c>
      <c r="F300" s="78" t="s">
        <v>3282</v>
      </c>
      <c r="G300" s="78" t="s">
        <v>3285</v>
      </c>
      <c r="H300" s="78" t="s">
        <v>1097</v>
      </c>
    </row>
    <row r="301" spans="1:8">
      <c r="A301" s="78" t="s">
        <v>502</v>
      </c>
      <c r="C301" s="78" t="s">
        <v>503</v>
      </c>
      <c r="D301" s="78" t="s">
        <v>1104</v>
      </c>
      <c r="E301" s="78" t="s">
        <v>3286</v>
      </c>
      <c r="F301" s="78" t="s">
        <v>3287</v>
      </c>
      <c r="G301" s="78" t="s">
        <v>3288</v>
      </c>
      <c r="H301" s="78" t="s">
        <v>1105</v>
      </c>
    </row>
    <row r="302" spans="1:8">
      <c r="A302" s="78" t="s">
        <v>502</v>
      </c>
      <c r="C302" s="78" t="s">
        <v>57</v>
      </c>
      <c r="D302" s="78" t="s">
        <v>1106</v>
      </c>
      <c r="E302" s="78" t="s">
        <v>3289</v>
      </c>
      <c r="F302" s="78" t="s">
        <v>3290</v>
      </c>
      <c r="G302" s="78" t="s">
        <v>3291</v>
      </c>
      <c r="H302" s="78" t="s">
        <v>1107</v>
      </c>
    </row>
    <row r="303" spans="1:8">
      <c r="A303" s="78" t="s">
        <v>502</v>
      </c>
      <c r="B303" s="78" t="s">
        <v>1108</v>
      </c>
      <c r="C303" s="78" t="s">
        <v>756</v>
      </c>
      <c r="D303" s="78" t="s">
        <v>1109</v>
      </c>
      <c r="E303" s="78" t="s">
        <v>3289</v>
      </c>
      <c r="F303" s="78" t="s">
        <v>3290</v>
      </c>
      <c r="G303" s="78" t="s">
        <v>3291</v>
      </c>
      <c r="H303" s="78" t="s">
        <v>1107</v>
      </c>
    </row>
    <row r="304" spans="1:8">
      <c r="A304" s="78" t="s">
        <v>502</v>
      </c>
      <c r="B304" s="78" t="s">
        <v>1110</v>
      </c>
      <c r="C304" s="78" t="s">
        <v>756</v>
      </c>
      <c r="D304" s="78" t="s">
        <v>1109</v>
      </c>
      <c r="E304" s="78" t="s">
        <v>3289</v>
      </c>
      <c r="F304" s="78" t="s">
        <v>3290</v>
      </c>
      <c r="G304" s="78" t="s">
        <v>3291</v>
      </c>
      <c r="H304" s="78" t="s">
        <v>1107</v>
      </c>
    </row>
    <row r="305" spans="1:8">
      <c r="A305" s="78" t="s">
        <v>502</v>
      </c>
      <c r="B305" s="78" t="s">
        <v>1111</v>
      </c>
      <c r="C305" s="78" t="s">
        <v>528</v>
      </c>
      <c r="D305" s="78" t="s">
        <v>1112</v>
      </c>
      <c r="E305" s="78" t="s">
        <v>3289</v>
      </c>
      <c r="F305" s="78" t="s">
        <v>3290</v>
      </c>
      <c r="G305" s="78" t="s">
        <v>3291</v>
      </c>
      <c r="H305" s="78" t="s">
        <v>1107</v>
      </c>
    </row>
    <row r="306" spans="1:8">
      <c r="A306" s="78" t="s">
        <v>502</v>
      </c>
      <c r="B306" s="78" t="s">
        <v>1113</v>
      </c>
      <c r="C306" s="78" t="s">
        <v>768</v>
      </c>
      <c r="D306" s="78" t="s">
        <v>1114</v>
      </c>
      <c r="E306" s="78" t="s">
        <v>3289</v>
      </c>
      <c r="F306" s="78" t="s">
        <v>3290</v>
      </c>
      <c r="G306" s="78" t="s">
        <v>3291</v>
      </c>
      <c r="H306" s="78" t="s">
        <v>1107</v>
      </c>
    </row>
    <row r="307" spans="1:8">
      <c r="A307" s="78" t="s">
        <v>502</v>
      </c>
      <c r="B307" s="78" t="s">
        <v>1115</v>
      </c>
      <c r="C307" s="78" t="s">
        <v>756</v>
      </c>
      <c r="D307" s="78" t="s">
        <v>1116</v>
      </c>
      <c r="E307" s="78" t="s">
        <v>3289</v>
      </c>
      <c r="F307" s="78" t="s">
        <v>3290</v>
      </c>
      <c r="G307" s="78" t="s">
        <v>3291</v>
      </c>
      <c r="H307" s="78" t="s">
        <v>1107</v>
      </c>
    </row>
    <row r="308" spans="1:8">
      <c r="A308" s="78" t="s">
        <v>502</v>
      </c>
      <c r="C308" s="78" t="s">
        <v>503</v>
      </c>
      <c r="D308" s="78" t="s">
        <v>1117</v>
      </c>
      <c r="E308" s="78" t="s">
        <v>3292</v>
      </c>
      <c r="F308" s="78" t="s">
        <v>3293</v>
      </c>
      <c r="G308" s="78" t="s">
        <v>3294</v>
      </c>
      <c r="H308" s="78" t="s">
        <v>1118</v>
      </c>
    </row>
    <row r="309" spans="1:8">
      <c r="A309" s="78" t="s">
        <v>502</v>
      </c>
      <c r="B309" s="78" t="s">
        <v>1119</v>
      </c>
      <c r="C309" s="78" t="s">
        <v>539</v>
      </c>
      <c r="D309" s="78" t="s">
        <v>1120</v>
      </c>
      <c r="E309" s="78" t="s">
        <v>3292</v>
      </c>
      <c r="F309" s="78" t="s">
        <v>3293</v>
      </c>
      <c r="G309" s="78" t="s">
        <v>3294</v>
      </c>
      <c r="H309" s="78" t="s">
        <v>1118</v>
      </c>
    </row>
    <row r="310" spans="1:8">
      <c r="A310" s="78" t="s">
        <v>502</v>
      </c>
      <c r="B310" s="78" t="s">
        <v>1121</v>
      </c>
      <c r="C310" s="78" t="s">
        <v>531</v>
      </c>
      <c r="D310" s="78" t="s">
        <v>1122</v>
      </c>
      <c r="E310" s="78" t="s">
        <v>3292</v>
      </c>
      <c r="F310" s="78" t="s">
        <v>3293</v>
      </c>
      <c r="G310" s="78" t="s">
        <v>3294</v>
      </c>
      <c r="H310" s="78" t="s">
        <v>1118</v>
      </c>
    </row>
    <row r="311" spans="1:8">
      <c r="A311" s="78" t="s">
        <v>502</v>
      </c>
      <c r="B311" s="78" t="s">
        <v>1123</v>
      </c>
      <c r="C311" s="78" t="s">
        <v>528</v>
      </c>
      <c r="D311" s="78" t="s">
        <v>1124</v>
      </c>
      <c r="E311" s="78" t="s">
        <v>3292</v>
      </c>
      <c r="F311" s="78" t="s">
        <v>3293</v>
      </c>
      <c r="G311" s="78" t="s">
        <v>3294</v>
      </c>
      <c r="H311" s="78" t="s">
        <v>1118</v>
      </c>
    </row>
    <row r="312" spans="1:8">
      <c r="A312" s="78" t="s">
        <v>502</v>
      </c>
      <c r="C312" s="78" t="s">
        <v>503</v>
      </c>
      <c r="D312" s="78" t="s">
        <v>1125</v>
      </c>
      <c r="E312" s="78" t="s">
        <v>3295</v>
      </c>
      <c r="F312" s="78" t="s">
        <v>3296</v>
      </c>
      <c r="G312" s="78" t="s">
        <v>3297</v>
      </c>
      <c r="H312" s="78" t="s">
        <v>1126</v>
      </c>
    </row>
    <row r="313" spans="1:8">
      <c r="A313" s="78" t="s">
        <v>502</v>
      </c>
      <c r="C313" s="78" t="s">
        <v>503</v>
      </c>
      <c r="D313" s="78" t="s">
        <v>1127</v>
      </c>
      <c r="E313" s="78" t="s">
        <v>3298</v>
      </c>
      <c r="F313" s="78" t="s">
        <v>3258</v>
      </c>
      <c r="G313" s="78" t="s">
        <v>3299</v>
      </c>
      <c r="H313" s="78" t="s">
        <v>1128</v>
      </c>
    </row>
    <row r="314" spans="1:8">
      <c r="A314" s="78" t="s">
        <v>502</v>
      </c>
      <c r="B314" s="78" t="s">
        <v>1129</v>
      </c>
      <c r="C314" s="78" t="s">
        <v>525</v>
      </c>
      <c r="D314" s="78" t="s">
        <v>1130</v>
      </c>
      <c r="E314" s="78" t="s">
        <v>3298</v>
      </c>
      <c r="F314" s="78" t="s">
        <v>3258</v>
      </c>
      <c r="G314" s="78" t="s">
        <v>3299</v>
      </c>
      <c r="H314" s="78" t="s">
        <v>1128</v>
      </c>
    </row>
    <row r="315" spans="1:8">
      <c r="A315" s="78" t="s">
        <v>502</v>
      </c>
      <c r="B315" s="78" t="s">
        <v>1131</v>
      </c>
      <c r="C315" s="78" t="s">
        <v>528</v>
      </c>
      <c r="D315" s="78" t="s">
        <v>1132</v>
      </c>
      <c r="E315" s="78" t="s">
        <v>3298</v>
      </c>
      <c r="F315" s="78" t="s">
        <v>3258</v>
      </c>
      <c r="G315" s="78" t="s">
        <v>3299</v>
      </c>
      <c r="H315" s="78" t="s">
        <v>1128</v>
      </c>
    </row>
    <row r="316" spans="1:8">
      <c r="A316" s="78" t="s">
        <v>502</v>
      </c>
      <c r="B316" s="78" t="s">
        <v>1133</v>
      </c>
      <c r="C316" s="78" t="s">
        <v>539</v>
      </c>
      <c r="D316" s="78" t="s">
        <v>1134</v>
      </c>
      <c r="E316" s="78" t="s">
        <v>3298</v>
      </c>
      <c r="F316" s="78" t="s">
        <v>3258</v>
      </c>
      <c r="G316" s="78" t="s">
        <v>3299</v>
      </c>
      <c r="H316" s="78" t="s">
        <v>1128</v>
      </c>
    </row>
    <row r="317" spans="1:8">
      <c r="A317" s="78" t="s">
        <v>502</v>
      </c>
      <c r="B317" s="78" t="s">
        <v>1135</v>
      </c>
      <c r="C317" s="78" t="s">
        <v>531</v>
      </c>
      <c r="D317" s="78" t="s">
        <v>1136</v>
      </c>
      <c r="E317" s="78" t="s">
        <v>3298</v>
      </c>
      <c r="F317" s="78" t="s">
        <v>3258</v>
      </c>
      <c r="G317" s="78" t="s">
        <v>3299</v>
      </c>
      <c r="H317" s="78" t="s">
        <v>1128</v>
      </c>
    </row>
    <row r="318" spans="1:8">
      <c r="A318" s="78" t="s">
        <v>502</v>
      </c>
      <c r="B318" s="78" t="s">
        <v>1137</v>
      </c>
      <c r="C318" s="78" t="s">
        <v>534</v>
      </c>
      <c r="D318" s="78" t="s">
        <v>1138</v>
      </c>
      <c r="E318" s="78" t="s">
        <v>3298</v>
      </c>
      <c r="F318" s="78" t="s">
        <v>3258</v>
      </c>
      <c r="G318" s="78" t="s">
        <v>3299</v>
      </c>
      <c r="H318" s="78" t="s">
        <v>1128</v>
      </c>
    </row>
    <row r="319" spans="1:8">
      <c r="A319" s="78" t="s">
        <v>502</v>
      </c>
      <c r="B319" s="78" t="s">
        <v>1139</v>
      </c>
      <c r="C319" s="78" t="s">
        <v>531</v>
      </c>
      <c r="D319" s="78" t="s">
        <v>1140</v>
      </c>
      <c r="E319" s="78" t="s">
        <v>3298</v>
      </c>
      <c r="F319" s="78" t="s">
        <v>3258</v>
      </c>
      <c r="G319" s="78" t="s">
        <v>3299</v>
      </c>
      <c r="H319" s="78" t="s">
        <v>1128</v>
      </c>
    </row>
    <row r="320" spans="1:8">
      <c r="A320" s="78" t="s">
        <v>502</v>
      </c>
      <c r="B320" s="78" t="s">
        <v>1141</v>
      </c>
      <c r="C320" s="78" t="s">
        <v>528</v>
      </c>
      <c r="D320" s="78" t="s">
        <v>1142</v>
      </c>
      <c r="E320" s="78" t="s">
        <v>3298</v>
      </c>
      <c r="F320" s="78" t="s">
        <v>3258</v>
      </c>
      <c r="G320" s="78" t="s">
        <v>3299</v>
      </c>
      <c r="H320" s="78" t="s">
        <v>1128</v>
      </c>
    </row>
    <row r="321" spans="1:8">
      <c r="A321" s="78" t="s">
        <v>502</v>
      </c>
      <c r="C321" s="78" t="s">
        <v>503</v>
      </c>
      <c r="D321" s="78" t="s">
        <v>1143</v>
      </c>
      <c r="E321" s="78" t="s">
        <v>3300</v>
      </c>
      <c r="F321" s="78" t="s">
        <v>3301</v>
      </c>
      <c r="G321" s="78" t="s">
        <v>3302</v>
      </c>
      <c r="H321" s="78" t="s">
        <v>1144</v>
      </c>
    </row>
    <row r="322" spans="1:8">
      <c r="A322" s="78" t="s">
        <v>502</v>
      </c>
      <c r="C322" s="78" t="s">
        <v>57</v>
      </c>
      <c r="D322" s="78" t="s">
        <v>1145</v>
      </c>
      <c r="E322" s="78" t="s">
        <v>3303</v>
      </c>
      <c r="F322" s="78" t="s">
        <v>3304</v>
      </c>
      <c r="G322" s="78" t="s">
        <v>3305</v>
      </c>
      <c r="H322" s="78" t="s">
        <v>1146</v>
      </c>
    </row>
    <row r="323" spans="1:8">
      <c r="A323" s="78" t="s">
        <v>502</v>
      </c>
      <c r="B323" s="78" t="s">
        <v>1147</v>
      </c>
      <c r="C323" s="78" t="s">
        <v>768</v>
      </c>
      <c r="D323" s="78" t="s">
        <v>1148</v>
      </c>
      <c r="E323" s="78" t="s">
        <v>3303</v>
      </c>
      <c r="F323" s="78" t="s">
        <v>3304</v>
      </c>
      <c r="G323" s="78" t="s">
        <v>3305</v>
      </c>
      <c r="H323" s="78" t="s">
        <v>1146</v>
      </c>
    </row>
    <row r="324" spans="1:8">
      <c r="A324" s="78" t="s">
        <v>502</v>
      </c>
      <c r="B324" s="78" t="s">
        <v>1149</v>
      </c>
      <c r="C324" s="78" t="s">
        <v>756</v>
      </c>
      <c r="D324" s="78" t="s">
        <v>1150</v>
      </c>
      <c r="E324" s="78" t="s">
        <v>3303</v>
      </c>
      <c r="F324" s="78" t="s">
        <v>3304</v>
      </c>
      <c r="G324" s="78" t="s">
        <v>3305</v>
      </c>
      <c r="H324" s="78" t="s">
        <v>1146</v>
      </c>
    </row>
    <row r="325" spans="1:8">
      <c r="A325" s="78" t="s">
        <v>502</v>
      </c>
      <c r="B325" s="78" t="s">
        <v>1151</v>
      </c>
      <c r="C325" s="78" t="s">
        <v>759</v>
      </c>
      <c r="D325" s="78" t="s">
        <v>1152</v>
      </c>
      <c r="E325" s="78" t="s">
        <v>3303</v>
      </c>
      <c r="F325" s="78" t="s">
        <v>3304</v>
      </c>
      <c r="G325" s="78" t="s">
        <v>3305</v>
      </c>
      <c r="H325" s="78" t="s">
        <v>1146</v>
      </c>
    </row>
    <row r="326" spans="1:8">
      <c r="A326" s="78" t="s">
        <v>502</v>
      </c>
      <c r="B326" s="78" t="s">
        <v>1153</v>
      </c>
      <c r="C326" s="78" t="s">
        <v>759</v>
      </c>
      <c r="D326" s="78" t="s">
        <v>1154</v>
      </c>
      <c r="E326" s="78" t="s">
        <v>3303</v>
      </c>
      <c r="F326" s="78" t="s">
        <v>3304</v>
      </c>
      <c r="G326" s="78" t="s">
        <v>3305</v>
      </c>
      <c r="H326" s="78" t="s">
        <v>1146</v>
      </c>
    </row>
    <row r="327" spans="1:8">
      <c r="A327" s="78" t="s">
        <v>502</v>
      </c>
      <c r="B327" s="78" t="s">
        <v>1155</v>
      </c>
      <c r="C327" s="78" t="s">
        <v>531</v>
      </c>
      <c r="D327" s="78" t="s">
        <v>1156</v>
      </c>
      <c r="E327" s="78" t="s">
        <v>3303</v>
      </c>
      <c r="F327" s="78" t="s">
        <v>3304</v>
      </c>
      <c r="G327" s="78" t="s">
        <v>3305</v>
      </c>
      <c r="H327" s="78" t="s">
        <v>1146</v>
      </c>
    </row>
    <row r="328" spans="1:8">
      <c r="A328" s="78" t="s">
        <v>502</v>
      </c>
      <c r="B328" s="78" t="s">
        <v>1157</v>
      </c>
      <c r="C328" s="78" t="s">
        <v>534</v>
      </c>
      <c r="D328" s="78" t="s">
        <v>1158</v>
      </c>
      <c r="E328" s="78" t="s">
        <v>3303</v>
      </c>
      <c r="F328" s="78" t="s">
        <v>3304</v>
      </c>
      <c r="G328" s="78" t="s">
        <v>3305</v>
      </c>
      <c r="H328" s="78" t="s">
        <v>1146</v>
      </c>
    </row>
    <row r="329" spans="1:8">
      <c r="A329" s="78" t="s">
        <v>502</v>
      </c>
      <c r="B329" s="78" t="s">
        <v>1159</v>
      </c>
      <c r="C329" s="78" t="s">
        <v>756</v>
      </c>
      <c r="D329" s="78" t="s">
        <v>1160</v>
      </c>
      <c r="E329" s="78" t="s">
        <v>3303</v>
      </c>
      <c r="F329" s="78" t="s">
        <v>3304</v>
      </c>
      <c r="G329" s="78" t="s">
        <v>3305</v>
      </c>
      <c r="H329" s="78" t="s">
        <v>1146</v>
      </c>
    </row>
    <row r="330" spans="1:8">
      <c r="A330" s="78" t="s">
        <v>502</v>
      </c>
      <c r="C330" s="78" t="s">
        <v>503</v>
      </c>
      <c r="D330" s="78" t="s">
        <v>1161</v>
      </c>
      <c r="E330" s="78" t="s">
        <v>3306</v>
      </c>
      <c r="F330" s="78" t="s">
        <v>3307</v>
      </c>
      <c r="G330" s="78" t="s">
        <v>3308</v>
      </c>
      <c r="H330" s="78" t="s">
        <v>1162</v>
      </c>
    </row>
    <row r="331" spans="1:8">
      <c r="A331" s="78" t="s">
        <v>502</v>
      </c>
      <c r="C331" s="78" t="s">
        <v>57</v>
      </c>
      <c r="D331" s="78" t="s">
        <v>1163</v>
      </c>
      <c r="E331" s="78" t="s">
        <v>3309</v>
      </c>
      <c r="F331" s="78" t="s">
        <v>3310</v>
      </c>
      <c r="G331" s="78" t="s">
        <v>3311</v>
      </c>
      <c r="H331" s="78" t="s">
        <v>1164</v>
      </c>
    </row>
    <row r="332" spans="1:8">
      <c r="A332" s="78" t="s">
        <v>502</v>
      </c>
      <c r="B332" s="78" t="s">
        <v>1165</v>
      </c>
      <c r="C332" s="78" t="s">
        <v>768</v>
      </c>
      <c r="D332" s="78" t="s">
        <v>1166</v>
      </c>
      <c r="E332" s="78" t="s">
        <v>3309</v>
      </c>
      <c r="F332" s="78" t="s">
        <v>3310</v>
      </c>
      <c r="G332" s="78" t="s">
        <v>3311</v>
      </c>
      <c r="H332" s="78" t="s">
        <v>1164</v>
      </c>
    </row>
    <row r="333" spans="1:8">
      <c r="A333" s="78" t="s">
        <v>502</v>
      </c>
      <c r="C333" s="78" t="s">
        <v>503</v>
      </c>
      <c r="D333" s="78" t="s">
        <v>1167</v>
      </c>
      <c r="E333" s="78" t="s">
        <v>3312</v>
      </c>
      <c r="F333" s="78" t="s">
        <v>3313</v>
      </c>
      <c r="G333" s="78" t="s">
        <v>3314</v>
      </c>
      <c r="H333" s="78" t="s">
        <v>1168</v>
      </c>
    </row>
    <row r="334" spans="1:8">
      <c r="A334" s="78" t="s">
        <v>502</v>
      </c>
      <c r="C334" s="78" t="s">
        <v>503</v>
      </c>
      <c r="D334" s="78" t="s">
        <v>1169</v>
      </c>
      <c r="E334" s="78" t="s">
        <v>3315</v>
      </c>
      <c r="F334" s="78" t="s">
        <v>3249</v>
      </c>
      <c r="G334" s="78" t="s">
        <v>3316</v>
      </c>
      <c r="H334" s="78" t="s">
        <v>1170</v>
      </c>
    </row>
    <row r="335" spans="1:8">
      <c r="A335" s="78" t="s">
        <v>502</v>
      </c>
      <c r="B335" s="78" t="s">
        <v>1171</v>
      </c>
      <c r="C335" s="78" t="s">
        <v>539</v>
      </c>
      <c r="D335" s="78" t="s">
        <v>1172</v>
      </c>
      <c r="E335" s="78" t="s">
        <v>3315</v>
      </c>
      <c r="F335" s="78" t="s">
        <v>3249</v>
      </c>
      <c r="G335" s="78" t="s">
        <v>3316</v>
      </c>
      <c r="H335" s="78" t="s">
        <v>1170</v>
      </c>
    </row>
    <row r="336" spans="1:8">
      <c r="A336" s="78" t="s">
        <v>502</v>
      </c>
      <c r="B336" s="78" t="s">
        <v>1173</v>
      </c>
      <c r="C336" s="78" t="s">
        <v>539</v>
      </c>
      <c r="D336" s="78" t="s">
        <v>1174</v>
      </c>
      <c r="E336" s="78" t="s">
        <v>3315</v>
      </c>
      <c r="F336" s="78" t="s">
        <v>3249</v>
      </c>
      <c r="G336" s="78" t="s">
        <v>3316</v>
      </c>
      <c r="H336" s="78" t="s">
        <v>1170</v>
      </c>
    </row>
    <row r="337" spans="1:8">
      <c r="A337" s="78" t="s">
        <v>502</v>
      </c>
      <c r="B337" s="78" t="s">
        <v>1175</v>
      </c>
      <c r="C337" s="78" t="s">
        <v>534</v>
      </c>
      <c r="D337" s="78" t="s">
        <v>1176</v>
      </c>
      <c r="E337" s="78" t="s">
        <v>3315</v>
      </c>
      <c r="F337" s="78" t="s">
        <v>3249</v>
      </c>
      <c r="G337" s="78" t="s">
        <v>3316</v>
      </c>
      <c r="H337" s="78" t="s">
        <v>1170</v>
      </c>
    </row>
    <row r="338" spans="1:8">
      <c r="A338" s="78" t="s">
        <v>502</v>
      </c>
      <c r="B338" s="78" t="s">
        <v>1177</v>
      </c>
      <c r="C338" s="78" t="s">
        <v>525</v>
      </c>
      <c r="D338" s="78" t="s">
        <v>1178</v>
      </c>
      <c r="E338" s="78" t="s">
        <v>3315</v>
      </c>
      <c r="F338" s="78" t="s">
        <v>3249</v>
      </c>
      <c r="G338" s="78" t="s">
        <v>3316</v>
      </c>
      <c r="H338" s="78" t="s">
        <v>1170</v>
      </c>
    </row>
    <row r="339" spans="1:8">
      <c r="A339" s="78" t="s">
        <v>502</v>
      </c>
      <c r="B339" s="78" t="s">
        <v>1179</v>
      </c>
      <c r="C339" s="78" t="s">
        <v>525</v>
      </c>
      <c r="D339" s="78" t="s">
        <v>1180</v>
      </c>
      <c r="E339" s="78" t="s">
        <v>3315</v>
      </c>
      <c r="F339" s="78" t="s">
        <v>3249</v>
      </c>
      <c r="G339" s="78" t="s">
        <v>3316</v>
      </c>
      <c r="H339" s="78" t="s">
        <v>1170</v>
      </c>
    </row>
    <row r="340" spans="1:8">
      <c r="A340" s="78" t="s">
        <v>502</v>
      </c>
      <c r="B340" s="78" t="s">
        <v>1181</v>
      </c>
      <c r="C340" s="78" t="s">
        <v>531</v>
      </c>
      <c r="D340" s="78" t="s">
        <v>1182</v>
      </c>
      <c r="E340" s="78" t="s">
        <v>3315</v>
      </c>
      <c r="F340" s="78" t="s">
        <v>3249</v>
      </c>
      <c r="G340" s="78" t="s">
        <v>3316</v>
      </c>
      <c r="H340" s="78" t="s">
        <v>1170</v>
      </c>
    </row>
    <row r="341" spans="1:8">
      <c r="A341" s="78" t="s">
        <v>502</v>
      </c>
      <c r="B341" s="78" t="s">
        <v>1183</v>
      </c>
      <c r="C341" s="78" t="s">
        <v>528</v>
      </c>
      <c r="D341" s="78" t="s">
        <v>1184</v>
      </c>
      <c r="E341" s="78" t="s">
        <v>3315</v>
      </c>
      <c r="F341" s="78" t="s">
        <v>3249</v>
      </c>
      <c r="G341" s="78" t="s">
        <v>3316</v>
      </c>
      <c r="H341" s="78" t="s">
        <v>1170</v>
      </c>
    </row>
    <row r="342" spans="1:8">
      <c r="A342" s="78" t="s">
        <v>502</v>
      </c>
      <c r="B342" s="78" t="s">
        <v>1185</v>
      </c>
      <c r="C342" s="78" t="s">
        <v>534</v>
      </c>
      <c r="D342" s="78" t="s">
        <v>1186</v>
      </c>
      <c r="E342" s="78" t="s">
        <v>3315</v>
      </c>
      <c r="F342" s="78" t="s">
        <v>3249</v>
      </c>
      <c r="G342" s="78" t="s">
        <v>3316</v>
      </c>
      <c r="H342" s="78" t="s">
        <v>1170</v>
      </c>
    </row>
    <row r="343" spans="1:8">
      <c r="A343" s="78" t="s">
        <v>502</v>
      </c>
      <c r="B343" s="78" t="s">
        <v>1187</v>
      </c>
      <c r="C343" s="78" t="s">
        <v>528</v>
      </c>
      <c r="D343" s="78" t="s">
        <v>1188</v>
      </c>
      <c r="E343" s="78" t="s">
        <v>3315</v>
      </c>
      <c r="F343" s="78" t="s">
        <v>3249</v>
      </c>
      <c r="G343" s="78" t="s">
        <v>3316</v>
      </c>
      <c r="H343" s="78" t="s">
        <v>1170</v>
      </c>
    </row>
    <row r="344" spans="1:8">
      <c r="A344" s="78" t="s">
        <v>502</v>
      </c>
      <c r="B344" s="78" t="s">
        <v>1189</v>
      </c>
      <c r="C344" s="78" t="s">
        <v>528</v>
      </c>
      <c r="D344" s="78" t="s">
        <v>1190</v>
      </c>
      <c r="E344" s="78" t="s">
        <v>3315</v>
      </c>
      <c r="F344" s="78" t="s">
        <v>3249</v>
      </c>
      <c r="G344" s="78" t="s">
        <v>3316</v>
      </c>
      <c r="H344" s="78" t="s">
        <v>1170</v>
      </c>
    </row>
    <row r="345" spans="1:8">
      <c r="A345" s="78" t="s">
        <v>502</v>
      </c>
      <c r="B345" s="78" t="s">
        <v>1191</v>
      </c>
      <c r="C345" s="78" t="s">
        <v>988</v>
      </c>
      <c r="D345" s="78" t="s">
        <v>1192</v>
      </c>
      <c r="E345" s="78" t="s">
        <v>3315</v>
      </c>
      <c r="F345" s="78" t="s">
        <v>3249</v>
      </c>
      <c r="G345" s="78" t="s">
        <v>3316</v>
      </c>
      <c r="H345" s="78" t="s">
        <v>1170</v>
      </c>
    </row>
    <row r="346" spans="1:8">
      <c r="A346" s="78" t="s">
        <v>502</v>
      </c>
      <c r="B346" s="78" t="s">
        <v>1193</v>
      </c>
      <c r="C346" s="78" t="s">
        <v>531</v>
      </c>
      <c r="D346" s="78" t="s">
        <v>1194</v>
      </c>
      <c r="E346" s="78" t="s">
        <v>3315</v>
      </c>
      <c r="F346" s="78" t="s">
        <v>3249</v>
      </c>
      <c r="G346" s="78" t="s">
        <v>3316</v>
      </c>
      <c r="H346" s="78" t="s">
        <v>1170</v>
      </c>
    </row>
    <row r="347" spans="1:8">
      <c r="A347" s="78" t="s">
        <v>502</v>
      </c>
      <c r="B347" s="78" t="s">
        <v>1195</v>
      </c>
      <c r="C347" s="78" t="s">
        <v>531</v>
      </c>
      <c r="D347" s="78" t="s">
        <v>1196</v>
      </c>
      <c r="E347" s="78" t="s">
        <v>3315</v>
      </c>
      <c r="F347" s="78" t="s">
        <v>3249</v>
      </c>
      <c r="G347" s="78" t="s">
        <v>3316</v>
      </c>
      <c r="H347" s="78" t="s">
        <v>1170</v>
      </c>
    </row>
    <row r="348" spans="1:8">
      <c r="A348" s="78" t="s">
        <v>502</v>
      </c>
      <c r="B348" s="78" t="s">
        <v>1197</v>
      </c>
      <c r="C348" s="78" t="s">
        <v>528</v>
      </c>
      <c r="D348" s="78" t="s">
        <v>1198</v>
      </c>
      <c r="E348" s="78" t="s">
        <v>3315</v>
      </c>
      <c r="F348" s="78" t="s">
        <v>3249</v>
      </c>
      <c r="G348" s="78" t="s">
        <v>3316</v>
      </c>
      <c r="H348" s="78" t="s">
        <v>1170</v>
      </c>
    </row>
    <row r="349" spans="1:8">
      <c r="A349" s="78" t="s">
        <v>502</v>
      </c>
      <c r="B349" s="78" t="s">
        <v>1199</v>
      </c>
      <c r="C349" s="78" t="s">
        <v>1200</v>
      </c>
      <c r="D349" s="78" t="s">
        <v>1201</v>
      </c>
      <c r="E349" s="78" t="s">
        <v>3315</v>
      </c>
      <c r="F349" s="78" t="s">
        <v>3249</v>
      </c>
      <c r="G349" s="78" t="s">
        <v>3316</v>
      </c>
      <c r="H349" s="78" t="s">
        <v>1170</v>
      </c>
    </row>
    <row r="350" spans="1:8">
      <c r="A350" s="78" t="s">
        <v>502</v>
      </c>
      <c r="B350" s="78" t="s">
        <v>1202</v>
      </c>
      <c r="C350" s="78" t="s">
        <v>1200</v>
      </c>
      <c r="D350" s="78" t="s">
        <v>1203</v>
      </c>
      <c r="E350" s="78" t="s">
        <v>3315</v>
      </c>
      <c r="F350" s="78" t="s">
        <v>3249</v>
      </c>
      <c r="G350" s="78" t="s">
        <v>3316</v>
      </c>
      <c r="H350" s="78" t="s">
        <v>1170</v>
      </c>
    </row>
    <row r="351" spans="1:8">
      <c r="A351" s="78" t="s">
        <v>502</v>
      </c>
      <c r="B351" s="78" t="s">
        <v>1204</v>
      </c>
      <c r="C351" s="78" t="s">
        <v>534</v>
      </c>
      <c r="D351" s="78" t="s">
        <v>1205</v>
      </c>
      <c r="E351" s="78" t="s">
        <v>3315</v>
      </c>
      <c r="F351" s="78" t="s">
        <v>3249</v>
      </c>
      <c r="G351" s="78" t="s">
        <v>3316</v>
      </c>
      <c r="H351" s="78" t="s">
        <v>1170</v>
      </c>
    </row>
    <row r="352" spans="1:8">
      <c r="A352" s="78" t="s">
        <v>502</v>
      </c>
      <c r="B352" s="78" t="s">
        <v>1206</v>
      </c>
      <c r="C352" s="78" t="s">
        <v>539</v>
      </c>
      <c r="D352" s="78" t="s">
        <v>1207</v>
      </c>
      <c r="E352" s="78" t="s">
        <v>3315</v>
      </c>
      <c r="F352" s="78" t="s">
        <v>3249</v>
      </c>
      <c r="G352" s="78" t="s">
        <v>3316</v>
      </c>
      <c r="H352" s="78" t="s">
        <v>1170</v>
      </c>
    </row>
    <row r="353" spans="1:8">
      <c r="A353" s="78" t="s">
        <v>502</v>
      </c>
      <c r="B353" s="78" t="s">
        <v>1208</v>
      </c>
      <c r="C353" s="78" t="s">
        <v>534</v>
      </c>
      <c r="D353" s="78" t="s">
        <v>1209</v>
      </c>
      <c r="E353" s="78" t="s">
        <v>3315</v>
      </c>
      <c r="F353" s="78" t="s">
        <v>3249</v>
      </c>
      <c r="G353" s="78" t="s">
        <v>3316</v>
      </c>
      <c r="H353" s="78" t="s">
        <v>1170</v>
      </c>
    </row>
    <row r="354" spans="1:8">
      <c r="A354" s="78" t="s">
        <v>502</v>
      </c>
      <c r="B354" s="78" t="s">
        <v>1210</v>
      </c>
      <c r="C354" s="78" t="s">
        <v>531</v>
      </c>
      <c r="D354" s="78" t="s">
        <v>1211</v>
      </c>
      <c r="E354" s="78" t="s">
        <v>3315</v>
      </c>
      <c r="F354" s="78" t="s">
        <v>3249</v>
      </c>
      <c r="G354" s="78" t="s">
        <v>3316</v>
      </c>
      <c r="H354" s="78" t="s">
        <v>1170</v>
      </c>
    </row>
    <row r="355" spans="1:8">
      <c r="A355" s="78" t="s">
        <v>502</v>
      </c>
      <c r="B355" s="78" t="s">
        <v>1212</v>
      </c>
      <c r="C355" s="78" t="s">
        <v>531</v>
      </c>
      <c r="D355" s="78" t="s">
        <v>1213</v>
      </c>
      <c r="E355" s="78" t="s">
        <v>3315</v>
      </c>
      <c r="F355" s="78" t="s">
        <v>3249</v>
      </c>
      <c r="G355" s="78" t="s">
        <v>3316</v>
      </c>
      <c r="H355" s="78" t="s">
        <v>1170</v>
      </c>
    </row>
    <row r="356" spans="1:8">
      <c r="A356" s="78" t="s">
        <v>502</v>
      </c>
      <c r="B356" s="78" t="s">
        <v>1183</v>
      </c>
      <c r="C356" s="78" t="s">
        <v>528</v>
      </c>
      <c r="D356" s="78" t="s">
        <v>1184</v>
      </c>
      <c r="E356" s="78" t="s">
        <v>3315</v>
      </c>
      <c r="F356" s="78" t="s">
        <v>3249</v>
      </c>
      <c r="G356" s="78" t="s">
        <v>3316</v>
      </c>
      <c r="H356" s="78" t="s">
        <v>1170</v>
      </c>
    </row>
    <row r="357" spans="1:8">
      <c r="A357" s="78" t="s">
        <v>502</v>
      </c>
      <c r="C357" s="78" t="s">
        <v>57</v>
      </c>
      <c r="D357" s="78" t="s">
        <v>1214</v>
      </c>
      <c r="E357" s="78" t="s">
        <v>3317</v>
      </c>
      <c r="F357" s="78" t="s">
        <v>3318</v>
      </c>
      <c r="G357" s="78" t="s">
        <v>3319</v>
      </c>
      <c r="H357" s="78" t="s">
        <v>1215</v>
      </c>
    </row>
    <row r="358" spans="1:8">
      <c r="A358" s="78" t="s">
        <v>502</v>
      </c>
      <c r="C358" s="78" t="s">
        <v>503</v>
      </c>
      <c r="D358" s="78" t="s">
        <v>1216</v>
      </c>
      <c r="E358" s="78" t="s">
        <v>3320</v>
      </c>
      <c r="F358" s="78" t="s">
        <v>3321</v>
      </c>
      <c r="G358" s="78" t="s">
        <v>3322</v>
      </c>
      <c r="H358" s="78" t="s">
        <v>1217</v>
      </c>
    </row>
    <row r="359" spans="1:8">
      <c r="A359" s="78" t="s">
        <v>502</v>
      </c>
      <c r="C359" s="78" t="s">
        <v>57</v>
      </c>
      <c r="D359" s="78" t="s">
        <v>1218</v>
      </c>
      <c r="E359" s="78" t="s">
        <v>3323</v>
      </c>
      <c r="F359" s="78" t="s">
        <v>3324</v>
      </c>
      <c r="G359" s="78" t="s">
        <v>3325</v>
      </c>
      <c r="H359" s="78" t="s">
        <v>1219</v>
      </c>
    </row>
    <row r="360" spans="1:8">
      <c r="A360" s="78" t="s">
        <v>502</v>
      </c>
      <c r="B360" s="78" t="s">
        <v>1220</v>
      </c>
      <c r="C360" s="78" t="s">
        <v>528</v>
      </c>
      <c r="D360" s="78" t="s">
        <v>1221</v>
      </c>
      <c r="E360" s="78" t="s">
        <v>3323</v>
      </c>
      <c r="F360" s="78" t="s">
        <v>3324</v>
      </c>
      <c r="G360" s="78" t="s">
        <v>3325</v>
      </c>
      <c r="H360" s="78" t="s">
        <v>1219</v>
      </c>
    </row>
    <row r="361" spans="1:8">
      <c r="A361" s="78" t="s">
        <v>502</v>
      </c>
      <c r="B361" s="78" t="s">
        <v>1222</v>
      </c>
      <c r="C361" s="78" t="s">
        <v>528</v>
      </c>
      <c r="D361" s="78" t="s">
        <v>1223</v>
      </c>
      <c r="E361" s="78" t="s">
        <v>3323</v>
      </c>
      <c r="F361" s="78" t="s">
        <v>3324</v>
      </c>
      <c r="G361" s="78" t="s">
        <v>3325</v>
      </c>
      <c r="H361" s="78" t="s">
        <v>1219</v>
      </c>
    </row>
    <row r="362" spans="1:8">
      <c r="A362" s="78" t="s">
        <v>502</v>
      </c>
      <c r="B362" s="78" t="s">
        <v>1224</v>
      </c>
      <c r="C362" s="78" t="s">
        <v>534</v>
      </c>
      <c r="D362" s="78" t="s">
        <v>1225</v>
      </c>
      <c r="E362" s="78" t="s">
        <v>3323</v>
      </c>
      <c r="F362" s="78" t="s">
        <v>3324</v>
      </c>
      <c r="G362" s="78" t="s">
        <v>3325</v>
      </c>
      <c r="H362" s="78" t="s">
        <v>1219</v>
      </c>
    </row>
    <row r="363" spans="1:8">
      <c r="A363" s="78" t="s">
        <v>502</v>
      </c>
      <c r="C363" s="78" t="s">
        <v>57</v>
      </c>
      <c r="D363" s="78" t="s">
        <v>1226</v>
      </c>
      <c r="E363" s="78" t="s">
        <v>3326</v>
      </c>
      <c r="F363" s="78" t="s">
        <v>3327</v>
      </c>
      <c r="G363" s="78" t="s">
        <v>3328</v>
      </c>
      <c r="H363" s="78" t="s">
        <v>1227</v>
      </c>
    </row>
    <row r="364" spans="1:8">
      <c r="A364" s="78" t="s">
        <v>502</v>
      </c>
      <c r="B364" s="78" t="s">
        <v>1228</v>
      </c>
      <c r="C364" s="78" t="s">
        <v>531</v>
      </c>
      <c r="D364" s="78" t="s">
        <v>1229</v>
      </c>
      <c r="E364" s="78" t="s">
        <v>3326</v>
      </c>
      <c r="F364" s="78" t="s">
        <v>3327</v>
      </c>
      <c r="G364" s="78" t="s">
        <v>3328</v>
      </c>
      <c r="H364" s="78" t="s">
        <v>1227</v>
      </c>
    </row>
    <row r="365" spans="1:8">
      <c r="A365" s="78" t="s">
        <v>502</v>
      </c>
      <c r="B365" s="78" t="s">
        <v>1230</v>
      </c>
      <c r="C365" s="78" t="s">
        <v>756</v>
      </c>
      <c r="D365" s="78" t="s">
        <v>1231</v>
      </c>
      <c r="E365" s="78" t="s">
        <v>3326</v>
      </c>
      <c r="F365" s="78" t="s">
        <v>3327</v>
      </c>
      <c r="G365" s="78" t="s">
        <v>3328</v>
      </c>
      <c r="H365" s="78" t="s">
        <v>1227</v>
      </c>
    </row>
    <row r="366" spans="1:8">
      <c r="A366" s="78" t="s">
        <v>502</v>
      </c>
      <c r="B366" s="78" t="s">
        <v>1232</v>
      </c>
      <c r="C366" s="78" t="s">
        <v>534</v>
      </c>
      <c r="D366" s="78" t="s">
        <v>1233</v>
      </c>
      <c r="E366" s="78" t="s">
        <v>3326</v>
      </c>
      <c r="F366" s="78" t="s">
        <v>3327</v>
      </c>
      <c r="G366" s="78" t="s">
        <v>3328</v>
      </c>
      <c r="H366" s="78" t="s">
        <v>1227</v>
      </c>
    </row>
    <row r="367" spans="1:8">
      <c r="A367" s="78" t="s">
        <v>502</v>
      </c>
      <c r="B367" s="78" t="s">
        <v>1234</v>
      </c>
      <c r="C367" s="78" t="s">
        <v>768</v>
      </c>
      <c r="D367" s="78" t="s">
        <v>1235</v>
      </c>
      <c r="E367" s="78" t="s">
        <v>3326</v>
      </c>
      <c r="F367" s="78" t="s">
        <v>3327</v>
      </c>
      <c r="G367" s="78" t="s">
        <v>3328</v>
      </c>
      <c r="H367" s="78" t="s">
        <v>1227</v>
      </c>
    </row>
    <row r="368" spans="1:8">
      <c r="A368" s="78" t="s">
        <v>502</v>
      </c>
      <c r="C368" s="78" t="s">
        <v>57</v>
      </c>
      <c r="D368" s="78" t="s">
        <v>1236</v>
      </c>
      <c r="E368" s="78" t="s">
        <v>3329</v>
      </c>
      <c r="F368" s="78" t="s">
        <v>3330</v>
      </c>
      <c r="G368" s="78" t="s">
        <v>3331</v>
      </c>
      <c r="H368" s="78" t="s">
        <v>1237</v>
      </c>
    </row>
    <row r="369" spans="1:8">
      <c r="A369" s="78" t="s">
        <v>502</v>
      </c>
      <c r="B369" s="78" t="s">
        <v>1238</v>
      </c>
      <c r="C369" s="78" t="s">
        <v>531</v>
      </c>
      <c r="D369" s="78" t="s">
        <v>1239</v>
      </c>
      <c r="E369" s="78" t="s">
        <v>3329</v>
      </c>
      <c r="F369" s="78" t="s">
        <v>3330</v>
      </c>
      <c r="G369" s="78" t="s">
        <v>3331</v>
      </c>
      <c r="H369" s="78" t="s">
        <v>1237</v>
      </c>
    </row>
    <row r="370" spans="1:8">
      <c r="A370" s="78" t="s">
        <v>502</v>
      </c>
      <c r="B370" s="78" t="s">
        <v>1240</v>
      </c>
      <c r="C370" s="78" t="s">
        <v>531</v>
      </c>
      <c r="D370" s="78" t="s">
        <v>1241</v>
      </c>
      <c r="E370" s="78" t="s">
        <v>3329</v>
      </c>
      <c r="F370" s="78" t="s">
        <v>3330</v>
      </c>
      <c r="G370" s="78" t="s">
        <v>3331</v>
      </c>
      <c r="H370" s="78" t="s">
        <v>1237</v>
      </c>
    </row>
    <row r="371" spans="1:8">
      <c r="A371" s="78" t="s">
        <v>502</v>
      </c>
      <c r="B371" s="78" t="s">
        <v>1242</v>
      </c>
      <c r="C371" s="78" t="s">
        <v>534</v>
      </c>
      <c r="D371" s="78" t="s">
        <v>1243</v>
      </c>
      <c r="E371" s="78" t="s">
        <v>3329</v>
      </c>
      <c r="F371" s="78" t="s">
        <v>3330</v>
      </c>
      <c r="G371" s="78" t="s">
        <v>3331</v>
      </c>
      <c r="H371" s="78" t="s">
        <v>1237</v>
      </c>
    </row>
    <row r="372" spans="1:8">
      <c r="A372" s="78" t="s">
        <v>502</v>
      </c>
      <c r="B372" s="78" t="s">
        <v>1244</v>
      </c>
      <c r="C372" s="78" t="s">
        <v>531</v>
      </c>
      <c r="D372" s="78" t="s">
        <v>1245</v>
      </c>
      <c r="E372" s="78" t="s">
        <v>3329</v>
      </c>
      <c r="F372" s="78" t="s">
        <v>3330</v>
      </c>
      <c r="G372" s="78" t="s">
        <v>3331</v>
      </c>
      <c r="H372" s="78" t="s">
        <v>1237</v>
      </c>
    </row>
    <row r="373" spans="1:8">
      <c r="A373" s="78" t="s">
        <v>502</v>
      </c>
      <c r="B373" s="78" t="s">
        <v>1246</v>
      </c>
      <c r="C373" s="78" t="s">
        <v>531</v>
      </c>
      <c r="D373" s="78" t="s">
        <v>1247</v>
      </c>
      <c r="E373" s="78" t="s">
        <v>3329</v>
      </c>
      <c r="F373" s="78" t="s">
        <v>3330</v>
      </c>
      <c r="G373" s="78" t="s">
        <v>3331</v>
      </c>
      <c r="H373" s="78" t="s">
        <v>1237</v>
      </c>
    </row>
    <row r="374" spans="1:8">
      <c r="A374" s="78" t="s">
        <v>502</v>
      </c>
      <c r="B374" s="78" t="s">
        <v>1248</v>
      </c>
      <c r="C374" s="78" t="s">
        <v>528</v>
      </c>
      <c r="D374" s="78" t="s">
        <v>1249</v>
      </c>
      <c r="E374" s="78" t="s">
        <v>3329</v>
      </c>
      <c r="F374" s="78" t="s">
        <v>3330</v>
      </c>
      <c r="G374" s="78" t="s">
        <v>3331</v>
      </c>
      <c r="H374" s="78" t="s">
        <v>1237</v>
      </c>
    </row>
    <row r="375" spans="1:8">
      <c r="A375" s="78" t="s">
        <v>502</v>
      </c>
      <c r="B375" s="78" t="s">
        <v>1250</v>
      </c>
      <c r="C375" s="78" t="s">
        <v>534</v>
      </c>
      <c r="D375" s="78" t="s">
        <v>1251</v>
      </c>
      <c r="E375" s="78" t="s">
        <v>3329</v>
      </c>
      <c r="F375" s="78" t="s">
        <v>3330</v>
      </c>
      <c r="G375" s="78" t="s">
        <v>3331</v>
      </c>
      <c r="H375" s="78" t="s">
        <v>1237</v>
      </c>
    </row>
    <row r="376" spans="1:8">
      <c r="A376" s="78" t="s">
        <v>502</v>
      </c>
      <c r="B376" s="78" t="s">
        <v>1252</v>
      </c>
      <c r="C376" s="78" t="s">
        <v>534</v>
      </c>
      <c r="D376" s="78" t="s">
        <v>1253</v>
      </c>
      <c r="E376" s="78" t="s">
        <v>3329</v>
      </c>
      <c r="F376" s="78" t="s">
        <v>3330</v>
      </c>
      <c r="G376" s="78" t="s">
        <v>3331</v>
      </c>
      <c r="H376" s="78" t="s">
        <v>1237</v>
      </c>
    </row>
    <row r="377" spans="1:8">
      <c r="A377" s="78" t="s">
        <v>502</v>
      </c>
      <c r="B377" s="78" t="s">
        <v>1254</v>
      </c>
      <c r="C377" s="78" t="s">
        <v>756</v>
      </c>
      <c r="D377" s="78" t="s">
        <v>1255</v>
      </c>
      <c r="E377" s="78" t="s">
        <v>3329</v>
      </c>
      <c r="F377" s="78" t="s">
        <v>3330</v>
      </c>
      <c r="G377" s="78" t="s">
        <v>3331</v>
      </c>
      <c r="H377" s="78" t="s">
        <v>1237</v>
      </c>
    </row>
    <row r="378" spans="1:8">
      <c r="A378" s="78" t="s">
        <v>502</v>
      </c>
      <c r="B378" s="78" t="s">
        <v>1256</v>
      </c>
      <c r="C378" s="78" t="s">
        <v>768</v>
      </c>
      <c r="D378" s="78" t="s">
        <v>1257</v>
      </c>
      <c r="E378" s="78" t="s">
        <v>3329</v>
      </c>
      <c r="F378" s="78" t="s">
        <v>3330</v>
      </c>
      <c r="G378" s="78" t="s">
        <v>3331</v>
      </c>
      <c r="H378" s="78" t="s">
        <v>1237</v>
      </c>
    </row>
    <row r="379" spans="1:8">
      <c r="A379" s="78" t="s">
        <v>502</v>
      </c>
      <c r="B379" s="78" t="s">
        <v>1258</v>
      </c>
      <c r="C379" s="78" t="s">
        <v>768</v>
      </c>
      <c r="D379" s="78" t="s">
        <v>1259</v>
      </c>
      <c r="E379" s="78" t="s">
        <v>3329</v>
      </c>
      <c r="F379" s="78" t="s">
        <v>3330</v>
      </c>
      <c r="G379" s="78" t="s">
        <v>3331</v>
      </c>
      <c r="H379" s="78" t="s">
        <v>1237</v>
      </c>
    </row>
    <row r="380" spans="1:8">
      <c r="A380" s="78" t="s">
        <v>502</v>
      </c>
      <c r="B380" s="78" t="s">
        <v>1260</v>
      </c>
      <c r="C380" s="78" t="s">
        <v>768</v>
      </c>
      <c r="D380" s="78" t="s">
        <v>1261</v>
      </c>
      <c r="E380" s="78" t="s">
        <v>3329</v>
      </c>
      <c r="F380" s="78" t="s">
        <v>3330</v>
      </c>
      <c r="G380" s="78" t="s">
        <v>3331</v>
      </c>
      <c r="H380" s="78" t="s">
        <v>1237</v>
      </c>
    </row>
    <row r="381" spans="1:8">
      <c r="A381" s="78" t="s">
        <v>502</v>
      </c>
      <c r="B381" s="78" t="s">
        <v>1258</v>
      </c>
      <c r="C381" s="78" t="s">
        <v>768</v>
      </c>
      <c r="D381" s="78" t="s">
        <v>1262</v>
      </c>
      <c r="E381" s="78" t="s">
        <v>3329</v>
      </c>
      <c r="F381" s="78" t="s">
        <v>3330</v>
      </c>
      <c r="G381" s="78" t="s">
        <v>3331</v>
      </c>
      <c r="H381" s="78" t="s">
        <v>1237</v>
      </c>
    </row>
    <row r="382" spans="1:8">
      <c r="A382" s="78" t="s">
        <v>502</v>
      </c>
      <c r="B382" s="78" t="s">
        <v>1263</v>
      </c>
      <c r="C382" s="78" t="s">
        <v>759</v>
      </c>
      <c r="D382" s="78" t="s">
        <v>1264</v>
      </c>
      <c r="E382" s="78" t="s">
        <v>3329</v>
      </c>
      <c r="F382" s="78" t="s">
        <v>3330</v>
      </c>
      <c r="G382" s="78" t="s">
        <v>3331</v>
      </c>
      <c r="H382" s="78" t="s">
        <v>1237</v>
      </c>
    </row>
    <row r="383" spans="1:8">
      <c r="A383" s="78" t="s">
        <v>502</v>
      </c>
      <c r="B383" s="78" t="s">
        <v>1265</v>
      </c>
      <c r="C383" s="78" t="s">
        <v>756</v>
      </c>
      <c r="D383" s="78" t="s">
        <v>1266</v>
      </c>
      <c r="E383" s="78" t="s">
        <v>3329</v>
      </c>
      <c r="F383" s="78" t="s">
        <v>3330</v>
      </c>
      <c r="G383" s="78" t="s">
        <v>3331</v>
      </c>
      <c r="H383" s="78" t="s">
        <v>1237</v>
      </c>
    </row>
    <row r="384" spans="1:8">
      <c r="A384" s="78" t="s">
        <v>502</v>
      </c>
      <c r="B384" s="78" t="s">
        <v>1267</v>
      </c>
      <c r="C384" s="78" t="s">
        <v>528</v>
      </c>
      <c r="D384" s="78" t="s">
        <v>1268</v>
      </c>
      <c r="E384" s="78" t="s">
        <v>3329</v>
      </c>
      <c r="F384" s="78" t="s">
        <v>3330</v>
      </c>
      <c r="G384" s="78" t="s">
        <v>3331</v>
      </c>
      <c r="H384" s="78" t="s">
        <v>1237</v>
      </c>
    </row>
    <row r="385" spans="1:8">
      <c r="A385" s="78" t="s">
        <v>502</v>
      </c>
      <c r="C385" s="78" t="s">
        <v>503</v>
      </c>
      <c r="D385" s="78" t="s">
        <v>1269</v>
      </c>
      <c r="E385" s="78" t="s">
        <v>3332</v>
      </c>
      <c r="F385" s="78" t="s">
        <v>3333</v>
      </c>
      <c r="G385" s="78" t="s">
        <v>3334</v>
      </c>
      <c r="H385" s="78" t="s">
        <v>1270</v>
      </c>
    </row>
    <row r="386" spans="1:8">
      <c r="A386" s="78" t="s">
        <v>502</v>
      </c>
      <c r="B386" s="78" t="s">
        <v>1271</v>
      </c>
      <c r="C386" s="78" t="s">
        <v>528</v>
      </c>
      <c r="D386" s="78" t="s">
        <v>1272</v>
      </c>
      <c r="E386" s="78" t="s">
        <v>3332</v>
      </c>
      <c r="F386" s="78" t="s">
        <v>3333</v>
      </c>
      <c r="G386" s="78" t="s">
        <v>3334</v>
      </c>
      <c r="H386" s="78" t="s">
        <v>1270</v>
      </c>
    </row>
    <row r="387" spans="1:8">
      <c r="A387" s="78" t="s">
        <v>502</v>
      </c>
      <c r="B387" s="78" t="s">
        <v>1273</v>
      </c>
      <c r="C387" s="78" t="s">
        <v>525</v>
      </c>
      <c r="D387" s="78" t="s">
        <v>1274</v>
      </c>
      <c r="E387" s="78" t="s">
        <v>3332</v>
      </c>
      <c r="F387" s="78" t="s">
        <v>3333</v>
      </c>
      <c r="G387" s="78" t="s">
        <v>3334</v>
      </c>
      <c r="H387" s="78" t="s">
        <v>1270</v>
      </c>
    </row>
    <row r="388" spans="1:8">
      <c r="A388" s="78" t="s">
        <v>502</v>
      </c>
      <c r="B388" s="78" t="s">
        <v>1275</v>
      </c>
      <c r="C388" s="78" t="s">
        <v>539</v>
      </c>
      <c r="D388" s="78" t="s">
        <v>1276</v>
      </c>
      <c r="E388" s="78" t="s">
        <v>3332</v>
      </c>
      <c r="F388" s="78" t="s">
        <v>3333</v>
      </c>
      <c r="G388" s="78" t="s">
        <v>3334</v>
      </c>
      <c r="H388" s="78" t="s">
        <v>1270</v>
      </c>
    </row>
    <row r="389" spans="1:8">
      <c r="A389" s="78" t="s">
        <v>502</v>
      </c>
      <c r="B389" s="78" t="s">
        <v>1277</v>
      </c>
      <c r="C389" s="78" t="s">
        <v>539</v>
      </c>
      <c r="D389" s="78" t="s">
        <v>1278</v>
      </c>
      <c r="E389" s="78" t="s">
        <v>3332</v>
      </c>
      <c r="F389" s="78" t="s">
        <v>3333</v>
      </c>
      <c r="G389" s="78" t="s">
        <v>3334</v>
      </c>
      <c r="H389" s="78" t="s">
        <v>1270</v>
      </c>
    </row>
    <row r="390" spans="1:8">
      <c r="A390" s="78" t="s">
        <v>502</v>
      </c>
      <c r="B390" s="78" t="s">
        <v>1279</v>
      </c>
      <c r="C390" s="78" t="s">
        <v>531</v>
      </c>
      <c r="D390" s="78" t="s">
        <v>1280</v>
      </c>
      <c r="E390" s="78" t="s">
        <v>3332</v>
      </c>
      <c r="F390" s="78" t="s">
        <v>3333</v>
      </c>
      <c r="G390" s="78" t="s">
        <v>3334</v>
      </c>
      <c r="H390" s="78" t="s">
        <v>1270</v>
      </c>
    </row>
    <row r="391" spans="1:8">
      <c r="A391" s="78" t="s">
        <v>502</v>
      </c>
      <c r="B391" s="78" t="s">
        <v>1281</v>
      </c>
      <c r="C391" s="78" t="s">
        <v>531</v>
      </c>
      <c r="D391" s="78" t="s">
        <v>1280</v>
      </c>
      <c r="E391" s="78" t="s">
        <v>3332</v>
      </c>
      <c r="F391" s="78" t="s">
        <v>3333</v>
      </c>
      <c r="G391" s="78" t="s">
        <v>3334</v>
      </c>
      <c r="H391" s="78" t="s">
        <v>1270</v>
      </c>
    </row>
    <row r="392" spans="1:8">
      <c r="A392" s="78" t="s">
        <v>502</v>
      </c>
      <c r="B392" s="78" t="s">
        <v>1282</v>
      </c>
      <c r="C392" s="78" t="s">
        <v>534</v>
      </c>
      <c r="D392" s="78" t="s">
        <v>1283</v>
      </c>
      <c r="E392" s="78" t="s">
        <v>3332</v>
      </c>
      <c r="F392" s="78" t="s">
        <v>3333</v>
      </c>
      <c r="G392" s="78" t="s">
        <v>3334</v>
      </c>
      <c r="H392" s="78" t="s">
        <v>1270</v>
      </c>
    </row>
    <row r="393" spans="1:8">
      <c r="A393" s="78" t="s">
        <v>502</v>
      </c>
      <c r="B393" s="78" t="s">
        <v>1284</v>
      </c>
      <c r="C393" s="78" t="s">
        <v>534</v>
      </c>
      <c r="D393" s="78" t="s">
        <v>1285</v>
      </c>
      <c r="E393" s="78" t="s">
        <v>3332</v>
      </c>
      <c r="F393" s="78" t="s">
        <v>3333</v>
      </c>
      <c r="G393" s="78" t="s">
        <v>3334</v>
      </c>
      <c r="H393" s="78" t="s">
        <v>1270</v>
      </c>
    </row>
    <row r="394" spans="1:8">
      <c r="A394" s="78" t="s">
        <v>502</v>
      </c>
      <c r="B394" s="78" t="s">
        <v>1286</v>
      </c>
      <c r="C394" s="78" t="s">
        <v>534</v>
      </c>
      <c r="D394" s="78" t="s">
        <v>1287</v>
      </c>
      <c r="E394" s="78" t="s">
        <v>3332</v>
      </c>
      <c r="F394" s="78" t="s">
        <v>3333</v>
      </c>
      <c r="G394" s="78" t="s">
        <v>3334</v>
      </c>
      <c r="H394" s="78" t="s">
        <v>1270</v>
      </c>
    </row>
    <row r="395" spans="1:8">
      <c r="A395" s="78" t="s">
        <v>502</v>
      </c>
      <c r="B395" s="78" t="s">
        <v>1288</v>
      </c>
      <c r="C395" s="78" t="s">
        <v>531</v>
      </c>
      <c r="D395" s="78" t="s">
        <v>1289</v>
      </c>
      <c r="E395" s="78" t="s">
        <v>3332</v>
      </c>
      <c r="F395" s="78" t="s">
        <v>3333</v>
      </c>
      <c r="G395" s="78" t="s">
        <v>3334</v>
      </c>
      <c r="H395" s="78" t="s">
        <v>1270</v>
      </c>
    </row>
    <row r="396" spans="1:8">
      <c r="A396" s="78" t="s">
        <v>502</v>
      </c>
      <c r="B396" s="78" t="s">
        <v>1290</v>
      </c>
      <c r="C396" s="78" t="s">
        <v>531</v>
      </c>
      <c r="D396" s="78" t="s">
        <v>1291</v>
      </c>
      <c r="E396" s="78" t="s">
        <v>3332</v>
      </c>
      <c r="F396" s="78" t="s">
        <v>3333</v>
      </c>
      <c r="G396" s="78" t="s">
        <v>3334</v>
      </c>
      <c r="H396" s="78" t="s">
        <v>1270</v>
      </c>
    </row>
    <row r="397" spans="1:8">
      <c r="A397" s="78" t="s">
        <v>502</v>
      </c>
      <c r="B397" s="78" t="s">
        <v>1292</v>
      </c>
      <c r="C397" s="78" t="s">
        <v>534</v>
      </c>
      <c r="D397" s="78" t="s">
        <v>1293</v>
      </c>
      <c r="E397" s="78" t="s">
        <v>3332</v>
      </c>
      <c r="F397" s="78" t="s">
        <v>3333</v>
      </c>
      <c r="G397" s="78" t="s">
        <v>3334</v>
      </c>
      <c r="H397" s="78" t="s">
        <v>1270</v>
      </c>
    </row>
    <row r="398" spans="1:8">
      <c r="A398" s="78" t="s">
        <v>502</v>
      </c>
      <c r="C398" s="78" t="s">
        <v>503</v>
      </c>
      <c r="D398" s="78" t="s">
        <v>1294</v>
      </c>
      <c r="E398" s="78" t="s">
        <v>3335</v>
      </c>
      <c r="F398" s="78" t="s">
        <v>3336</v>
      </c>
      <c r="G398" s="78" t="s">
        <v>3337</v>
      </c>
      <c r="H398" s="78" t="s">
        <v>1295</v>
      </c>
    </row>
    <row r="399" spans="1:8">
      <c r="A399" s="78" t="s">
        <v>502</v>
      </c>
      <c r="C399" s="78" t="s">
        <v>57</v>
      </c>
      <c r="D399" s="78" t="s">
        <v>1296</v>
      </c>
      <c r="E399" s="78" t="s">
        <v>3338</v>
      </c>
      <c r="F399" s="78" t="s">
        <v>3336</v>
      </c>
      <c r="G399" s="78" t="s">
        <v>3339</v>
      </c>
      <c r="H399" s="78" t="s">
        <v>1297</v>
      </c>
    </row>
    <row r="400" spans="1:8">
      <c r="A400" s="78" t="s">
        <v>502</v>
      </c>
      <c r="B400" s="78" t="s">
        <v>1298</v>
      </c>
      <c r="C400" s="78" t="s">
        <v>756</v>
      </c>
      <c r="D400" s="78" t="s">
        <v>1299</v>
      </c>
      <c r="E400" s="78" t="s">
        <v>3338</v>
      </c>
      <c r="F400" s="78" t="s">
        <v>3336</v>
      </c>
      <c r="G400" s="78" t="s">
        <v>3339</v>
      </c>
      <c r="H400" s="78" t="s">
        <v>1297</v>
      </c>
    </row>
    <row r="401" spans="1:8">
      <c r="A401" s="78" t="s">
        <v>502</v>
      </c>
      <c r="B401" s="78" t="s">
        <v>1300</v>
      </c>
      <c r="C401" s="78" t="s">
        <v>528</v>
      </c>
      <c r="D401" s="78" t="s">
        <v>1301</v>
      </c>
      <c r="E401" s="78" t="s">
        <v>3338</v>
      </c>
      <c r="F401" s="78" t="s">
        <v>3336</v>
      </c>
      <c r="G401" s="78" t="s">
        <v>3339</v>
      </c>
      <c r="H401" s="78" t="s">
        <v>1297</v>
      </c>
    </row>
    <row r="402" spans="1:8">
      <c r="A402" s="78" t="s">
        <v>502</v>
      </c>
      <c r="B402" s="78" t="s">
        <v>1302</v>
      </c>
      <c r="C402" s="78" t="s">
        <v>768</v>
      </c>
      <c r="D402" s="78" t="s">
        <v>1303</v>
      </c>
      <c r="E402" s="78" t="s">
        <v>3338</v>
      </c>
      <c r="F402" s="78" t="s">
        <v>3336</v>
      </c>
      <c r="G402" s="78" t="s">
        <v>3339</v>
      </c>
      <c r="H402" s="78" t="s">
        <v>1297</v>
      </c>
    </row>
    <row r="403" spans="1:8">
      <c r="A403" s="78" t="s">
        <v>502</v>
      </c>
      <c r="C403" s="78" t="s">
        <v>57</v>
      </c>
      <c r="D403" s="78" t="s">
        <v>1304</v>
      </c>
      <c r="E403" s="78" t="s">
        <v>3340</v>
      </c>
      <c r="F403" s="78" t="s">
        <v>3341</v>
      </c>
      <c r="G403" s="78" t="s">
        <v>3342</v>
      </c>
      <c r="H403" s="78" t="s">
        <v>1305</v>
      </c>
    </row>
    <row r="404" spans="1:8">
      <c r="A404" s="78" t="s">
        <v>502</v>
      </c>
      <c r="C404" s="78" t="s">
        <v>57</v>
      </c>
      <c r="D404" s="78" t="s">
        <v>1306</v>
      </c>
      <c r="E404" s="78" t="s">
        <v>3343</v>
      </c>
      <c r="F404" s="78" t="s">
        <v>3341</v>
      </c>
      <c r="G404" s="78" t="s">
        <v>3344</v>
      </c>
      <c r="H404" s="78" t="s">
        <v>1307</v>
      </c>
    </row>
    <row r="405" spans="1:8">
      <c r="A405" s="78" t="s">
        <v>502</v>
      </c>
      <c r="B405" s="78" t="s">
        <v>1308</v>
      </c>
      <c r="C405" s="78" t="s">
        <v>531</v>
      </c>
      <c r="D405" s="78" t="s">
        <v>1309</v>
      </c>
      <c r="E405" s="78" t="s">
        <v>3343</v>
      </c>
      <c r="F405" s="78" t="s">
        <v>3341</v>
      </c>
      <c r="G405" s="78" t="s">
        <v>3344</v>
      </c>
      <c r="H405" s="78" t="s">
        <v>1307</v>
      </c>
    </row>
    <row r="406" spans="1:8">
      <c r="A406" s="78" t="s">
        <v>502</v>
      </c>
      <c r="B406" s="78" t="s">
        <v>1310</v>
      </c>
      <c r="C406" s="78" t="s">
        <v>768</v>
      </c>
      <c r="D406" s="78" t="s">
        <v>1311</v>
      </c>
      <c r="E406" s="78" t="s">
        <v>3343</v>
      </c>
      <c r="F406" s="78" t="s">
        <v>3341</v>
      </c>
      <c r="G406" s="78" t="s">
        <v>3344</v>
      </c>
      <c r="H406" s="78" t="s">
        <v>1307</v>
      </c>
    </row>
    <row r="407" spans="1:8">
      <c r="A407" s="78" t="s">
        <v>502</v>
      </c>
      <c r="B407" s="78" t="s">
        <v>1312</v>
      </c>
      <c r="C407" s="78" t="s">
        <v>768</v>
      </c>
      <c r="D407" s="78" t="s">
        <v>1313</v>
      </c>
      <c r="E407" s="78" t="s">
        <v>3343</v>
      </c>
      <c r="F407" s="78" t="s">
        <v>3341</v>
      </c>
      <c r="G407" s="78" t="s">
        <v>3344</v>
      </c>
      <c r="H407" s="78" t="s">
        <v>1307</v>
      </c>
    </row>
    <row r="408" spans="1:8">
      <c r="A408" s="78" t="s">
        <v>502</v>
      </c>
      <c r="B408" s="78" t="s">
        <v>1314</v>
      </c>
      <c r="C408" s="78" t="s">
        <v>768</v>
      </c>
      <c r="D408" s="78" t="s">
        <v>1313</v>
      </c>
      <c r="E408" s="78" t="s">
        <v>3343</v>
      </c>
      <c r="F408" s="78" t="s">
        <v>3341</v>
      </c>
      <c r="G408" s="78" t="s">
        <v>3344</v>
      </c>
      <c r="H408" s="78" t="s">
        <v>1307</v>
      </c>
    </row>
    <row r="409" spans="1:8">
      <c r="A409" s="78" t="s">
        <v>502</v>
      </c>
      <c r="B409" s="78" t="s">
        <v>1315</v>
      </c>
      <c r="C409" s="78" t="s">
        <v>768</v>
      </c>
      <c r="D409" s="78" t="s">
        <v>1316</v>
      </c>
      <c r="E409" s="78" t="s">
        <v>3343</v>
      </c>
      <c r="F409" s="78" t="s">
        <v>3341</v>
      </c>
      <c r="G409" s="78" t="s">
        <v>3344</v>
      </c>
      <c r="H409" s="78" t="s">
        <v>1307</v>
      </c>
    </row>
    <row r="410" spans="1:8">
      <c r="A410" s="78" t="s">
        <v>502</v>
      </c>
      <c r="B410" s="78" t="s">
        <v>1317</v>
      </c>
      <c r="C410" s="78" t="s">
        <v>756</v>
      </c>
      <c r="D410" s="78" t="s">
        <v>1318</v>
      </c>
      <c r="E410" s="78" t="s">
        <v>3343</v>
      </c>
      <c r="F410" s="78" t="s">
        <v>3341</v>
      </c>
      <c r="G410" s="78" t="s">
        <v>3344</v>
      </c>
      <c r="H410" s="78" t="s">
        <v>1307</v>
      </c>
    </row>
    <row r="411" spans="1:8">
      <c r="A411" s="78" t="s">
        <v>502</v>
      </c>
      <c r="B411" s="78" t="s">
        <v>1319</v>
      </c>
      <c r="C411" s="78" t="s">
        <v>756</v>
      </c>
      <c r="D411" s="78" t="s">
        <v>1320</v>
      </c>
      <c r="E411" s="78" t="s">
        <v>3343</v>
      </c>
      <c r="F411" s="78" t="s">
        <v>3341</v>
      </c>
      <c r="G411" s="78" t="s">
        <v>3344</v>
      </c>
      <c r="H411" s="78" t="s">
        <v>1307</v>
      </c>
    </row>
    <row r="412" spans="1:8">
      <c r="A412" s="78" t="s">
        <v>502</v>
      </c>
      <c r="B412" s="78" t="s">
        <v>1321</v>
      </c>
      <c r="C412" s="78" t="s">
        <v>528</v>
      </c>
      <c r="D412" s="78" t="s">
        <v>1322</v>
      </c>
      <c r="E412" s="78" t="s">
        <v>3343</v>
      </c>
      <c r="F412" s="78" t="s">
        <v>3341</v>
      </c>
      <c r="G412" s="78" t="s">
        <v>3344</v>
      </c>
      <c r="H412" s="78" t="s">
        <v>1307</v>
      </c>
    </row>
    <row r="413" spans="1:8">
      <c r="A413" s="78" t="s">
        <v>502</v>
      </c>
      <c r="C413" s="78" t="s">
        <v>503</v>
      </c>
      <c r="D413" s="78" t="s">
        <v>1323</v>
      </c>
      <c r="E413" s="78" t="s">
        <v>3345</v>
      </c>
      <c r="F413" s="78" t="s">
        <v>3346</v>
      </c>
      <c r="G413" s="78" t="s">
        <v>3347</v>
      </c>
      <c r="H413" s="78" t="s">
        <v>1324</v>
      </c>
    </row>
    <row r="414" spans="1:8">
      <c r="A414" s="78" t="s">
        <v>502</v>
      </c>
      <c r="B414" s="78" t="s">
        <v>1325</v>
      </c>
      <c r="C414" s="78" t="s">
        <v>531</v>
      </c>
      <c r="D414" s="78" t="s">
        <v>1326</v>
      </c>
      <c r="E414" s="78" t="s">
        <v>3345</v>
      </c>
      <c r="F414" s="78" t="s">
        <v>3346</v>
      </c>
      <c r="G414" s="78" t="s">
        <v>3347</v>
      </c>
      <c r="H414" s="78" t="s">
        <v>1324</v>
      </c>
    </row>
    <row r="415" spans="1:8">
      <c r="A415" s="78" t="s">
        <v>502</v>
      </c>
      <c r="B415" s="78" t="s">
        <v>1327</v>
      </c>
      <c r="C415" s="78" t="s">
        <v>528</v>
      </c>
      <c r="D415" s="78" t="s">
        <v>1328</v>
      </c>
      <c r="E415" s="78" t="s">
        <v>3345</v>
      </c>
      <c r="F415" s="78" t="s">
        <v>3346</v>
      </c>
      <c r="G415" s="78" t="s">
        <v>3347</v>
      </c>
      <c r="H415" s="78" t="s">
        <v>1324</v>
      </c>
    </row>
    <row r="416" spans="1:8">
      <c r="A416" s="78" t="s">
        <v>502</v>
      </c>
      <c r="B416" s="78" t="s">
        <v>1329</v>
      </c>
      <c r="C416" s="78" t="s">
        <v>539</v>
      </c>
      <c r="D416" s="78" t="s">
        <v>1330</v>
      </c>
      <c r="E416" s="78" t="s">
        <v>3345</v>
      </c>
      <c r="F416" s="78" t="s">
        <v>3346</v>
      </c>
      <c r="G416" s="78" t="s">
        <v>3347</v>
      </c>
      <c r="H416" s="78" t="s">
        <v>1324</v>
      </c>
    </row>
    <row r="417" spans="1:8">
      <c r="A417" s="78" t="s">
        <v>502</v>
      </c>
      <c r="B417" s="78" t="s">
        <v>1331</v>
      </c>
      <c r="C417" s="78" t="s">
        <v>534</v>
      </c>
      <c r="D417" s="78" t="s">
        <v>1332</v>
      </c>
      <c r="E417" s="78" t="s">
        <v>3345</v>
      </c>
      <c r="F417" s="78" t="s">
        <v>3346</v>
      </c>
      <c r="G417" s="78" t="s">
        <v>3347</v>
      </c>
      <c r="H417" s="78" t="s">
        <v>1324</v>
      </c>
    </row>
    <row r="418" spans="1:8">
      <c r="A418" s="78" t="s">
        <v>502</v>
      </c>
      <c r="B418" s="78" t="s">
        <v>1333</v>
      </c>
      <c r="C418" s="78" t="s">
        <v>534</v>
      </c>
      <c r="D418" s="78" t="s">
        <v>1334</v>
      </c>
      <c r="E418" s="78" t="s">
        <v>3345</v>
      </c>
      <c r="F418" s="78" t="s">
        <v>3346</v>
      </c>
      <c r="G418" s="78" t="s">
        <v>3347</v>
      </c>
      <c r="H418" s="78" t="s">
        <v>1324</v>
      </c>
    </row>
    <row r="419" spans="1:8">
      <c r="A419" s="78" t="s">
        <v>502</v>
      </c>
      <c r="B419" s="78" t="s">
        <v>1335</v>
      </c>
      <c r="C419" s="78" t="s">
        <v>539</v>
      </c>
      <c r="D419" s="78" t="s">
        <v>1336</v>
      </c>
      <c r="E419" s="78" t="s">
        <v>3345</v>
      </c>
      <c r="F419" s="78" t="s">
        <v>3346</v>
      </c>
      <c r="G419" s="78" t="s">
        <v>3347</v>
      </c>
      <c r="H419" s="78" t="s">
        <v>1324</v>
      </c>
    </row>
    <row r="420" spans="1:8">
      <c r="A420" s="78" t="s">
        <v>502</v>
      </c>
      <c r="B420" s="78" t="s">
        <v>1337</v>
      </c>
      <c r="C420" s="78" t="s">
        <v>528</v>
      </c>
      <c r="D420" s="78" t="s">
        <v>1338</v>
      </c>
      <c r="E420" s="78" t="s">
        <v>3345</v>
      </c>
      <c r="F420" s="78" t="s">
        <v>3346</v>
      </c>
      <c r="G420" s="78" t="s">
        <v>3347</v>
      </c>
      <c r="H420" s="78" t="s">
        <v>1324</v>
      </c>
    </row>
    <row r="421" spans="1:8">
      <c r="A421" s="78" t="s">
        <v>502</v>
      </c>
      <c r="B421" s="78" t="s">
        <v>1339</v>
      </c>
      <c r="C421" s="78" t="s">
        <v>539</v>
      </c>
      <c r="D421" s="78" t="s">
        <v>1340</v>
      </c>
      <c r="E421" s="78" t="s">
        <v>3345</v>
      </c>
      <c r="F421" s="78" t="s">
        <v>3346</v>
      </c>
      <c r="G421" s="78" t="s">
        <v>3347</v>
      </c>
      <c r="H421" s="78" t="s">
        <v>1324</v>
      </c>
    </row>
    <row r="422" spans="1:8">
      <c r="A422" s="78" t="s">
        <v>502</v>
      </c>
      <c r="B422" s="78" t="s">
        <v>1341</v>
      </c>
      <c r="C422" s="78" t="s">
        <v>525</v>
      </c>
      <c r="D422" s="78" t="s">
        <v>1342</v>
      </c>
      <c r="E422" s="78" t="s">
        <v>3345</v>
      </c>
      <c r="F422" s="78" t="s">
        <v>3346</v>
      </c>
      <c r="G422" s="78" t="s">
        <v>3347</v>
      </c>
      <c r="H422" s="78" t="s">
        <v>1324</v>
      </c>
    </row>
    <row r="423" spans="1:8">
      <c r="A423" s="78" t="s">
        <v>502</v>
      </c>
      <c r="C423" s="78" t="s">
        <v>57</v>
      </c>
      <c r="D423" s="78" t="s">
        <v>1343</v>
      </c>
      <c r="E423" s="78" t="s">
        <v>3348</v>
      </c>
      <c r="F423" s="78" t="s">
        <v>3349</v>
      </c>
      <c r="G423" s="78" t="s">
        <v>3350</v>
      </c>
      <c r="H423" s="78" t="s">
        <v>1344</v>
      </c>
    </row>
    <row r="424" spans="1:8">
      <c r="A424" s="78" t="s">
        <v>502</v>
      </c>
      <c r="B424" s="78" t="s">
        <v>1345</v>
      </c>
      <c r="C424" s="78" t="s">
        <v>57</v>
      </c>
      <c r="D424" s="78" t="s">
        <v>1346</v>
      </c>
      <c r="E424" s="78" t="s">
        <v>3348</v>
      </c>
      <c r="F424" s="78" t="s">
        <v>3349</v>
      </c>
      <c r="G424" s="78" t="s">
        <v>3350</v>
      </c>
      <c r="H424" s="78" t="s">
        <v>1344</v>
      </c>
    </row>
    <row r="425" spans="1:8">
      <c r="A425" s="78" t="s">
        <v>502</v>
      </c>
      <c r="B425" s="78" t="s">
        <v>1347</v>
      </c>
      <c r="C425" s="78" t="s">
        <v>57</v>
      </c>
      <c r="D425" s="78" t="s">
        <v>1348</v>
      </c>
      <c r="E425" s="78" t="s">
        <v>3348</v>
      </c>
      <c r="F425" s="78" t="s">
        <v>3349</v>
      </c>
      <c r="G425" s="78" t="s">
        <v>3350</v>
      </c>
      <c r="H425" s="78" t="s">
        <v>1344</v>
      </c>
    </row>
    <row r="426" spans="1:8">
      <c r="A426" s="78" t="s">
        <v>502</v>
      </c>
      <c r="B426" s="78" t="s">
        <v>1349</v>
      </c>
      <c r="C426" s="78" t="s">
        <v>57</v>
      </c>
      <c r="D426" s="78" t="s">
        <v>1350</v>
      </c>
      <c r="E426" s="78" t="s">
        <v>3348</v>
      </c>
      <c r="F426" s="78" t="s">
        <v>3349</v>
      </c>
      <c r="G426" s="78" t="s">
        <v>3350</v>
      </c>
      <c r="H426" s="78" t="s">
        <v>1344</v>
      </c>
    </row>
    <row r="427" spans="1:8">
      <c r="A427" s="78" t="s">
        <v>502</v>
      </c>
      <c r="B427" s="78" t="s">
        <v>1351</v>
      </c>
      <c r="C427" s="78" t="s">
        <v>57</v>
      </c>
      <c r="D427" s="78" t="s">
        <v>1352</v>
      </c>
      <c r="E427" s="78" t="s">
        <v>3348</v>
      </c>
      <c r="F427" s="78" t="s">
        <v>3349</v>
      </c>
      <c r="G427" s="78" t="s">
        <v>3350</v>
      </c>
      <c r="H427" s="78" t="s">
        <v>1344</v>
      </c>
    </row>
    <row r="428" spans="1:8">
      <c r="A428" s="78" t="s">
        <v>502</v>
      </c>
      <c r="B428" s="78" t="s">
        <v>1353</v>
      </c>
      <c r="C428" s="78" t="s">
        <v>768</v>
      </c>
      <c r="D428" s="78" t="s">
        <v>1354</v>
      </c>
      <c r="E428" s="78" t="s">
        <v>3348</v>
      </c>
      <c r="F428" s="78" t="s">
        <v>3349</v>
      </c>
      <c r="G428" s="78" t="s">
        <v>3350</v>
      </c>
      <c r="H428" s="78" t="s">
        <v>1344</v>
      </c>
    </row>
    <row r="429" spans="1:8">
      <c r="A429" s="78" t="s">
        <v>502</v>
      </c>
      <c r="B429" s="78" t="s">
        <v>1355</v>
      </c>
      <c r="C429" s="78" t="s">
        <v>768</v>
      </c>
      <c r="D429" s="78" t="s">
        <v>1356</v>
      </c>
      <c r="E429" s="78" t="s">
        <v>3348</v>
      </c>
      <c r="F429" s="78" t="s">
        <v>3349</v>
      </c>
      <c r="G429" s="78" t="s">
        <v>3350</v>
      </c>
      <c r="H429" s="78" t="s">
        <v>1344</v>
      </c>
    </row>
    <row r="430" spans="1:8">
      <c r="A430" s="78" t="s">
        <v>502</v>
      </c>
      <c r="B430" s="78" t="s">
        <v>1357</v>
      </c>
      <c r="C430" s="78" t="s">
        <v>768</v>
      </c>
      <c r="D430" s="78" t="s">
        <v>1358</v>
      </c>
      <c r="E430" s="78" t="s">
        <v>3348</v>
      </c>
      <c r="F430" s="78" t="s">
        <v>3349</v>
      </c>
      <c r="G430" s="78" t="s">
        <v>3350</v>
      </c>
      <c r="H430" s="78" t="s">
        <v>1344</v>
      </c>
    </row>
    <row r="431" spans="1:8">
      <c r="A431" s="78" t="s">
        <v>502</v>
      </c>
      <c r="B431" s="78" t="s">
        <v>1359</v>
      </c>
      <c r="C431" s="78" t="s">
        <v>768</v>
      </c>
      <c r="D431" s="78" t="s">
        <v>1360</v>
      </c>
      <c r="E431" s="78" t="s">
        <v>3348</v>
      </c>
      <c r="F431" s="78" t="s">
        <v>3349</v>
      </c>
      <c r="G431" s="78" t="s">
        <v>3350</v>
      </c>
      <c r="H431" s="78" t="s">
        <v>1344</v>
      </c>
    </row>
    <row r="432" spans="1:8">
      <c r="A432" s="78" t="s">
        <v>502</v>
      </c>
      <c r="B432" s="78" t="s">
        <v>1361</v>
      </c>
      <c r="C432" s="78" t="s">
        <v>768</v>
      </c>
      <c r="D432" s="78" t="s">
        <v>1362</v>
      </c>
      <c r="E432" s="78" t="s">
        <v>3348</v>
      </c>
      <c r="F432" s="78" t="s">
        <v>3349</v>
      </c>
      <c r="G432" s="78" t="s">
        <v>3350</v>
      </c>
      <c r="H432" s="78" t="s">
        <v>1344</v>
      </c>
    </row>
    <row r="433" spans="1:8">
      <c r="A433" s="78" t="s">
        <v>502</v>
      </c>
      <c r="B433" s="78" t="s">
        <v>1363</v>
      </c>
      <c r="C433" s="78" t="s">
        <v>768</v>
      </c>
      <c r="D433" s="78" t="s">
        <v>1364</v>
      </c>
      <c r="E433" s="78" t="s">
        <v>3348</v>
      </c>
      <c r="F433" s="78" t="s">
        <v>3349</v>
      </c>
      <c r="G433" s="78" t="s">
        <v>3350</v>
      </c>
      <c r="H433" s="78" t="s">
        <v>1344</v>
      </c>
    </row>
    <row r="434" spans="1:8">
      <c r="A434" s="78" t="s">
        <v>502</v>
      </c>
      <c r="B434" s="78" t="s">
        <v>1365</v>
      </c>
      <c r="C434" s="78" t="s">
        <v>768</v>
      </c>
      <c r="D434" s="78" t="s">
        <v>1366</v>
      </c>
      <c r="E434" s="78" t="s">
        <v>3348</v>
      </c>
      <c r="F434" s="78" t="s">
        <v>3349</v>
      </c>
      <c r="G434" s="78" t="s">
        <v>3350</v>
      </c>
      <c r="H434" s="78" t="s">
        <v>1344</v>
      </c>
    </row>
    <row r="435" spans="1:8">
      <c r="A435" s="78" t="s">
        <v>502</v>
      </c>
      <c r="B435" s="78" t="s">
        <v>1367</v>
      </c>
      <c r="C435" s="78" t="s">
        <v>528</v>
      </c>
      <c r="D435" s="78" t="s">
        <v>1368</v>
      </c>
      <c r="E435" s="78" t="s">
        <v>3348</v>
      </c>
      <c r="F435" s="78" t="s">
        <v>3349</v>
      </c>
      <c r="G435" s="78" t="s">
        <v>3350</v>
      </c>
      <c r="H435" s="78" t="s">
        <v>1344</v>
      </c>
    </row>
    <row r="436" spans="1:8">
      <c r="A436" s="78" t="s">
        <v>502</v>
      </c>
      <c r="B436" s="78" t="s">
        <v>1369</v>
      </c>
      <c r="C436" s="78" t="s">
        <v>756</v>
      </c>
      <c r="D436" s="78" t="s">
        <v>1370</v>
      </c>
      <c r="E436" s="78" t="s">
        <v>3348</v>
      </c>
      <c r="F436" s="78" t="s">
        <v>3349</v>
      </c>
      <c r="G436" s="78" t="s">
        <v>3350</v>
      </c>
      <c r="H436" s="78" t="s">
        <v>1344</v>
      </c>
    </row>
    <row r="437" spans="1:8">
      <c r="A437" s="78" t="s">
        <v>502</v>
      </c>
      <c r="B437" s="78" t="s">
        <v>1371</v>
      </c>
      <c r="C437" s="78" t="s">
        <v>756</v>
      </c>
      <c r="D437" s="78" t="s">
        <v>1372</v>
      </c>
      <c r="E437" s="78" t="s">
        <v>3348</v>
      </c>
      <c r="F437" s="78" t="s">
        <v>3349</v>
      </c>
      <c r="G437" s="78" t="s">
        <v>3350</v>
      </c>
      <c r="H437" s="78" t="s">
        <v>1344</v>
      </c>
    </row>
    <row r="438" spans="1:8">
      <c r="A438" s="78" t="s">
        <v>502</v>
      </c>
      <c r="B438" s="78" t="s">
        <v>1373</v>
      </c>
      <c r="C438" s="78" t="s">
        <v>756</v>
      </c>
      <c r="D438" s="78" t="s">
        <v>1372</v>
      </c>
      <c r="E438" s="78" t="s">
        <v>3348</v>
      </c>
      <c r="F438" s="78" t="s">
        <v>3349</v>
      </c>
      <c r="G438" s="78" t="s">
        <v>3350</v>
      </c>
      <c r="H438" s="78" t="s">
        <v>1344</v>
      </c>
    </row>
    <row r="439" spans="1:8">
      <c r="A439" s="78" t="s">
        <v>502</v>
      </c>
      <c r="B439" s="78" t="s">
        <v>1374</v>
      </c>
      <c r="C439" s="78" t="s">
        <v>756</v>
      </c>
      <c r="D439" s="78" t="s">
        <v>1370</v>
      </c>
      <c r="E439" s="78" t="s">
        <v>3348</v>
      </c>
      <c r="F439" s="78" t="s">
        <v>3349</v>
      </c>
      <c r="G439" s="78" t="s">
        <v>3350</v>
      </c>
      <c r="H439" s="78" t="s">
        <v>1344</v>
      </c>
    </row>
    <row r="440" spans="1:8">
      <c r="A440" s="78" t="s">
        <v>502</v>
      </c>
      <c r="B440" s="78" t="s">
        <v>1375</v>
      </c>
      <c r="C440" s="78" t="s">
        <v>759</v>
      </c>
      <c r="D440" s="78" t="s">
        <v>1376</v>
      </c>
      <c r="E440" s="78" t="s">
        <v>3348</v>
      </c>
      <c r="F440" s="78" t="s">
        <v>3349</v>
      </c>
      <c r="G440" s="78" t="s">
        <v>3350</v>
      </c>
      <c r="H440" s="78" t="s">
        <v>1344</v>
      </c>
    </row>
    <row r="441" spans="1:8">
      <c r="A441" s="78" t="s">
        <v>502</v>
      </c>
      <c r="B441" s="78" t="s">
        <v>1377</v>
      </c>
      <c r="C441" s="78" t="s">
        <v>531</v>
      </c>
      <c r="D441" s="78" t="s">
        <v>1378</v>
      </c>
      <c r="E441" s="78" t="s">
        <v>3348</v>
      </c>
      <c r="F441" s="78" t="s">
        <v>3349</v>
      </c>
      <c r="G441" s="78" t="s">
        <v>3350</v>
      </c>
      <c r="H441" s="78" t="s">
        <v>1344</v>
      </c>
    </row>
    <row r="442" spans="1:8">
      <c r="A442" s="78" t="s">
        <v>502</v>
      </c>
      <c r="B442" s="78" t="s">
        <v>1379</v>
      </c>
      <c r="C442" s="78" t="s">
        <v>531</v>
      </c>
      <c r="D442" s="78" t="s">
        <v>1380</v>
      </c>
      <c r="E442" s="78" t="s">
        <v>3348</v>
      </c>
      <c r="F442" s="78" t="s">
        <v>3349</v>
      </c>
      <c r="G442" s="78" t="s">
        <v>3350</v>
      </c>
      <c r="H442" s="78" t="s">
        <v>1344</v>
      </c>
    </row>
    <row r="443" spans="1:8">
      <c r="A443" s="78" t="s">
        <v>502</v>
      </c>
      <c r="B443" s="78" t="s">
        <v>1381</v>
      </c>
      <c r="C443" s="78" t="s">
        <v>531</v>
      </c>
      <c r="D443" s="78" t="s">
        <v>1382</v>
      </c>
      <c r="E443" s="78" t="s">
        <v>3348</v>
      </c>
      <c r="F443" s="78" t="s">
        <v>3349</v>
      </c>
      <c r="G443" s="78" t="s">
        <v>3350</v>
      </c>
      <c r="H443" s="78" t="s">
        <v>1344</v>
      </c>
    </row>
    <row r="444" spans="1:8">
      <c r="A444" s="78" t="s">
        <v>502</v>
      </c>
      <c r="B444" s="78" t="s">
        <v>1383</v>
      </c>
      <c r="C444" s="78" t="s">
        <v>531</v>
      </c>
      <c r="D444" s="78" t="s">
        <v>1384</v>
      </c>
      <c r="E444" s="78" t="s">
        <v>3348</v>
      </c>
      <c r="F444" s="78" t="s">
        <v>3349</v>
      </c>
      <c r="G444" s="78" t="s">
        <v>3350</v>
      </c>
      <c r="H444" s="78" t="s">
        <v>1344</v>
      </c>
    </row>
    <row r="445" spans="1:8">
      <c r="A445" s="78" t="s">
        <v>502</v>
      </c>
      <c r="B445" s="78" t="s">
        <v>1385</v>
      </c>
      <c r="C445" s="78" t="s">
        <v>528</v>
      </c>
      <c r="D445" s="78" t="s">
        <v>1386</v>
      </c>
      <c r="E445" s="78" t="s">
        <v>3348</v>
      </c>
      <c r="F445" s="78" t="s">
        <v>3349</v>
      </c>
      <c r="G445" s="78" t="s">
        <v>3350</v>
      </c>
      <c r="H445" s="78" t="s">
        <v>1344</v>
      </c>
    </row>
    <row r="446" spans="1:8">
      <c r="A446" s="78" t="s">
        <v>502</v>
      </c>
      <c r="C446" s="78" t="s">
        <v>503</v>
      </c>
      <c r="D446" s="78" t="s">
        <v>1387</v>
      </c>
      <c r="E446" s="78" t="s">
        <v>3351</v>
      </c>
      <c r="F446" s="78" t="s">
        <v>3352</v>
      </c>
      <c r="G446" s="78" t="s">
        <v>3353</v>
      </c>
      <c r="H446" s="78" t="s">
        <v>1388</v>
      </c>
    </row>
    <row r="447" spans="1:8">
      <c r="A447" s="78" t="s">
        <v>502</v>
      </c>
      <c r="C447" s="78" t="s">
        <v>57</v>
      </c>
      <c r="D447" s="78" t="s">
        <v>1389</v>
      </c>
      <c r="E447" s="78" t="s">
        <v>3354</v>
      </c>
      <c r="F447" s="78" t="s">
        <v>3355</v>
      </c>
      <c r="G447" s="78" t="s">
        <v>3356</v>
      </c>
      <c r="H447" s="78" t="s">
        <v>1390</v>
      </c>
    </row>
    <row r="448" spans="1:8">
      <c r="A448" s="78" t="s">
        <v>502</v>
      </c>
      <c r="B448" s="78" t="s">
        <v>1391</v>
      </c>
      <c r="C448" s="78" t="s">
        <v>756</v>
      </c>
      <c r="D448" s="78" t="s">
        <v>1392</v>
      </c>
      <c r="E448" s="78" t="s">
        <v>3354</v>
      </c>
      <c r="F448" s="78" t="s">
        <v>3355</v>
      </c>
      <c r="G448" s="78" t="s">
        <v>3356</v>
      </c>
      <c r="H448" s="78" t="s">
        <v>1390</v>
      </c>
    </row>
    <row r="449" spans="1:8">
      <c r="A449" s="78" t="s">
        <v>502</v>
      </c>
      <c r="B449" s="78" t="s">
        <v>1393</v>
      </c>
      <c r="C449" s="78" t="s">
        <v>768</v>
      </c>
      <c r="D449" s="78" t="s">
        <v>1394</v>
      </c>
      <c r="E449" s="78" t="s">
        <v>3354</v>
      </c>
      <c r="F449" s="78" t="s">
        <v>3355</v>
      </c>
      <c r="G449" s="78" t="s">
        <v>3356</v>
      </c>
      <c r="H449" s="78" t="s">
        <v>1390</v>
      </c>
    </row>
    <row r="450" spans="1:8">
      <c r="A450" s="78" t="s">
        <v>502</v>
      </c>
      <c r="B450" s="78" t="s">
        <v>1395</v>
      </c>
      <c r="C450" s="78" t="s">
        <v>768</v>
      </c>
      <c r="D450" s="78" t="s">
        <v>1396</v>
      </c>
      <c r="E450" s="78" t="s">
        <v>3354</v>
      </c>
      <c r="F450" s="78" t="s">
        <v>3355</v>
      </c>
      <c r="G450" s="78" t="s">
        <v>3356</v>
      </c>
      <c r="H450" s="78" t="s">
        <v>1390</v>
      </c>
    </row>
    <row r="451" spans="1:8">
      <c r="A451" s="78" t="s">
        <v>502</v>
      </c>
      <c r="B451" s="78" t="s">
        <v>1397</v>
      </c>
      <c r="C451" s="78" t="s">
        <v>531</v>
      </c>
      <c r="D451" s="78" t="s">
        <v>1398</v>
      </c>
      <c r="E451" s="78" t="s">
        <v>3354</v>
      </c>
      <c r="F451" s="78" t="s">
        <v>3355</v>
      </c>
      <c r="G451" s="78" t="s">
        <v>3356</v>
      </c>
      <c r="H451" s="78" t="s">
        <v>1390</v>
      </c>
    </row>
    <row r="452" spans="1:8">
      <c r="A452" s="78" t="s">
        <v>502</v>
      </c>
      <c r="B452" s="78" t="s">
        <v>1399</v>
      </c>
      <c r="C452" s="78" t="s">
        <v>756</v>
      </c>
      <c r="D452" s="78" t="s">
        <v>1400</v>
      </c>
      <c r="E452" s="78" t="s">
        <v>3354</v>
      </c>
      <c r="F452" s="78" t="s">
        <v>3355</v>
      </c>
      <c r="G452" s="78" t="s">
        <v>3356</v>
      </c>
      <c r="H452" s="78" t="s">
        <v>1390</v>
      </c>
    </row>
    <row r="453" spans="1:8">
      <c r="A453" s="78" t="s">
        <v>502</v>
      </c>
      <c r="C453" s="78" t="s">
        <v>503</v>
      </c>
      <c r="D453" s="78" t="s">
        <v>1401</v>
      </c>
      <c r="E453" s="78" t="s">
        <v>3357</v>
      </c>
      <c r="F453" s="78" t="s">
        <v>3358</v>
      </c>
      <c r="G453" s="78" t="s">
        <v>3359</v>
      </c>
      <c r="H453" s="78" t="s">
        <v>1402</v>
      </c>
    </row>
    <row r="454" spans="1:8">
      <c r="A454" s="78" t="s">
        <v>502</v>
      </c>
      <c r="C454" s="78" t="s">
        <v>503</v>
      </c>
      <c r="D454" s="78" t="s">
        <v>1403</v>
      </c>
      <c r="E454" s="78" t="s">
        <v>3360</v>
      </c>
      <c r="F454" s="78" t="s">
        <v>3361</v>
      </c>
      <c r="G454" s="78" t="s">
        <v>3362</v>
      </c>
      <c r="H454" s="78" t="s">
        <v>1404</v>
      </c>
    </row>
    <row r="455" spans="1:8">
      <c r="A455" s="78" t="s">
        <v>502</v>
      </c>
      <c r="C455" s="78" t="s">
        <v>57</v>
      </c>
      <c r="D455" s="78" t="s">
        <v>1405</v>
      </c>
      <c r="E455" s="78" t="s">
        <v>3363</v>
      </c>
      <c r="F455" s="78" t="s">
        <v>3364</v>
      </c>
      <c r="G455" s="78" t="s">
        <v>3365</v>
      </c>
      <c r="H455" s="78" t="s">
        <v>1406</v>
      </c>
    </row>
    <row r="456" spans="1:8">
      <c r="A456" s="78" t="s">
        <v>502</v>
      </c>
      <c r="B456" s="78" t="s">
        <v>1407</v>
      </c>
      <c r="C456" s="78" t="s">
        <v>531</v>
      </c>
      <c r="D456" s="78" t="s">
        <v>1408</v>
      </c>
      <c r="E456" s="78" t="s">
        <v>3363</v>
      </c>
      <c r="F456" s="78" t="s">
        <v>3364</v>
      </c>
      <c r="G456" s="78" t="s">
        <v>3365</v>
      </c>
      <c r="H456" s="78" t="s">
        <v>1406</v>
      </c>
    </row>
    <row r="457" spans="1:8">
      <c r="A457" s="78" t="s">
        <v>502</v>
      </c>
      <c r="B457" s="78" t="s">
        <v>1409</v>
      </c>
      <c r="C457" s="78" t="s">
        <v>531</v>
      </c>
      <c r="D457" s="78" t="s">
        <v>1410</v>
      </c>
      <c r="E457" s="78" t="s">
        <v>3363</v>
      </c>
      <c r="F457" s="78" t="s">
        <v>3364</v>
      </c>
      <c r="G457" s="78" t="s">
        <v>3365</v>
      </c>
      <c r="H457" s="78" t="s">
        <v>1406</v>
      </c>
    </row>
    <row r="458" spans="1:8">
      <c r="A458" s="78" t="s">
        <v>502</v>
      </c>
      <c r="B458" s="78" t="s">
        <v>1411</v>
      </c>
      <c r="C458" s="78" t="s">
        <v>534</v>
      </c>
      <c r="D458" s="78" t="s">
        <v>1412</v>
      </c>
      <c r="E458" s="78" t="s">
        <v>3363</v>
      </c>
      <c r="F458" s="78" t="s">
        <v>3364</v>
      </c>
      <c r="G458" s="78" t="s">
        <v>3365</v>
      </c>
      <c r="H458" s="78" t="s">
        <v>1406</v>
      </c>
    </row>
    <row r="459" spans="1:8">
      <c r="A459" s="78" t="s">
        <v>502</v>
      </c>
      <c r="B459" s="78" t="s">
        <v>1413</v>
      </c>
      <c r="C459" s="78" t="s">
        <v>534</v>
      </c>
      <c r="D459" s="78" t="s">
        <v>1414</v>
      </c>
      <c r="E459" s="78" t="s">
        <v>3363</v>
      </c>
      <c r="F459" s="78" t="s">
        <v>3364</v>
      </c>
      <c r="G459" s="78" t="s">
        <v>3365</v>
      </c>
      <c r="H459" s="78" t="s">
        <v>1406</v>
      </c>
    </row>
    <row r="460" spans="1:8">
      <c r="A460" s="78" t="s">
        <v>502</v>
      </c>
      <c r="B460" s="78" t="s">
        <v>1415</v>
      </c>
      <c r="C460" s="78" t="s">
        <v>531</v>
      </c>
      <c r="D460" s="78" t="s">
        <v>1416</v>
      </c>
      <c r="E460" s="78" t="s">
        <v>3363</v>
      </c>
      <c r="F460" s="78" t="s">
        <v>3364</v>
      </c>
      <c r="G460" s="78" t="s">
        <v>3365</v>
      </c>
      <c r="H460" s="78" t="s">
        <v>1406</v>
      </c>
    </row>
    <row r="461" spans="1:8">
      <c r="A461" s="78" t="s">
        <v>502</v>
      </c>
      <c r="B461" s="78" t="s">
        <v>1417</v>
      </c>
      <c r="C461" s="78" t="s">
        <v>528</v>
      </c>
      <c r="D461" s="78" t="s">
        <v>1418</v>
      </c>
      <c r="E461" s="78" t="s">
        <v>3363</v>
      </c>
      <c r="F461" s="78" t="s">
        <v>3364</v>
      </c>
      <c r="G461" s="78" t="s">
        <v>3365</v>
      </c>
      <c r="H461" s="78" t="s">
        <v>1406</v>
      </c>
    </row>
    <row r="462" spans="1:8">
      <c r="A462" s="78" t="s">
        <v>502</v>
      </c>
      <c r="B462" s="78" t="s">
        <v>1419</v>
      </c>
      <c r="C462" s="78" t="s">
        <v>759</v>
      </c>
      <c r="D462" s="78" t="s">
        <v>1420</v>
      </c>
      <c r="E462" s="78" t="s">
        <v>3363</v>
      </c>
      <c r="F462" s="78" t="s">
        <v>3364</v>
      </c>
      <c r="G462" s="78" t="s">
        <v>3365</v>
      </c>
      <c r="H462" s="78" t="s">
        <v>1406</v>
      </c>
    </row>
    <row r="463" spans="1:8">
      <c r="A463" s="78" t="s">
        <v>502</v>
      </c>
      <c r="B463" s="78" t="s">
        <v>1421</v>
      </c>
      <c r="C463" s="78" t="s">
        <v>768</v>
      </c>
      <c r="D463" s="78" t="s">
        <v>1422</v>
      </c>
      <c r="E463" s="78" t="s">
        <v>3363</v>
      </c>
      <c r="F463" s="78" t="s">
        <v>3364</v>
      </c>
      <c r="G463" s="78" t="s">
        <v>3365</v>
      </c>
      <c r="H463" s="78" t="s">
        <v>1406</v>
      </c>
    </row>
    <row r="464" spans="1:8">
      <c r="A464" s="78" t="s">
        <v>502</v>
      </c>
      <c r="B464" s="78" t="s">
        <v>1423</v>
      </c>
      <c r="C464" s="78" t="s">
        <v>768</v>
      </c>
      <c r="D464" s="78" t="s">
        <v>1422</v>
      </c>
      <c r="E464" s="78" t="s">
        <v>3363</v>
      </c>
      <c r="F464" s="78" t="s">
        <v>3364</v>
      </c>
      <c r="G464" s="78" t="s">
        <v>3365</v>
      </c>
      <c r="H464" s="78" t="s">
        <v>1406</v>
      </c>
    </row>
    <row r="465" spans="1:8">
      <c r="A465" s="78" t="s">
        <v>502</v>
      </c>
      <c r="B465" s="78" t="s">
        <v>1424</v>
      </c>
      <c r="C465" s="78" t="s">
        <v>768</v>
      </c>
      <c r="D465" s="78" t="s">
        <v>1422</v>
      </c>
      <c r="E465" s="78" t="s">
        <v>3363</v>
      </c>
      <c r="F465" s="78" t="s">
        <v>3364</v>
      </c>
      <c r="G465" s="78" t="s">
        <v>3365</v>
      </c>
      <c r="H465" s="78" t="s">
        <v>1406</v>
      </c>
    </row>
    <row r="466" spans="1:8">
      <c r="A466" s="78" t="s">
        <v>502</v>
      </c>
      <c r="B466" s="78" t="s">
        <v>1425</v>
      </c>
      <c r="C466" s="78" t="s">
        <v>768</v>
      </c>
      <c r="D466" s="78" t="s">
        <v>1426</v>
      </c>
      <c r="E466" s="78" t="s">
        <v>3363</v>
      </c>
      <c r="F466" s="78" t="s">
        <v>3364</v>
      </c>
      <c r="G466" s="78" t="s">
        <v>3365</v>
      </c>
      <c r="H466" s="78" t="s">
        <v>1406</v>
      </c>
    </row>
    <row r="467" spans="1:8">
      <c r="A467" s="78" t="s">
        <v>502</v>
      </c>
      <c r="C467" s="78" t="s">
        <v>503</v>
      </c>
      <c r="D467" s="78" t="s">
        <v>1427</v>
      </c>
      <c r="E467" s="78" t="s">
        <v>3366</v>
      </c>
      <c r="F467" s="78" t="s">
        <v>3367</v>
      </c>
      <c r="G467" s="78" t="s">
        <v>3368</v>
      </c>
      <c r="H467" s="78" t="s">
        <v>1428</v>
      </c>
    </row>
    <row r="468" spans="1:8">
      <c r="A468" s="78" t="s">
        <v>502</v>
      </c>
      <c r="C468" s="78" t="s">
        <v>503</v>
      </c>
      <c r="D468" s="78" t="s">
        <v>1429</v>
      </c>
      <c r="E468" s="78" t="s">
        <v>3369</v>
      </c>
      <c r="F468" s="78" t="s">
        <v>3370</v>
      </c>
      <c r="G468" s="78" t="s">
        <v>3371</v>
      </c>
      <c r="H468" s="78" t="s">
        <v>1430</v>
      </c>
    </row>
    <row r="469" spans="1:8">
      <c r="A469" s="78" t="s">
        <v>502</v>
      </c>
      <c r="C469" s="78" t="s">
        <v>503</v>
      </c>
      <c r="D469" s="78" t="s">
        <v>1431</v>
      </c>
      <c r="E469" s="78" t="s">
        <v>3187</v>
      </c>
      <c r="F469" s="78" t="s">
        <v>3372</v>
      </c>
      <c r="G469" s="78" t="s">
        <v>3373</v>
      </c>
      <c r="H469" s="78" t="s">
        <v>1432</v>
      </c>
    </row>
    <row r="470" spans="1:8">
      <c r="A470" s="78" t="s">
        <v>502</v>
      </c>
      <c r="C470" s="78" t="s">
        <v>503</v>
      </c>
      <c r="D470" s="78" t="s">
        <v>1433</v>
      </c>
      <c r="E470" s="78" t="s">
        <v>3184</v>
      </c>
      <c r="F470" s="78" t="s">
        <v>3207</v>
      </c>
      <c r="G470" s="78" t="s">
        <v>3374</v>
      </c>
      <c r="H470" s="78" t="s">
        <v>1434</v>
      </c>
    </row>
    <row r="471" spans="1:8">
      <c r="A471" s="78" t="s">
        <v>502</v>
      </c>
      <c r="B471" s="78" t="s">
        <v>1435</v>
      </c>
      <c r="C471" s="78" t="s">
        <v>531</v>
      </c>
      <c r="D471" s="78" t="s">
        <v>1436</v>
      </c>
      <c r="E471" s="78" t="s">
        <v>3184</v>
      </c>
      <c r="F471" s="78" t="s">
        <v>3207</v>
      </c>
      <c r="G471" s="78" t="s">
        <v>3374</v>
      </c>
      <c r="H471" s="78" t="s">
        <v>1434</v>
      </c>
    </row>
    <row r="472" spans="1:8">
      <c r="A472" s="78" t="s">
        <v>502</v>
      </c>
      <c r="B472" s="78" t="s">
        <v>1437</v>
      </c>
      <c r="C472" s="78" t="s">
        <v>525</v>
      </c>
      <c r="D472" s="78" t="s">
        <v>1438</v>
      </c>
      <c r="E472" s="78" t="s">
        <v>3184</v>
      </c>
      <c r="F472" s="78" t="s">
        <v>3207</v>
      </c>
      <c r="G472" s="78" t="s">
        <v>3374</v>
      </c>
      <c r="H472" s="78" t="s">
        <v>1434</v>
      </c>
    </row>
    <row r="473" spans="1:8">
      <c r="A473" s="78" t="s">
        <v>502</v>
      </c>
      <c r="B473" s="78" t="s">
        <v>1439</v>
      </c>
      <c r="C473" s="78" t="s">
        <v>528</v>
      </c>
      <c r="D473" s="78" t="s">
        <v>1440</v>
      </c>
      <c r="E473" s="78" t="s">
        <v>3184</v>
      </c>
      <c r="F473" s="78" t="s">
        <v>3207</v>
      </c>
      <c r="G473" s="78" t="s">
        <v>3374</v>
      </c>
      <c r="H473" s="78" t="s">
        <v>1434</v>
      </c>
    </row>
    <row r="474" spans="1:8">
      <c r="A474" s="78" t="s">
        <v>502</v>
      </c>
      <c r="B474" s="78" t="s">
        <v>1441</v>
      </c>
      <c r="C474" s="78" t="s">
        <v>534</v>
      </c>
      <c r="D474" s="78" t="s">
        <v>1442</v>
      </c>
      <c r="E474" s="78" t="s">
        <v>3184</v>
      </c>
      <c r="F474" s="78" t="s">
        <v>3207</v>
      </c>
      <c r="G474" s="78" t="s">
        <v>3374</v>
      </c>
      <c r="H474" s="78" t="s">
        <v>1434</v>
      </c>
    </row>
    <row r="475" spans="1:8">
      <c r="A475" s="78" t="s">
        <v>502</v>
      </c>
      <c r="B475" s="78" t="s">
        <v>1443</v>
      </c>
      <c r="C475" s="78" t="s">
        <v>534</v>
      </c>
      <c r="D475" s="78" t="s">
        <v>1444</v>
      </c>
      <c r="E475" s="78" t="s">
        <v>3184</v>
      </c>
      <c r="F475" s="78" t="s">
        <v>3207</v>
      </c>
      <c r="G475" s="78" t="s">
        <v>3374</v>
      </c>
      <c r="H475" s="78" t="s">
        <v>1434</v>
      </c>
    </row>
    <row r="476" spans="1:8">
      <c r="A476" s="78" t="s">
        <v>502</v>
      </c>
      <c r="B476" s="78" t="s">
        <v>1445</v>
      </c>
      <c r="C476" s="78" t="s">
        <v>539</v>
      </c>
      <c r="D476" s="78" t="s">
        <v>1446</v>
      </c>
      <c r="E476" s="78" t="s">
        <v>3184</v>
      </c>
      <c r="F476" s="78" t="s">
        <v>3207</v>
      </c>
      <c r="G476" s="78" t="s">
        <v>3374</v>
      </c>
      <c r="H476" s="78" t="s">
        <v>1434</v>
      </c>
    </row>
    <row r="477" spans="1:8">
      <c r="A477" s="78" t="s">
        <v>502</v>
      </c>
      <c r="B477" s="78" t="s">
        <v>1447</v>
      </c>
      <c r="C477" s="78" t="s">
        <v>531</v>
      </c>
      <c r="D477" s="78" t="s">
        <v>1448</v>
      </c>
      <c r="E477" s="78" t="s">
        <v>3184</v>
      </c>
      <c r="F477" s="78" t="s">
        <v>3207</v>
      </c>
      <c r="G477" s="78" t="s">
        <v>3374</v>
      </c>
      <c r="H477" s="78" t="s">
        <v>1434</v>
      </c>
    </row>
    <row r="478" spans="1:8">
      <c r="A478" s="78" t="s">
        <v>502</v>
      </c>
      <c r="C478" s="78" t="s">
        <v>57</v>
      </c>
      <c r="D478" s="78" t="s">
        <v>1449</v>
      </c>
      <c r="E478" s="78" t="s">
        <v>3375</v>
      </c>
      <c r="F478" s="78" t="s">
        <v>3376</v>
      </c>
      <c r="G478" s="78" t="s">
        <v>3377</v>
      </c>
      <c r="H478" s="78" t="s">
        <v>1450</v>
      </c>
    </row>
    <row r="479" spans="1:8">
      <c r="A479" s="78" t="s">
        <v>502</v>
      </c>
      <c r="C479" s="78" t="s">
        <v>503</v>
      </c>
      <c r="D479" s="78" t="s">
        <v>1451</v>
      </c>
      <c r="E479" s="78" t="s">
        <v>3378</v>
      </c>
      <c r="F479" s="78" t="s">
        <v>3379</v>
      </c>
      <c r="G479" s="78" t="s">
        <v>3380</v>
      </c>
      <c r="H479" s="78" t="s">
        <v>1452</v>
      </c>
    </row>
    <row r="480" spans="1:8">
      <c r="A480" s="78" t="s">
        <v>502</v>
      </c>
      <c r="C480" s="78" t="s">
        <v>57</v>
      </c>
      <c r="D480" s="78" t="s">
        <v>1453</v>
      </c>
      <c r="E480" s="78" t="s">
        <v>3181</v>
      </c>
      <c r="F480" s="78" t="s">
        <v>3381</v>
      </c>
      <c r="G480" s="78" t="s">
        <v>3382</v>
      </c>
      <c r="H480" s="78" t="s">
        <v>1454</v>
      </c>
    </row>
    <row r="481" spans="1:8">
      <c r="A481" s="78" t="s">
        <v>502</v>
      </c>
      <c r="B481" s="78" t="s">
        <v>1455</v>
      </c>
      <c r="C481" s="78" t="s">
        <v>531</v>
      </c>
      <c r="D481" s="78" t="s">
        <v>1456</v>
      </c>
      <c r="E481" s="78" t="s">
        <v>3181</v>
      </c>
      <c r="F481" s="78" t="s">
        <v>3381</v>
      </c>
      <c r="G481" s="78" t="s">
        <v>3382</v>
      </c>
      <c r="H481" s="78" t="s">
        <v>1454</v>
      </c>
    </row>
    <row r="482" spans="1:8">
      <c r="A482" s="78" t="s">
        <v>502</v>
      </c>
      <c r="B482" s="78" t="s">
        <v>1457</v>
      </c>
      <c r="C482" s="78" t="s">
        <v>531</v>
      </c>
      <c r="D482" s="78" t="s">
        <v>1458</v>
      </c>
      <c r="E482" s="78" t="s">
        <v>3181</v>
      </c>
      <c r="F482" s="78" t="s">
        <v>3381</v>
      </c>
      <c r="G482" s="78" t="s">
        <v>3382</v>
      </c>
      <c r="H482" s="78" t="s">
        <v>1454</v>
      </c>
    </row>
    <row r="483" spans="1:8">
      <c r="A483" s="78" t="s">
        <v>502</v>
      </c>
      <c r="B483" s="78" t="s">
        <v>1459</v>
      </c>
      <c r="C483" s="78" t="s">
        <v>756</v>
      </c>
      <c r="D483" s="78" t="s">
        <v>1460</v>
      </c>
      <c r="E483" s="78" t="s">
        <v>3181</v>
      </c>
      <c r="F483" s="78" t="s">
        <v>3381</v>
      </c>
      <c r="G483" s="78" t="s">
        <v>3382</v>
      </c>
      <c r="H483" s="78" t="s">
        <v>1454</v>
      </c>
    </row>
    <row r="484" spans="1:8">
      <c r="A484" s="78" t="s">
        <v>502</v>
      </c>
      <c r="B484" s="78" t="s">
        <v>1461</v>
      </c>
      <c r="C484" s="78" t="s">
        <v>756</v>
      </c>
      <c r="D484" s="78" t="s">
        <v>1462</v>
      </c>
      <c r="E484" s="78" t="s">
        <v>3181</v>
      </c>
      <c r="F484" s="78" t="s">
        <v>3381</v>
      </c>
      <c r="G484" s="78" t="s">
        <v>3382</v>
      </c>
      <c r="H484" s="78" t="s">
        <v>1454</v>
      </c>
    </row>
    <row r="485" spans="1:8">
      <c r="A485" s="78" t="s">
        <v>502</v>
      </c>
      <c r="B485" s="78" t="s">
        <v>1463</v>
      </c>
      <c r="C485" s="78" t="s">
        <v>756</v>
      </c>
      <c r="D485" s="78" t="s">
        <v>1464</v>
      </c>
      <c r="E485" s="78" t="s">
        <v>3181</v>
      </c>
      <c r="F485" s="78" t="s">
        <v>3381</v>
      </c>
      <c r="G485" s="78" t="s">
        <v>3382</v>
      </c>
      <c r="H485" s="78" t="s">
        <v>1454</v>
      </c>
    </row>
    <row r="486" spans="1:8">
      <c r="A486" s="78" t="s">
        <v>502</v>
      </c>
      <c r="B486" s="78" t="s">
        <v>1465</v>
      </c>
      <c r="C486" s="78" t="s">
        <v>756</v>
      </c>
      <c r="D486" s="78" t="s">
        <v>1464</v>
      </c>
      <c r="E486" s="78" t="s">
        <v>3181</v>
      </c>
      <c r="F486" s="78" t="s">
        <v>3381</v>
      </c>
      <c r="G486" s="78" t="s">
        <v>3382</v>
      </c>
      <c r="H486" s="78" t="s">
        <v>1454</v>
      </c>
    </row>
    <row r="487" spans="1:8">
      <c r="A487" s="78" t="s">
        <v>502</v>
      </c>
      <c r="B487" s="78" t="s">
        <v>1466</v>
      </c>
      <c r="C487" s="78" t="s">
        <v>528</v>
      </c>
      <c r="D487" s="78" t="s">
        <v>1467</v>
      </c>
      <c r="E487" s="78" t="s">
        <v>3181</v>
      </c>
      <c r="F487" s="78" t="s">
        <v>3381</v>
      </c>
      <c r="G487" s="78" t="s">
        <v>3382</v>
      </c>
      <c r="H487" s="78" t="s">
        <v>1454</v>
      </c>
    </row>
    <row r="488" spans="1:8">
      <c r="A488" s="78" t="s">
        <v>502</v>
      </c>
      <c r="B488" s="78" t="s">
        <v>1468</v>
      </c>
      <c r="C488" s="78" t="s">
        <v>534</v>
      </c>
      <c r="D488" s="78" t="s">
        <v>1469</v>
      </c>
      <c r="E488" s="78" t="s">
        <v>3181</v>
      </c>
      <c r="F488" s="78" t="s">
        <v>3381</v>
      </c>
      <c r="G488" s="78" t="s">
        <v>3382</v>
      </c>
      <c r="H488" s="78" t="s">
        <v>1454</v>
      </c>
    </row>
    <row r="489" spans="1:8">
      <c r="A489" s="78" t="s">
        <v>502</v>
      </c>
      <c r="B489" s="78" t="s">
        <v>1470</v>
      </c>
      <c r="C489" s="78" t="s">
        <v>759</v>
      </c>
      <c r="D489" s="78" t="s">
        <v>1471</v>
      </c>
      <c r="E489" s="78" t="s">
        <v>3181</v>
      </c>
      <c r="F489" s="78" t="s">
        <v>3381</v>
      </c>
      <c r="G489" s="78" t="s">
        <v>3382</v>
      </c>
      <c r="H489" s="78" t="s">
        <v>1454</v>
      </c>
    </row>
    <row r="490" spans="1:8">
      <c r="A490" s="78" t="s">
        <v>502</v>
      </c>
      <c r="B490" s="78" t="s">
        <v>1472</v>
      </c>
      <c r="C490" s="78" t="s">
        <v>1473</v>
      </c>
      <c r="D490" s="78" t="s">
        <v>1474</v>
      </c>
      <c r="E490" s="78" t="s">
        <v>3181</v>
      </c>
      <c r="F490" s="78" t="s">
        <v>3381</v>
      </c>
      <c r="G490" s="78" t="s">
        <v>3382</v>
      </c>
      <c r="H490" s="78" t="s">
        <v>1454</v>
      </c>
    </row>
    <row r="491" spans="1:8">
      <c r="A491" s="78" t="s">
        <v>502</v>
      </c>
      <c r="B491" s="78" t="s">
        <v>1475</v>
      </c>
      <c r="C491" s="78" t="s">
        <v>768</v>
      </c>
      <c r="D491" s="78" t="s">
        <v>1476</v>
      </c>
      <c r="E491" s="78" t="s">
        <v>3181</v>
      </c>
      <c r="F491" s="78" t="s">
        <v>3381</v>
      </c>
      <c r="G491" s="78" t="s">
        <v>3382</v>
      </c>
      <c r="H491" s="78" t="s">
        <v>1454</v>
      </c>
    </row>
    <row r="492" spans="1:8">
      <c r="A492" s="78" t="s">
        <v>502</v>
      </c>
      <c r="B492" s="78" t="s">
        <v>1477</v>
      </c>
      <c r="C492" s="78" t="s">
        <v>768</v>
      </c>
      <c r="D492" s="78" t="s">
        <v>1478</v>
      </c>
      <c r="E492" s="78" t="s">
        <v>3181</v>
      </c>
      <c r="F492" s="78" t="s">
        <v>3381</v>
      </c>
      <c r="G492" s="78" t="s">
        <v>3382</v>
      </c>
      <c r="H492" s="78" t="s">
        <v>1454</v>
      </c>
    </row>
    <row r="493" spans="1:8">
      <c r="A493" s="78" t="s">
        <v>502</v>
      </c>
      <c r="B493" s="78" t="s">
        <v>1479</v>
      </c>
      <c r="C493" s="78" t="s">
        <v>531</v>
      </c>
      <c r="D493" s="78" t="s">
        <v>1480</v>
      </c>
      <c r="E493" s="78" t="s">
        <v>3181</v>
      </c>
      <c r="F493" s="78" t="s">
        <v>3381</v>
      </c>
      <c r="G493" s="78" t="s">
        <v>3382</v>
      </c>
      <c r="H493" s="78" t="s">
        <v>1454</v>
      </c>
    </row>
    <row r="494" spans="1:8">
      <c r="A494" s="78" t="s">
        <v>502</v>
      </c>
      <c r="C494" s="78" t="s">
        <v>503</v>
      </c>
      <c r="D494" s="78" t="s">
        <v>1481</v>
      </c>
      <c r="E494" s="78" t="s">
        <v>3177</v>
      </c>
      <c r="F494" s="78" t="s">
        <v>3383</v>
      </c>
      <c r="G494" s="78" t="s">
        <v>3384</v>
      </c>
      <c r="H494" s="78" t="s">
        <v>1482</v>
      </c>
    </row>
    <row r="495" spans="1:8">
      <c r="A495" s="78" t="s">
        <v>502</v>
      </c>
      <c r="C495" s="78" t="s">
        <v>503</v>
      </c>
      <c r="D495" s="78" t="s">
        <v>1483</v>
      </c>
      <c r="E495" s="78" t="s">
        <v>3174</v>
      </c>
      <c r="F495" s="78" t="s">
        <v>3385</v>
      </c>
      <c r="G495" s="78" t="s">
        <v>3386</v>
      </c>
      <c r="H495" s="78" t="s">
        <v>1484</v>
      </c>
    </row>
    <row r="496" spans="1:8">
      <c r="A496" s="78" t="s">
        <v>502</v>
      </c>
      <c r="C496" s="78" t="s">
        <v>503</v>
      </c>
      <c r="D496" s="78" t="s">
        <v>1485</v>
      </c>
      <c r="E496" s="78" t="s">
        <v>3171</v>
      </c>
      <c r="F496" s="78" t="s">
        <v>3387</v>
      </c>
      <c r="G496" s="78" t="s">
        <v>3388</v>
      </c>
      <c r="H496" s="78" t="s">
        <v>1486</v>
      </c>
    </row>
    <row r="497" spans="1:8">
      <c r="A497" s="78" t="s">
        <v>502</v>
      </c>
      <c r="C497" s="78" t="s">
        <v>503</v>
      </c>
      <c r="D497" s="78" t="s">
        <v>1487</v>
      </c>
      <c r="E497" s="78" t="s">
        <v>3389</v>
      </c>
      <c r="F497" s="78" t="s">
        <v>3390</v>
      </c>
      <c r="G497" s="78" t="s">
        <v>3391</v>
      </c>
      <c r="H497" s="78" t="s">
        <v>1488</v>
      </c>
    </row>
    <row r="498" spans="1:8">
      <c r="A498" s="78" t="s">
        <v>502</v>
      </c>
      <c r="C498" s="78" t="s">
        <v>57</v>
      </c>
      <c r="D498" s="78" t="s">
        <v>1489</v>
      </c>
      <c r="E498" s="78" t="s">
        <v>3172</v>
      </c>
      <c r="F498" s="78" t="s">
        <v>3392</v>
      </c>
      <c r="G498" s="78" t="s">
        <v>3393</v>
      </c>
      <c r="H498" s="78" t="s">
        <v>1490</v>
      </c>
    </row>
    <row r="499" spans="1:8">
      <c r="A499" s="78" t="s">
        <v>502</v>
      </c>
      <c r="C499" s="78" t="s">
        <v>57</v>
      </c>
      <c r="D499" s="78" t="s">
        <v>1491</v>
      </c>
      <c r="E499" s="78" t="s">
        <v>3168</v>
      </c>
      <c r="F499" s="78" t="s">
        <v>3394</v>
      </c>
      <c r="G499" s="78" t="s">
        <v>3395</v>
      </c>
      <c r="H499" s="78" t="s">
        <v>1492</v>
      </c>
    </row>
    <row r="500" spans="1:8">
      <c r="A500" s="78" t="s">
        <v>502</v>
      </c>
      <c r="B500" s="78" t="s">
        <v>1493</v>
      </c>
      <c r="C500" s="78" t="s">
        <v>768</v>
      </c>
      <c r="D500" s="78" t="s">
        <v>1494</v>
      </c>
      <c r="E500" s="78" t="s">
        <v>3168</v>
      </c>
      <c r="F500" s="78" t="s">
        <v>3394</v>
      </c>
      <c r="G500" s="78" t="s">
        <v>3395</v>
      </c>
      <c r="H500" s="78" t="s">
        <v>1492</v>
      </c>
    </row>
    <row r="501" spans="1:8">
      <c r="A501" s="78" t="s">
        <v>502</v>
      </c>
      <c r="B501" s="78" t="s">
        <v>1495</v>
      </c>
      <c r="C501" s="78" t="s">
        <v>756</v>
      </c>
      <c r="D501" s="78" t="s">
        <v>1496</v>
      </c>
      <c r="E501" s="78" t="s">
        <v>3168</v>
      </c>
      <c r="F501" s="78" t="s">
        <v>3394</v>
      </c>
      <c r="G501" s="78" t="s">
        <v>3395</v>
      </c>
      <c r="H501" s="78" t="s">
        <v>1492</v>
      </c>
    </row>
    <row r="502" spans="1:8">
      <c r="A502" s="78" t="s">
        <v>502</v>
      </c>
      <c r="B502" s="78" t="s">
        <v>1497</v>
      </c>
      <c r="C502" s="78" t="s">
        <v>534</v>
      </c>
      <c r="D502" s="78" t="s">
        <v>1498</v>
      </c>
      <c r="E502" s="78" t="s">
        <v>3168</v>
      </c>
      <c r="F502" s="78" t="s">
        <v>3394</v>
      </c>
      <c r="G502" s="78" t="s">
        <v>3395</v>
      </c>
      <c r="H502" s="78" t="s">
        <v>1492</v>
      </c>
    </row>
    <row r="503" spans="1:8">
      <c r="A503" s="78" t="s">
        <v>502</v>
      </c>
      <c r="B503" s="78" t="s">
        <v>1499</v>
      </c>
      <c r="C503" s="78" t="s">
        <v>759</v>
      </c>
      <c r="D503" s="78" t="s">
        <v>1500</v>
      </c>
      <c r="E503" s="78" t="s">
        <v>3168</v>
      </c>
      <c r="F503" s="78" t="s">
        <v>3394</v>
      </c>
      <c r="G503" s="78" t="s">
        <v>3395</v>
      </c>
      <c r="H503" s="78" t="s">
        <v>1492</v>
      </c>
    </row>
    <row r="504" spans="1:8">
      <c r="A504" s="78" t="s">
        <v>502</v>
      </c>
      <c r="C504" s="78" t="s">
        <v>503</v>
      </c>
      <c r="D504" s="78" t="s">
        <v>1501</v>
      </c>
      <c r="E504" s="78" t="s">
        <v>3396</v>
      </c>
      <c r="F504" s="78" t="s">
        <v>3397</v>
      </c>
      <c r="G504" s="78" t="s">
        <v>3398</v>
      </c>
      <c r="H504" s="78" t="s">
        <v>1502</v>
      </c>
    </row>
    <row r="505" spans="1:8">
      <c r="A505" s="78" t="s">
        <v>502</v>
      </c>
      <c r="C505" s="78" t="s">
        <v>57</v>
      </c>
      <c r="D505" s="78" t="s">
        <v>1503</v>
      </c>
      <c r="E505" s="78" t="s">
        <v>3165</v>
      </c>
      <c r="F505" s="78" t="s">
        <v>3399</v>
      </c>
      <c r="G505" s="78" t="s">
        <v>3400</v>
      </c>
      <c r="H505" s="78" t="s">
        <v>1504</v>
      </c>
    </row>
    <row r="506" spans="1:8">
      <c r="A506" s="78" t="s">
        <v>502</v>
      </c>
      <c r="B506" s="78" t="s">
        <v>1505</v>
      </c>
      <c r="C506" s="78" t="s">
        <v>756</v>
      </c>
      <c r="D506" s="78" t="s">
        <v>1506</v>
      </c>
      <c r="E506" s="78" t="s">
        <v>3165</v>
      </c>
      <c r="F506" s="78" t="s">
        <v>3399</v>
      </c>
      <c r="G506" s="78" t="s">
        <v>3400</v>
      </c>
      <c r="H506" s="78" t="s">
        <v>1504</v>
      </c>
    </row>
    <row r="507" spans="1:8">
      <c r="A507" s="78" t="s">
        <v>502</v>
      </c>
      <c r="B507" s="78" t="s">
        <v>1507</v>
      </c>
      <c r="C507" s="78" t="s">
        <v>756</v>
      </c>
      <c r="D507" s="78" t="s">
        <v>1508</v>
      </c>
      <c r="E507" s="78" t="s">
        <v>3165</v>
      </c>
      <c r="F507" s="78" t="s">
        <v>3399</v>
      </c>
      <c r="G507" s="78" t="s">
        <v>3400</v>
      </c>
      <c r="H507" s="78" t="s">
        <v>1504</v>
      </c>
    </row>
    <row r="508" spans="1:8">
      <c r="A508" s="78" t="s">
        <v>502</v>
      </c>
      <c r="B508" s="78" t="s">
        <v>1509</v>
      </c>
      <c r="C508" s="78" t="s">
        <v>756</v>
      </c>
      <c r="D508" s="78" t="s">
        <v>1510</v>
      </c>
      <c r="E508" s="78" t="s">
        <v>3165</v>
      </c>
      <c r="F508" s="78" t="s">
        <v>3399</v>
      </c>
      <c r="G508" s="78" t="s">
        <v>3400</v>
      </c>
      <c r="H508" s="78" t="s">
        <v>1504</v>
      </c>
    </row>
    <row r="509" spans="1:8">
      <c r="A509" s="78" t="s">
        <v>502</v>
      </c>
      <c r="B509" s="78" t="s">
        <v>1511</v>
      </c>
      <c r="C509" s="78" t="s">
        <v>534</v>
      </c>
      <c r="D509" s="78" t="s">
        <v>1512</v>
      </c>
      <c r="E509" s="78" t="s">
        <v>3165</v>
      </c>
      <c r="F509" s="78" t="s">
        <v>3399</v>
      </c>
      <c r="G509" s="78" t="s">
        <v>3400</v>
      </c>
      <c r="H509" s="78" t="s">
        <v>1504</v>
      </c>
    </row>
    <row r="510" spans="1:8">
      <c r="A510" s="78" t="s">
        <v>502</v>
      </c>
      <c r="C510" s="78" t="s">
        <v>1513</v>
      </c>
      <c r="D510" s="78" t="s">
        <v>1514</v>
      </c>
      <c r="E510" s="78" t="s">
        <v>3401</v>
      </c>
      <c r="F510" s="78" t="s">
        <v>3402</v>
      </c>
      <c r="G510" s="78" t="s">
        <v>3403</v>
      </c>
      <c r="H510" s="78" t="s">
        <v>1515</v>
      </c>
    </row>
    <row r="511" spans="1:8">
      <c r="A511" s="78" t="s">
        <v>502</v>
      </c>
      <c r="C511" s="78" t="s">
        <v>57</v>
      </c>
      <c r="D511" s="78" t="s">
        <v>1516</v>
      </c>
      <c r="E511" s="78" t="s">
        <v>3162</v>
      </c>
      <c r="F511" s="78" t="s">
        <v>3404</v>
      </c>
      <c r="G511" s="78" t="s">
        <v>3295</v>
      </c>
      <c r="H511" s="78" t="s">
        <v>1517</v>
      </c>
    </row>
    <row r="512" spans="1:8">
      <c r="A512" s="78" t="s">
        <v>502</v>
      </c>
      <c r="C512" s="78" t="s">
        <v>503</v>
      </c>
      <c r="D512" s="78" t="s">
        <v>1518</v>
      </c>
      <c r="E512" s="78" t="s">
        <v>3405</v>
      </c>
      <c r="F512" s="78" t="s">
        <v>3406</v>
      </c>
      <c r="G512" s="78" t="s">
        <v>3407</v>
      </c>
      <c r="H512" s="78" t="s">
        <v>1519</v>
      </c>
    </row>
    <row r="513" spans="1:8">
      <c r="A513" s="78" t="s">
        <v>502</v>
      </c>
      <c r="C513" s="78" t="s">
        <v>503</v>
      </c>
      <c r="D513" s="78" t="s">
        <v>1520</v>
      </c>
      <c r="E513" s="78" t="s">
        <v>3408</v>
      </c>
      <c r="F513" s="78" t="s">
        <v>3409</v>
      </c>
      <c r="G513" s="78" t="s">
        <v>3410</v>
      </c>
      <c r="H513" s="78" t="s">
        <v>1521</v>
      </c>
    </row>
    <row r="514" spans="1:8">
      <c r="A514" s="78" t="s">
        <v>502</v>
      </c>
      <c r="C514" s="78" t="s">
        <v>57</v>
      </c>
      <c r="D514" s="78" t="s">
        <v>1522</v>
      </c>
      <c r="E514" s="78" t="s">
        <v>3411</v>
      </c>
      <c r="F514" s="78" t="s">
        <v>3412</v>
      </c>
      <c r="G514" s="78" t="s">
        <v>3413</v>
      </c>
      <c r="H514" s="78" t="s">
        <v>1523</v>
      </c>
    </row>
    <row r="515" spans="1:8">
      <c r="A515" s="78" t="s">
        <v>502</v>
      </c>
      <c r="C515" s="78" t="s">
        <v>57</v>
      </c>
      <c r="D515" s="78" t="s">
        <v>1524</v>
      </c>
      <c r="E515" s="78" t="s">
        <v>3159</v>
      </c>
      <c r="F515" s="78" t="s">
        <v>3412</v>
      </c>
      <c r="G515" s="78" t="s">
        <v>3414</v>
      </c>
      <c r="H515" s="78" t="s">
        <v>1525</v>
      </c>
    </row>
    <row r="516" spans="1:8">
      <c r="A516" s="78" t="s">
        <v>502</v>
      </c>
      <c r="C516" s="78" t="s">
        <v>57</v>
      </c>
      <c r="D516" s="78" t="s">
        <v>1526</v>
      </c>
      <c r="E516" s="78" t="s">
        <v>3156</v>
      </c>
      <c r="F516" s="78" t="s">
        <v>3186</v>
      </c>
      <c r="G516" s="78" t="s">
        <v>3415</v>
      </c>
      <c r="H516" s="78" t="s">
        <v>1527</v>
      </c>
    </row>
    <row r="517" spans="1:8">
      <c r="A517" s="78" t="s">
        <v>502</v>
      </c>
      <c r="C517" s="78" t="s">
        <v>57</v>
      </c>
      <c r="D517" s="78" t="s">
        <v>1528</v>
      </c>
      <c r="E517" s="78" t="s">
        <v>3153</v>
      </c>
      <c r="F517" s="78" t="s">
        <v>3416</v>
      </c>
      <c r="G517" s="78" t="s">
        <v>3417</v>
      </c>
      <c r="H517" s="78" t="s">
        <v>1529</v>
      </c>
    </row>
    <row r="518" spans="1:8">
      <c r="A518" s="78" t="s">
        <v>502</v>
      </c>
      <c r="B518" s="78" t="s">
        <v>1530</v>
      </c>
      <c r="C518" s="78" t="s">
        <v>531</v>
      </c>
      <c r="D518" s="78" t="s">
        <v>1531</v>
      </c>
      <c r="E518" s="78" t="s">
        <v>3153</v>
      </c>
      <c r="F518" s="78" t="s">
        <v>3416</v>
      </c>
      <c r="G518" s="78" t="s">
        <v>3417</v>
      </c>
      <c r="H518" s="78" t="s">
        <v>1529</v>
      </c>
    </row>
    <row r="519" spans="1:8">
      <c r="A519" s="78" t="s">
        <v>502</v>
      </c>
      <c r="B519" s="78" t="s">
        <v>1532</v>
      </c>
      <c r="C519" s="78" t="s">
        <v>756</v>
      </c>
      <c r="D519" s="78" t="s">
        <v>1533</v>
      </c>
      <c r="E519" s="78" t="s">
        <v>3153</v>
      </c>
      <c r="F519" s="78" t="s">
        <v>3416</v>
      </c>
      <c r="G519" s="78" t="s">
        <v>3417</v>
      </c>
      <c r="H519" s="78" t="s">
        <v>1529</v>
      </c>
    </row>
    <row r="520" spans="1:8">
      <c r="A520" s="78" t="s">
        <v>502</v>
      </c>
      <c r="B520" s="78" t="s">
        <v>1534</v>
      </c>
      <c r="C520" s="78" t="s">
        <v>756</v>
      </c>
      <c r="D520" s="78" t="s">
        <v>1535</v>
      </c>
      <c r="E520" s="78" t="s">
        <v>3153</v>
      </c>
      <c r="F520" s="78" t="s">
        <v>3416</v>
      </c>
      <c r="G520" s="78" t="s">
        <v>3417</v>
      </c>
      <c r="H520" s="78" t="s">
        <v>1529</v>
      </c>
    </row>
    <row r="521" spans="1:8">
      <c r="A521" s="78" t="s">
        <v>502</v>
      </c>
      <c r="B521" s="78" t="s">
        <v>1536</v>
      </c>
      <c r="C521" s="78" t="s">
        <v>756</v>
      </c>
      <c r="D521" s="78" t="s">
        <v>1535</v>
      </c>
      <c r="E521" s="78" t="s">
        <v>3153</v>
      </c>
      <c r="F521" s="78" t="s">
        <v>3416</v>
      </c>
      <c r="G521" s="78" t="s">
        <v>3417</v>
      </c>
      <c r="H521" s="78" t="s">
        <v>1529</v>
      </c>
    </row>
    <row r="522" spans="1:8">
      <c r="A522" s="78" t="s">
        <v>502</v>
      </c>
      <c r="B522" s="78" t="s">
        <v>1537</v>
      </c>
      <c r="C522" s="78" t="s">
        <v>534</v>
      </c>
      <c r="D522" s="78" t="s">
        <v>1538</v>
      </c>
      <c r="E522" s="78" t="s">
        <v>3153</v>
      </c>
      <c r="F522" s="78" t="s">
        <v>3416</v>
      </c>
      <c r="G522" s="78" t="s">
        <v>3417</v>
      </c>
      <c r="H522" s="78" t="s">
        <v>1529</v>
      </c>
    </row>
    <row r="523" spans="1:8">
      <c r="A523" s="78" t="s">
        <v>502</v>
      </c>
      <c r="B523" s="78" t="s">
        <v>1539</v>
      </c>
      <c r="C523" s="78" t="s">
        <v>534</v>
      </c>
      <c r="D523" s="78" t="s">
        <v>1540</v>
      </c>
      <c r="E523" s="78" t="s">
        <v>3153</v>
      </c>
      <c r="F523" s="78" t="s">
        <v>3416</v>
      </c>
      <c r="G523" s="78" t="s">
        <v>3417</v>
      </c>
      <c r="H523" s="78" t="s">
        <v>1529</v>
      </c>
    </row>
    <row r="524" spans="1:8">
      <c r="A524" s="78" t="s">
        <v>502</v>
      </c>
      <c r="B524" s="78" t="s">
        <v>1541</v>
      </c>
      <c r="C524" s="78" t="s">
        <v>768</v>
      </c>
      <c r="D524" s="78" t="s">
        <v>1542</v>
      </c>
      <c r="E524" s="78" t="s">
        <v>3153</v>
      </c>
      <c r="F524" s="78" t="s">
        <v>3416</v>
      </c>
      <c r="G524" s="78" t="s">
        <v>3417</v>
      </c>
      <c r="H524" s="78" t="s">
        <v>1529</v>
      </c>
    </row>
    <row r="525" spans="1:8">
      <c r="A525" s="78" t="s">
        <v>502</v>
      </c>
      <c r="B525" s="78" t="s">
        <v>1543</v>
      </c>
      <c r="C525" s="78" t="s">
        <v>768</v>
      </c>
      <c r="D525" s="78" t="s">
        <v>1544</v>
      </c>
      <c r="E525" s="78" t="s">
        <v>3153</v>
      </c>
      <c r="F525" s="78" t="s">
        <v>3416</v>
      </c>
      <c r="G525" s="78" t="s">
        <v>3417</v>
      </c>
      <c r="H525" s="78" t="s">
        <v>1529</v>
      </c>
    </row>
    <row r="526" spans="1:8">
      <c r="A526" s="78" t="s">
        <v>502</v>
      </c>
      <c r="B526" s="78" t="s">
        <v>1545</v>
      </c>
      <c r="C526" s="78" t="s">
        <v>768</v>
      </c>
      <c r="D526" s="78" t="s">
        <v>1546</v>
      </c>
      <c r="E526" s="78" t="s">
        <v>3153</v>
      </c>
      <c r="F526" s="78" t="s">
        <v>3416</v>
      </c>
      <c r="G526" s="78" t="s">
        <v>3417</v>
      </c>
      <c r="H526" s="78" t="s">
        <v>1529</v>
      </c>
    </row>
    <row r="527" spans="1:8">
      <c r="A527" s="78" t="s">
        <v>502</v>
      </c>
      <c r="B527" s="78" t="s">
        <v>1547</v>
      </c>
      <c r="C527" s="78" t="s">
        <v>768</v>
      </c>
      <c r="D527" s="78" t="s">
        <v>1548</v>
      </c>
      <c r="E527" s="78" t="s">
        <v>3153</v>
      </c>
      <c r="F527" s="78" t="s">
        <v>3416</v>
      </c>
      <c r="G527" s="78" t="s">
        <v>3417</v>
      </c>
      <c r="H527" s="78" t="s">
        <v>1529</v>
      </c>
    </row>
    <row r="528" spans="1:8">
      <c r="A528" s="78" t="s">
        <v>502</v>
      </c>
      <c r="B528" s="78" t="s">
        <v>1549</v>
      </c>
      <c r="C528" s="78" t="s">
        <v>528</v>
      </c>
      <c r="D528" s="78" t="s">
        <v>1550</v>
      </c>
      <c r="E528" s="78" t="s">
        <v>3153</v>
      </c>
      <c r="F528" s="78" t="s">
        <v>3416</v>
      </c>
      <c r="G528" s="78" t="s">
        <v>3417</v>
      </c>
      <c r="H528" s="78" t="s">
        <v>1529</v>
      </c>
    </row>
    <row r="529" spans="1:8">
      <c r="A529" s="78" t="s">
        <v>502</v>
      </c>
      <c r="B529" s="78" t="s">
        <v>1551</v>
      </c>
      <c r="C529" s="78" t="s">
        <v>528</v>
      </c>
      <c r="D529" s="78" t="s">
        <v>1552</v>
      </c>
      <c r="E529" s="78" t="s">
        <v>3153</v>
      </c>
      <c r="F529" s="78" t="s">
        <v>3416</v>
      </c>
      <c r="G529" s="78" t="s">
        <v>3417</v>
      </c>
      <c r="H529" s="78" t="s">
        <v>1529</v>
      </c>
    </row>
    <row r="530" spans="1:8">
      <c r="A530" s="78" t="s">
        <v>502</v>
      </c>
      <c r="B530" s="78" t="s">
        <v>1553</v>
      </c>
      <c r="C530" s="78" t="s">
        <v>759</v>
      </c>
      <c r="D530" s="78" t="s">
        <v>1554</v>
      </c>
      <c r="E530" s="78" t="s">
        <v>3153</v>
      </c>
      <c r="F530" s="78" t="s">
        <v>3416</v>
      </c>
      <c r="G530" s="78" t="s">
        <v>3417</v>
      </c>
      <c r="H530" s="78" t="s">
        <v>1529</v>
      </c>
    </row>
    <row r="531" spans="1:8">
      <c r="A531" s="78" t="s">
        <v>502</v>
      </c>
      <c r="C531" s="78" t="s">
        <v>503</v>
      </c>
      <c r="D531" s="78" t="s">
        <v>1555</v>
      </c>
      <c r="E531" s="78" t="s">
        <v>3418</v>
      </c>
      <c r="F531" s="78" t="s">
        <v>3419</v>
      </c>
      <c r="G531" s="78" t="s">
        <v>3420</v>
      </c>
      <c r="H531" s="78" t="s">
        <v>1556</v>
      </c>
    </row>
    <row r="532" spans="1:8">
      <c r="A532" s="78" t="s">
        <v>502</v>
      </c>
      <c r="C532" s="78" t="s">
        <v>503</v>
      </c>
      <c r="D532" s="78" t="s">
        <v>1557</v>
      </c>
      <c r="E532" s="78" t="s">
        <v>3421</v>
      </c>
      <c r="F532" s="78" t="s">
        <v>3422</v>
      </c>
      <c r="G532" s="78" t="s">
        <v>3423</v>
      </c>
      <c r="H532" s="78" t="s">
        <v>1558</v>
      </c>
    </row>
    <row r="533" spans="1:8">
      <c r="A533" s="78" t="s">
        <v>502</v>
      </c>
      <c r="B533" s="78" t="s">
        <v>1559</v>
      </c>
      <c r="C533" s="78" t="s">
        <v>539</v>
      </c>
      <c r="D533" s="78" t="s">
        <v>1560</v>
      </c>
      <c r="E533" s="78" t="s">
        <v>3421</v>
      </c>
      <c r="F533" s="78" t="s">
        <v>3422</v>
      </c>
      <c r="G533" s="78" t="s">
        <v>3423</v>
      </c>
      <c r="H533" s="78" t="s">
        <v>1558</v>
      </c>
    </row>
    <row r="534" spans="1:8">
      <c r="A534" s="78" t="s">
        <v>502</v>
      </c>
      <c r="B534" s="78" t="s">
        <v>1561</v>
      </c>
      <c r="C534" s="78" t="s">
        <v>528</v>
      </c>
      <c r="D534" s="78" t="s">
        <v>1562</v>
      </c>
      <c r="E534" s="78" t="s">
        <v>3421</v>
      </c>
      <c r="F534" s="78" t="s">
        <v>3422</v>
      </c>
      <c r="G534" s="78" t="s">
        <v>3423</v>
      </c>
      <c r="H534" s="78" t="s">
        <v>1558</v>
      </c>
    </row>
    <row r="535" spans="1:8">
      <c r="A535" s="78" t="s">
        <v>502</v>
      </c>
      <c r="B535" s="78" t="s">
        <v>1563</v>
      </c>
      <c r="C535" s="78" t="s">
        <v>531</v>
      </c>
      <c r="D535" s="78" t="s">
        <v>1564</v>
      </c>
      <c r="E535" s="78" t="s">
        <v>3421</v>
      </c>
      <c r="F535" s="78" t="s">
        <v>3422</v>
      </c>
      <c r="G535" s="78" t="s">
        <v>3423</v>
      </c>
      <c r="H535" s="78" t="s">
        <v>1558</v>
      </c>
    </row>
    <row r="536" spans="1:8">
      <c r="A536" s="78" t="s">
        <v>502</v>
      </c>
      <c r="B536" s="78" t="s">
        <v>1565</v>
      </c>
      <c r="C536" s="78" t="s">
        <v>531</v>
      </c>
      <c r="D536" s="78" t="s">
        <v>1566</v>
      </c>
      <c r="E536" s="78" t="s">
        <v>3421</v>
      </c>
      <c r="F536" s="78" t="s">
        <v>3422</v>
      </c>
      <c r="G536" s="78" t="s">
        <v>3423</v>
      </c>
      <c r="H536" s="78" t="s">
        <v>1558</v>
      </c>
    </row>
    <row r="537" spans="1:8">
      <c r="A537" s="78" t="s">
        <v>502</v>
      </c>
      <c r="B537" s="78" t="s">
        <v>1567</v>
      </c>
      <c r="C537" s="78" t="s">
        <v>539</v>
      </c>
      <c r="D537" s="78" t="s">
        <v>1568</v>
      </c>
      <c r="E537" s="78" t="s">
        <v>3421</v>
      </c>
      <c r="F537" s="78" t="s">
        <v>3422</v>
      </c>
      <c r="G537" s="78" t="s">
        <v>3423</v>
      </c>
      <c r="H537" s="78" t="s">
        <v>1558</v>
      </c>
    </row>
    <row r="538" spans="1:8">
      <c r="A538" s="78" t="s">
        <v>502</v>
      </c>
      <c r="B538" s="78" t="s">
        <v>1569</v>
      </c>
      <c r="C538" s="78" t="s">
        <v>534</v>
      </c>
      <c r="D538" s="78" t="s">
        <v>1570</v>
      </c>
      <c r="E538" s="78" t="s">
        <v>3421</v>
      </c>
      <c r="F538" s="78" t="s">
        <v>3422</v>
      </c>
      <c r="G538" s="78" t="s">
        <v>3423</v>
      </c>
      <c r="H538" s="78" t="s">
        <v>1558</v>
      </c>
    </row>
    <row r="539" spans="1:8">
      <c r="A539" s="78" t="s">
        <v>502</v>
      </c>
      <c r="B539" s="78" t="s">
        <v>1571</v>
      </c>
      <c r="C539" s="78" t="s">
        <v>534</v>
      </c>
      <c r="D539" s="78" t="s">
        <v>1572</v>
      </c>
      <c r="E539" s="78" t="s">
        <v>3421</v>
      </c>
      <c r="F539" s="78" t="s">
        <v>3422</v>
      </c>
      <c r="G539" s="78" t="s">
        <v>3423</v>
      </c>
      <c r="H539" s="78" t="s">
        <v>1558</v>
      </c>
    </row>
    <row r="540" spans="1:8">
      <c r="A540" s="78" t="s">
        <v>502</v>
      </c>
      <c r="B540" s="78" t="s">
        <v>1573</v>
      </c>
      <c r="C540" s="78" t="s">
        <v>528</v>
      </c>
      <c r="D540" s="78" t="s">
        <v>1574</v>
      </c>
      <c r="E540" s="78" t="s">
        <v>3421</v>
      </c>
      <c r="F540" s="78" t="s">
        <v>3422</v>
      </c>
      <c r="G540" s="78" t="s">
        <v>3423</v>
      </c>
      <c r="H540" s="78" t="s">
        <v>1558</v>
      </c>
    </row>
    <row r="541" spans="1:8">
      <c r="A541" s="78" t="s">
        <v>502</v>
      </c>
      <c r="B541" s="78" t="s">
        <v>1575</v>
      </c>
      <c r="C541" s="78" t="s">
        <v>539</v>
      </c>
      <c r="D541" s="78" t="s">
        <v>1576</v>
      </c>
      <c r="E541" s="78" t="s">
        <v>3421</v>
      </c>
      <c r="F541" s="78" t="s">
        <v>3422</v>
      </c>
      <c r="G541" s="78" t="s">
        <v>3423</v>
      </c>
      <c r="H541" s="78" t="s">
        <v>1558</v>
      </c>
    </row>
    <row r="542" spans="1:8">
      <c r="A542" s="78" t="s">
        <v>502</v>
      </c>
      <c r="C542" s="78" t="s">
        <v>57</v>
      </c>
      <c r="D542" s="78" t="s">
        <v>1577</v>
      </c>
      <c r="E542" s="78" t="s">
        <v>3424</v>
      </c>
      <c r="F542" s="78" t="s">
        <v>3179</v>
      </c>
      <c r="G542" s="78" t="s">
        <v>3425</v>
      </c>
      <c r="H542" s="78" t="s">
        <v>1578</v>
      </c>
    </row>
    <row r="543" spans="1:8">
      <c r="A543" s="78" t="s">
        <v>502</v>
      </c>
      <c r="B543" s="78" t="s">
        <v>1579</v>
      </c>
      <c r="C543" s="78" t="s">
        <v>531</v>
      </c>
      <c r="D543" s="78" t="s">
        <v>1580</v>
      </c>
      <c r="E543" s="78" t="s">
        <v>3424</v>
      </c>
      <c r="F543" s="78" t="s">
        <v>3179</v>
      </c>
      <c r="G543" s="78" t="s">
        <v>3425</v>
      </c>
      <c r="H543" s="78" t="s">
        <v>1578</v>
      </c>
    </row>
    <row r="544" spans="1:8">
      <c r="A544" s="78" t="s">
        <v>502</v>
      </c>
      <c r="B544" s="78" t="s">
        <v>1581</v>
      </c>
      <c r="C544" s="78" t="s">
        <v>756</v>
      </c>
      <c r="D544" s="78" t="s">
        <v>1582</v>
      </c>
      <c r="E544" s="78" t="s">
        <v>3424</v>
      </c>
      <c r="F544" s="78" t="s">
        <v>3179</v>
      </c>
      <c r="G544" s="78" t="s">
        <v>3425</v>
      </c>
      <c r="H544" s="78" t="s">
        <v>1578</v>
      </c>
    </row>
    <row r="545" spans="1:8">
      <c r="A545" s="78" t="s">
        <v>502</v>
      </c>
      <c r="B545" s="78" t="s">
        <v>1583</v>
      </c>
      <c r="C545" s="78" t="s">
        <v>759</v>
      </c>
      <c r="D545" s="78" t="s">
        <v>1584</v>
      </c>
      <c r="E545" s="78" t="s">
        <v>3424</v>
      </c>
      <c r="F545" s="78" t="s">
        <v>3179</v>
      </c>
      <c r="G545" s="78" t="s">
        <v>3425</v>
      </c>
      <c r="H545" s="78" t="s">
        <v>1578</v>
      </c>
    </row>
    <row r="546" spans="1:8">
      <c r="A546" s="78" t="s">
        <v>502</v>
      </c>
      <c r="C546" s="78" t="s">
        <v>503</v>
      </c>
      <c r="D546" s="78" t="s">
        <v>1585</v>
      </c>
      <c r="E546" s="78" t="s">
        <v>3426</v>
      </c>
      <c r="F546" s="78" t="s">
        <v>3427</v>
      </c>
      <c r="G546" s="78" t="s">
        <v>3428</v>
      </c>
      <c r="H546" s="78" t="s">
        <v>1586</v>
      </c>
    </row>
    <row r="547" spans="1:8">
      <c r="A547" s="78" t="s">
        <v>502</v>
      </c>
      <c r="C547" s="78" t="s">
        <v>57</v>
      </c>
      <c r="D547" s="78" t="s">
        <v>1587</v>
      </c>
      <c r="E547" s="78" t="s">
        <v>3429</v>
      </c>
      <c r="F547" s="78" t="s">
        <v>3430</v>
      </c>
      <c r="G547" s="78" t="s">
        <v>3431</v>
      </c>
      <c r="H547" s="78" t="s">
        <v>1588</v>
      </c>
    </row>
    <row r="548" spans="1:8">
      <c r="A548" s="78" t="s">
        <v>502</v>
      </c>
      <c r="B548" s="78" t="s">
        <v>1589</v>
      </c>
      <c r="C548" s="78" t="s">
        <v>756</v>
      </c>
      <c r="D548" s="78" t="s">
        <v>1590</v>
      </c>
      <c r="E548" s="78" t="s">
        <v>3429</v>
      </c>
      <c r="F548" s="78" t="s">
        <v>3430</v>
      </c>
      <c r="G548" s="78" t="s">
        <v>3431</v>
      </c>
      <c r="H548" s="78" t="s">
        <v>1588</v>
      </c>
    </row>
    <row r="549" spans="1:8">
      <c r="A549" s="78" t="s">
        <v>502</v>
      </c>
      <c r="B549" s="78" t="s">
        <v>1591</v>
      </c>
      <c r="C549" s="78" t="s">
        <v>768</v>
      </c>
      <c r="D549" s="78" t="s">
        <v>1592</v>
      </c>
      <c r="E549" s="78" t="s">
        <v>3429</v>
      </c>
      <c r="F549" s="78" t="s">
        <v>3430</v>
      </c>
      <c r="G549" s="78" t="s">
        <v>3431</v>
      </c>
      <c r="H549" s="78" t="s">
        <v>1588</v>
      </c>
    </row>
    <row r="550" spans="1:8">
      <c r="A550" s="78" t="s">
        <v>502</v>
      </c>
      <c r="B550" s="78" t="s">
        <v>1593</v>
      </c>
      <c r="C550" s="78" t="s">
        <v>768</v>
      </c>
      <c r="D550" s="78" t="s">
        <v>1594</v>
      </c>
      <c r="E550" s="78" t="s">
        <v>3429</v>
      </c>
      <c r="F550" s="78" t="s">
        <v>3430</v>
      </c>
      <c r="G550" s="78" t="s">
        <v>3431</v>
      </c>
      <c r="H550" s="78" t="s">
        <v>1588</v>
      </c>
    </row>
    <row r="551" spans="1:8">
      <c r="A551" s="78" t="s">
        <v>502</v>
      </c>
      <c r="C551" s="78" t="s">
        <v>503</v>
      </c>
      <c r="D551" s="78" t="s">
        <v>1595</v>
      </c>
      <c r="E551" s="78" t="s">
        <v>3432</v>
      </c>
      <c r="F551" s="78" t="s">
        <v>3433</v>
      </c>
      <c r="G551" s="78" t="s">
        <v>3434</v>
      </c>
      <c r="H551" s="78" t="s">
        <v>1596</v>
      </c>
    </row>
    <row r="552" spans="1:8">
      <c r="A552" s="78" t="s">
        <v>502</v>
      </c>
      <c r="C552" s="78" t="s">
        <v>503</v>
      </c>
      <c r="D552" s="78" t="s">
        <v>1597</v>
      </c>
      <c r="E552" s="78" t="s">
        <v>3435</v>
      </c>
      <c r="F552" s="78" t="s">
        <v>3436</v>
      </c>
      <c r="G552" s="78" t="s">
        <v>3437</v>
      </c>
      <c r="H552" s="78" t="s">
        <v>1598</v>
      </c>
    </row>
    <row r="553" spans="1:8">
      <c r="A553" s="78" t="s">
        <v>502</v>
      </c>
      <c r="C553" s="78" t="s">
        <v>57</v>
      </c>
      <c r="D553" s="78" t="s">
        <v>1599</v>
      </c>
      <c r="E553" s="78" t="s">
        <v>3438</v>
      </c>
      <c r="F553" s="78" t="s">
        <v>3173</v>
      </c>
      <c r="G553" s="78" t="s">
        <v>3439</v>
      </c>
      <c r="H553" s="78" t="s">
        <v>1600</v>
      </c>
    </row>
    <row r="554" spans="1:8">
      <c r="A554" s="78" t="s">
        <v>502</v>
      </c>
      <c r="C554" s="78" t="s">
        <v>503</v>
      </c>
      <c r="D554" s="78" t="s">
        <v>1601</v>
      </c>
      <c r="E554" s="78" t="s">
        <v>3148</v>
      </c>
      <c r="F554" s="78" t="s">
        <v>3440</v>
      </c>
      <c r="G554" s="78" t="s">
        <v>3441</v>
      </c>
      <c r="H554" s="78" t="s">
        <v>1602</v>
      </c>
    </row>
    <row r="555" spans="1:8">
      <c r="A555" s="78" t="s">
        <v>502</v>
      </c>
      <c r="B555" s="78" t="s">
        <v>1603</v>
      </c>
      <c r="C555" s="78" t="s">
        <v>539</v>
      </c>
      <c r="D555" s="78" t="s">
        <v>1604</v>
      </c>
      <c r="E555" s="78" t="s">
        <v>3148</v>
      </c>
      <c r="F555" s="78" t="s">
        <v>3440</v>
      </c>
      <c r="G555" s="78" t="s">
        <v>3441</v>
      </c>
      <c r="H555" s="78" t="s">
        <v>1602</v>
      </c>
    </row>
    <row r="556" spans="1:8">
      <c r="A556" s="78" t="s">
        <v>502</v>
      </c>
      <c r="B556" s="78" t="s">
        <v>1605</v>
      </c>
      <c r="C556" s="78" t="s">
        <v>539</v>
      </c>
      <c r="D556" s="78" t="s">
        <v>1606</v>
      </c>
      <c r="E556" s="78" t="s">
        <v>3148</v>
      </c>
      <c r="F556" s="78" t="s">
        <v>3440</v>
      </c>
      <c r="G556" s="78" t="s">
        <v>3441</v>
      </c>
      <c r="H556" s="78" t="s">
        <v>1602</v>
      </c>
    </row>
    <row r="557" spans="1:8">
      <c r="A557" s="78" t="s">
        <v>502</v>
      </c>
      <c r="B557" s="78" t="s">
        <v>1607</v>
      </c>
      <c r="C557" s="78" t="s">
        <v>539</v>
      </c>
      <c r="D557" s="78" t="s">
        <v>1608</v>
      </c>
      <c r="E557" s="78" t="s">
        <v>3148</v>
      </c>
      <c r="F557" s="78" t="s">
        <v>3440</v>
      </c>
      <c r="G557" s="78" t="s">
        <v>3441</v>
      </c>
      <c r="H557" s="78" t="s">
        <v>1602</v>
      </c>
    </row>
    <row r="558" spans="1:8">
      <c r="A558" s="78" t="s">
        <v>502</v>
      </c>
      <c r="B558" s="78" t="s">
        <v>1609</v>
      </c>
      <c r="C558" s="78" t="s">
        <v>531</v>
      </c>
      <c r="D558" s="78" t="s">
        <v>1610</v>
      </c>
      <c r="E558" s="78" t="s">
        <v>3148</v>
      </c>
      <c r="F558" s="78" t="s">
        <v>3440</v>
      </c>
      <c r="G558" s="78" t="s">
        <v>3441</v>
      </c>
      <c r="H558" s="78" t="s">
        <v>1602</v>
      </c>
    </row>
    <row r="559" spans="1:8">
      <c r="A559" s="78" t="s">
        <v>502</v>
      </c>
      <c r="B559" s="78" t="s">
        <v>1611</v>
      </c>
      <c r="C559" s="78" t="s">
        <v>531</v>
      </c>
      <c r="D559" s="78" t="s">
        <v>1612</v>
      </c>
      <c r="E559" s="78" t="s">
        <v>3148</v>
      </c>
      <c r="F559" s="78" t="s">
        <v>3440</v>
      </c>
      <c r="G559" s="78" t="s">
        <v>3441</v>
      </c>
      <c r="H559" s="78" t="s">
        <v>1602</v>
      </c>
    </row>
    <row r="560" spans="1:8">
      <c r="A560" s="78" t="s">
        <v>502</v>
      </c>
      <c r="B560" s="78" t="s">
        <v>1613</v>
      </c>
      <c r="C560" s="78" t="s">
        <v>534</v>
      </c>
      <c r="D560" s="78" t="s">
        <v>1614</v>
      </c>
      <c r="E560" s="78" t="s">
        <v>3148</v>
      </c>
      <c r="F560" s="78" t="s">
        <v>3440</v>
      </c>
      <c r="G560" s="78" t="s">
        <v>3441</v>
      </c>
      <c r="H560" s="78" t="s">
        <v>1602</v>
      </c>
    </row>
    <row r="561" spans="1:8">
      <c r="A561" s="78" t="s">
        <v>502</v>
      </c>
      <c r="B561" s="78" t="s">
        <v>1615</v>
      </c>
      <c r="C561" s="78" t="s">
        <v>525</v>
      </c>
      <c r="D561" s="78" t="s">
        <v>1616</v>
      </c>
      <c r="E561" s="78" t="s">
        <v>3148</v>
      </c>
      <c r="F561" s="78" t="s">
        <v>3440</v>
      </c>
      <c r="G561" s="78" t="s">
        <v>3441</v>
      </c>
      <c r="H561" s="78" t="s">
        <v>1602</v>
      </c>
    </row>
    <row r="562" spans="1:8">
      <c r="A562" s="78" t="s">
        <v>502</v>
      </c>
      <c r="B562" s="78" t="s">
        <v>1617</v>
      </c>
      <c r="C562" s="78" t="s">
        <v>525</v>
      </c>
      <c r="D562" s="78" t="s">
        <v>1618</v>
      </c>
      <c r="E562" s="78" t="s">
        <v>3148</v>
      </c>
      <c r="F562" s="78" t="s">
        <v>3440</v>
      </c>
      <c r="G562" s="78" t="s">
        <v>3441</v>
      </c>
      <c r="H562" s="78" t="s">
        <v>1602</v>
      </c>
    </row>
    <row r="563" spans="1:8">
      <c r="A563" s="78" t="s">
        <v>502</v>
      </c>
      <c r="B563" s="78" t="s">
        <v>1619</v>
      </c>
      <c r="C563" s="78" t="s">
        <v>534</v>
      </c>
      <c r="D563" s="78" t="s">
        <v>1620</v>
      </c>
      <c r="E563" s="78" t="s">
        <v>3148</v>
      </c>
      <c r="F563" s="78" t="s">
        <v>3440</v>
      </c>
      <c r="G563" s="78" t="s">
        <v>3441</v>
      </c>
      <c r="H563" s="78" t="s">
        <v>1602</v>
      </c>
    </row>
    <row r="564" spans="1:8">
      <c r="A564" s="78" t="s">
        <v>502</v>
      </c>
      <c r="B564" s="78" t="s">
        <v>1621</v>
      </c>
      <c r="C564" s="78" t="s">
        <v>531</v>
      </c>
      <c r="D564" s="78" t="s">
        <v>1622</v>
      </c>
      <c r="E564" s="78" t="s">
        <v>3148</v>
      </c>
      <c r="F564" s="78" t="s">
        <v>3440</v>
      </c>
      <c r="G564" s="78" t="s">
        <v>3441</v>
      </c>
      <c r="H564" s="78" t="s">
        <v>1602</v>
      </c>
    </row>
    <row r="565" spans="1:8">
      <c r="A565" s="78" t="s">
        <v>502</v>
      </c>
      <c r="B565" s="78" t="s">
        <v>1623</v>
      </c>
      <c r="C565" s="78" t="s">
        <v>528</v>
      </c>
      <c r="D565" s="78" t="s">
        <v>1624</v>
      </c>
      <c r="E565" s="78" t="s">
        <v>3148</v>
      </c>
      <c r="F565" s="78" t="s">
        <v>3440</v>
      </c>
      <c r="G565" s="78" t="s">
        <v>3441</v>
      </c>
      <c r="H565" s="78" t="s">
        <v>1602</v>
      </c>
    </row>
    <row r="566" spans="1:8">
      <c r="A566" s="78" t="s">
        <v>502</v>
      </c>
      <c r="B566" s="78" t="s">
        <v>1625</v>
      </c>
      <c r="C566" s="78" t="s">
        <v>528</v>
      </c>
      <c r="D566" s="78" t="s">
        <v>1626</v>
      </c>
      <c r="E566" s="78" t="s">
        <v>3148</v>
      </c>
      <c r="F566" s="78" t="s">
        <v>3440</v>
      </c>
      <c r="G566" s="78" t="s">
        <v>3441</v>
      </c>
      <c r="H566" s="78" t="s">
        <v>1602</v>
      </c>
    </row>
    <row r="567" spans="1:8">
      <c r="A567" s="78" t="s">
        <v>502</v>
      </c>
      <c r="B567" s="78" t="s">
        <v>1627</v>
      </c>
      <c r="C567" s="78" t="s">
        <v>539</v>
      </c>
      <c r="D567" s="78" t="s">
        <v>1628</v>
      </c>
      <c r="E567" s="78" t="s">
        <v>3148</v>
      </c>
      <c r="F567" s="78" t="s">
        <v>3440</v>
      </c>
      <c r="G567" s="78" t="s">
        <v>3441</v>
      </c>
      <c r="H567" s="78" t="s">
        <v>1602</v>
      </c>
    </row>
    <row r="568" spans="1:8">
      <c r="A568" s="78" t="s">
        <v>502</v>
      </c>
      <c r="B568" s="78" t="s">
        <v>1629</v>
      </c>
      <c r="C568" s="78" t="s">
        <v>534</v>
      </c>
      <c r="D568" s="78" t="s">
        <v>1630</v>
      </c>
      <c r="E568" s="78" t="s">
        <v>3148</v>
      </c>
      <c r="F568" s="78" t="s">
        <v>3440</v>
      </c>
      <c r="G568" s="78" t="s">
        <v>3441</v>
      </c>
      <c r="H568" s="78" t="s">
        <v>1602</v>
      </c>
    </row>
    <row r="569" spans="1:8">
      <c r="A569" s="78" t="s">
        <v>502</v>
      </c>
      <c r="B569" s="78" t="s">
        <v>1631</v>
      </c>
      <c r="C569" s="78" t="s">
        <v>534</v>
      </c>
      <c r="D569" s="78" t="s">
        <v>1632</v>
      </c>
      <c r="E569" s="78" t="s">
        <v>3148</v>
      </c>
      <c r="F569" s="78" t="s">
        <v>3440</v>
      </c>
      <c r="G569" s="78" t="s">
        <v>3441</v>
      </c>
      <c r="H569" s="78" t="s">
        <v>1602</v>
      </c>
    </row>
    <row r="570" spans="1:8">
      <c r="A570" s="78" t="s">
        <v>502</v>
      </c>
      <c r="B570" s="78" t="s">
        <v>1633</v>
      </c>
      <c r="C570" s="78" t="s">
        <v>1200</v>
      </c>
      <c r="D570" s="78" t="s">
        <v>1634</v>
      </c>
      <c r="E570" s="78" t="s">
        <v>3148</v>
      </c>
      <c r="F570" s="78" t="s">
        <v>3440</v>
      </c>
      <c r="G570" s="78" t="s">
        <v>3441</v>
      </c>
      <c r="H570" s="78" t="s">
        <v>1602</v>
      </c>
    </row>
    <row r="571" spans="1:8">
      <c r="A571" s="78" t="s">
        <v>502</v>
      </c>
      <c r="B571" s="78" t="s">
        <v>1635</v>
      </c>
      <c r="C571" s="78" t="s">
        <v>528</v>
      </c>
      <c r="D571" s="78" t="s">
        <v>1636</v>
      </c>
      <c r="E571" s="78" t="s">
        <v>3148</v>
      </c>
      <c r="F571" s="78" t="s">
        <v>3440</v>
      </c>
      <c r="G571" s="78" t="s">
        <v>3441</v>
      </c>
      <c r="H571" s="78" t="s">
        <v>1602</v>
      </c>
    </row>
    <row r="572" spans="1:8">
      <c r="A572" s="78" t="s">
        <v>502</v>
      </c>
      <c r="B572" s="78" t="s">
        <v>1637</v>
      </c>
      <c r="C572" s="78" t="s">
        <v>534</v>
      </c>
      <c r="D572" s="78" t="s">
        <v>1638</v>
      </c>
      <c r="E572" s="78" t="s">
        <v>3148</v>
      </c>
      <c r="F572" s="78" t="s">
        <v>3440</v>
      </c>
      <c r="G572" s="78" t="s">
        <v>3441</v>
      </c>
      <c r="H572" s="78" t="s">
        <v>1602</v>
      </c>
    </row>
    <row r="573" spans="1:8">
      <c r="A573" s="78" t="s">
        <v>502</v>
      </c>
      <c r="C573" s="78" t="s">
        <v>503</v>
      </c>
      <c r="D573" s="78" t="s">
        <v>1639</v>
      </c>
      <c r="E573" s="78" t="s">
        <v>3442</v>
      </c>
      <c r="F573" s="78" t="s">
        <v>3443</v>
      </c>
      <c r="G573" s="78" t="s">
        <v>3444</v>
      </c>
      <c r="H573" s="78" t="s">
        <v>1640</v>
      </c>
    </row>
    <row r="574" spans="1:8">
      <c r="A574" s="78" t="s">
        <v>502</v>
      </c>
      <c r="C574" s="78" t="s">
        <v>503</v>
      </c>
      <c r="D574" s="78" t="s">
        <v>1641</v>
      </c>
      <c r="E574" s="78" t="s">
        <v>3143</v>
      </c>
      <c r="F574" s="78" t="s">
        <v>3445</v>
      </c>
      <c r="G574" s="78" t="s">
        <v>3446</v>
      </c>
      <c r="H574" s="78" t="s">
        <v>1642</v>
      </c>
    </row>
    <row r="575" spans="1:8">
      <c r="A575" s="78" t="s">
        <v>502</v>
      </c>
      <c r="C575" s="78" t="s">
        <v>503</v>
      </c>
      <c r="D575" s="78" t="s">
        <v>1643</v>
      </c>
      <c r="E575" s="78" t="s">
        <v>3447</v>
      </c>
      <c r="F575" s="78" t="s">
        <v>3448</v>
      </c>
      <c r="G575" s="78" t="s">
        <v>3449</v>
      </c>
      <c r="H575" s="78" t="s">
        <v>1644</v>
      </c>
    </row>
    <row r="576" spans="1:8">
      <c r="A576" s="78" t="s">
        <v>502</v>
      </c>
      <c r="C576" s="78" t="s">
        <v>503</v>
      </c>
      <c r="D576" s="78" t="s">
        <v>1645</v>
      </c>
      <c r="E576" s="78" t="s">
        <v>3450</v>
      </c>
      <c r="F576" s="78" t="s">
        <v>3164</v>
      </c>
      <c r="G576" s="78" t="s">
        <v>3451</v>
      </c>
      <c r="H576" s="78" t="s">
        <v>1646</v>
      </c>
    </row>
    <row r="577" spans="1:8">
      <c r="A577" s="78" t="s">
        <v>502</v>
      </c>
      <c r="C577" s="78" t="s">
        <v>503</v>
      </c>
      <c r="D577" s="78" t="s">
        <v>1647</v>
      </c>
      <c r="E577" s="78" t="s">
        <v>3140</v>
      </c>
      <c r="F577" s="78" t="s">
        <v>3452</v>
      </c>
      <c r="G577" s="78" t="s">
        <v>3453</v>
      </c>
      <c r="H577" s="78" t="s">
        <v>1648</v>
      </c>
    </row>
    <row r="578" spans="1:8">
      <c r="A578" s="78" t="s">
        <v>502</v>
      </c>
      <c r="C578" s="78" t="s">
        <v>57</v>
      </c>
      <c r="D578" s="78" t="s">
        <v>1649</v>
      </c>
      <c r="E578" s="78" t="s">
        <v>3135</v>
      </c>
      <c r="F578" s="78" t="s">
        <v>3454</v>
      </c>
      <c r="G578" s="78" t="s">
        <v>3455</v>
      </c>
      <c r="H578" s="78" t="s">
        <v>1650</v>
      </c>
    </row>
    <row r="579" spans="1:8">
      <c r="A579" s="78" t="s">
        <v>502</v>
      </c>
      <c r="B579" s="78" t="s">
        <v>1651</v>
      </c>
      <c r="C579" s="78" t="s">
        <v>756</v>
      </c>
      <c r="D579" s="78" t="s">
        <v>1652</v>
      </c>
      <c r="E579" s="78" t="s">
        <v>3135</v>
      </c>
      <c r="F579" s="78" t="s">
        <v>3454</v>
      </c>
      <c r="G579" s="78" t="s">
        <v>3455</v>
      </c>
      <c r="H579" s="78" t="s">
        <v>1650</v>
      </c>
    </row>
    <row r="580" spans="1:8">
      <c r="A580" s="78" t="s">
        <v>502</v>
      </c>
      <c r="B580" s="78" t="s">
        <v>1653</v>
      </c>
      <c r="C580" s="78" t="s">
        <v>756</v>
      </c>
      <c r="D580" s="78" t="s">
        <v>1654</v>
      </c>
      <c r="E580" s="78" t="s">
        <v>3135</v>
      </c>
      <c r="F580" s="78" t="s">
        <v>3454</v>
      </c>
      <c r="G580" s="78" t="s">
        <v>3455</v>
      </c>
      <c r="H580" s="78" t="s">
        <v>1650</v>
      </c>
    </row>
    <row r="581" spans="1:8">
      <c r="A581" s="78" t="s">
        <v>502</v>
      </c>
      <c r="B581" s="78" t="s">
        <v>1655</v>
      </c>
      <c r="C581" s="78" t="s">
        <v>534</v>
      </c>
      <c r="D581" s="78" t="s">
        <v>1656</v>
      </c>
      <c r="E581" s="78" t="s">
        <v>3135</v>
      </c>
      <c r="F581" s="78" t="s">
        <v>3454</v>
      </c>
      <c r="G581" s="78" t="s">
        <v>3455</v>
      </c>
      <c r="H581" s="78" t="s">
        <v>1650</v>
      </c>
    </row>
    <row r="582" spans="1:8">
      <c r="A582" s="78" t="s">
        <v>502</v>
      </c>
      <c r="B582" s="78" t="s">
        <v>1657</v>
      </c>
      <c r="C582" s="78" t="s">
        <v>534</v>
      </c>
      <c r="D582" s="78" t="s">
        <v>1658</v>
      </c>
      <c r="E582" s="78" t="s">
        <v>3135</v>
      </c>
      <c r="F582" s="78" t="s">
        <v>3454</v>
      </c>
      <c r="G582" s="78" t="s">
        <v>3455</v>
      </c>
      <c r="H582" s="78" t="s">
        <v>1650</v>
      </c>
    </row>
    <row r="583" spans="1:8">
      <c r="A583" s="78" t="s">
        <v>502</v>
      </c>
      <c r="B583" s="78" t="s">
        <v>1659</v>
      </c>
      <c r="C583" s="78" t="s">
        <v>528</v>
      </c>
      <c r="D583" s="78" t="s">
        <v>1660</v>
      </c>
      <c r="E583" s="78" t="s">
        <v>3135</v>
      </c>
      <c r="F583" s="78" t="s">
        <v>3454</v>
      </c>
      <c r="G583" s="78" t="s">
        <v>3455</v>
      </c>
      <c r="H583" s="78" t="s">
        <v>1650</v>
      </c>
    </row>
    <row r="584" spans="1:8">
      <c r="A584" s="78" t="s">
        <v>502</v>
      </c>
      <c r="C584" s="78" t="s">
        <v>503</v>
      </c>
      <c r="D584" s="78" t="s">
        <v>1661</v>
      </c>
      <c r="E584" s="78" t="s">
        <v>3132</v>
      </c>
      <c r="F584" s="78" t="s">
        <v>3456</v>
      </c>
      <c r="G584" s="78" t="s">
        <v>3457</v>
      </c>
      <c r="H584" s="78" t="s">
        <v>1662</v>
      </c>
    </row>
    <row r="585" spans="1:8">
      <c r="A585" s="78" t="s">
        <v>502</v>
      </c>
      <c r="C585" s="78" t="s">
        <v>503</v>
      </c>
      <c r="D585" s="78" t="s">
        <v>1663</v>
      </c>
      <c r="E585" s="78" t="s">
        <v>3129</v>
      </c>
      <c r="F585" s="78" t="s">
        <v>3161</v>
      </c>
      <c r="G585" s="78" t="s">
        <v>3458</v>
      </c>
      <c r="H585" s="78" t="s">
        <v>1664</v>
      </c>
    </row>
    <row r="586" spans="1:8">
      <c r="A586" s="78" t="s">
        <v>502</v>
      </c>
      <c r="B586" s="78" t="s">
        <v>1665</v>
      </c>
      <c r="C586" s="78" t="s">
        <v>525</v>
      </c>
      <c r="D586" s="78" t="s">
        <v>1666</v>
      </c>
      <c r="E586" s="78" t="s">
        <v>3129</v>
      </c>
      <c r="F586" s="78" t="s">
        <v>3161</v>
      </c>
      <c r="G586" s="78" t="s">
        <v>3458</v>
      </c>
      <c r="H586" s="78" t="s">
        <v>1664</v>
      </c>
    </row>
    <row r="587" spans="1:8">
      <c r="A587" s="78" t="s">
        <v>502</v>
      </c>
      <c r="B587" s="78" t="s">
        <v>1667</v>
      </c>
      <c r="C587" s="78" t="s">
        <v>531</v>
      </c>
      <c r="D587" s="78" t="s">
        <v>1668</v>
      </c>
      <c r="E587" s="78" t="s">
        <v>3129</v>
      </c>
      <c r="F587" s="78" t="s">
        <v>3161</v>
      </c>
      <c r="G587" s="78" t="s">
        <v>3458</v>
      </c>
      <c r="H587" s="78" t="s">
        <v>1664</v>
      </c>
    </row>
    <row r="588" spans="1:8">
      <c r="A588" s="78" t="s">
        <v>502</v>
      </c>
      <c r="B588" s="78" t="s">
        <v>1669</v>
      </c>
      <c r="C588" s="78" t="s">
        <v>531</v>
      </c>
      <c r="D588" s="78" t="s">
        <v>1670</v>
      </c>
      <c r="E588" s="78" t="s">
        <v>3129</v>
      </c>
      <c r="F588" s="78" t="s">
        <v>3161</v>
      </c>
      <c r="G588" s="78" t="s">
        <v>3458</v>
      </c>
      <c r="H588" s="78" t="s">
        <v>1664</v>
      </c>
    </row>
    <row r="589" spans="1:8">
      <c r="A589" s="78" t="s">
        <v>502</v>
      </c>
      <c r="B589" s="78" t="s">
        <v>1671</v>
      </c>
      <c r="C589" s="78" t="s">
        <v>531</v>
      </c>
      <c r="D589" s="78" t="s">
        <v>1672</v>
      </c>
      <c r="E589" s="78" t="s">
        <v>3129</v>
      </c>
      <c r="F589" s="78" t="s">
        <v>3161</v>
      </c>
      <c r="G589" s="78" t="s">
        <v>3458</v>
      </c>
      <c r="H589" s="78" t="s">
        <v>1664</v>
      </c>
    </row>
    <row r="590" spans="1:8">
      <c r="A590" s="78" t="s">
        <v>502</v>
      </c>
      <c r="B590" s="78" t="s">
        <v>1673</v>
      </c>
      <c r="C590" s="78" t="s">
        <v>534</v>
      </c>
      <c r="D590" s="78" t="s">
        <v>1674</v>
      </c>
      <c r="E590" s="78" t="s">
        <v>3129</v>
      </c>
      <c r="F590" s="78" t="s">
        <v>3161</v>
      </c>
      <c r="G590" s="78" t="s">
        <v>3458</v>
      </c>
      <c r="H590" s="78" t="s">
        <v>1664</v>
      </c>
    </row>
    <row r="591" spans="1:8">
      <c r="A591" s="78" t="s">
        <v>502</v>
      </c>
      <c r="B591" s="78" t="s">
        <v>1675</v>
      </c>
      <c r="C591" s="78" t="s">
        <v>539</v>
      </c>
      <c r="D591" s="78" t="s">
        <v>1676</v>
      </c>
      <c r="E591" s="78" t="s">
        <v>3129</v>
      </c>
      <c r="F591" s="78" t="s">
        <v>3161</v>
      </c>
      <c r="G591" s="78" t="s">
        <v>3458</v>
      </c>
      <c r="H591" s="78" t="s">
        <v>1664</v>
      </c>
    </row>
    <row r="592" spans="1:8">
      <c r="A592" s="78" t="s">
        <v>502</v>
      </c>
      <c r="B592" s="78" t="s">
        <v>1677</v>
      </c>
      <c r="C592" s="78" t="s">
        <v>534</v>
      </c>
      <c r="D592" s="78" t="s">
        <v>1678</v>
      </c>
      <c r="E592" s="78" t="s">
        <v>3129</v>
      </c>
      <c r="F592" s="78" t="s">
        <v>3161</v>
      </c>
      <c r="G592" s="78" t="s">
        <v>3458</v>
      </c>
      <c r="H592" s="78" t="s">
        <v>1664</v>
      </c>
    </row>
    <row r="593" spans="1:8">
      <c r="A593" s="78" t="s">
        <v>502</v>
      </c>
      <c r="B593" s="78" t="s">
        <v>1679</v>
      </c>
      <c r="C593" s="78" t="s">
        <v>534</v>
      </c>
      <c r="D593" s="78" t="s">
        <v>1680</v>
      </c>
      <c r="E593" s="78" t="s">
        <v>3129</v>
      </c>
      <c r="F593" s="78" t="s">
        <v>3161</v>
      </c>
      <c r="G593" s="78" t="s">
        <v>3458</v>
      </c>
      <c r="H593" s="78" t="s">
        <v>1664</v>
      </c>
    </row>
    <row r="594" spans="1:8">
      <c r="A594" s="78" t="s">
        <v>502</v>
      </c>
      <c r="B594" s="78" t="s">
        <v>1681</v>
      </c>
      <c r="C594" s="78" t="s">
        <v>528</v>
      </c>
      <c r="D594" s="78" t="s">
        <v>1682</v>
      </c>
      <c r="E594" s="78" t="s">
        <v>3129</v>
      </c>
      <c r="F594" s="78" t="s">
        <v>3161</v>
      </c>
      <c r="G594" s="78" t="s">
        <v>3458</v>
      </c>
      <c r="H594" s="78" t="s">
        <v>1664</v>
      </c>
    </row>
    <row r="595" spans="1:8">
      <c r="A595" s="78" t="s">
        <v>502</v>
      </c>
      <c r="B595" s="78" t="s">
        <v>1683</v>
      </c>
      <c r="C595" s="78" t="s">
        <v>539</v>
      </c>
      <c r="D595" s="78" t="s">
        <v>1684</v>
      </c>
      <c r="E595" s="78" t="s">
        <v>3129</v>
      </c>
      <c r="F595" s="78" t="s">
        <v>3161</v>
      </c>
      <c r="G595" s="78" t="s">
        <v>3458</v>
      </c>
      <c r="H595" s="78" t="s">
        <v>1664</v>
      </c>
    </row>
    <row r="596" spans="1:8">
      <c r="A596" s="78" t="s">
        <v>502</v>
      </c>
      <c r="B596" s="78" t="s">
        <v>1685</v>
      </c>
      <c r="C596" s="78" t="s">
        <v>1200</v>
      </c>
      <c r="D596" s="78" t="s">
        <v>1686</v>
      </c>
      <c r="E596" s="78" t="s">
        <v>3129</v>
      </c>
      <c r="F596" s="78" t="s">
        <v>3161</v>
      </c>
      <c r="G596" s="78" t="s">
        <v>3458</v>
      </c>
      <c r="H596" s="78" t="s">
        <v>1664</v>
      </c>
    </row>
    <row r="597" spans="1:8">
      <c r="A597" s="78" t="s">
        <v>502</v>
      </c>
      <c r="B597" s="78" t="s">
        <v>1687</v>
      </c>
      <c r="C597" s="78" t="s">
        <v>539</v>
      </c>
      <c r="D597" s="78" t="s">
        <v>1688</v>
      </c>
      <c r="E597" s="78" t="s">
        <v>3129</v>
      </c>
      <c r="F597" s="78" t="s">
        <v>3161</v>
      </c>
      <c r="G597" s="78" t="s">
        <v>3458</v>
      </c>
      <c r="H597" s="78" t="s">
        <v>1664</v>
      </c>
    </row>
    <row r="598" spans="1:8">
      <c r="A598" s="78" t="s">
        <v>502</v>
      </c>
      <c r="B598" s="78" t="s">
        <v>1689</v>
      </c>
      <c r="C598" s="78" t="s">
        <v>528</v>
      </c>
      <c r="D598" s="78" t="s">
        <v>1690</v>
      </c>
      <c r="E598" s="78" t="s">
        <v>3129</v>
      </c>
      <c r="F598" s="78" t="s">
        <v>3161</v>
      </c>
      <c r="G598" s="78" t="s">
        <v>3458</v>
      </c>
      <c r="H598" s="78" t="s">
        <v>1664</v>
      </c>
    </row>
    <row r="599" spans="1:8">
      <c r="A599" s="78" t="s">
        <v>502</v>
      </c>
      <c r="C599" s="78" t="s">
        <v>57</v>
      </c>
      <c r="D599" s="78" t="s">
        <v>1691</v>
      </c>
      <c r="E599" s="78" t="s">
        <v>3459</v>
      </c>
      <c r="F599" s="78" t="s">
        <v>3460</v>
      </c>
      <c r="G599" s="78" t="s">
        <v>3461</v>
      </c>
      <c r="H599" s="78" t="s">
        <v>1692</v>
      </c>
    </row>
    <row r="600" spans="1:8">
      <c r="A600" s="78" t="s">
        <v>502</v>
      </c>
      <c r="C600" s="78" t="s">
        <v>503</v>
      </c>
      <c r="D600" s="78" t="s">
        <v>1693</v>
      </c>
      <c r="E600" s="78" t="s">
        <v>3462</v>
      </c>
      <c r="F600" s="78" t="s">
        <v>3463</v>
      </c>
      <c r="G600" s="78" t="s">
        <v>3464</v>
      </c>
      <c r="H600" s="78" t="s">
        <v>1694</v>
      </c>
    </row>
    <row r="601" spans="1:8">
      <c r="A601" s="78" t="s">
        <v>502</v>
      </c>
      <c r="C601" s="78" t="s">
        <v>503</v>
      </c>
      <c r="D601" s="78" t="s">
        <v>1695</v>
      </c>
      <c r="E601" s="78" t="s">
        <v>3465</v>
      </c>
      <c r="F601" s="78" t="s">
        <v>3158</v>
      </c>
      <c r="G601" s="78" t="s">
        <v>3466</v>
      </c>
      <c r="H601" s="78" t="s">
        <v>1696</v>
      </c>
    </row>
    <row r="602" spans="1:8">
      <c r="A602" s="78" t="s">
        <v>502</v>
      </c>
      <c r="B602" s="78" t="s">
        <v>1697</v>
      </c>
      <c r="C602" s="78" t="s">
        <v>525</v>
      </c>
      <c r="D602" s="78" t="s">
        <v>1698</v>
      </c>
      <c r="E602" s="78" t="s">
        <v>3465</v>
      </c>
      <c r="F602" s="78" t="s">
        <v>3158</v>
      </c>
      <c r="G602" s="78" t="s">
        <v>3466</v>
      </c>
      <c r="H602" s="78" t="s">
        <v>1696</v>
      </c>
    </row>
    <row r="603" spans="1:8">
      <c r="A603" s="78" t="s">
        <v>502</v>
      </c>
      <c r="B603" s="78" t="s">
        <v>1699</v>
      </c>
      <c r="C603" s="78" t="s">
        <v>525</v>
      </c>
      <c r="D603" s="78" t="s">
        <v>1700</v>
      </c>
      <c r="E603" s="78" t="s">
        <v>3465</v>
      </c>
      <c r="F603" s="78" t="s">
        <v>3158</v>
      </c>
      <c r="G603" s="78" t="s">
        <v>3466</v>
      </c>
      <c r="H603" s="78" t="s">
        <v>1696</v>
      </c>
    </row>
    <row r="604" spans="1:8">
      <c r="A604" s="78" t="s">
        <v>502</v>
      </c>
      <c r="B604" s="78" t="s">
        <v>1701</v>
      </c>
      <c r="C604" s="78" t="s">
        <v>525</v>
      </c>
      <c r="D604" s="78" t="s">
        <v>1702</v>
      </c>
      <c r="E604" s="78" t="s">
        <v>3465</v>
      </c>
      <c r="F604" s="78" t="s">
        <v>3158</v>
      </c>
      <c r="G604" s="78" t="s">
        <v>3466</v>
      </c>
      <c r="H604" s="78" t="s">
        <v>1696</v>
      </c>
    </row>
    <row r="605" spans="1:8">
      <c r="A605" s="78" t="s">
        <v>502</v>
      </c>
      <c r="B605" s="78" t="s">
        <v>1703</v>
      </c>
      <c r="C605" s="78" t="s">
        <v>539</v>
      </c>
      <c r="D605" s="78" t="s">
        <v>1704</v>
      </c>
      <c r="E605" s="78" t="s">
        <v>3465</v>
      </c>
      <c r="F605" s="78" t="s">
        <v>3158</v>
      </c>
      <c r="G605" s="78" t="s">
        <v>3466</v>
      </c>
      <c r="H605" s="78" t="s">
        <v>1696</v>
      </c>
    </row>
    <row r="606" spans="1:8">
      <c r="A606" s="78" t="s">
        <v>502</v>
      </c>
      <c r="B606" s="78" t="s">
        <v>1705</v>
      </c>
      <c r="C606" s="78" t="s">
        <v>539</v>
      </c>
      <c r="D606" s="78" t="s">
        <v>1706</v>
      </c>
      <c r="E606" s="78" t="s">
        <v>3465</v>
      </c>
      <c r="F606" s="78" t="s">
        <v>3158</v>
      </c>
      <c r="G606" s="78" t="s">
        <v>3466</v>
      </c>
      <c r="H606" s="78" t="s">
        <v>1696</v>
      </c>
    </row>
    <row r="607" spans="1:8">
      <c r="A607" s="78" t="s">
        <v>502</v>
      </c>
      <c r="B607" s="78" t="s">
        <v>1707</v>
      </c>
      <c r="C607" s="78" t="s">
        <v>539</v>
      </c>
      <c r="D607" s="78" t="s">
        <v>1708</v>
      </c>
      <c r="E607" s="78" t="s">
        <v>3465</v>
      </c>
      <c r="F607" s="78" t="s">
        <v>3158</v>
      </c>
      <c r="G607" s="78" t="s">
        <v>3466</v>
      </c>
      <c r="H607" s="78" t="s">
        <v>1696</v>
      </c>
    </row>
    <row r="608" spans="1:8">
      <c r="A608" s="78" t="s">
        <v>502</v>
      </c>
      <c r="B608" s="78" t="s">
        <v>1709</v>
      </c>
      <c r="C608" s="78" t="s">
        <v>528</v>
      </c>
      <c r="D608" s="78" t="s">
        <v>1710</v>
      </c>
      <c r="E608" s="78" t="s">
        <v>3465</v>
      </c>
      <c r="F608" s="78" t="s">
        <v>3158</v>
      </c>
      <c r="G608" s="78" t="s">
        <v>3466</v>
      </c>
      <c r="H608" s="78" t="s">
        <v>1696</v>
      </c>
    </row>
    <row r="609" spans="1:8">
      <c r="A609" s="78" t="s">
        <v>502</v>
      </c>
      <c r="B609" s="78" t="s">
        <v>1711</v>
      </c>
      <c r="C609" s="78" t="s">
        <v>534</v>
      </c>
      <c r="D609" s="78" t="s">
        <v>1712</v>
      </c>
      <c r="E609" s="78" t="s">
        <v>3465</v>
      </c>
      <c r="F609" s="78" t="s">
        <v>3158</v>
      </c>
      <c r="G609" s="78" t="s">
        <v>3466</v>
      </c>
      <c r="H609" s="78" t="s">
        <v>1696</v>
      </c>
    </row>
    <row r="610" spans="1:8">
      <c r="A610" s="78" t="s">
        <v>502</v>
      </c>
      <c r="B610" s="78" t="s">
        <v>1713</v>
      </c>
      <c r="C610" s="78" t="s">
        <v>531</v>
      </c>
      <c r="D610" s="78" t="s">
        <v>1714</v>
      </c>
      <c r="E610" s="78" t="s">
        <v>3465</v>
      </c>
      <c r="F610" s="78" t="s">
        <v>3158</v>
      </c>
      <c r="G610" s="78" t="s">
        <v>3466</v>
      </c>
      <c r="H610" s="78" t="s">
        <v>1696</v>
      </c>
    </row>
    <row r="611" spans="1:8">
      <c r="A611" s="78" t="s">
        <v>502</v>
      </c>
      <c r="B611" s="78" t="s">
        <v>1715</v>
      </c>
      <c r="C611" s="78" t="s">
        <v>531</v>
      </c>
      <c r="D611" s="78" t="s">
        <v>1716</v>
      </c>
      <c r="E611" s="78" t="s">
        <v>3465</v>
      </c>
      <c r="F611" s="78" t="s">
        <v>3158</v>
      </c>
      <c r="G611" s="78" t="s">
        <v>3466</v>
      </c>
      <c r="H611" s="78" t="s">
        <v>1696</v>
      </c>
    </row>
    <row r="612" spans="1:8">
      <c r="A612" s="78" t="s">
        <v>502</v>
      </c>
      <c r="B612" s="78" t="s">
        <v>1717</v>
      </c>
      <c r="C612" s="78" t="s">
        <v>534</v>
      </c>
      <c r="D612" s="78" t="s">
        <v>1718</v>
      </c>
      <c r="E612" s="78" t="s">
        <v>3465</v>
      </c>
      <c r="F612" s="78" t="s">
        <v>3158</v>
      </c>
      <c r="G612" s="78" t="s">
        <v>3466</v>
      </c>
      <c r="H612" s="78" t="s">
        <v>1696</v>
      </c>
    </row>
    <row r="613" spans="1:8">
      <c r="A613" s="78" t="s">
        <v>502</v>
      </c>
      <c r="C613" s="78" t="s">
        <v>503</v>
      </c>
      <c r="D613" s="78" t="s">
        <v>1719</v>
      </c>
      <c r="E613" s="78" t="s">
        <v>3467</v>
      </c>
      <c r="F613" s="78" t="s">
        <v>3468</v>
      </c>
      <c r="G613" s="78" t="s">
        <v>3469</v>
      </c>
      <c r="H613" s="78" t="s">
        <v>1720</v>
      </c>
    </row>
    <row r="614" spans="1:8">
      <c r="A614" s="78" t="s">
        <v>502</v>
      </c>
      <c r="C614" s="78" t="s">
        <v>57</v>
      </c>
      <c r="D614" s="78" t="s">
        <v>1721</v>
      </c>
      <c r="E614" s="78" t="s">
        <v>3470</v>
      </c>
      <c r="F614" s="78" t="s">
        <v>3468</v>
      </c>
      <c r="G614" s="78" t="s">
        <v>3471</v>
      </c>
      <c r="H614" s="78" t="s">
        <v>1722</v>
      </c>
    </row>
    <row r="615" spans="1:8">
      <c r="A615" s="78" t="s">
        <v>502</v>
      </c>
      <c r="C615" s="78" t="s">
        <v>503</v>
      </c>
      <c r="D615" s="78" t="s">
        <v>1723</v>
      </c>
      <c r="E615" s="78" t="s">
        <v>3472</v>
      </c>
      <c r="F615" s="78" t="s">
        <v>3473</v>
      </c>
      <c r="G615" s="78" t="s">
        <v>3474</v>
      </c>
      <c r="H615" s="78" t="s">
        <v>1724</v>
      </c>
    </row>
    <row r="616" spans="1:8">
      <c r="A616" s="78" t="s">
        <v>502</v>
      </c>
      <c r="C616" s="78" t="s">
        <v>503</v>
      </c>
      <c r="D616" s="78" t="s">
        <v>1725</v>
      </c>
      <c r="E616" s="78" t="s">
        <v>3126</v>
      </c>
      <c r="F616" s="78" t="s">
        <v>3475</v>
      </c>
      <c r="G616" s="78" t="s">
        <v>3476</v>
      </c>
      <c r="H616" s="78" t="s">
        <v>1726</v>
      </c>
    </row>
    <row r="617" spans="1:8">
      <c r="A617" s="78" t="s">
        <v>502</v>
      </c>
      <c r="C617" s="78" t="s">
        <v>503</v>
      </c>
      <c r="D617" s="78" t="s">
        <v>1727</v>
      </c>
      <c r="E617" s="78" t="s">
        <v>3477</v>
      </c>
      <c r="F617" s="78" t="s">
        <v>3478</v>
      </c>
      <c r="G617" s="78" t="s">
        <v>3479</v>
      </c>
      <c r="H617" s="78" t="s">
        <v>1728</v>
      </c>
    </row>
    <row r="618" spans="1:8">
      <c r="A618" s="78" t="s">
        <v>502</v>
      </c>
      <c r="C618" s="78" t="s">
        <v>57</v>
      </c>
      <c r="D618" s="78" t="s">
        <v>1729</v>
      </c>
      <c r="E618" s="78" t="s">
        <v>3480</v>
      </c>
      <c r="F618" s="78" t="s">
        <v>3481</v>
      </c>
      <c r="G618" s="78" t="s">
        <v>3482</v>
      </c>
      <c r="H618" s="78" t="s">
        <v>1730</v>
      </c>
    </row>
    <row r="619" spans="1:8">
      <c r="A619" s="78" t="s">
        <v>502</v>
      </c>
      <c r="B619" s="78" t="s">
        <v>1731</v>
      </c>
      <c r="C619" s="78" t="s">
        <v>528</v>
      </c>
      <c r="D619" s="78" t="s">
        <v>1732</v>
      </c>
      <c r="E619" s="78" t="s">
        <v>3480</v>
      </c>
      <c r="F619" s="78" t="s">
        <v>3481</v>
      </c>
      <c r="G619" s="78" t="s">
        <v>3482</v>
      </c>
      <c r="H619" s="78" t="s">
        <v>1730</v>
      </c>
    </row>
    <row r="620" spans="1:8">
      <c r="A620" s="78" t="s">
        <v>502</v>
      </c>
      <c r="B620" s="78" t="s">
        <v>1733</v>
      </c>
      <c r="C620" s="78" t="s">
        <v>756</v>
      </c>
      <c r="D620" s="78" t="s">
        <v>1734</v>
      </c>
      <c r="E620" s="78" t="s">
        <v>3480</v>
      </c>
      <c r="F620" s="78" t="s">
        <v>3481</v>
      </c>
      <c r="G620" s="78" t="s">
        <v>3482</v>
      </c>
      <c r="H620" s="78" t="s">
        <v>1730</v>
      </c>
    </row>
    <row r="621" spans="1:8">
      <c r="A621" s="78" t="s">
        <v>502</v>
      </c>
      <c r="B621" s="78" t="s">
        <v>1735</v>
      </c>
      <c r="C621" s="78" t="s">
        <v>534</v>
      </c>
      <c r="D621" s="78" t="s">
        <v>1736</v>
      </c>
      <c r="E621" s="78" t="s">
        <v>3480</v>
      </c>
      <c r="F621" s="78" t="s">
        <v>3481</v>
      </c>
      <c r="G621" s="78" t="s">
        <v>3482</v>
      </c>
      <c r="H621" s="78" t="s">
        <v>1730</v>
      </c>
    </row>
    <row r="622" spans="1:8">
      <c r="A622" s="78" t="s">
        <v>502</v>
      </c>
      <c r="C622" s="78" t="s">
        <v>503</v>
      </c>
      <c r="D622" s="78" t="s">
        <v>1737</v>
      </c>
      <c r="E622" s="78" t="s">
        <v>3483</v>
      </c>
      <c r="F622" s="78" t="s">
        <v>3484</v>
      </c>
      <c r="G622" s="78" t="s">
        <v>3485</v>
      </c>
      <c r="H622" s="78" t="s">
        <v>1738</v>
      </c>
    </row>
    <row r="623" spans="1:8">
      <c r="A623" s="78" t="s">
        <v>502</v>
      </c>
      <c r="C623" s="78" t="s">
        <v>503</v>
      </c>
      <c r="D623" s="78" t="s">
        <v>1739</v>
      </c>
      <c r="E623" s="78" t="s">
        <v>3486</v>
      </c>
      <c r="F623" s="78" t="s">
        <v>3487</v>
      </c>
      <c r="G623" s="78" t="s">
        <v>3488</v>
      </c>
      <c r="H623" s="78" t="s">
        <v>1740</v>
      </c>
    </row>
    <row r="624" spans="1:8">
      <c r="A624" s="78" t="s">
        <v>502</v>
      </c>
      <c r="C624" s="78" t="s">
        <v>57</v>
      </c>
      <c r="D624" s="78" t="s">
        <v>1741</v>
      </c>
      <c r="E624" s="78" t="s">
        <v>3489</v>
      </c>
      <c r="F624" s="78" t="s">
        <v>3490</v>
      </c>
      <c r="G624" s="78" t="s">
        <v>3286</v>
      </c>
      <c r="H624" s="78" t="s">
        <v>1742</v>
      </c>
    </row>
    <row r="625" spans="1:8">
      <c r="A625" s="78" t="s">
        <v>502</v>
      </c>
      <c r="C625" s="78" t="s">
        <v>57</v>
      </c>
      <c r="D625" s="78" t="s">
        <v>1743</v>
      </c>
      <c r="E625" s="78" t="s">
        <v>3491</v>
      </c>
      <c r="F625" s="78" t="s">
        <v>3492</v>
      </c>
      <c r="G625" s="78" t="s">
        <v>3493</v>
      </c>
      <c r="H625" s="78" t="s">
        <v>1744</v>
      </c>
    </row>
    <row r="626" spans="1:8">
      <c r="A626" s="78" t="s">
        <v>502</v>
      </c>
      <c r="B626" s="78" t="s">
        <v>1745</v>
      </c>
      <c r="C626" s="78" t="s">
        <v>531</v>
      </c>
      <c r="D626" s="78" t="s">
        <v>1746</v>
      </c>
      <c r="E626" s="78" t="s">
        <v>3491</v>
      </c>
      <c r="F626" s="78" t="s">
        <v>3492</v>
      </c>
      <c r="G626" s="78" t="s">
        <v>3493</v>
      </c>
      <c r="H626" s="78" t="s">
        <v>1744</v>
      </c>
    </row>
    <row r="627" spans="1:8">
      <c r="A627" s="78" t="s">
        <v>502</v>
      </c>
      <c r="C627" s="78" t="s">
        <v>503</v>
      </c>
      <c r="D627" s="78" t="s">
        <v>1747</v>
      </c>
      <c r="E627" s="78" t="s">
        <v>3123</v>
      </c>
      <c r="F627" s="78" t="s">
        <v>3494</v>
      </c>
      <c r="G627" s="78" t="s">
        <v>3495</v>
      </c>
      <c r="H627" s="78" t="s">
        <v>1748</v>
      </c>
    </row>
    <row r="628" spans="1:8">
      <c r="A628" s="78" t="s">
        <v>502</v>
      </c>
      <c r="C628" s="78" t="s">
        <v>503</v>
      </c>
      <c r="D628" s="78" t="s">
        <v>1749</v>
      </c>
      <c r="E628" s="78" t="s">
        <v>3496</v>
      </c>
      <c r="F628" s="78" t="s">
        <v>3497</v>
      </c>
      <c r="G628" s="78" t="s">
        <v>3498</v>
      </c>
      <c r="H628" s="78" t="s">
        <v>1750</v>
      </c>
    </row>
    <row r="629" spans="1:8">
      <c r="A629" s="78" t="s">
        <v>502</v>
      </c>
      <c r="C629" s="78" t="s">
        <v>503</v>
      </c>
      <c r="D629" s="78" t="s">
        <v>1751</v>
      </c>
      <c r="E629" s="78" t="s">
        <v>3499</v>
      </c>
      <c r="F629" s="78" t="s">
        <v>3500</v>
      </c>
      <c r="G629" s="78" t="s">
        <v>3501</v>
      </c>
      <c r="H629" s="78" t="s">
        <v>1752</v>
      </c>
    </row>
    <row r="630" spans="1:8">
      <c r="A630" s="78" t="s">
        <v>502</v>
      </c>
      <c r="C630" s="78" t="s">
        <v>503</v>
      </c>
      <c r="D630" s="78" t="s">
        <v>1753</v>
      </c>
      <c r="E630" s="78" t="s">
        <v>3502</v>
      </c>
      <c r="F630" s="78" t="s">
        <v>3503</v>
      </c>
      <c r="G630" s="78" t="s">
        <v>3504</v>
      </c>
      <c r="H630" s="78" t="s">
        <v>1754</v>
      </c>
    </row>
    <row r="631" spans="1:8">
      <c r="A631" s="78" t="s">
        <v>502</v>
      </c>
      <c r="C631" s="78" t="s">
        <v>503</v>
      </c>
      <c r="D631" s="78" t="s">
        <v>1755</v>
      </c>
      <c r="E631" s="78" t="s">
        <v>3505</v>
      </c>
      <c r="F631" s="78" t="s">
        <v>3506</v>
      </c>
      <c r="G631" s="78" t="s">
        <v>3507</v>
      </c>
      <c r="H631" s="78" t="s">
        <v>1756</v>
      </c>
    </row>
    <row r="632" spans="1:8">
      <c r="A632" s="78" t="s">
        <v>502</v>
      </c>
      <c r="C632" s="78" t="s">
        <v>503</v>
      </c>
      <c r="D632" s="78" t="s">
        <v>1757</v>
      </c>
      <c r="E632" s="78" t="s">
        <v>3508</v>
      </c>
      <c r="F632" s="78" t="s">
        <v>3509</v>
      </c>
      <c r="G632" s="78" t="s">
        <v>3510</v>
      </c>
      <c r="H632" s="78" t="s">
        <v>1758</v>
      </c>
    </row>
    <row r="633" spans="1:8">
      <c r="A633" s="78" t="s">
        <v>502</v>
      </c>
      <c r="C633" s="78" t="s">
        <v>1759</v>
      </c>
      <c r="D633" s="78" t="s">
        <v>1760</v>
      </c>
      <c r="E633" s="78" t="s">
        <v>3511</v>
      </c>
      <c r="F633" s="78" t="s">
        <v>3512</v>
      </c>
      <c r="G633" s="78" t="s">
        <v>3513</v>
      </c>
      <c r="H633" s="78" t="s">
        <v>1761</v>
      </c>
    </row>
    <row r="634" spans="1:8">
      <c r="A634" s="78" t="s">
        <v>502</v>
      </c>
      <c r="C634" s="78" t="s">
        <v>503</v>
      </c>
      <c r="D634" s="78" t="s">
        <v>1762</v>
      </c>
      <c r="E634" s="78" t="s">
        <v>3514</v>
      </c>
      <c r="F634" s="78" t="s">
        <v>3515</v>
      </c>
      <c r="G634" s="78" t="s">
        <v>3516</v>
      </c>
      <c r="H634" s="78" t="s">
        <v>1763</v>
      </c>
    </row>
    <row r="635" spans="1:8">
      <c r="A635" s="78" t="s">
        <v>502</v>
      </c>
      <c r="C635" s="78" t="s">
        <v>503</v>
      </c>
      <c r="D635" s="78" t="s">
        <v>1764</v>
      </c>
      <c r="E635" s="78" t="s">
        <v>3517</v>
      </c>
      <c r="F635" s="78" t="s">
        <v>3518</v>
      </c>
      <c r="G635" s="78" t="s">
        <v>3519</v>
      </c>
      <c r="H635" s="78" t="s">
        <v>1765</v>
      </c>
    </row>
    <row r="636" spans="1:8">
      <c r="A636" s="78" t="s">
        <v>502</v>
      </c>
      <c r="C636" s="78" t="s">
        <v>56</v>
      </c>
      <c r="D636" s="78" t="s">
        <v>1766</v>
      </c>
      <c r="E636" s="78" t="s">
        <v>3520</v>
      </c>
      <c r="F636" s="78" t="s">
        <v>3145</v>
      </c>
      <c r="G636" s="78" t="s">
        <v>3125</v>
      </c>
      <c r="H636" s="78" t="s">
        <v>1767</v>
      </c>
    </row>
    <row r="637" spans="1:8">
      <c r="A637" s="78" t="s">
        <v>502</v>
      </c>
      <c r="C637" s="78" t="s">
        <v>57</v>
      </c>
      <c r="D637" s="78" t="s">
        <v>1768</v>
      </c>
      <c r="E637" s="78" t="s">
        <v>3120</v>
      </c>
      <c r="F637" s="78" t="s">
        <v>3145</v>
      </c>
      <c r="G637" s="78" t="s">
        <v>3521</v>
      </c>
      <c r="H637" s="78" t="s">
        <v>1769</v>
      </c>
    </row>
    <row r="638" spans="1:8">
      <c r="A638" s="78" t="s">
        <v>502</v>
      </c>
      <c r="C638" s="78" t="s">
        <v>57</v>
      </c>
      <c r="D638" s="78" t="s">
        <v>1770</v>
      </c>
      <c r="E638" s="78" t="s">
        <v>3117</v>
      </c>
      <c r="F638" s="78" t="s">
        <v>3522</v>
      </c>
      <c r="G638" s="78" t="s">
        <v>3523</v>
      </c>
      <c r="H638" s="78" t="s">
        <v>1771</v>
      </c>
    </row>
    <row r="639" spans="1:8">
      <c r="A639" s="78" t="s">
        <v>502</v>
      </c>
      <c r="B639" s="78" t="s">
        <v>1772</v>
      </c>
      <c r="C639" s="78" t="s">
        <v>531</v>
      </c>
      <c r="D639" s="78" t="s">
        <v>1773</v>
      </c>
      <c r="E639" s="78" t="s">
        <v>3117</v>
      </c>
      <c r="F639" s="78" t="s">
        <v>3522</v>
      </c>
      <c r="G639" s="78" t="s">
        <v>3523</v>
      </c>
      <c r="H639" s="78" t="s">
        <v>1771</v>
      </c>
    </row>
    <row r="640" spans="1:8">
      <c r="A640" s="78" t="s">
        <v>502</v>
      </c>
      <c r="B640" s="78" t="s">
        <v>1774</v>
      </c>
      <c r="C640" s="78" t="s">
        <v>531</v>
      </c>
      <c r="D640" s="78" t="s">
        <v>1775</v>
      </c>
      <c r="E640" s="78" t="s">
        <v>3117</v>
      </c>
      <c r="F640" s="78" t="s">
        <v>3522</v>
      </c>
      <c r="G640" s="78" t="s">
        <v>3523</v>
      </c>
      <c r="H640" s="78" t="s">
        <v>1771</v>
      </c>
    </row>
    <row r="641" spans="1:8">
      <c r="A641" s="78" t="s">
        <v>502</v>
      </c>
      <c r="B641" s="78" t="s">
        <v>1776</v>
      </c>
      <c r="C641" s="78" t="s">
        <v>534</v>
      </c>
      <c r="D641" s="78" t="s">
        <v>1777</v>
      </c>
      <c r="E641" s="78" t="s">
        <v>3117</v>
      </c>
      <c r="F641" s="78" t="s">
        <v>3522</v>
      </c>
      <c r="G641" s="78" t="s">
        <v>3523</v>
      </c>
      <c r="H641" s="78" t="s">
        <v>1771</v>
      </c>
    </row>
    <row r="642" spans="1:8">
      <c r="A642" s="78" t="s">
        <v>502</v>
      </c>
      <c r="B642" s="78" t="s">
        <v>1778</v>
      </c>
      <c r="C642" s="78" t="s">
        <v>756</v>
      </c>
      <c r="D642" s="78" t="s">
        <v>1779</v>
      </c>
      <c r="E642" s="78" t="s">
        <v>3117</v>
      </c>
      <c r="F642" s="78" t="s">
        <v>3522</v>
      </c>
      <c r="G642" s="78" t="s">
        <v>3523</v>
      </c>
      <c r="H642" s="78" t="s">
        <v>1771</v>
      </c>
    </row>
    <row r="643" spans="1:8">
      <c r="A643" s="78" t="s">
        <v>502</v>
      </c>
      <c r="B643" s="78" t="s">
        <v>1780</v>
      </c>
      <c r="C643" s="78" t="s">
        <v>756</v>
      </c>
      <c r="D643" s="78" t="s">
        <v>1781</v>
      </c>
      <c r="E643" s="78" t="s">
        <v>3117</v>
      </c>
      <c r="F643" s="78" t="s">
        <v>3522</v>
      </c>
      <c r="G643" s="78" t="s">
        <v>3523</v>
      </c>
      <c r="H643" s="78" t="s">
        <v>1771</v>
      </c>
    </row>
    <row r="644" spans="1:8">
      <c r="A644" s="78" t="s">
        <v>502</v>
      </c>
      <c r="B644" s="78" t="s">
        <v>1782</v>
      </c>
      <c r="C644" s="78" t="s">
        <v>528</v>
      </c>
      <c r="D644" s="78" t="s">
        <v>1783</v>
      </c>
      <c r="E644" s="78" t="s">
        <v>3117</v>
      </c>
      <c r="F644" s="78" t="s">
        <v>3522</v>
      </c>
      <c r="G644" s="78" t="s">
        <v>3523</v>
      </c>
      <c r="H644" s="78" t="s">
        <v>1771</v>
      </c>
    </row>
    <row r="645" spans="1:8">
      <c r="A645" s="78" t="s">
        <v>502</v>
      </c>
      <c r="B645" s="78" t="s">
        <v>1784</v>
      </c>
      <c r="C645" s="78" t="s">
        <v>528</v>
      </c>
      <c r="D645" s="78" t="s">
        <v>1785</v>
      </c>
      <c r="E645" s="78" t="s">
        <v>3117</v>
      </c>
      <c r="F645" s="78" t="s">
        <v>3522</v>
      </c>
      <c r="G645" s="78" t="s">
        <v>3523</v>
      </c>
      <c r="H645" s="78" t="s">
        <v>1771</v>
      </c>
    </row>
    <row r="646" spans="1:8">
      <c r="A646" s="78" t="s">
        <v>502</v>
      </c>
      <c r="B646" s="78" t="s">
        <v>1786</v>
      </c>
      <c r="C646" s="78" t="s">
        <v>768</v>
      </c>
      <c r="D646" s="78" t="s">
        <v>1787</v>
      </c>
      <c r="E646" s="78" t="s">
        <v>3117</v>
      </c>
      <c r="F646" s="78" t="s">
        <v>3522</v>
      </c>
      <c r="G646" s="78" t="s">
        <v>3523</v>
      </c>
      <c r="H646" s="78" t="s">
        <v>1771</v>
      </c>
    </row>
    <row r="647" spans="1:8">
      <c r="A647" s="78" t="s">
        <v>502</v>
      </c>
      <c r="C647" s="78" t="s">
        <v>57</v>
      </c>
      <c r="D647" s="78" t="s">
        <v>1788</v>
      </c>
      <c r="E647" s="78" t="s">
        <v>3114</v>
      </c>
      <c r="F647" s="78" t="s">
        <v>3522</v>
      </c>
      <c r="G647" s="78" t="s">
        <v>3524</v>
      </c>
      <c r="H647" s="78" t="s">
        <v>1789</v>
      </c>
    </row>
    <row r="648" spans="1:8">
      <c r="A648" s="78" t="s">
        <v>502</v>
      </c>
      <c r="C648" s="78" t="s">
        <v>503</v>
      </c>
      <c r="D648" s="78" t="s">
        <v>1790</v>
      </c>
      <c r="E648" s="78" t="s">
        <v>3525</v>
      </c>
      <c r="F648" s="78" t="s">
        <v>3526</v>
      </c>
      <c r="G648" s="78" t="s">
        <v>3527</v>
      </c>
      <c r="H648" s="78" t="s">
        <v>1791</v>
      </c>
    </row>
    <row r="649" spans="1:8">
      <c r="A649" s="78" t="s">
        <v>502</v>
      </c>
      <c r="C649" s="78" t="s">
        <v>57</v>
      </c>
      <c r="D649" s="78" t="s">
        <v>1792</v>
      </c>
      <c r="E649" s="78" t="s">
        <v>3528</v>
      </c>
      <c r="F649" s="78" t="s">
        <v>3526</v>
      </c>
      <c r="G649" s="78" t="s">
        <v>3529</v>
      </c>
      <c r="H649" s="78" t="s">
        <v>1793</v>
      </c>
    </row>
    <row r="650" spans="1:8">
      <c r="A650" s="78" t="s">
        <v>502</v>
      </c>
      <c r="C650" s="78" t="s">
        <v>57</v>
      </c>
      <c r="D650" s="78" t="s">
        <v>1794</v>
      </c>
      <c r="E650" s="78" t="s">
        <v>3530</v>
      </c>
      <c r="F650" s="78" t="s">
        <v>3531</v>
      </c>
      <c r="G650" s="78" t="s">
        <v>3532</v>
      </c>
      <c r="H650" s="78" t="s">
        <v>1795</v>
      </c>
    </row>
    <row r="651" spans="1:8">
      <c r="A651" s="78" t="s">
        <v>502</v>
      </c>
      <c r="C651" s="78" t="s">
        <v>1796</v>
      </c>
      <c r="D651" s="78" t="s">
        <v>1797</v>
      </c>
      <c r="E651" s="78" t="s">
        <v>3533</v>
      </c>
      <c r="F651" s="78" t="s">
        <v>3534</v>
      </c>
      <c r="G651" s="78" t="s">
        <v>3421</v>
      </c>
      <c r="H651" s="78" t="s">
        <v>1798</v>
      </c>
    </row>
    <row r="652" spans="1:8">
      <c r="A652" s="78" t="s">
        <v>502</v>
      </c>
      <c r="C652" s="78" t="s">
        <v>57</v>
      </c>
      <c r="D652" s="78" t="s">
        <v>1799</v>
      </c>
      <c r="E652" s="78" t="s">
        <v>3535</v>
      </c>
      <c r="F652" s="78" t="s">
        <v>3534</v>
      </c>
      <c r="G652" s="78" t="s">
        <v>3323</v>
      </c>
      <c r="H652" s="78" t="s">
        <v>1800</v>
      </c>
    </row>
    <row r="653" spans="1:8">
      <c r="A653" s="78" t="s">
        <v>502</v>
      </c>
      <c r="C653" s="78" t="s">
        <v>57</v>
      </c>
      <c r="D653" s="78" t="s">
        <v>1801</v>
      </c>
      <c r="E653" s="78" t="s">
        <v>3536</v>
      </c>
      <c r="F653" s="78" t="s">
        <v>3534</v>
      </c>
      <c r="G653" s="78" t="s">
        <v>3537</v>
      </c>
      <c r="H653" s="78" t="s">
        <v>1802</v>
      </c>
    </row>
    <row r="654" spans="1:8">
      <c r="A654" s="78" t="s">
        <v>502</v>
      </c>
      <c r="B654" s="78" t="s">
        <v>1803</v>
      </c>
      <c r="C654" s="78" t="s">
        <v>534</v>
      </c>
      <c r="D654" s="78" t="s">
        <v>1804</v>
      </c>
      <c r="E654" s="78" t="s">
        <v>3536</v>
      </c>
      <c r="F654" s="78" t="s">
        <v>3534</v>
      </c>
      <c r="G654" s="78" t="s">
        <v>3537</v>
      </c>
      <c r="H654" s="78" t="s">
        <v>1802</v>
      </c>
    </row>
    <row r="655" spans="1:8">
      <c r="A655" s="78" t="s">
        <v>502</v>
      </c>
      <c r="B655" s="78" t="s">
        <v>1805</v>
      </c>
      <c r="C655" s="78" t="s">
        <v>534</v>
      </c>
      <c r="D655" s="78" t="s">
        <v>1806</v>
      </c>
      <c r="E655" s="78" t="s">
        <v>3536</v>
      </c>
      <c r="F655" s="78" t="s">
        <v>3534</v>
      </c>
      <c r="G655" s="78" t="s">
        <v>3537</v>
      </c>
      <c r="H655" s="78" t="s">
        <v>1802</v>
      </c>
    </row>
    <row r="656" spans="1:8">
      <c r="A656" s="78" t="s">
        <v>502</v>
      </c>
      <c r="B656" s="78" t="s">
        <v>1807</v>
      </c>
      <c r="C656" s="78" t="s">
        <v>528</v>
      </c>
      <c r="D656" s="78" t="s">
        <v>1808</v>
      </c>
      <c r="E656" s="78" t="s">
        <v>3536</v>
      </c>
      <c r="F656" s="78" t="s">
        <v>3534</v>
      </c>
      <c r="G656" s="78" t="s">
        <v>3537</v>
      </c>
      <c r="H656" s="78" t="s">
        <v>1802</v>
      </c>
    </row>
    <row r="657" spans="1:8">
      <c r="A657" s="78" t="s">
        <v>502</v>
      </c>
      <c r="B657" s="78" t="s">
        <v>1809</v>
      </c>
      <c r="C657" s="78" t="s">
        <v>534</v>
      </c>
      <c r="D657" s="78" t="s">
        <v>1806</v>
      </c>
      <c r="E657" s="78" t="s">
        <v>3536</v>
      </c>
      <c r="F657" s="78" t="s">
        <v>3534</v>
      </c>
      <c r="G657" s="78" t="s">
        <v>3537</v>
      </c>
      <c r="H657" s="78" t="s">
        <v>1802</v>
      </c>
    </row>
    <row r="658" spans="1:8">
      <c r="A658" s="78" t="s">
        <v>502</v>
      </c>
      <c r="B658" s="78" t="s">
        <v>1810</v>
      </c>
      <c r="C658" s="78" t="s">
        <v>759</v>
      </c>
      <c r="D658" s="78" t="s">
        <v>1811</v>
      </c>
      <c r="E658" s="78" t="s">
        <v>3536</v>
      </c>
      <c r="F658" s="78" t="s">
        <v>3534</v>
      </c>
      <c r="G658" s="78" t="s">
        <v>3537</v>
      </c>
      <c r="H658" s="78" t="s">
        <v>1802</v>
      </c>
    </row>
    <row r="659" spans="1:8">
      <c r="A659" s="78" t="s">
        <v>502</v>
      </c>
      <c r="B659" s="78" t="s">
        <v>1812</v>
      </c>
      <c r="C659" s="78" t="s">
        <v>756</v>
      </c>
      <c r="D659" s="78" t="s">
        <v>1813</v>
      </c>
      <c r="E659" s="78" t="s">
        <v>3536</v>
      </c>
      <c r="F659" s="78" t="s">
        <v>3534</v>
      </c>
      <c r="G659" s="78" t="s">
        <v>3537</v>
      </c>
      <c r="H659" s="78" t="s">
        <v>1802</v>
      </c>
    </row>
    <row r="660" spans="1:8">
      <c r="A660" s="78" t="s">
        <v>502</v>
      </c>
      <c r="B660" s="78" t="s">
        <v>1814</v>
      </c>
      <c r="C660" s="78" t="s">
        <v>756</v>
      </c>
      <c r="D660" s="78" t="s">
        <v>1815</v>
      </c>
      <c r="E660" s="78" t="s">
        <v>3536</v>
      </c>
      <c r="F660" s="78" t="s">
        <v>3534</v>
      </c>
      <c r="G660" s="78" t="s">
        <v>3537</v>
      </c>
      <c r="H660" s="78" t="s">
        <v>1802</v>
      </c>
    </row>
    <row r="661" spans="1:8">
      <c r="A661" s="78" t="s">
        <v>502</v>
      </c>
      <c r="B661" s="78" t="s">
        <v>1816</v>
      </c>
      <c r="C661" s="78" t="s">
        <v>756</v>
      </c>
      <c r="D661" s="78" t="s">
        <v>1817</v>
      </c>
      <c r="E661" s="78" t="s">
        <v>3536</v>
      </c>
      <c r="F661" s="78" t="s">
        <v>3534</v>
      </c>
      <c r="G661" s="78" t="s">
        <v>3537</v>
      </c>
      <c r="H661" s="78" t="s">
        <v>1802</v>
      </c>
    </row>
    <row r="662" spans="1:8">
      <c r="A662" s="78" t="s">
        <v>502</v>
      </c>
      <c r="B662" s="78" t="s">
        <v>1818</v>
      </c>
      <c r="C662" s="78" t="s">
        <v>768</v>
      </c>
      <c r="D662" s="78" t="s">
        <v>1819</v>
      </c>
      <c r="E662" s="78" t="s">
        <v>3536</v>
      </c>
      <c r="F662" s="78" t="s">
        <v>3534</v>
      </c>
      <c r="G662" s="78" t="s">
        <v>3537</v>
      </c>
      <c r="H662" s="78" t="s">
        <v>1802</v>
      </c>
    </row>
    <row r="663" spans="1:8">
      <c r="A663" s="78" t="s">
        <v>502</v>
      </c>
      <c r="B663" s="78" t="s">
        <v>1820</v>
      </c>
      <c r="C663" s="78" t="s">
        <v>768</v>
      </c>
      <c r="D663" s="78" t="s">
        <v>1819</v>
      </c>
      <c r="E663" s="78" t="s">
        <v>3536</v>
      </c>
      <c r="F663" s="78" t="s">
        <v>3534</v>
      </c>
      <c r="G663" s="78" t="s">
        <v>3537</v>
      </c>
      <c r="H663" s="78" t="s">
        <v>1802</v>
      </c>
    </row>
    <row r="664" spans="1:8">
      <c r="A664" s="78" t="s">
        <v>502</v>
      </c>
      <c r="B664" s="78" t="s">
        <v>1821</v>
      </c>
      <c r="C664" s="78" t="s">
        <v>768</v>
      </c>
      <c r="D664" s="78" t="s">
        <v>1822</v>
      </c>
      <c r="E664" s="78" t="s">
        <v>3536</v>
      </c>
      <c r="F664" s="78" t="s">
        <v>3534</v>
      </c>
      <c r="G664" s="78" t="s">
        <v>3537</v>
      </c>
      <c r="H664" s="78" t="s">
        <v>1802</v>
      </c>
    </row>
    <row r="665" spans="1:8">
      <c r="A665" s="78" t="s">
        <v>502</v>
      </c>
      <c r="B665" s="78" t="s">
        <v>1803</v>
      </c>
      <c r="C665" s="78" t="s">
        <v>534</v>
      </c>
      <c r="D665" s="78" t="s">
        <v>1823</v>
      </c>
      <c r="E665" s="78" t="s">
        <v>3536</v>
      </c>
      <c r="F665" s="78" t="s">
        <v>3534</v>
      </c>
      <c r="G665" s="78" t="s">
        <v>3537</v>
      </c>
      <c r="H665" s="78" t="s">
        <v>1802</v>
      </c>
    </row>
    <row r="666" spans="1:8">
      <c r="A666" s="78" t="s">
        <v>502</v>
      </c>
      <c r="B666" s="78" t="s">
        <v>1824</v>
      </c>
      <c r="C666" s="78" t="s">
        <v>528</v>
      </c>
      <c r="D666" s="78" t="s">
        <v>1825</v>
      </c>
      <c r="E666" s="78" t="s">
        <v>3536</v>
      </c>
      <c r="F666" s="78" t="s">
        <v>3534</v>
      </c>
      <c r="G666" s="78" t="s">
        <v>3537</v>
      </c>
      <c r="H666" s="78" t="s">
        <v>1802</v>
      </c>
    </row>
    <row r="667" spans="1:8">
      <c r="A667" s="78" t="s">
        <v>502</v>
      </c>
      <c r="B667" s="78" t="s">
        <v>1826</v>
      </c>
      <c r="C667" s="78" t="s">
        <v>531</v>
      </c>
      <c r="D667" s="78" t="s">
        <v>1827</v>
      </c>
      <c r="E667" s="78" t="s">
        <v>3536</v>
      </c>
      <c r="F667" s="78" t="s">
        <v>3534</v>
      </c>
      <c r="G667" s="78" t="s">
        <v>3537</v>
      </c>
      <c r="H667" s="78" t="s">
        <v>1802</v>
      </c>
    </row>
    <row r="668" spans="1:8">
      <c r="A668" s="78" t="s">
        <v>502</v>
      </c>
      <c r="C668" s="78" t="s">
        <v>57</v>
      </c>
      <c r="D668" s="78" t="s">
        <v>1828</v>
      </c>
      <c r="E668" s="78" t="s">
        <v>3538</v>
      </c>
      <c r="F668" s="78" t="s">
        <v>3142</v>
      </c>
      <c r="G668" s="78" t="s">
        <v>3539</v>
      </c>
      <c r="H668" s="78" t="s">
        <v>1829</v>
      </c>
    </row>
    <row r="669" spans="1:8">
      <c r="A669" s="78" t="s">
        <v>502</v>
      </c>
      <c r="C669" s="78" t="s">
        <v>57</v>
      </c>
      <c r="D669" s="78" t="s">
        <v>1830</v>
      </c>
      <c r="E669" s="78" t="s">
        <v>3540</v>
      </c>
      <c r="F669" s="78" t="s">
        <v>3541</v>
      </c>
      <c r="G669" s="78" t="s">
        <v>3542</v>
      </c>
      <c r="H669" s="78" t="s">
        <v>1831</v>
      </c>
    </row>
    <row r="670" spans="1:8">
      <c r="A670" s="78" t="s">
        <v>502</v>
      </c>
      <c r="B670" s="78" t="s">
        <v>1832</v>
      </c>
      <c r="C670" s="78" t="s">
        <v>756</v>
      </c>
      <c r="D670" s="78" t="s">
        <v>1833</v>
      </c>
      <c r="E670" s="78" t="s">
        <v>3540</v>
      </c>
      <c r="F670" s="78" t="s">
        <v>3541</v>
      </c>
      <c r="G670" s="78" t="s">
        <v>3542</v>
      </c>
      <c r="H670" s="78" t="s">
        <v>1831</v>
      </c>
    </row>
    <row r="671" spans="1:8">
      <c r="A671" s="78" t="s">
        <v>502</v>
      </c>
      <c r="B671" s="78" t="s">
        <v>1834</v>
      </c>
      <c r="C671" s="78" t="s">
        <v>531</v>
      </c>
      <c r="D671" s="78" t="s">
        <v>1835</v>
      </c>
      <c r="E671" s="78" t="s">
        <v>3540</v>
      </c>
      <c r="F671" s="78" t="s">
        <v>3541</v>
      </c>
      <c r="G671" s="78" t="s">
        <v>3542</v>
      </c>
      <c r="H671" s="78" t="s">
        <v>1831</v>
      </c>
    </row>
    <row r="672" spans="1:8">
      <c r="A672" s="78" t="s">
        <v>502</v>
      </c>
      <c r="C672" s="78" t="s">
        <v>57</v>
      </c>
      <c r="D672" s="78" t="s">
        <v>1836</v>
      </c>
      <c r="E672" s="78" t="s">
        <v>3543</v>
      </c>
      <c r="F672" s="78" t="s">
        <v>3541</v>
      </c>
      <c r="G672" s="78" t="s">
        <v>3544</v>
      </c>
      <c r="H672" s="78" t="s">
        <v>1837</v>
      </c>
    </row>
    <row r="673" spans="1:8">
      <c r="A673" s="78" t="s">
        <v>502</v>
      </c>
      <c r="C673" s="78" t="s">
        <v>57</v>
      </c>
      <c r="D673" s="78" t="s">
        <v>1838</v>
      </c>
      <c r="E673" s="78" t="s">
        <v>3111</v>
      </c>
      <c r="F673" s="78" t="s">
        <v>3545</v>
      </c>
      <c r="G673" s="78" t="s">
        <v>3546</v>
      </c>
      <c r="H673" s="78" t="s">
        <v>1839</v>
      </c>
    </row>
    <row r="674" spans="1:8">
      <c r="A674" s="78" t="s">
        <v>502</v>
      </c>
      <c r="B674" s="78" t="s">
        <v>1840</v>
      </c>
      <c r="C674" s="78" t="s">
        <v>756</v>
      </c>
      <c r="D674" s="78" t="s">
        <v>1841</v>
      </c>
      <c r="E674" s="78" t="s">
        <v>3111</v>
      </c>
      <c r="F674" s="78" t="s">
        <v>3545</v>
      </c>
      <c r="G674" s="78" t="s">
        <v>3546</v>
      </c>
      <c r="H674" s="78" t="s">
        <v>1839</v>
      </c>
    </row>
    <row r="675" spans="1:8">
      <c r="A675" s="78" t="s">
        <v>502</v>
      </c>
      <c r="B675" s="78" t="s">
        <v>1842</v>
      </c>
      <c r="C675" s="78" t="s">
        <v>756</v>
      </c>
      <c r="D675" s="78" t="s">
        <v>1843</v>
      </c>
      <c r="E675" s="78" t="s">
        <v>3111</v>
      </c>
      <c r="F675" s="78" t="s">
        <v>3545</v>
      </c>
      <c r="G675" s="78" t="s">
        <v>3546</v>
      </c>
      <c r="H675" s="78" t="s">
        <v>1839</v>
      </c>
    </row>
    <row r="676" spans="1:8">
      <c r="A676" s="78" t="s">
        <v>502</v>
      </c>
      <c r="B676" s="78" t="s">
        <v>1844</v>
      </c>
      <c r="C676" s="78" t="s">
        <v>768</v>
      </c>
      <c r="D676" s="78" t="s">
        <v>1845</v>
      </c>
      <c r="E676" s="78" t="s">
        <v>3111</v>
      </c>
      <c r="F676" s="78" t="s">
        <v>3545</v>
      </c>
      <c r="G676" s="78" t="s">
        <v>3546</v>
      </c>
      <c r="H676" s="78" t="s">
        <v>1839</v>
      </c>
    </row>
    <row r="677" spans="1:8">
      <c r="A677" s="78" t="s">
        <v>502</v>
      </c>
      <c r="B677" s="78" t="s">
        <v>1846</v>
      </c>
      <c r="C677" s="78" t="s">
        <v>531</v>
      </c>
      <c r="D677" s="78" t="s">
        <v>1847</v>
      </c>
      <c r="E677" s="78" t="s">
        <v>3111</v>
      </c>
      <c r="F677" s="78" t="s">
        <v>3545</v>
      </c>
      <c r="G677" s="78" t="s">
        <v>3546</v>
      </c>
      <c r="H677" s="78" t="s">
        <v>1839</v>
      </c>
    </row>
    <row r="678" spans="1:8">
      <c r="A678" s="78" t="s">
        <v>502</v>
      </c>
      <c r="C678" s="78" t="s">
        <v>503</v>
      </c>
      <c r="D678" s="78" t="s">
        <v>1848</v>
      </c>
      <c r="E678" s="78" t="s">
        <v>3547</v>
      </c>
      <c r="F678" s="78" t="s">
        <v>3548</v>
      </c>
      <c r="G678" s="78" t="s">
        <v>3549</v>
      </c>
      <c r="H678" s="78" t="s">
        <v>1849</v>
      </c>
    </row>
    <row r="679" spans="1:8">
      <c r="A679" s="78" t="s">
        <v>502</v>
      </c>
      <c r="C679" s="78" t="s">
        <v>57</v>
      </c>
      <c r="D679" s="78" t="s">
        <v>1850</v>
      </c>
      <c r="E679" s="78" t="s">
        <v>3108</v>
      </c>
      <c r="F679" s="78" t="s">
        <v>3550</v>
      </c>
      <c r="G679" s="78" t="s">
        <v>3551</v>
      </c>
      <c r="H679" s="78" t="s">
        <v>1851</v>
      </c>
    </row>
    <row r="680" spans="1:8">
      <c r="A680" s="78" t="s">
        <v>502</v>
      </c>
      <c r="C680" s="78" t="s">
        <v>503</v>
      </c>
      <c r="D680" s="78" t="s">
        <v>1852</v>
      </c>
      <c r="E680" s="78" t="s">
        <v>3552</v>
      </c>
      <c r="F680" s="78" t="s">
        <v>3553</v>
      </c>
      <c r="G680" s="78" t="s">
        <v>3554</v>
      </c>
      <c r="H680" s="78" t="s">
        <v>1853</v>
      </c>
    </row>
    <row r="681" spans="1:8">
      <c r="A681" s="78" t="s">
        <v>502</v>
      </c>
      <c r="C681" s="78" t="s">
        <v>57</v>
      </c>
      <c r="D681" s="78" t="s">
        <v>1854</v>
      </c>
      <c r="E681" s="78" t="s">
        <v>3555</v>
      </c>
      <c r="F681" s="78" t="s">
        <v>3556</v>
      </c>
      <c r="G681" s="78" t="s">
        <v>3557</v>
      </c>
      <c r="H681" s="78" t="s">
        <v>1855</v>
      </c>
    </row>
    <row r="682" spans="1:8">
      <c r="A682" s="78" t="s">
        <v>502</v>
      </c>
      <c r="C682" s="78" t="s">
        <v>57</v>
      </c>
      <c r="D682" s="78" t="s">
        <v>1856</v>
      </c>
      <c r="E682" s="78" t="s">
        <v>3106</v>
      </c>
      <c r="F682" s="78" t="s">
        <v>3556</v>
      </c>
      <c r="G682" s="78" t="s">
        <v>3558</v>
      </c>
      <c r="H682" s="78" t="s">
        <v>1857</v>
      </c>
    </row>
    <row r="683" spans="1:8">
      <c r="A683" s="78" t="s">
        <v>502</v>
      </c>
      <c r="C683" s="78" t="s">
        <v>503</v>
      </c>
      <c r="D683" s="78" t="s">
        <v>1858</v>
      </c>
      <c r="E683" s="78" t="s">
        <v>3559</v>
      </c>
      <c r="F683" s="78" t="s">
        <v>3560</v>
      </c>
      <c r="G683" s="78" t="s">
        <v>3561</v>
      </c>
      <c r="H683" s="78" t="s">
        <v>1859</v>
      </c>
    </row>
    <row r="684" spans="1:8">
      <c r="A684" s="78" t="s">
        <v>502</v>
      </c>
      <c r="C684" s="78" t="s">
        <v>503</v>
      </c>
      <c r="D684" s="78" t="s">
        <v>1860</v>
      </c>
      <c r="E684" s="78" t="s">
        <v>3562</v>
      </c>
      <c r="F684" s="78" t="s">
        <v>3563</v>
      </c>
      <c r="G684" s="78" t="s">
        <v>3564</v>
      </c>
      <c r="H684" s="78" t="s">
        <v>1861</v>
      </c>
    </row>
    <row r="685" spans="1:8">
      <c r="A685" s="78" t="s">
        <v>502</v>
      </c>
      <c r="C685" s="78" t="s">
        <v>56</v>
      </c>
      <c r="D685" s="78" t="s">
        <v>1862</v>
      </c>
      <c r="E685" s="78" t="s">
        <v>3565</v>
      </c>
      <c r="F685" s="78" t="s">
        <v>3566</v>
      </c>
      <c r="G685" s="78" t="s">
        <v>3567</v>
      </c>
      <c r="H685" s="78" t="s">
        <v>1863</v>
      </c>
    </row>
    <row r="686" spans="1:8">
      <c r="A686" s="78" t="s">
        <v>502</v>
      </c>
      <c r="C686" s="78" t="s">
        <v>57</v>
      </c>
      <c r="D686" s="78" t="s">
        <v>1864</v>
      </c>
      <c r="E686" s="78" t="s">
        <v>3568</v>
      </c>
      <c r="F686" s="78" t="s">
        <v>3569</v>
      </c>
      <c r="G686" s="78" t="s">
        <v>3570</v>
      </c>
      <c r="H686" s="78" t="s">
        <v>1865</v>
      </c>
    </row>
    <row r="687" spans="1:8">
      <c r="A687" s="78" t="s">
        <v>502</v>
      </c>
      <c r="C687" s="78" t="s">
        <v>503</v>
      </c>
      <c r="D687" s="78" t="s">
        <v>1866</v>
      </c>
      <c r="E687" s="78" t="s">
        <v>3571</v>
      </c>
      <c r="F687" s="78" t="s">
        <v>3572</v>
      </c>
      <c r="G687" s="78" t="s">
        <v>3573</v>
      </c>
      <c r="H687" s="78" t="s">
        <v>1867</v>
      </c>
    </row>
    <row r="688" spans="1:8">
      <c r="A688" s="78" t="s">
        <v>502</v>
      </c>
      <c r="B688" s="78" t="s">
        <v>1868</v>
      </c>
      <c r="C688" s="78" t="s">
        <v>539</v>
      </c>
      <c r="D688" s="78" t="s">
        <v>1869</v>
      </c>
      <c r="E688" s="78" t="s">
        <v>3571</v>
      </c>
      <c r="F688" s="78" t="s">
        <v>3572</v>
      </c>
      <c r="G688" s="78" t="s">
        <v>3573</v>
      </c>
      <c r="H688" s="78" t="s">
        <v>1867</v>
      </c>
    </row>
    <row r="689" spans="1:8">
      <c r="A689" s="78" t="s">
        <v>502</v>
      </c>
      <c r="B689" s="78" t="s">
        <v>1870</v>
      </c>
      <c r="C689" s="78" t="s">
        <v>528</v>
      </c>
      <c r="D689" s="78" t="s">
        <v>1871</v>
      </c>
      <c r="E689" s="78" t="s">
        <v>3571</v>
      </c>
      <c r="F689" s="78" t="s">
        <v>3572</v>
      </c>
      <c r="G689" s="78" t="s">
        <v>3573</v>
      </c>
      <c r="H689" s="78" t="s">
        <v>1867</v>
      </c>
    </row>
    <row r="690" spans="1:8">
      <c r="A690" s="78" t="s">
        <v>502</v>
      </c>
      <c r="B690" s="78" t="s">
        <v>1872</v>
      </c>
      <c r="C690" s="78" t="s">
        <v>531</v>
      </c>
      <c r="D690" s="78" t="s">
        <v>1873</v>
      </c>
      <c r="E690" s="78" t="s">
        <v>3571</v>
      </c>
      <c r="F690" s="78" t="s">
        <v>3572</v>
      </c>
      <c r="G690" s="78" t="s">
        <v>3573</v>
      </c>
      <c r="H690" s="78" t="s">
        <v>1867</v>
      </c>
    </row>
    <row r="691" spans="1:8">
      <c r="A691" s="78" t="s">
        <v>502</v>
      </c>
      <c r="B691" s="78" t="s">
        <v>1874</v>
      </c>
      <c r="C691" s="78" t="s">
        <v>531</v>
      </c>
      <c r="D691" s="78" t="s">
        <v>1875</v>
      </c>
      <c r="E691" s="78" t="s">
        <v>3571</v>
      </c>
      <c r="F691" s="78" t="s">
        <v>3572</v>
      </c>
      <c r="G691" s="78" t="s">
        <v>3573</v>
      </c>
      <c r="H691" s="78" t="s">
        <v>1867</v>
      </c>
    </row>
    <row r="692" spans="1:8">
      <c r="A692" s="78" t="s">
        <v>502</v>
      </c>
      <c r="B692" s="78" t="s">
        <v>1876</v>
      </c>
      <c r="C692" s="78" t="s">
        <v>539</v>
      </c>
      <c r="D692" s="78" t="s">
        <v>1877</v>
      </c>
      <c r="E692" s="78" t="s">
        <v>3571</v>
      </c>
      <c r="F692" s="78" t="s">
        <v>3572</v>
      </c>
      <c r="G692" s="78" t="s">
        <v>3573</v>
      </c>
      <c r="H692" s="78" t="s">
        <v>1867</v>
      </c>
    </row>
    <row r="693" spans="1:8">
      <c r="A693" s="78" t="s">
        <v>502</v>
      </c>
      <c r="B693" s="78" t="s">
        <v>1878</v>
      </c>
      <c r="C693" s="78" t="s">
        <v>539</v>
      </c>
      <c r="D693" s="78" t="s">
        <v>1879</v>
      </c>
      <c r="E693" s="78" t="s">
        <v>3571</v>
      </c>
      <c r="F693" s="78" t="s">
        <v>3572</v>
      </c>
      <c r="G693" s="78" t="s">
        <v>3573</v>
      </c>
      <c r="H693" s="78" t="s">
        <v>1867</v>
      </c>
    </row>
    <row r="694" spans="1:8">
      <c r="A694" s="78" t="s">
        <v>502</v>
      </c>
      <c r="B694" s="78" t="s">
        <v>1880</v>
      </c>
      <c r="C694" s="78" t="s">
        <v>534</v>
      </c>
      <c r="D694" s="78" t="s">
        <v>1881</v>
      </c>
      <c r="E694" s="78" t="s">
        <v>3571</v>
      </c>
      <c r="F694" s="78" t="s">
        <v>3572</v>
      </c>
      <c r="G694" s="78" t="s">
        <v>3573</v>
      </c>
      <c r="H694" s="78" t="s">
        <v>1867</v>
      </c>
    </row>
    <row r="695" spans="1:8">
      <c r="A695" s="78" t="s">
        <v>502</v>
      </c>
      <c r="B695" s="78" t="s">
        <v>1882</v>
      </c>
      <c r="C695" s="78" t="s">
        <v>534</v>
      </c>
      <c r="D695" s="78" t="s">
        <v>1883</v>
      </c>
      <c r="E695" s="78" t="s">
        <v>3571</v>
      </c>
      <c r="F695" s="78" t="s">
        <v>3572</v>
      </c>
      <c r="G695" s="78" t="s">
        <v>3573</v>
      </c>
      <c r="H695" s="78" t="s">
        <v>1867</v>
      </c>
    </row>
    <row r="696" spans="1:8">
      <c r="A696" s="78" t="s">
        <v>502</v>
      </c>
      <c r="C696" s="78" t="s">
        <v>503</v>
      </c>
      <c r="D696" s="78" t="s">
        <v>1884</v>
      </c>
      <c r="E696" s="78" t="s">
        <v>3574</v>
      </c>
      <c r="F696" s="78" t="s">
        <v>3572</v>
      </c>
      <c r="G696" s="78" t="s">
        <v>3575</v>
      </c>
      <c r="H696" s="78" t="s">
        <v>1885</v>
      </c>
    </row>
    <row r="697" spans="1:8">
      <c r="A697" s="78" t="s">
        <v>502</v>
      </c>
      <c r="C697" s="78" t="s">
        <v>503</v>
      </c>
      <c r="D697" s="78" t="s">
        <v>1886</v>
      </c>
      <c r="E697" s="78" t="s">
        <v>3576</v>
      </c>
      <c r="F697" s="78" t="s">
        <v>3137</v>
      </c>
      <c r="G697" s="78" t="s">
        <v>3577</v>
      </c>
      <c r="H697" s="78" t="s">
        <v>1887</v>
      </c>
    </row>
    <row r="698" spans="1:8">
      <c r="A698" s="78" t="s">
        <v>502</v>
      </c>
      <c r="C698" s="78" t="s">
        <v>57</v>
      </c>
      <c r="D698" s="78" t="s">
        <v>1888</v>
      </c>
      <c r="E698" s="78" t="s">
        <v>3578</v>
      </c>
      <c r="F698" s="78" t="s">
        <v>3579</v>
      </c>
      <c r="G698" s="78" t="s">
        <v>3580</v>
      </c>
      <c r="H698" s="78" t="s">
        <v>1889</v>
      </c>
    </row>
    <row r="699" spans="1:8">
      <c r="A699" s="78" t="s">
        <v>502</v>
      </c>
      <c r="B699" s="78" t="s">
        <v>1890</v>
      </c>
      <c r="C699" s="78" t="s">
        <v>531</v>
      </c>
      <c r="D699" s="78" t="s">
        <v>1891</v>
      </c>
      <c r="E699" s="78" t="s">
        <v>3578</v>
      </c>
      <c r="F699" s="78" t="s">
        <v>3579</v>
      </c>
      <c r="G699" s="78" t="s">
        <v>3580</v>
      </c>
      <c r="H699" s="78" t="s">
        <v>1889</v>
      </c>
    </row>
    <row r="700" spans="1:8">
      <c r="A700" s="78" t="s">
        <v>502</v>
      </c>
      <c r="B700" s="78" t="s">
        <v>1892</v>
      </c>
      <c r="C700" s="78" t="s">
        <v>756</v>
      </c>
      <c r="D700" s="78" t="s">
        <v>1893</v>
      </c>
      <c r="E700" s="78" t="s">
        <v>3578</v>
      </c>
      <c r="F700" s="78" t="s">
        <v>3579</v>
      </c>
      <c r="G700" s="78" t="s">
        <v>3580</v>
      </c>
      <c r="H700" s="78" t="s">
        <v>1889</v>
      </c>
    </row>
    <row r="701" spans="1:8">
      <c r="A701" s="78" t="s">
        <v>502</v>
      </c>
      <c r="B701" s="78" t="s">
        <v>1894</v>
      </c>
      <c r="C701" s="78" t="s">
        <v>756</v>
      </c>
      <c r="D701" s="78" t="s">
        <v>1895</v>
      </c>
      <c r="E701" s="78" t="s">
        <v>3578</v>
      </c>
      <c r="F701" s="78" t="s">
        <v>3579</v>
      </c>
      <c r="G701" s="78" t="s">
        <v>3580</v>
      </c>
      <c r="H701" s="78" t="s">
        <v>1889</v>
      </c>
    </row>
    <row r="702" spans="1:8">
      <c r="A702" s="78" t="s">
        <v>502</v>
      </c>
      <c r="B702" s="78" t="s">
        <v>1896</v>
      </c>
      <c r="C702" s="78" t="s">
        <v>534</v>
      </c>
      <c r="D702" s="78" t="s">
        <v>1897</v>
      </c>
      <c r="E702" s="78" t="s">
        <v>3578</v>
      </c>
      <c r="F702" s="78" t="s">
        <v>3579</v>
      </c>
      <c r="G702" s="78" t="s">
        <v>3580</v>
      </c>
      <c r="H702" s="78" t="s">
        <v>1889</v>
      </c>
    </row>
    <row r="703" spans="1:8">
      <c r="A703" s="78" t="s">
        <v>502</v>
      </c>
      <c r="B703" s="78" t="s">
        <v>1898</v>
      </c>
      <c r="C703" s="78" t="s">
        <v>534</v>
      </c>
      <c r="D703" s="78" t="s">
        <v>1899</v>
      </c>
      <c r="E703" s="78" t="s">
        <v>3578</v>
      </c>
      <c r="F703" s="78" t="s">
        <v>3579</v>
      </c>
      <c r="G703" s="78" t="s">
        <v>3580</v>
      </c>
      <c r="H703" s="78" t="s">
        <v>1889</v>
      </c>
    </row>
    <row r="704" spans="1:8">
      <c r="A704" s="78" t="s">
        <v>502</v>
      </c>
      <c r="B704" s="78" t="s">
        <v>1900</v>
      </c>
      <c r="C704" s="78" t="s">
        <v>768</v>
      </c>
      <c r="D704" s="78" t="s">
        <v>1901</v>
      </c>
      <c r="E704" s="78" t="s">
        <v>3578</v>
      </c>
      <c r="F704" s="78" t="s">
        <v>3579</v>
      </c>
      <c r="G704" s="78" t="s">
        <v>3580</v>
      </c>
      <c r="H704" s="78" t="s">
        <v>1889</v>
      </c>
    </row>
    <row r="705" spans="1:8">
      <c r="A705" s="78" t="s">
        <v>502</v>
      </c>
      <c r="B705" s="78" t="s">
        <v>1902</v>
      </c>
      <c r="C705" s="78" t="s">
        <v>528</v>
      </c>
      <c r="D705" s="78" t="s">
        <v>1903</v>
      </c>
      <c r="E705" s="78" t="s">
        <v>3578</v>
      </c>
      <c r="F705" s="78" t="s">
        <v>3579</v>
      </c>
      <c r="G705" s="78" t="s">
        <v>3580</v>
      </c>
      <c r="H705" s="78" t="s">
        <v>1889</v>
      </c>
    </row>
    <row r="706" spans="1:8">
      <c r="A706" s="78" t="s">
        <v>502</v>
      </c>
      <c r="C706" s="78" t="s">
        <v>503</v>
      </c>
      <c r="D706" s="78" t="s">
        <v>1904</v>
      </c>
      <c r="E706" s="78" t="s">
        <v>3581</v>
      </c>
      <c r="F706" s="78" t="s">
        <v>3579</v>
      </c>
      <c r="G706" s="78" t="s">
        <v>3582</v>
      </c>
      <c r="H706" s="78" t="s">
        <v>1905</v>
      </c>
    </row>
    <row r="707" spans="1:8">
      <c r="A707" s="78" t="s">
        <v>502</v>
      </c>
      <c r="C707" s="78" t="s">
        <v>503</v>
      </c>
      <c r="D707" s="78" t="s">
        <v>1906</v>
      </c>
      <c r="E707" s="78" t="s">
        <v>3583</v>
      </c>
      <c r="F707" s="78" t="s">
        <v>3584</v>
      </c>
      <c r="G707" s="78" t="s">
        <v>3585</v>
      </c>
      <c r="H707" s="78" t="s">
        <v>1907</v>
      </c>
    </row>
    <row r="708" spans="1:8">
      <c r="A708" s="78" t="s">
        <v>502</v>
      </c>
      <c r="C708" s="78" t="s">
        <v>503</v>
      </c>
      <c r="D708" s="78" t="s">
        <v>1908</v>
      </c>
      <c r="E708" s="78" t="s">
        <v>3103</v>
      </c>
      <c r="F708" s="78" t="s">
        <v>3586</v>
      </c>
      <c r="G708" s="78" t="s">
        <v>3587</v>
      </c>
      <c r="H708" s="78" t="s">
        <v>1909</v>
      </c>
    </row>
    <row r="709" spans="1:8">
      <c r="A709" s="78" t="s">
        <v>502</v>
      </c>
      <c r="C709" s="78" t="s">
        <v>503</v>
      </c>
      <c r="D709" s="78" t="s">
        <v>1910</v>
      </c>
      <c r="E709" s="78" t="s">
        <v>3588</v>
      </c>
      <c r="F709" s="78" t="s">
        <v>3589</v>
      </c>
      <c r="G709" s="78" t="s">
        <v>3590</v>
      </c>
      <c r="H709" s="78" t="s">
        <v>1911</v>
      </c>
    </row>
    <row r="710" spans="1:8">
      <c r="A710" s="78" t="s">
        <v>502</v>
      </c>
      <c r="C710" s="78" t="s">
        <v>57</v>
      </c>
      <c r="D710" s="78" t="s">
        <v>1912</v>
      </c>
      <c r="E710" s="78" t="s">
        <v>3101</v>
      </c>
      <c r="F710" s="78" t="s">
        <v>3591</v>
      </c>
      <c r="G710" s="78" t="s">
        <v>3592</v>
      </c>
      <c r="H710" s="78" t="s">
        <v>1913</v>
      </c>
    </row>
    <row r="711" spans="1:8">
      <c r="A711" s="78" t="s">
        <v>502</v>
      </c>
      <c r="C711" s="78" t="s">
        <v>57</v>
      </c>
      <c r="D711" s="78" t="s">
        <v>1914</v>
      </c>
      <c r="E711" s="78" t="s">
        <v>3593</v>
      </c>
      <c r="F711" s="78" t="s">
        <v>3594</v>
      </c>
      <c r="G711" s="78" t="s">
        <v>3595</v>
      </c>
      <c r="H711" s="78" t="s">
        <v>1915</v>
      </c>
    </row>
    <row r="712" spans="1:8">
      <c r="A712" s="78" t="s">
        <v>502</v>
      </c>
      <c r="C712" s="78" t="s">
        <v>57</v>
      </c>
      <c r="D712" s="78" t="s">
        <v>1916</v>
      </c>
      <c r="E712" s="78" t="s">
        <v>3596</v>
      </c>
      <c r="F712" s="78" t="s">
        <v>3597</v>
      </c>
      <c r="G712" s="78" t="s">
        <v>3094</v>
      </c>
      <c r="H712" s="78" t="s">
        <v>1917</v>
      </c>
    </row>
    <row r="713" spans="1:8">
      <c r="A713" s="78" t="s">
        <v>502</v>
      </c>
      <c r="C713" s="78" t="s">
        <v>503</v>
      </c>
      <c r="D713" s="78" t="s">
        <v>1918</v>
      </c>
      <c r="E713" s="78" t="s">
        <v>3598</v>
      </c>
      <c r="F713" s="78" t="s">
        <v>3599</v>
      </c>
      <c r="G713" s="78" t="s">
        <v>3600</v>
      </c>
      <c r="H713" s="78" t="s">
        <v>1919</v>
      </c>
    </row>
    <row r="714" spans="1:8">
      <c r="A714" s="78" t="s">
        <v>502</v>
      </c>
      <c r="C714" s="78" t="s">
        <v>503</v>
      </c>
      <c r="D714" s="78" t="s">
        <v>1920</v>
      </c>
      <c r="E714" s="78" t="s">
        <v>3601</v>
      </c>
      <c r="F714" s="78" t="s">
        <v>3599</v>
      </c>
      <c r="G714" s="78" t="s">
        <v>3602</v>
      </c>
      <c r="H714" s="78" t="s">
        <v>1921</v>
      </c>
    </row>
    <row r="715" spans="1:8">
      <c r="A715" s="78" t="s">
        <v>502</v>
      </c>
      <c r="C715" s="78" t="s">
        <v>57</v>
      </c>
      <c r="D715" s="78" t="s">
        <v>1922</v>
      </c>
      <c r="E715" s="78" t="s">
        <v>3603</v>
      </c>
      <c r="F715" s="78" t="s">
        <v>3604</v>
      </c>
      <c r="G715" s="78" t="s">
        <v>3605</v>
      </c>
      <c r="H715" s="78" t="s">
        <v>1923</v>
      </c>
    </row>
    <row r="716" spans="1:8">
      <c r="A716" s="78" t="s">
        <v>502</v>
      </c>
      <c r="C716" s="78" t="s">
        <v>503</v>
      </c>
      <c r="D716" s="78" t="s">
        <v>1924</v>
      </c>
      <c r="E716" s="78" t="s">
        <v>3606</v>
      </c>
      <c r="F716" s="78" t="s">
        <v>3607</v>
      </c>
      <c r="G716" s="78" t="s">
        <v>3608</v>
      </c>
      <c r="H716" s="78" t="s">
        <v>1925</v>
      </c>
    </row>
    <row r="717" spans="1:8">
      <c r="A717" s="78" t="s">
        <v>502</v>
      </c>
      <c r="C717" s="78" t="s">
        <v>57</v>
      </c>
      <c r="D717" s="78" t="s">
        <v>1926</v>
      </c>
      <c r="E717" s="78" t="s">
        <v>3609</v>
      </c>
      <c r="F717" s="78" t="s">
        <v>3610</v>
      </c>
      <c r="G717" s="78" t="s">
        <v>3611</v>
      </c>
      <c r="H717" s="78" t="s">
        <v>1927</v>
      </c>
    </row>
    <row r="718" spans="1:8">
      <c r="A718" s="78" t="s">
        <v>502</v>
      </c>
      <c r="C718" s="78" t="s">
        <v>503</v>
      </c>
      <c r="D718" s="78" t="s">
        <v>1928</v>
      </c>
      <c r="E718" s="78" t="s">
        <v>3612</v>
      </c>
      <c r="F718" s="78" t="s">
        <v>3610</v>
      </c>
      <c r="G718" s="78" t="s">
        <v>3613</v>
      </c>
      <c r="H718" s="78" t="s">
        <v>1929</v>
      </c>
    </row>
    <row r="719" spans="1:8">
      <c r="A719" s="78" t="s">
        <v>502</v>
      </c>
      <c r="C719" s="78" t="s">
        <v>503</v>
      </c>
      <c r="D719" s="78" t="s">
        <v>1930</v>
      </c>
      <c r="E719" s="78" t="s">
        <v>3614</v>
      </c>
      <c r="F719" s="78" t="s">
        <v>3615</v>
      </c>
      <c r="G719" s="78" t="s">
        <v>3616</v>
      </c>
      <c r="H719" s="78" t="s">
        <v>1931</v>
      </c>
    </row>
    <row r="720" spans="1:8">
      <c r="A720" s="78" t="s">
        <v>502</v>
      </c>
      <c r="B720" s="78" t="s">
        <v>1932</v>
      </c>
      <c r="C720" s="78" t="s">
        <v>539</v>
      </c>
      <c r="D720" s="78" t="s">
        <v>1933</v>
      </c>
      <c r="E720" s="78" t="s">
        <v>3614</v>
      </c>
      <c r="F720" s="78" t="s">
        <v>3615</v>
      </c>
      <c r="G720" s="78" t="s">
        <v>3616</v>
      </c>
      <c r="H720" s="78" t="s">
        <v>1931</v>
      </c>
    </row>
    <row r="721" spans="1:8">
      <c r="A721" s="78" t="s">
        <v>502</v>
      </c>
      <c r="B721" s="78" t="s">
        <v>1934</v>
      </c>
      <c r="C721" s="78" t="s">
        <v>539</v>
      </c>
      <c r="D721" s="78" t="s">
        <v>1935</v>
      </c>
      <c r="E721" s="78" t="s">
        <v>3614</v>
      </c>
      <c r="F721" s="78" t="s">
        <v>3615</v>
      </c>
      <c r="G721" s="78" t="s">
        <v>3616</v>
      </c>
      <c r="H721" s="78" t="s">
        <v>1931</v>
      </c>
    </row>
    <row r="722" spans="1:8">
      <c r="A722" s="78" t="s">
        <v>502</v>
      </c>
      <c r="C722" s="78" t="s">
        <v>503</v>
      </c>
      <c r="D722" s="78" t="s">
        <v>1936</v>
      </c>
      <c r="E722" s="78" t="s">
        <v>3617</v>
      </c>
      <c r="F722" s="78" t="s">
        <v>3615</v>
      </c>
      <c r="G722" s="78" t="s">
        <v>3618</v>
      </c>
      <c r="H722" s="78" t="s">
        <v>1937</v>
      </c>
    </row>
    <row r="723" spans="1:8">
      <c r="A723" s="78" t="s">
        <v>502</v>
      </c>
      <c r="C723" s="78" t="s">
        <v>57</v>
      </c>
      <c r="D723" s="78" t="s">
        <v>1938</v>
      </c>
      <c r="E723" s="78" t="s">
        <v>3619</v>
      </c>
      <c r="F723" s="78" t="s">
        <v>3620</v>
      </c>
      <c r="G723" s="78" t="s">
        <v>3621</v>
      </c>
      <c r="H723" s="78" t="s">
        <v>1939</v>
      </c>
    </row>
    <row r="724" spans="1:8">
      <c r="A724" s="78" t="s">
        <v>502</v>
      </c>
      <c r="C724" s="78" t="s">
        <v>503</v>
      </c>
      <c r="D724" s="78" t="s">
        <v>1940</v>
      </c>
      <c r="E724" s="78" t="s">
        <v>3622</v>
      </c>
      <c r="F724" s="78" t="s">
        <v>3623</v>
      </c>
      <c r="G724" s="78" t="s">
        <v>3624</v>
      </c>
      <c r="H724" s="78" t="s">
        <v>1941</v>
      </c>
    </row>
    <row r="725" spans="1:8">
      <c r="A725" s="78" t="s">
        <v>502</v>
      </c>
      <c r="C725" s="78" t="s">
        <v>503</v>
      </c>
      <c r="D725" s="78" t="s">
        <v>1942</v>
      </c>
      <c r="E725" s="78" t="s">
        <v>3098</v>
      </c>
      <c r="F725" s="78" t="s">
        <v>3128</v>
      </c>
      <c r="G725" s="78" t="s">
        <v>3625</v>
      </c>
      <c r="H725" s="78" t="s">
        <v>1943</v>
      </c>
    </row>
    <row r="726" spans="1:8">
      <c r="A726" s="78" t="s">
        <v>502</v>
      </c>
      <c r="C726" s="78" t="s">
        <v>503</v>
      </c>
      <c r="D726" s="78" t="s">
        <v>1944</v>
      </c>
      <c r="E726" s="78" t="s">
        <v>3626</v>
      </c>
      <c r="F726" s="78" t="s">
        <v>3627</v>
      </c>
      <c r="G726" s="78" t="s">
        <v>3628</v>
      </c>
      <c r="H726" s="78" t="s">
        <v>1945</v>
      </c>
    </row>
    <row r="727" spans="1:8">
      <c r="A727" s="78" t="s">
        <v>502</v>
      </c>
      <c r="C727" s="78" t="s">
        <v>503</v>
      </c>
      <c r="D727" s="78" t="s">
        <v>1946</v>
      </c>
      <c r="E727" s="78" t="s">
        <v>3629</v>
      </c>
      <c r="F727" s="78" t="s">
        <v>3627</v>
      </c>
      <c r="G727" s="78" t="s">
        <v>3630</v>
      </c>
      <c r="H727" s="78" t="s">
        <v>1947</v>
      </c>
    </row>
    <row r="728" spans="1:8">
      <c r="A728" s="78" t="s">
        <v>502</v>
      </c>
      <c r="C728" s="78" t="s">
        <v>503</v>
      </c>
      <c r="D728" s="78" t="s">
        <v>1948</v>
      </c>
      <c r="E728" s="78" t="s">
        <v>3097</v>
      </c>
      <c r="F728" s="78" t="s">
        <v>3631</v>
      </c>
      <c r="G728" s="78" t="s">
        <v>3632</v>
      </c>
      <c r="H728" s="78" t="s">
        <v>1949</v>
      </c>
    </row>
    <row r="729" spans="1:8">
      <c r="A729" s="78" t="s">
        <v>502</v>
      </c>
      <c r="C729" s="78" t="s">
        <v>503</v>
      </c>
      <c r="D729" s="78" t="s">
        <v>1950</v>
      </c>
      <c r="E729" s="78" t="s">
        <v>3633</v>
      </c>
      <c r="F729" s="78" t="s">
        <v>3634</v>
      </c>
      <c r="G729" s="78" t="s">
        <v>3635</v>
      </c>
      <c r="H729" s="78" t="s">
        <v>1951</v>
      </c>
    </row>
    <row r="730" spans="1:8">
      <c r="A730" s="78" t="s">
        <v>502</v>
      </c>
      <c r="C730" s="78" t="s">
        <v>503</v>
      </c>
      <c r="D730" s="78" t="s">
        <v>1952</v>
      </c>
      <c r="E730" s="78" t="s">
        <v>3636</v>
      </c>
      <c r="F730" s="78" t="s">
        <v>3634</v>
      </c>
      <c r="G730" s="78" t="s">
        <v>3637</v>
      </c>
      <c r="H730" s="78" t="s">
        <v>1953</v>
      </c>
    </row>
    <row r="731" spans="1:8">
      <c r="A731" s="78" t="s">
        <v>502</v>
      </c>
      <c r="C731" s="78" t="s">
        <v>503</v>
      </c>
      <c r="D731" s="78" t="s">
        <v>1954</v>
      </c>
      <c r="E731" s="78" t="s">
        <v>3638</v>
      </c>
      <c r="F731" s="78" t="s">
        <v>3639</v>
      </c>
      <c r="G731" s="78" t="s">
        <v>3640</v>
      </c>
      <c r="H731" s="78" t="s">
        <v>1955</v>
      </c>
    </row>
    <row r="732" spans="1:8">
      <c r="A732" s="78" t="s">
        <v>502</v>
      </c>
      <c r="C732" s="78" t="s">
        <v>503</v>
      </c>
      <c r="D732" s="78" t="s">
        <v>1956</v>
      </c>
      <c r="E732" s="78" t="s">
        <v>3641</v>
      </c>
      <c r="F732" s="78" t="s">
        <v>3642</v>
      </c>
      <c r="G732" s="78" t="s">
        <v>3643</v>
      </c>
      <c r="H732" s="78" t="s">
        <v>1957</v>
      </c>
    </row>
    <row r="733" spans="1:8">
      <c r="A733" s="78" t="s">
        <v>502</v>
      </c>
      <c r="C733" s="78" t="s">
        <v>503</v>
      </c>
      <c r="D733" s="78" t="s">
        <v>1958</v>
      </c>
      <c r="E733" s="78" t="s">
        <v>3644</v>
      </c>
      <c r="F733" s="78" t="s">
        <v>3645</v>
      </c>
      <c r="G733" s="78" t="s">
        <v>3646</v>
      </c>
      <c r="H733" s="78" t="s">
        <v>1959</v>
      </c>
    </row>
    <row r="734" spans="1:8">
      <c r="A734" s="78" t="s">
        <v>502</v>
      </c>
      <c r="C734" s="78" t="s">
        <v>503</v>
      </c>
      <c r="D734" s="78" t="s">
        <v>1960</v>
      </c>
      <c r="E734" s="78" t="s">
        <v>3647</v>
      </c>
      <c r="F734" s="78" t="s">
        <v>3648</v>
      </c>
      <c r="G734" s="78" t="s">
        <v>3649</v>
      </c>
      <c r="H734" s="78" t="s">
        <v>1961</v>
      </c>
    </row>
    <row r="735" spans="1:8">
      <c r="A735" s="78" t="s">
        <v>502</v>
      </c>
      <c r="C735" s="78" t="s">
        <v>503</v>
      </c>
      <c r="D735" s="78" t="s">
        <v>1962</v>
      </c>
      <c r="E735" s="78" t="s">
        <v>3650</v>
      </c>
      <c r="F735" s="78" t="s">
        <v>3651</v>
      </c>
      <c r="G735" s="78" t="s">
        <v>3652</v>
      </c>
      <c r="H735" s="78" t="s">
        <v>1963</v>
      </c>
    </row>
    <row r="736" spans="1:8">
      <c r="A736" s="78" t="s">
        <v>502</v>
      </c>
      <c r="C736" s="78" t="s">
        <v>503</v>
      </c>
      <c r="D736" s="78" t="s">
        <v>1964</v>
      </c>
      <c r="E736" s="78" t="s">
        <v>3653</v>
      </c>
      <c r="F736" s="78" t="s">
        <v>3654</v>
      </c>
      <c r="G736" s="78" t="s">
        <v>3655</v>
      </c>
      <c r="H736" s="78" t="s">
        <v>1965</v>
      </c>
    </row>
    <row r="737" spans="1:8">
      <c r="A737" s="78" t="s">
        <v>502</v>
      </c>
      <c r="C737" s="78" t="s">
        <v>503</v>
      </c>
      <c r="D737" s="78" t="s">
        <v>1966</v>
      </c>
      <c r="E737" s="78" t="s">
        <v>3656</v>
      </c>
      <c r="F737" s="78" t="s">
        <v>3122</v>
      </c>
      <c r="G737" s="78" t="s">
        <v>3657</v>
      </c>
      <c r="H737" s="78" t="s">
        <v>1967</v>
      </c>
    </row>
    <row r="738" spans="1:8">
      <c r="A738" s="78" t="s">
        <v>502</v>
      </c>
      <c r="C738" s="78" t="s">
        <v>57</v>
      </c>
      <c r="D738" s="78" t="s">
        <v>1968</v>
      </c>
      <c r="E738" s="78" t="s">
        <v>3658</v>
      </c>
      <c r="F738" s="78" t="s">
        <v>3659</v>
      </c>
      <c r="G738" s="78" t="s">
        <v>3660</v>
      </c>
      <c r="H738" s="78" t="s">
        <v>1969</v>
      </c>
    </row>
    <row r="739" spans="1:8">
      <c r="A739" s="78" t="s">
        <v>502</v>
      </c>
      <c r="C739" s="78" t="s">
        <v>57</v>
      </c>
      <c r="D739" s="78" t="s">
        <v>1970</v>
      </c>
      <c r="E739" s="78" t="s">
        <v>3661</v>
      </c>
      <c r="F739" s="78" t="s">
        <v>3662</v>
      </c>
      <c r="G739" s="78" t="s">
        <v>3663</v>
      </c>
      <c r="H739" s="78" t="s">
        <v>1971</v>
      </c>
    </row>
    <row r="740" spans="1:8">
      <c r="A740" s="78" t="s">
        <v>502</v>
      </c>
      <c r="C740" s="78" t="s">
        <v>57</v>
      </c>
      <c r="D740" s="78" t="s">
        <v>1972</v>
      </c>
      <c r="E740" s="78" t="s">
        <v>3664</v>
      </c>
      <c r="F740" s="78" t="s">
        <v>3665</v>
      </c>
      <c r="G740" s="78" t="s">
        <v>3666</v>
      </c>
      <c r="H740" s="78" t="s">
        <v>1973</v>
      </c>
    </row>
    <row r="741" spans="1:8">
      <c r="A741" s="78" t="s">
        <v>502</v>
      </c>
      <c r="C741" s="78" t="s">
        <v>57</v>
      </c>
      <c r="D741" s="78" t="s">
        <v>1974</v>
      </c>
      <c r="E741" s="78" t="s">
        <v>3667</v>
      </c>
      <c r="F741" s="78" t="s">
        <v>3665</v>
      </c>
      <c r="G741" s="78" t="s">
        <v>3668</v>
      </c>
      <c r="H741" s="78" t="s">
        <v>1975</v>
      </c>
    </row>
    <row r="742" spans="1:8">
      <c r="A742" s="78" t="s">
        <v>502</v>
      </c>
      <c r="C742" s="78" t="s">
        <v>57</v>
      </c>
      <c r="D742" s="78" t="s">
        <v>1976</v>
      </c>
      <c r="E742" s="78" t="s">
        <v>3669</v>
      </c>
      <c r="F742" s="78" t="s">
        <v>3670</v>
      </c>
      <c r="G742" s="78" t="s">
        <v>3671</v>
      </c>
      <c r="H742" s="78" t="s">
        <v>1977</v>
      </c>
    </row>
    <row r="743" spans="1:8">
      <c r="A743" s="78" t="s">
        <v>502</v>
      </c>
      <c r="C743" s="78" t="s">
        <v>503</v>
      </c>
      <c r="D743" s="78" t="s">
        <v>1978</v>
      </c>
      <c r="E743" s="78" t="s">
        <v>3672</v>
      </c>
      <c r="F743" s="78" t="s">
        <v>3670</v>
      </c>
      <c r="G743" s="78" t="s">
        <v>3673</v>
      </c>
      <c r="H743" s="78" t="s">
        <v>1979</v>
      </c>
    </row>
    <row r="744" spans="1:8">
      <c r="A744" s="78" t="s">
        <v>502</v>
      </c>
      <c r="C744" s="78" t="s">
        <v>57</v>
      </c>
      <c r="D744" s="78" t="s">
        <v>1980</v>
      </c>
      <c r="E744" s="78" t="s">
        <v>3674</v>
      </c>
      <c r="F744" s="78" t="s">
        <v>3675</v>
      </c>
      <c r="G744" s="78" t="s">
        <v>3583</v>
      </c>
      <c r="H744" s="78" t="s">
        <v>1981</v>
      </c>
    </row>
    <row r="745" spans="1:8">
      <c r="A745" s="78" t="s">
        <v>502</v>
      </c>
      <c r="C745" s="78" t="s">
        <v>56</v>
      </c>
      <c r="D745" s="78" t="s">
        <v>1982</v>
      </c>
      <c r="E745" s="78" t="s">
        <v>3676</v>
      </c>
      <c r="F745" s="78" t="s">
        <v>3677</v>
      </c>
      <c r="G745" s="78" t="s">
        <v>3678</v>
      </c>
      <c r="H745" s="78" t="s">
        <v>1983</v>
      </c>
    </row>
    <row r="746" spans="1:8">
      <c r="A746" s="78" t="s">
        <v>502</v>
      </c>
      <c r="C746" s="78" t="s">
        <v>503</v>
      </c>
      <c r="D746" s="78" t="s">
        <v>1984</v>
      </c>
      <c r="E746" s="78" t="s">
        <v>3679</v>
      </c>
      <c r="F746" s="78" t="s">
        <v>3680</v>
      </c>
      <c r="G746" s="78" t="s">
        <v>3681</v>
      </c>
      <c r="H746" s="78" t="s">
        <v>1985</v>
      </c>
    </row>
    <row r="747" spans="1:8">
      <c r="A747" s="78" t="s">
        <v>502</v>
      </c>
      <c r="C747" s="78" t="s">
        <v>57</v>
      </c>
      <c r="D747" s="78" t="s">
        <v>1986</v>
      </c>
      <c r="E747" s="78" t="s">
        <v>3682</v>
      </c>
      <c r="F747" s="78" t="s">
        <v>3683</v>
      </c>
      <c r="G747" s="78" t="s">
        <v>3684</v>
      </c>
      <c r="H747" s="78" t="s">
        <v>1987</v>
      </c>
    </row>
    <row r="748" spans="1:8">
      <c r="A748" s="78" t="s">
        <v>502</v>
      </c>
      <c r="C748" s="78" t="s">
        <v>503</v>
      </c>
      <c r="D748" s="78" t="s">
        <v>1988</v>
      </c>
      <c r="E748" s="78" t="s">
        <v>3685</v>
      </c>
      <c r="F748" s="78" t="s">
        <v>3683</v>
      </c>
      <c r="G748" s="78" t="s">
        <v>3686</v>
      </c>
      <c r="H748" s="78" t="s">
        <v>1989</v>
      </c>
    </row>
    <row r="749" spans="1:8">
      <c r="A749" s="78" t="s">
        <v>502</v>
      </c>
      <c r="C749" s="78" t="s">
        <v>503</v>
      </c>
      <c r="D749" s="78" t="s">
        <v>1990</v>
      </c>
      <c r="E749" s="78" t="s">
        <v>3687</v>
      </c>
      <c r="F749" s="78" t="s">
        <v>3119</v>
      </c>
      <c r="G749" s="78" t="s">
        <v>3688</v>
      </c>
      <c r="H749" s="78" t="s">
        <v>1991</v>
      </c>
    </row>
    <row r="750" spans="1:8">
      <c r="A750" s="78" t="s">
        <v>502</v>
      </c>
      <c r="C750" s="78" t="s">
        <v>503</v>
      </c>
      <c r="D750" s="78" t="s">
        <v>1992</v>
      </c>
      <c r="E750" s="78" t="s">
        <v>3689</v>
      </c>
      <c r="F750" s="78" t="s">
        <v>3119</v>
      </c>
      <c r="G750" s="78" t="s">
        <v>3690</v>
      </c>
      <c r="H750" s="78" t="s">
        <v>1993</v>
      </c>
    </row>
    <row r="751" spans="1:8">
      <c r="A751" s="78" t="s">
        <v>502</v>
      </c>
      <c r="C751" s="78" t="s">
        <v>57</v>
      </c>
      <c r="D751" s="78" t="s">
        <v>1994</v>
      </c>
      <c r="E751" s="78" t="s">
        <v>3691</v>
      </c>
      <c r="F751" s="78" t="s">
        <v>3692</v>
      </c>
      <c r="G751" s="78" t="s">
        <v>3693</v>
      </c>
      <c r="H751" s="78" t="s">
        <v>1995</v>
      </c>
    </row>
    <row r="752" spans="1:8">
      <c r="A752" s="78" t="s">
        <v>502</v>
      </c>
      <c r="C752" s="78" t="s">
        <v>503</v>
      </c>
      <c r="D752" s="78" t="s">
        <v>1996</v>
      </c>
      <c r="E752" s="78" t="s">
        <v>3694</v>
      </c>
      <c r="F752" s="78" t="s">
        <v>3695</v>
      </c>
      <c r="G752" s="78" t="s">
        <v>3696</v>
      </c>
      <c r="H752" s="78" t="s">
        <v>1997</v>
      </c>
    </row>
    <row r="753" spans="1:8">
      <c r="A753" s="78" t="s">
        <v>502</v>
      </c>
      <c r="C753" s="78" t="s">
        <v>503</v>
      </c>
      <c r="D753" s="78" t="s">
        <v>1998</v>
      </c>
      <c r="E753" s="78" t="s">
        <v>3094</v>
      </c>
      <c r="F753" s="78" t="s">
        <v>3697</v>
      </c>
      <c r="G753" s="78" t="s">
        <v>3698</v>
      </c>
      <c r="H753" s="78" t="s">
        <v>1999</v>
      </c>
    </row>
    <row r="754" spans="1:8">
      <c r="A754" s="78" t="s">
        <v>502</v>
      </c>
      <c r="C754" s="78" t="s">
        <v>503</v>
      </c>
      <c r="D754" s="78" t="s">
        <v>2000</v>
      </c>
      <c r="E754" s="78" t="s">
        <v>3091</v>
      </c>
      <c r="F754" s="78" t="s">
        <v>3697</v>
      </c>
      <c r="G754" s="78" t="s">
        <v>3243</v>
      </c>
      <c r="H754" s="78" t="s">
        <v>2001</v>
      </c>
    </row>
    <row r="755" spans="1:8">
      <c r="A755" s="78" t="s">
        <v>502</v>
      </c>
      <c r="C755" s="78" t="s">
        <v>503</v>
      </c>
      <c r="D755" s="78" t="s">
        <v>2002</v>
      </c>
      <c r="E755" s="78" t="s">
        <v>3699</v>
      </c>
      <c r="F755" s="78" t="s">
        <v>3700</v>
      </c>
      <c r="G755" s="78" t="s">
        <v>3701</v>
      </c>
      <c r="H755" s="78" t="s">
        <v>2003</v>
      </c>
    </row>
    <row r="756" spans="1:8">
      <c r="A756" s="78" t="s">
        <v>502</v>
      </c>
      <c r="C756" s="78" t="s">
        <v>503</v>
      </c>
      <c r="D756" s="78" t="s">
        <v>2004</v>
      </c>
      <c r="E756" s="78" t="s">
        <v>3702</v>
      </c>
      <c r="F756" s="78" t="s">
        <v>3703</v>
      </c>
      <c r="G756" s="78" t="s">
        <v>3704</v>
      </c>
      <c r="H756" s="78" t="s">
        <v>2005</v>
      </c>
    </row>
    <row r="757" spans="1:8">
      <c r="A757" s="78" t="s">
        <v>502</v>
      </c>
      <c r="C757" s="78" t="s">
        <v>57</v>
      </c>
      <c r="D757" s="78" t="s">
        <v>2006</v>
      </c>
      <c r="E757" s="78" t="s">
        <v>3705</v>
      </c>
      <c r="F757" s="78" t="s">
        <v>3116</v>
      </c>
      <c r="G757" s="78" t="s">
        <v>3706</v>
      </c>
      <c r="H757" s="78" t="s">
        <v>2007</v>
      </c>
    </row>
    <row r="758" spans="1:8">
      <c r="A758" s="78" t="s">
        <v>502</v>
      </c>
      <c r="C758" s="78" t="s">
        <v>56</v>
      </c>
      <c r="D758" s="78" t="s">
        <v>2008</v>
      </c>
      <c r="E758" s="78" t="s">
        <v>3707</v>
      </c>
      <c r="F758" s="78" t="s">
        <v>3116</v>
      </c>
      <c r="G758" s="78" t="s">
        <v>3708</v>
      </c>
      <c r="H758" s="78" t="s">
        <v>2009</v>
      </c>
    </row>
    <row r="759" spans="1:8">
      <c r="A759" s="78" t="s">
        <v>502</v>
      </c>
      <c r="C759" s="78" t="s">
        <v>503</v>
      </c>
      <c r="D759" s="78" t="s">
        <v>2010</v>
      </c>
      <c r="E759" s="78" t="s">
        <v>3709</v>
      </c>
      <c r="F759" s="78" t="s">
        <v>3710</v>
      </c>
      <c r="G759" s="78" t="s">
        <v>3711</v>
      </c>
      <c r="H759" s="78" t="s">
        <v>2011</v>
      </c>
    </row>
    <row r="760" spans="1:8">
      <c r="A760" s="78" t="s">
        <v>502</v>
      </c>
      <c r="C760" s="78" t="s">
        <v>2012</v>
      </c>
      <c r="D760" s="78" t="s">
        <v>2013</v>
      </c>
      <c r="E760" s="78" t="s">
        <v>3712</v>
      </c>
      <c r="F760" s="78" t="s">
        <v>3713</v>
      </c>
      <c r="G760" s="78" t="s">
        <v>3145</v>
      </c>
      <c r="H760" s="78" t="s">
        <v>2014</v>
      </c>
    </row>
    <row r="761" spans="1:8">
      <c r="A761" s="78" t="s">
        <v>502</v>
      </c>
      <c r="C761" s="78" t="s">
        <v>503</v>
      </c>
      <c r="D761" s="78" t="s">
        <v>2015</v>
      </c>
      <c r="E761" s="78" t="s">
        <v>3714</v>
      </c>
      <c r="F761" s="78" t="s">
        <v>3713</v>
      </c>
      <c r="G761" s="78" t="s">
        <v>3715</v>
      </c>
      <c r="H761" s="78" t="s">
        <v>2016</v>
      </c>
    </row>
    <row r="762" spans="1:8">
      <c r="A762" s="78" t="s">
        <v>502</v>
      </c>
      <c r="C762" s="78" t="s">
        <v>57</v>
      </c>
      <c r="D762" s="78" t="s">
        <v>2017</v>
      </c>
      <c r="E762" s="78" t="s">
        <v>3716</v>
      </c>
      <c r="F762" s="78" t="s">
        <v>3717</v>
      </c>
      <c r="G762" s="78" t="s">
        <v>3718</v>
      </c>
      <c r="H762" s="78" t="s">
        <v>2018</v>
      </c>
    </row>
    <row r="763" spans="1:8">
      <c r="A763" s="78" t="s">
        <v>502</v>
      </c>
      <c r="C763" s="78" t="s">
        <v>503</v>
      </c>
      <c r="D763" s="78" t="s">
        <v>2019</v>
      </c>
      <c r="E763" s="78" t="s">
        <v>3719</v>
      </c>
      <c r="F763" s="78" t="s">
        <v>3720</v>
      </c>
      <c r="G763" s="78" t="s">
        <v>3721</v>
      </c>
      <c r="H763" s="78" t="s">
        <v>2020</v>
      </c>
    </row>
    <row r="764" spans="1:8">
      <c r="A764" s="78" t="s">
        <v>502</v>
      </c>
      <c r="C764" s="78" t="s">
        <v>57</v>
      </c>
      <c r="D764" s="78" t="s">
        <v>2021</v>
      </c>
      <c r="E764" s="78" t="s">
        <v>3722</v>
      </c>
      <c r="F764" s="78" t="s">
        <v>3720</v>
      </c>
      <c r="G764" s="78" t="s">
        <v>3723</v>
      </c>
      <c r="H764" s="78" t="s">
        <v>2022</v>
      </c>
    </row>
    <row r="765" spans="1:8">
      <c r="A765" s="78" t="s">
        <v>502</v>
      </c>
      <c r="C765" s="78" t="s">
        <v>503</v>
      </c>
      <c r="D765" s="78" t="s">
        <v>2023</v>
      </c>
      <c r="E765" s="78" t="s">
        <v>3724</v>
      </c>
      <c r="F765" s="78" t="s">
        <v>3720</v>
      </c>
      <c r="G765" s="78" t="s">
        <v>3725</v>
      </c>
      <c r="H765" s="78" t="s">
        <v>2024</v>
      </c>
    </row>
    <row r="766" spans="1:8">
      <c r="A766" s="78" t="s">
        <v>502</v>
      </c>
      <c r="C766" s="78" t="s">
        <v>57</v>
      </c>
      <c r="D766" s="78" t="s">
        <v>2025</v>
      </c>
      <c r="E766" s="78" t="s">
        <v>3726</v>
      </c>
      <c r="F766" s="78" t="s">
        <v>3720</v>
      </c>
      <c r="G766" s="78" t="s">
        <v>3727</v>
      </c>
      <c r="H766" s="78" t="s">
        <v>2026</v>
      </c>
    </row>
    <row r="767" spans="1:8">
      <c r="A767" s="78" t="s">
        <v>502</v>
      </c>
      <c r="C767" s="78" t="s">
        <v>503</v>
      </c>
      <c r="D767" s="78" t="s">
        <v>2027</v>
      </c>
      <c r="E767" s="78" t="s">
        <v>3728</v>
      </c>
      <c r="F767" s="78" t="s">
        <v>3720</v>
      </c>
      <c r="G767" s="78" t="s">
        <v>3655</v>
      </c>
      <c r="H767" s="78" t="s">
        <v>2028</v>
      </c>
    </row>
    <row r="768" spans="1:8">
      <c r="A768" s="78" t="s">
        <v>502</v>
      </c>
      <c r="C768" s="78" t="s">
        <v>57</v>
      </c>
      <c r="D768" s="78" t="s">
        <v>2029</v>
      </c>
      <c r="E768" s="78" t="s">
        <v>3729</v>
      </c>
      <c r="F768" s="78" t="s">
        <v>3730</v>
      </c>
      <c r="G768" s="78" t="s">
        <v>3731</v>
      </c>
      <c r="H768" s="78" t="s">
        <v>2030</v>
      </c>
    </row>
    <row r="769" spans="1:8">
      <c r="A769" s="78" t="s">
        <v>502</v>
      </c>
      <c r="C769" s="78" t="s">
        <v>57</v>
      </c>
      <c r="D769" s="78" t="s">
        <v>2031</v>
      </c>
      <c r="E769" s="78" t="s">
        <v>3732</v>
      </c>
      <c r="F769" s="78" t="s">
        <v>3730</v>
      </c>
      <c r="G769" s="78" t="s">
        <v>3733</v>
      </c>
      <c r="H769" s="78" t="s">
        <v>2032</v>
      </c>
    </row>
    <row r="770" spans="1:8">
      <c r="A770" s="78" t="s">
        <v>502</v>
      </c>
      <c r="C770" s="78" t="s">
        <v>57</v>
      </c>
      <c r="D770" s="78" t="s">
        <v>2033</v>
      </c>
      <c r="E770" s="78" t="s">
        <v>3734</v>
      </c>
      <c r="F770" s="78" t="s">
        <v>3735</v>
      </c>
      <c r="G770" s="78" t="s">
        <v>3736</v>
      </c>
      <c r="H770" s="78" t="s">
        <v>2034</v>
      </c>
    </row>
    <row r="771" spans="1:8">
      <c r="A771" s="78" t="s">
        <v>502</v>
      </c>
      <c r="C771" s="78" t="s">
        <v>2012</v>
      </c>
      <c r="D771" s="78" t="s">
        <v>2035</v>
      </c>
      <c r="E771" s="78" t="s">
        <v>3737</v>
      </c>
      <c r="F771" s="78" t="s">
        <v>3738</v>
      </c>
      <c r="G771" s="78" t="s">
        <v>3435</v>
      </c>
      <c r="H771" s="78" t="s">
        <v>2036</v>
      </c>
    </row>
    <row r="772" spans="1:8">
      <c r="A772" s="78" t="s">
        <v>502</v>
      </c>
      <c r="C772" s="78" t="s">
        <v>57</v>
      </c>
      <c r="D772" s="78" t="s">
        <v>2037</v>
      </c>
      <c r="E772" s="78" t="s">
        <v>3739</v>
      </c>
      <c r="F772" s="78" t="s">
        <v>3738</v>
      </c>
      <c r="G772" s="78" t="s">
        <v>3694</v>
      </c>
      <c r="H772" s="78" t="s">
        <v>2038</v>
      </c>
    </row>
    <row r="773" spans="1:8">
      <c r="A773" s="78" t="s">
        <v>502</v>
      </c>
      <c r="C773" s="78" t="s">
        <v>528</v>
      </c>
      <c r="D773" s="78" t="s">
        <v>2039</v>
      </c>
      <c r="E773" s="78" t="s">
        <v>3740</v>
      </c>
      <c r="F773" s="78" t="s">
        <v>3738</v>
      </c>
      <c r="G773" s="78" t="s">
        <v>3375</v>
      </c>
      <c r="H773" s="78" t="s">
        <v>2040</v>
      </c>
    </row>
    <row r="774" spans="1:8">
      <c r="A774" s="78" t="s">
        <v>502</v>
      </c>
      <c r="C774" s="78" t="s">
        <v>503</v>
      </c>
      <c r="D774" s="78" t="s">
        <v>2041</v>
      </c>
      <c r="E774" s="78" t="s">
        <v>3741</v>
      </c>
      <c r="F774" s="78" t="s">
        <v>3113</v>
      </c>
      <c r="G774" s="78" t="s">
        <v>3742</v>
      </c>
      <c r="H774" s="78" t="s">
        <v>2042</v>
      </c>
    </row>
    <row r="775" spans="1:8">
      <c r="A775" s="78" t="s">
        <v>502</v>
      </c>
      <c r="C775" s="78" t="s">
        <v>503</v>
      </c>
      <c r="D775" s="78" t="s">
        <v>2043</v>
      </c>
      <c r="E775" s="78" t="s">
        <v>3495</v>
      </c>
      <c r="F775" s="78" t="s">
        <v>2044</v>
      </c>
      <c r="G775" s="78" t="s">
        <v>3743</v>
      </c>
      <c r="H775" s="78" t="s">
        <v>2045</v>
      </c>
    </row>
    <row r="776" spans="1:8">
      <c r="A776" s="78" t="s">
        <v>502</v>
      </c>
      <c r="C776" s="78" t="s">
        <v>503</v>
      </c>
      <c r="D776" s="78" t="s">
        <v>2046</v>
      </c>
      <c r="E776" s="78" t="s">
        <v>3744</v>
      </c>
      <c r="F776" s="78" t="s">
        <v>3745</v>
      </c>
      <c r="G776" s="78" t="s">
        <v>3746</v>
      </c>
      <c r="H776" s="78" t="s">
        <v>2047</v>
      </c>
    </row>
    <row r="777" spans="1:8">
      <c r="A777" s="78" t="s">
        <v>502</v>
      </c>
      <c r="C777" s="78" t="s">
        <v>503</v>
      </c>
      <c r="D777" s="78" t="s">
        <v>2048</v>
      </c>
      <c r="E777" s="78" t="s">
        <v>419</v>
      </c>
      <c r="F777" s="78" t="s">
        <v>2049</v>
      </c>
      <c r="G777" s="78" t="s">
        <v>3747</v>
      </c>
      <c r="H777" s="78" t="s">
        <v>2050</v>
      </c>
    </row>
    <row r="778" spans="1:8">
      <c r="A778" s="78" t="s">
        <v>502</v>
      </c>
      <c r="C778" s="78" t="s">
        <v>503</v>
      </c>
      <c r="D778" s="78" t="s">
        <v>2051</v>
      </c>
      <c r="E778" s="78" t="s">
        <v>3748</v>
      </c>
      <c r="F778" s="78" t="s">
        <v>3749</v>
      </c>
      <c r="G778" s="78" t="s">
        <v>3750</v>
      </c>
      <c r="H778" s="78" t="s">
        <v>2052</v>
      </c>
    </row>
    <row r="779" spans="1:8">
      <c r="A779" s="78" t="s">
        <v>502</v>
      </c>
      <c r="C779" s="78" t="s">
        <v>57</v>
      </c>
      <c r="D779" s="78" t="s">
        <v>2053</v>
      </c>
      <c r="E779" s="78" t="s">
        <v>3751</v>
      </c>
      <c r="F779" s="78" t="s">
        <v>2054</v>
      </c>
      <c r="G779" s="78" t="s">
        <v>3502</v>
      </c>
      <c r="H779" s="78" t="s">
        <v>2055</v>
      </c>
    </row>
    <row r="780" spans="1:8">
      <c r="A780" s="78" t="s">
        <v>502</v>
      </c>
      <c r="C780" s="78" t="s">
        <v>503</v>
      </c>
      <c r="D780" s="78" t="s">
        <v>2056</v>
      </c>
      <c r="E780" s="78" t="s">
        <v>3752</v>
      </c>
      <c r="F780" s="78" t="s">
        <v>2057</v>
      </c>
      <c r="G780" s="78" t="s">
        <v>3753</v>
      </c>
      <c r="H780" s="78" t="s">
        <v>2058</v>
      </c>
    </row>
    <row r="781" spans="1:8">
      <c r="A781" s="78" t="s">
        <v>502</v>
      </c>
      <c r="C781" s="78" t="s">
        <v>503</v>
      </c>
      <c r="D781" s="78" t="s">
        <v>2059</v>
      </c>
      <c r="E781" s="78" t="s">
        <v>3754</v>
      </c>
      <c r="F781" s="78" t="s">
        <v>2060</v>
      </c>
      <c r="G781" s="78" t="s">
        <v>3755</v>
      </c>
      <c r="H781" s="78" t="s">
        <v>2061</v>
      </c>
    </row>
    <row r="782" spans="1:8">
      <c r="A782" s="78" t="s">
        <v>502</v>
      </c>
      <c r="C782" s="78" t="s">
        <v>503</v>
      </c>
      <c r="D782" s="78" t="s">
        <v>2062</v>
      </c>
      <c r="E782" s="78" t="s">
        <v>3756</v>
      </c>
      <c r="F782" s="78" t="s">
        <v>2063</v>
      </c>
      <c r="G782" s="78" t="s">
        <v>3757</v>
      </c>
      <c r="H782" s="78" t="s">
        <v>2064</v>
      </c>
    </row>
    <row r="783" spans="1:8">
      <c r="A783" s="78" t="s">
        <v>502</v>
      </c>
      <c r="C783" s="78" t="s">
        <v>503</v>
      </c>
      <c r="D783" s="78" t="s">
        <v>2065</v>
      </c>
      <c r="E783" s="78" t="s">
        <v>3758</v>
      </c>
      <c r="F783" s="78" t="s">
        <v>2066</v>
      </c>
      <c r="G783" s="78" t="s">
        <v>3759</v>
      </c>
      <c r="H783" s="78" t="s">
        <v>2067</v>
      </c>
    </row>
    <row r="784" spans="1:8">
      <c r="A784" s="78" t="s">
        <v>502</v>
      </c>
      <c r="C784" s="78" t="s">
        <v>57</v>
      </c>
      <c r="D784" s="78" t="s">
        <v>2068</v>
      </c>
      <c r="E784" s="78" t="s">
        <v>3760</v>
      </c>
      <c r="F784" s="78" t="s">
        <v>2069</v>
      </c>
      <c r="G784" s="78" t="s">
        <v>3600</v>
      </c>
      <c r="H784" s="78" t="s">
        <v>2070</v>
      </c>
    </row>
    <row r="785" spans="1:8">
      <c r="A785" s="78" t="s">
        <v>502</v>
      </c>
      <c r="C785" s="78" t="s">
        <v>56</v>
      </c>
      <c r="D785" s="78" t="s">
        <v>2071</v>
      </c>
      <c r="E785" s="78" t="s">
        <v>3761</v>
      </c>
      <c r="F785" s="78" t="s">
        <v>2072</v>
      </c>
      <c r="G785" s="78" t="s">
        <v>3762</v>
      </c>
      <c r="H785" s="78" t="s">
        <v>2073</v>
      </c>
    </row>
    <row r="786" spans="1:8">
      <c r="A786" s="78" t="s">
        <v>502</v>
      </c>
      <c r="C786" s="78" t="s">
        <v>57</v>
      </c>
      <c r="D786" s="78" t="s">
        <v>2074</v>
      </c>
      <c r="E786" s="78" t="s">
        <v>3763</v>
      </c>
      <c r="F786" s="78" t="s">
        <v>2075</v>
      </c>
      <c r="G786" s="78" t="s">
        <v>3576</v>
      </c>
      <c r="H786" s="78" t="s">
        <v>2076</v>
      </c>
    </row>
    <row r="787" spans="1:8">
      <c r="A787" s="78" t="s">
        <v>502</v>
      </c>
      <c r="C787" s="78" t="s">
        <v>503</v>
      </c>
      <c r="D787" s="78" t="s">
        <v>2077</v>
      </c>
      <c r="E787" s="78" t="s">
        <v>3764</v>
      </c>
      <c r="F787" s="78" t="s">
        <v>2078</v>
      </c>
      <c r="G787" s="78" t="s">
        <v>3765</v>
      </c>
      <c r="H787" s="78" t="s">
        <v>2079</v>
      </c>
    </row>
    <row r="788" spans="1:8">
      <c r="A788" s="78" t="s">
        <v>502</v>
      </c>
      <c r="C788" s="78" t="s">
        <v>503</v>
      </c>
      <c r="D788" s="78" t="s">
        <v>2080</v>
      </c>
      <c r="E788" s="78" t="s">
        <v>3107</v>
      </c>
      <c r="F788" s="78" t="s">
        <v>2081</v>
      </c>
      <c r="G788" s="78" t="s">
        <v>3766</v>
      </c>
      <c r="H788" s="78" t="s">
        <v>2082</v>
      </c>
    </row>
    <row r="789" spans="1:8">
      <c r="A789" s="78" t="s">
        <v>502</v>
      </c>
      <c r="C789" s="78" t="s">
        <v>57</v>
      </c>
      <c r="D789" s="78" t="s">
        <v>2083</v>
      </c>
      <c r="E789" s="78" t="s">
        <v>3767</v>
      </c>
      <c r="F789" s="78" t="s">
        <v>3768</v>
      </c>
      <c r="G789" s="78" t="s">
        <v>3769</v>
      </c>
      <c r="H789" s="78" t="s">
        <v>2084</v>
      </c>
    </row>
    <row r="790" spans="1:8">
      <c r="A790" s="78" t="s">
        <v>502</v>
      </c>
      <c r="C790" s="78" t="s">
        <v>56</v>
      </c>
      <c r="D790" s="78" t="s">
        <v>2085</v>
      </c>
      <c r="E790" s="78" t="s">
        <v>3770</v>
      </c>
      <c r="F790" s="78" t="s">
        <v>3771</v>
      </c>
      <c r="G790" s="78" t="s">
        <v>3772</v>
      </c>
      <c r="H790" s="78" t="s">
        <v>2086</v>
      </c>
    </row>
    <row r="791" spans="1:8">
      <c r="A791" s="78" t="s">
        <v>502</v>
      </c>
      <c r="C791" s="78" t="s">
        <v>503</v>
      </c>
      <c r="D791" s="78" t="s">
        <v>2087</v>
      </c>
      <c r="E791" s="78" t="s">
        <v>3773</v>
      </c>
      <c r="F791" s="78" t="s">
        <v>3774</v>
      </c>
      <c r="G791" s="78" t="s">
        <v>3775</v>
      </c>
      <c r="H791" s="78" t="s">
        <v>2088</v>
      </c>
    </row>
    <row r="792" spans="1:8">
      <c r="A792" s="78" t="s">
        <v>502</v>
      </c>
      <c r="C792" s="78" t="s">
        <v>2012</v>
      </c>
      <c r="D792" s="78" t="s">
        <v>2089</v>
      </c>
      <c r="E792" s="78" t="s">
        <v>3776</v>
      </c>
      <c r="F792" s="78" t="s">
        <v>3777</v>
      </c>
      <c r="G792" s="78" t="s">
        <v>3778</v>
      </c>
      <c r="H792" s="78" t="s">
        <v>2090</v>
      </c>
    </row>
    <row r="793" spans="1:8">
      <c r="A793" s="78" t="s">
        <v>502</v>
      </c>
      <c r="C793" s="78" t="s">
        <v>503</v>
      </c>
      <c r="D793" s="78" t="s">
        <v>2091</v>
      </c>
      <c r="E793" s="78" t="s">
        <v>3779</v>
      </c>
      <c r="F793" s="78" t="s">
        <v>2092</v>
      </c>
      <c r="G793" s="78" t="s">
        <v>3780</v>
      </c>
      <c r="H793" s="78" t="s">
        <v>2093</v>
      </c>
    </row>
    <row r="794" spans="1:8">
      <c r="A794" s="78" t="s">
        <v>502</v>
      </c>
      <c r="C794" s="78" t="s">
        <v>503</v>
      </c>
      <c r="D794" s="78" t="s">
        <v>2094</v>
      </c>
      <c r="E794" s="78" t="s">
        <v>3781</v>
      </c>
      <c r="F794" s="78" t="s">
        <v>2095</v>
      </c>
      <c r="G794" s="78" t="s">
        <v>3782</v>
      </c>
      <c r="H794" s="78" t="s">
        <v>2096</v>
      </c>
    </row>
    <row r="795" spans="1:8">
      <c r="A795" s="78" t="s">
        <v>502</v>
      </c>
      <c r="C795" s="78" t="s">
        <v>2012</v>
      </c>
      <c r="D795" s="78" t="s">
        <v>2097</v>
      </c>
      <c r="E795" s="78" t="s">
        <v>3783</v>
      </c>
      <c r="F795" s="78" t="s">
        <v>2098</v>
      </c>
      <c r="G795" s="78" t="s">
        <v>3784</v>
      </c>
      <c r="H795" s="78" t="s">
        <v>2099</v>
      </c>
    </row>
    <row r="796" spans="1:8">
      <c r="A796" s="78" t="s">
        <v>502</v>
      </c>
      <c r="C796" s="78" t="s">
        <v>503</v>
      </c>
      <c r="D796" s="78" t="s">
        <v>2100</v>
      </c>
      <c r="E796" s="78" t="s">
        <v>3263</v>
      </c>
      <c r="F796" s="78" t="s">
        <v>2101</v>
      </c>
      <c r="G796" s="78" t="s">
        <v>3785</v>
      </c>
      <c r="H796" s="78" t="s">
        <v>2102</v>
      </c>
    </row>
    <row r="797" spans="1:8">
      <c r="A797" s="78" t="s">
        <v>502</v>
      </c>
      <c r="C797" s="78" t="s">
        <v>57</v>
      </c>
      <c r="D797" s="78" t="s">
        <v>2103</v>
      </c>
      <c r="E797" s="78" t="s">
        <v>3786</v>
      </c>
      <c r="F797" s="78" t="s">
        <v>2104</v>
      </c>
      <c r="G797" s="78" t="s">
        <v>3787</v>
      </c>
      <c r="H797" s="78" t="s">
        <v>2105</v>
      </c>
    </row>
    <row r="798" spans="1:8">
      <c r="A798" s="78" t="s">
        <v>502</v>
      </c>
      <c r="C798" s="78" t="s">
        <v>56</v>
      </c>
      <c r="D798" s="78" t="s">
        <v>2106</v>
      </c>
      <c r="E798" s="78" t="s">
        <v>3788</v>
      </c>
      <c r="F798" s="78" t="s">
        <v>2107</v>
      </c>
      <c r="G798" s="78" t="s">
        <v>3789</v>
      </c>
      <c r="H798" s="78" t="s">
        <v>2108</v>
      </c>
    </row>
    <row r="799" spans="1:8">
      <c r="A799" s="78" t="s">
        <v>502</v>
      </c>
      <c r="C799" s="78" t="s">
        <v>503</v>
      </c>
      <c r="D799" s="78" t="s">
        <v>2109</v>
      </c>
      <c r="E799" s="78" t="s">
        <v>3790</v>
      </c>
      <c r="F799" s="78" t="s">
        <v>2110</v>
      </c>
      <c r="G799" s="78" t="s">
        <v>3791</v>
      </c>
      <c r="H799" s="78" t="s">
        <v>2111</v>
      </c>
    </row>
    <row r="800" spans="1:8">
      <c r="A800" s="78" t="s">
        <v>502</v>
      </c>
      <c r="C800" s="78" t="s">
        <v>503</v>
      </c>
      <c r="D800" s="78" t="s">
        <v>2112</v>
      </c>
      <c r="E800" s="78" t="s">
        <v>3792</v>
      </c>
      <c r="F800" s="78" t="s">
        <v>2113</v>
      </c>
      <c r="G800" s="78" t="s">
        <v>3164</v>
      </c>
      <c r="H800" s="78" t="s">
        <v>2114</v>
      </c>
    </row>
    <row r="801" spans="1:8">
      <c r="A801" s="78" t="s">
        <v>502</v>
      </c>
      <c r="C801" s="78" t="s">
        <v>503</v>
      </c>
      <c r="D801" s="78" t="s">
        <v>2115</v>
      </c>
      <c r="E801" s="78" t="s">
        <v>3793</v>
      </c>
      <c r="F801" s="78" t="s">
        <v>2116</v>
      </c>
      <c r="G801" s="78" t="s">
        <v>3794</v>
      </c>
      <c r="H801" s="78" t="s">
        <v>2117</v>
      </c>
    </row>
    <row r="802" spans="1:8">
      <c r="A802" s="78" t="s">
        <v>502</v>
      </c>
      <c r="C802" s="78" t="s">
        <v>57</v>
      </c>
      <c r="D802" s="78" t="s">
        <v>2118</v>
      </c>
      <c r="E802" s="78" t="s">
        <v>3795</v>
      </c>
      <c r="F802" s="78" t="s">
        <v>3796</v>
      </c>
      <c r="G802" s="78" t="s">
        <v>3797</v>
      </c>
      <c r="H802" s="78" t="s">
        <v>2119</v>
      </c>
    </row>
    <row r="803" spans="1:8">
      <c r="A803" s="78" t="s">
        <v>502</v>
      </c>
      <c r="C803" s="78" t="s">
        <v>503</v>
      </c>
      <c r="D803" s="78" t="s">
        <v>2120</v>
      </c>
      <c r="E803" s="78" t="s">
        <v>3798</v>
      </c>
      <c r="F803" s="78" t="s">
        <v>3799</v>
      </c>
      <c r="G803" s="78" t="s">
        <v>3800</v>
      </c>
      <c r="H803" s="78" t="s">
        <v>2121</v>
      </c>
    </row>
    <row r="804" spans="1:8">
      <c r="A804" s="78" t="s">
        <v>502</v>
      </c>
      <c r="C804" s="78" t="s">
        <v>57</v>
      </c>
      <c r="D804" s="78" t="s">
        <v>2122</v>
      </c>
      <c r="E804" s="78" t="s">
        <v>3801</v>
      </c>
      <c r="F804" s="78" t="s">
        <v>3802</v>
      </c>
      <c r="G804" s="78" t="s">
        <v>3803</v>
      </c>
      <c r="H804" s="78" t="s">
        <v>2123</v>
      </c>
    </row>
    <row r="805" spans="1:8">
      <c r="A805" s="78" t="s">
        <v>502</v>
      </c>
      <c r="C805" s="78" t="s">
        <v>56</v>
      </c>
      <c r="D805" s="78" t="s">
        <v>2124</v>
      </c>
      <c r="E805" s="78" t="s">
        <v>3804</v>
      </c>
      <c r="F805" s="78" t="s">
        <v>3805</v>
      </c>
      <c r="G805" s="78" t="s">
        <v>3806</v>
      </c>
      <c r="H805" s="78" t="s">
        <v>2125</v>
      </c>
    </row>
    <row r="806" spans="1:8">
      <c r="A806" s="78" t="s">
        <v>502</v>
      </c>
      <c r="C806" s="78" t="s">
        <v>57</v>
      </c>
      <c r="D806" s="78" t="s">
        <v>2126</v>
      </c>
      <c r="E806" s="78" t="s">
        <v>3807</v>
      </c>
      <c r="F806" s="78" t="s">
        <v>3808</v>
      </c>
      <c r="G806" s="78" t="s">
        <v>3809</v>
      </c>
      <c r="H806" s="78" t="s">
        <v>2127</v>
      </c>
    </row>
    <row r="807" spans="1:8">
      <c r="A807" s="78" t="s">
        <v>502</v>
      </c>
      <c r="C807" s="78" t="s">
        <v>503</v>
      </c>
      <c r="D807" s="78" t="s">
        <v>2128</v>
      </c>
      <c r="E807" s="78" t="s">
        <v>3810</v>
      </c>
      <c r="F807" s="78" t="s">
        <v>3811</v>
      </c>
      <c r="G807" s="78" t="s">
        <v>3812</v>
      </c>
      <c r="H807" s="78" t="s">
        <v>2129</v>
      </c>
    </row>
    <row r="808" spans="1:8">
      <c r="A808" s="78" t="s">
        <v>502</v>
      </c>
      <c r="C808" s="78" t="s">
        <v>503</v>
      </c>
      <c r="D808" s="78" t="s">
        <v>2130</v>
      </c>
      <c r="E808" s="78" t="s">
        <v>3813</v>
      </c>
      <c r="F808" s="78" t="s">
        <v>2131</v>
      </c>
      <c r="G808" s="78" t="s">
        <v>3814</v>
      </c>
      <c r="H808" s="78" t="s">
        <v>2132</v>
      </c>
    </row>
    <row r="809" spans="1:8">
      <c r="A809" s="78" t="s">
        <v>502</v>
      </c>
      <c r="C809" s="78" t="s">
        <v>2012</v>
      </c>
      <c r="D809" s="78" t="s">
        <v>2133</v>
      </c>
      <c r="E809" s="78" t="s">
        <v>3815</v>
      </c>
      <c r="F809" s="78" t="s">
        <v>2134</v>
      </c>
      <c r="G809" s="78" t="s">
        <v>3816</v>
      </c>
      <c r="H809" s="78" t="s">
        <v>2135</v>
      </c>
    </row>
    <row r="810" spans="1:8">
      <c r="A810" s="78" t="s">
        <v>502</v>
      </c>
      <c r="C810" s="78" t="s">
        <v>57</v>
      </c>
      <c r="D810" s="78" t="s">
        <v>2136</v>
      </c>
      <c r="E810" s="78" t="s">
        <v>3817</v>
      </c>
      <c r="F810" s="78" t="s">
        <v>2137</v>
      </c>
      <c r="G810" s="78" t="s">
        <v>3818</v>
      </c>
      <c r="H810" s="78" t="s">
        <v>2138</v>
      </c>
    </row>
    <row r="811" spans="1:8">
      <c r="A811" s="78" t="s">
        <v>502</v>
      </c>
      <c r="C811" s="78" t="s">
        <v>2012</v>
      </c>
      <c r="D811" s="78" t="s">
        <v>2139</v>
      </c>
      <c r="E811" s="78" t="s">
        <v>3819</v>
      </c>
      <c r="F811" s="78" t="s">
        <v>2140</v>
      </c>
      <c r="G811" s="78" t="s">
        <v>3351</v>
      </c>
      <c r="H811" s="78" t="s">
        <v>2141</v>
      </c>
    </row>
    <row r="812" spans="1:8">
      <c r="A812" s="78" t="s">
        <v>502</v>
      </c>
      <c r="C812" s="78" t="s">
        <v>57</v>
      </c>
      <c r="D812" s="78" t="s">
        <v>2142</v>
      </c>
      <c r="E812" s="78" t="s">
        <v>3820</v>
      </c>
      <c r="F812" s="78" t="s">
        <v>2143</v>
      </c>
      <c r="G812" s="78" t="s">
        <v>3821</v>
      </c>
      <c r="H812" s="78" t="s">
        <v>2144</v>
      </c>
    </row>
    <row r="813" spans="1:8">
      <c r="A813" s="78" t="s">
        <v>502</v>
      </c>
      <c r="C813" s="78" t="s">
        <v>503</v>
      </c>
      <c r="D813" s="78" t="s">
        <v>2145</v>
      </c>
      <c r="E813" s="78" t="s">
        <v>3822</v>
      </c>
      <c r="F813" s="78" t="s">
        <v>2146</v>
      </c>
      <c r="G813" s="78" t="s">
        <v>3823</v>
      </c>
      <c r="H813" s="78" t="s">
        <v>2147</v>
      </c>
    </row>
    <row r="814" spans="1:8">
      <c r="A814" s="78" t="s">
        <v>502</v>
      </c>
      <c r="C814" s="78" t="s">
        <v>56</v>
      </c>
      <c r="D814" s="78" t="s">
        <v>2148</v>
      </c>
      <c r="E814" s="78" t="s">
        <v>3824</v>
      </c>
      <c r="F814" s="78" t="s">
        <v>2149</v>
      </c>
      <c r="G814" s="78" t="s">
        <v>3825</v>
      </c>
      <c r="H814" s="78" t="s">
        <v>2150</v>
      </c>
    </row>
    <row r="815" spans="1:8">
      <c r="A815" s="78" t="s">
        <v>502</v>
      </c>
      <c r="C815" s="78" t="s">
        <v>56</v>
      </c>
      <c r="D815" s="78" t="s">
        <v>2151</v>
      </c>
      <c r="E815" s="78" t="s">
        <v>3826</v>
      </c>
      <c r="F815" s="78" t="s">
        <v>2152</v>
      </c>
      <c r="G815" s="78" t="s">
        <v>3827</v>
      </c>
      <c r="H815" s="78" t="s">
        <v>2153</v>
      </c>
    </row>
    <row r="816" spans="1:8">
      <c r="A816" s="78" t="s">
        <v>502</v>
      </c>
      <c r="C816" s="78" t="s">
        <v>503</v>
      </c>
      <c r="D816" s="78" t="s">
        <v>2154</v>
      </c>
      <c r="E816" s="78" t="s">
        <v>3828</v>
      </c>
      <c r="F816" s="78" t="s">
        <v>2155</v>
      </c>
      <c r="G816" s="78" t="s">
        <v>3829</v>
      </c>
      <c r="H816" s="78" t="s">
        <v>2156</v>
      </c>
    </row>
    <row r="817" spans="1:8">
      <c r="A817" s="78" t="s">
        <v>502</v>
      </c>
      <c r="C817" s="78" t="s">
        <v>503</v>
      </c>
      <c r="D817" s="78" t="s">
        <v>2157</v>
      </c>
      <c r="E817" s="78" t="s">
        <v>3830</v>
      </c>
      <c r="F817" s="78" t="s">
        <v>2158</v>
      </c>
      <c r="G817" s="78" t="s">
        <v>3831</v>
      </c>
      <c r="H817" s="78" t="s">
        <v>2159</v>
      </c>
    </row>
    <row r="818" spans="1:8">
      <c r="A818" s="78" t="s">
        <v>502</v>
      </c>
      <c r="C818" s="78" t="s">
        <v>503</v>
      </c>
      <c r="D818" s="78" t="s">
        <v>2160</v>
      </c>
      <c r="E818" s="78" t="s">
        <v>3832</v>
      </c>
      <c r="F818" s="78" t="s">
        <v>2158</v>
      </c>
      <c r="G818" s="78" t="s">
        <v>3833</v>
      </c>
      <c r="H818" s="78" t="s">
        <v>2161</v>
      </c>
    </row>
    <row r="819" spans="1:8">
      <c r="A819" s="78" t="s">
        <v>502</v>
      </c>
      <c r="C819" s="78" t="s">
        <v>503</v>
      </c>
      <c r="D819" s="78" t="s">
        <v>2162</v>
      </c>
      <c r="E819" s="78" t="s">
        <v>3834</v>
      </c>
      <c r="F819" s="78" t="s">
        <v>2163</v>
      </c>
      <c r="G819" s="78" t="s">
        <v>3835</v>
      </c>
      <c r="H819" s="78" t="s">
        <v>2164</v>
      </c>
    </row>
    <row r="820" spans="1:8">
      <c r="A820" s="78" t="s">
        <v>502</v>
      </c>
      <c r="C820" s="78" t="s">
        <v>503</v>
      </c>
      <c r="D820" s="78" t="s">
        <v>2165</v>
      </c>
      <c r="E820" s="78" t="s">
        <v>3836</v>
      </c>
      <c r="F820" s="78" t="s">
        <v>2166</v>
      </c>
      <c r="G820" s="78" t="s">
        <v>3837</v>
      </c>
      <c r="H820" s="78" t="s">
        <v>2167</v>
      </c>
    </row>
    <row r="821" spans="1:8">
      <c r="A821" s="78" t="s">
        <v>502</v>
      </c>
      <c r="C821" s="78" t="s">
        <v>503</v>
      </c>
      <c r="D821" s="78" t="s">
        <v>2168</v>
      </c>
      <c r="E821" s="78" t="s">
        <v>3838</v>
      </c>
      <c r="F821" s="78" t="s">
        <v>2169</v>
      </c>
      <c r="G821" s="78" t="s">
        <v>3839</v>
      </c>
      <c r="H821" s="78" t="s">
        <v>2170</v>
      </c>
    </row>
    <row r="822" spans="1:8">
      <c r="A822" s="78" t="s">
        <v>502</v>
      </c>
      <c r="C822" s="78" t="s">
        <v>503</v>
      </c>
      <c r="D822" s="78" t="s">
        <v>2171</v>
      </c>
      <c r="E822" s="78" t="s">
        <v>3840</v>
      </c>
      <c r="F822" s="78" t="s">
        <v>2172</v>
      </c>
      <c r="G822" s="78" t="s">
        <v>3841</v>
      </c>
      <c r="H822" s="78" t="s">
        <v>2173</v>
      </c>
    </row>
    <row r="823" spans="1:8">
      <c r="A823" s="78" t="s">
        <v>502</v>
      </c>
      <c r="C823" s="78" t="s">
        <v>57</v>
      </c>
      <c r="D823" s="78" t="s">
        <v>2174</v>
      </c>
      <c r="E823" s="78" t="s">
        <v>3842</v>
      </c>
      <c r="F823" s="78" t="s">
        <v>2175</v>
      </c>
      <c r="G823" s="78" t="s">
        <v>3843</v>
      </c>
      <c r="H823" s="78" t="s">
        <v>2176</v>
      </c>
    </row>
    <row r="824" spans="1:8">
      <c r="A824" s="78" t="s">
        <v>502</v>
      </c>
      <c r="C824" s="78" t="s">
        <v>2012</v>
      </c>
      <c r="D824" s="78" t="s">
        <v>2177</v>
      </c>
      <c r="E824" s="78" t="s">
        <v>3844</v>
      </c>
      <c r="F824" s="78" t="s">
        <v>2178</v>
      </c>
      <c r="G824" s="78" t="s">
        <v>3411</v>
      </c>
      <c r="H824" s="78" t="s">
        <v>2179</v>
      </c>
    </row>
    <row r="825" spans="1:8">
      <c r="A825" s="78" t="s">
        <v>502</v>
      </c>
      <c r="C825" s="78" t="s">
        <v>57</v>
      </c>
      <c r="D825" s="78" t="s">
        <v>2180</v>
      </c>
      <c r="E825" s="78" t="s">
        <v>3845</v>
      </c>
      <c r="F825" s="78" t="s">
        <v>3846</v>
      </c>
      <c r="G825" s="78" t="s">
        <v>3847</v>
      </c>
      <c r="H825" s="78" t="s">
        <v>2181</v>
      </c>
    </row>
    <row r="826" spans="1:8">
      <c r="A826" s="78" t="s">
        <v>502</v>
      </c>
      <c r="C826" s="78" t="s">
        <v>2012</v>
      </c>
      <c r="D826" s="78" t="s">
        <v>2182</v>
      </c>
      <c r="E826" s="78" t="s">
        <v>3848</v>
      </c>
      <c r="F826" s="78" t="s">
        <v>3849</v>
      </c>
      <c r="G826" s="78" t="s">
        <v>3850</v>
      </c>
      <c r="H826" s="78" t="s">
        <v>2183</v>
      </c>
    </row>
    <row r="827" spans="1:8">
      <c r="A827" s="78" t="s">
        <v>502</v>
      </c>
      <c r="C827" s="78" t="s">
        <v>503</v>
      </c>
      <c r="D827" s="78" t="s">
        <v>2184</v>
      </c>
      <c r="E827" s="78" t="s">
        <v>3851</v>
      </c>
      <c r="F827" s="78" t="s">
        <v>3852</v>
      </c>
      <c r="G827" s="78" t="s">
        <v>3853</v>
      </c>
      <c r="H827" s="78" t="s">
        <v>2185</v>
      </c>
    </row>
    <row r="828" spans="1:8">
      <c r="A828" s="78" t="s">
        <v>502</v>
      </c>
      <c r="C828" s="78" t="s">
        <v>503</v>
      </c>
      <c r="D828" s="78" t="s">
        <v>2186</v>
      </c>
      <c r="E828" s="78" t="s">
        <v>3854</v>
      </c>
      <c r="F828" s="78" t="s">
        <v>3855</v>
      </c>
      <c r="G828" s="78" t="s">
        <v>3856</v>
      </c>
      <c r="H828" s="78" t="s">
        <v>2187</v>
      </c>
    </row>
    <row r="829" spans="1:8">
      <c r="A829" s="78" t="s">
        <v>502</v>
      </c>
      <c r="C829" s="78" t="s">
        <v>56</v>
      </c>
      <c r="D829" s="78" t="s">
        <v>2188</v>
      </c>
      <c r="E829" s="78" t="s">
        <v>3857</v>
      </c>
      <c r="F829" s="78" t="s">
        <v>3858</v>
      </c>
      <c r="G829" s="78" t="s">
        <v>3859</v>
      </c>
      <c r="H829" s="78" t="s">
        <v>2189</v>
      </c>
    </row>
    <row r="830" spans="1:8">
      <c r="A830" s="78" t="s">
        <v>502</v>
      </c>
      <c r="C830" s="78" t="s">
        <v>57</v>
      </c>
      <c r="D830" s="78" t="s">
        <v>2190</v>
      </c>
      <c r="E830" s="78" t="s">
        <v>3860</v>
      </c>
      <c r="F830" s="78" t="s">
        <v>3861</v>
      </c>
      <c r="G830" s="78" t="s">
        <v>3862</v>
      </c>
      <c r="H830" s="78" t="s">
        <v>2191</v>
      </c>
    </row>
    <row r="831" spans="1:8">
      <c r="A831" s="78" t="s">
        <v>502</v>
      </c>
      <c r="C831" s="78" t="s">
        <v>57</v>
      </c>
      <c r="D831" s="78" t="s">
        <v>2192</v>
      </c>
      <c r="E831" s="78" t="s">
        <v>3863</v>
      </c>
      <c r="F831" s="78" t="s">
        <v>2193</v>
      </c>
      <c r="G831" s="78" t="s">
        <v>3864</v>
      </c>
      <c r="H831" s="78" t="s">
        <v>2194</v>
      </c>
    </row>
    <row r="832" spans="1:8">
      <c r="A832" s="78" t="s">
        <v>502</v>
      </c>
      <c r="C832" s="78" t="s">
        <v>503</v>
      </c>
      <c r="D832" s="78" t="s">
        <v>2195</v>
      </c>
      <c r="E832" s="78" t="s">
        <v>3865</v>
      </c>
      <c r="F832" s="78" t="s">
        <v>2196</v>
      </c>
      <c r="G832" s="78" t="s">
        <v>3866</v>
      </c>
      <c r="H832" s="78" t="s">
        <v>2197</v>
      </c>
    </row>
    <row r="833" spans="1:8">
      <c r="A833" s="78" t="s">
        <v>502</v>
      </c>
      <c r="C833" s="78" t="s">
        <v>503</v>
      </c>
      <c r="D833" s="78" t="s">
        <v>2198</v>
      </c>
      <c r="E833" s="78" t="s">
        <v>3867</v>
      </c>
      <c r="F833" s="78" t="s">
        <v>2199</v>
      </c>
      <c r="G833" s="78" t="s">
        <v>3868</v>
      </c>
      <c r="H833" s="78" t="s">
        <v>2200</v>
      </c>
    </row>
    <row r="834" spans="1:8">
      <c r="A834" s="78" t="s">
        <v>502</v>
      </c>
      <c r="C834" s="78" t="s">
        <v>503</v>
      </c>
      <c r="D834" s="78" t="s">
        <v>2201</v>
      </c>
      <c r="E834" s="78" t="s">
        <v>3869</v>
      </c>
      <c r="F834" s="78" t="s">
        <v>2202</v>
      </c>
      <c r="G834" s="78" t="s">
        <v>3870</v>
      </c>
      <c r="H834" s="78" t="s">
        <v>2203</v>
      </c>
    </row>
    <row r="835" spans="1:8">
      <c r="A835" s="78" t="s">
        <v>502</v>
      </c>
      <c r="C835" s="78" t="s">
        <v>503</v>
      </c>
      <c r="D835" s="78" t="s">
        <v>2204</v>
      </c>
      <c r="E835" s="78" t="s">
        <v>3871</v>
      </c>
      <c r="F835" s="78" t="s">
        <v>2205</v>
      </c>
      <c r="G835" s="78" t="s">
        <v>3872</v>
      </c>
      <c r="H835" s="78" t="s">
        <v>2206</v>
      </c>
    </row>
    <row r="836" spans="1:8">
      <c r="A836" s="78" t="s">
        <v>502</v>
      </c>
      <c r="C836" s="78" t="s">
        <v>503</v>
      </c>
      <c r="D836" s="78" t="s">
        <v>2207</v>
      </c>
      <c r="E836" s="78" t="s">
        <v>3873</v>
      </c>
      <c r="F836" s="78" t="s">
        <v>2208</v>
      </c>
      <c r="G836" s="78" t="s">
        <v>3874</v>
      </c>
      <c r="H836" s="78" t="s">
        <v>2209</v>
      </c>
    </row>
    <row r="837" spans="1:8">
      <c r="A837" s="78" t="s">
        <v>502</v>
      </c>
      <c r="C837" s="78" t="s">
        <v>503</v>
      </c>
      <c r="D837" s="78" t="s">
        <v>2210</v>
      </c>
      <c r="E837" s="78" t="s">
        <v>3875</v>
      </c>
      <c r="F837" s="78" t="s">
        <v>2211</v>
      </c>
      <c r="G837" s="78" t="s">
        <v>3876</v>
      </c>
      <c r="H837" s="78" t="s">
        <v>2212</v>
      </c>
    </row>
    <row r="838" spans="1:8">
      <c r="A838" s="78" t="s">
        <v>502</v>
      </c>
      <c r="C838" s="78" t="s">
        <v>57</v>
      </c>
      <c r="D838" s="78" t="s">
        <v>2213</v>
      </c>
      <c r="E838" s="78" t="s">
        <v>3877</v>
      </c>
      <c r="F838" s="78" t="s">
        <v>2214</v>
      </c>
      <c r="G838" s="78" t="s">
        <v>3878</v>
      </c>
      <c r="H838" s="78" t="s">
        <v>2215</v>
      </c>
    </row>
    <row r="839" spans="1:8">
      <c r="A839" s="78" t="s">
        <v>502</v>
      </c>
      <c r="C839" s="78" t="s">
        <v>503</v>
      </c>
      <c r="D839" s="78" t="s">
        <v>2216</v>
      </c>
      <c r="E839" s="78" t="s">
        <v>3879</v>
      </c>
      <c r="F839" s="78" t="s">
        <v>2217</v>
      </c>
      <c r="G839" s="78" t="s">
        <v>3880</v>
      </c>
      <c r="H839" s="78" t="s">
        <v>2218</v>
      </c>
    </row>
    <row r="840" spans="1:8">
      <c r="A840" s="78" t="s">
        <v>502</v>
      </c>
      <c r="C840" s="78" t="s">
        <v>2012</v>
      </c>
      <c r="D840" s="78" t="s">
        <v>2219</v>
      </c>
      <c r="E840" s="78" t="s">
        <v>3881</v>
      </c>
      <c r="F840" s="78" t="s">
        <v>2220</v>
      </c>
      <c r="G840" s="78" t="s">
        <v>3601</v>
      </c>
      <c r="H840" s="78" t="s">
        <v>2221</v>
      </c>
    </row>
    <row r="841" spans="1:8">
      <c r="A841" s="78" t="s">
        <v>502</v>
      </c>
      <c r="C841" s="78" t="s">
        <v>503</v>
      </c>
      <c r="D841" s="78" t="s">
        <v>2222</v>
      </c>
      <c r="E841" s="78" t="s">
        <v>3882</v>
      </c>
      <c r="F841" s="78" t="s">
        <v>3883</v>
      </c>
      <c r="G841" s="78" t="s">
        <v>3884</v>
      </c>
      <c r="H841" s="78" t="s">
        <v>2223</v>
      </c>
    </row>
    <row r="842" spans="1:8">
      <c r="A842" s="78" t="s">
        <v>502</v>
      </c>
      <c r="C842" s="78" t="s">
        <v>503</v>
      </c>
      <c r="D842" s="78" t="s">
        <v>2224</v>
      </c>
      <c r="E842" s="78" t="s">
        <v>3885</v>
      </c>
      <c r="F842" s="78" t="s">
        <v>2225</v>
      </c>
      <c r="G842" s="78" t="s">
        <v>3429</v>
      </c>
      <c r="H842" s="78" t="s">
        <v>2226</v>
      </c>
    </row>
    <row r="843" spans="1:8">
      <c r="A843" s="78" t="s">
        <v>502</v>
      </c>
      <c r="C843" s="78" t="s">
        <v>57</v>
      </c>
      <c r="D843" s="78" t="s">
        <v>2227</v>
      </c>
      <c r="E843" s="78" t="s">
        <v>3886</v>
      </c>
      <c r="F843" s="78" t="s">
        <v>2228</v>
      </c>
      <c r="G843" s="78" t="s">
        <v>3887</v>
      </c>
      <c r="H843" s="78" t="s">
        <v>2229</v>
      </c>
    </row>
    <row r="844" spans="1:8">
      <c r="A844" s="78" t="s">
        <v>502</v>
      </c>
      <c r="C844" s="78" t="s">
        <v>57</v>
      </c>
      <c r="D844" s="78" t="s">
        <v>2230</v>
      </c>
      <c r="E844" s="78" t="s">
        <v>3888</v>
      </c>
      <c r="F844" s="78" t="s">
        <v>2231</v>
      </c>
      <c r="G844" s="78" t="s">
        <v>3889</v>
      </c>
      <c r="H844" s="78" t="s">
        <v>2232</v>
      </c>
    </row>
    <row r="845" spans="1:8">
      <c r="A845" s="78" t="s">
        <v>502</v>
      </c>
      <c r="C845" s="78" t="s">
        <v>57</v>
      </c>
      <c r="D845" s="78" t="s">
        <v>2233</v>
      </c>
      <c r="E845" s="78" t="s">
        <v>3600</v>
      </c>
      <c r="F845" s="78" t="s">
        <v>3890</v>
      </c>
      <c r="G845" s="78" t="s">
        <v>3891</v>
      </c>
      <c r="H845" s="78" t="s">
        <v>2234</v>
      </c>
    </row>
    <row r="846" spans="1:8">
      <c r="A846" s="78" t="s">
        <v>502</v>
      </c>
      <c r="C846" s="78" t="s">
        <v>503</v>
      </c>
      <c r="D846" s="78" t="s">
        <v>2235</v>
      </c>
      <c r="E846" s="78" t="s">
        <v>3892</v>
      </c>
      <c r="F846" s="78" t="s">
        <v>3890</v>
      </c>
      <c r="G846" s="78" t="s">
        <v>3123</v>
      </c>
      <c r="H846" s="78" t="s">
        <v>2236</v>
      </c>
    </row>
    <row r="847" spans="1:8">
      <c r="A847" s="78" t="s">
        <v>502</v>
      </c>
      <c r="C847" s="78" t="s">
        <v>57</v>
      </c>
      <c r="D847" s="78" t="s">
        <v>2237</v>
      </c>
      <c r="E847" s="78" t="s">
        <v>3893</v>
      </c>
      <c r="F847" s="78" t="s">
        <v>2238</v>
      </c>
      <c r="G847" s="78" t="s">
        <v>3894</v>
      </c>
      <c r="H847" s="78" t="s">
        <v>2239</v>
      </c>
    </row>
    <row r="848" spans="1:8">
      <c r="A848" s="78" t="s">
        <v>502</v>
      </c>
      <c r="C848" s="78" t="s">
        <v>503</v>
      </c>
      <c r="D848" s="78" t="s">
        <v>2240</v>
      </c>
      <c r="E848" s="78" t="s">
        <v>3895</v>
      </c>
      <c r="F848" s="78" t="s">
        <v>2241</v>
      </c>
      <c r="G848" s="78" t="s">
        <v>3896</v>
      </c>
      <c r="H848" s="78" t="s">
        <v>2242</v>
      </c>
    </row>
    <row r="849" spans="1:8">
      <c r="A849" s="78" t="s">
        <v>502</v>
      </c>
      <c r="C849" s="78" t="s">
        <v>56</v>
      </c>
      <c r="D849" s="78" t="s">
        <v>2243</v>
      </c>
      <c r="E849" s="78" t="s">
        <v>3897</v>
      </c>
      <c r="F849" s="78" t="s">
        <v>2244</v>
      </c>
      <c r="G849" s="78" t="s">
        <v>3898</v>
      </c>
      <c r="H849" s="78" t="s">
        <v>2245</v>
      </c>
    </row>
    <row r="850" spans="1:8">
      <c r="A850" s="78" t="s">
        <v>502</v>
      </c>
      <c r="C850" s="78" t="s">
        <v>503</v>
      </c>
      <c r="D850" s="78" t="s">
        <v>2246</v>
      </c>
      <c r="E850" s="78" t="s">
        <v>3899</v>
      </c>
      <c r="F850" s="78" t="s">
        <v>3900</v>
      </c>
      <c r="G850" s="78" t="s">
        <v>3405</v>
      </c>
      <c r="H850" s="78" t="s">
        <v>2247</v>
      </c>
    </row>
    <row r="851" spans="1:8">
      <c r="A851" s="78" t="s">
        <v>502</v>
      </c>
      <c r="C851" s="78" t="s">
        <v>57</v>
      </c>
      <c r="D851" s="78" t="s">
        <v>2248</v>
      </c>
      <c r="E851" s="78" t="s">
        <v>3901</v>
      </c>
      <c r="F851" s="78" t="s">
        <v>3902</v>
      </c>
      <c r="G851" s="78" t="s">
        <v>3903</v>
      </c>
      <c r="H851" s="78" t="s">
        <v>2249</v>
      </c>
    </row>
    <row r="852" spans="1:8">
      <c r="A852" s="78" t="s">
        <v>502</v>
      </c>
      <c r="C852" s="78" t="s">
        <v>503</v>
      </c>
      <c r="D852" s="78" t="s">
        <v>2250</v>
      </c>
      <c r="E852" s="78" t="s">
        <v>3904</v>
      </c>
      <c r="F852" s="78" t="s">
        <v>3905</v>
      </c>
      <c r="G852" s="78" t="s">
        <v>3906</v>
      </c>
      <c r="H852" s="78" t="s">
        <v>2251</v>
      </c>
    </row>
    <row r="853" spans="1:8">
      <c r="A853" s="78" t="s">
        <v>502</v>
      </c>
      <c r="C853" s="78" t="s">
        <v>503</v>
      </c>
      <c r="D853" s="78" t="s">
        <v>2252</v>
      </c>
      <c r="E853" s="78" t="s">
        <v>3907</v>
      </c>
      <c r="F853" s="78" t="s">
        <v>3908</v>
      </c>
      <c r="G853" s="78" t="s">
        <v>3909</v>
      </c>
      <c r="H853" s="78" t="s">
        <v>2253</v>
      </c>
    </row>
    <row r="854" spans="1:8">
      <c r="A854" s="78" t="s">
        <v>502</v>
      </c>
      <c r="C854" s="78" t="s">
        <v>503</v>
      </c>
      <c r="D854" s="78" t="s">
        <v>2254</v>
      </c>
      <c r="E854" s="78" t="s">
        <v>3910</v>
      </c>
      <c r="F854" s="78" t="s">
        <v>3911</v>
      </c>
      <c r="G854" s="78" t="s">
        <v>3912</v>
      </c>
      <c r="H854" s="78" t="s">
        <v>2255</v>
      </c>
    </row>
    <row r="855" spans="1:8">
      <c r="A855" s="78" t="s">
        <v>502</v>
      </c>
      <c r="C855" s="78" t="s">
        <v>503</v>
      </c>
      <c r="D855" s="78" t="s">
        <v>2256</v>
      </c>
      <c r="E855" s="78" t="s">
        <v>3913</v>
      </c>
      <c r="F855" s="78" t="s">
        <v>2257</v>
      </c>
      <c r="G855" s="78" t="s">
        <v>3914</v>
      </c>
      <c r="H855" s="78" t="s">
        <v>2258</v>
      </c>
    </row>
    <row r="856" spans="1:8">
      <c r="A856" s="78" t="s">
        <v>502</v>
      </c>
      <c r="C856" s="78" t="s">
        <v>56</v>
      </c>
      <c r="D856" s="78" t="s">
        <v>2259</v>
      </c>
      <c r="E856" s="78" t="s">
        <v>3915</v>
      </c>
      <c r="F856" s="78" t="s">
        <v>2260</v>
      </c>
      <c r="G856" s="78" t="s">
        <v>3916</v>
      </c>
      <c r="H856" s="78" t="s">
        <v>2261</v>
      </c>
    </row>
    <row r="857" spans="1:8">
      <c r="A857" s="78" t="s">
        <v>502</v>
      </c>
      <c r="C857" s="78" t="s">
        <v>56</v>
      </c>
      <c r="D857" s="78" t="s">
        <v>2262</v>
      </c>
      <c r="E857" s="78" t="s">
        <v>3917</v>
      </c>
      <c r="F857" s="78" t="s">
        <v>2263</v>
      </c>
      <c r="G857" s="78" t="s">
        <v>3918</v>
      </c>
      <c r="H857" s="78" t="s">
        <v>2264</v>
      </c>
    </row>
    <row r="858" spans="1:8">
      <c r="A858" s="78" t="s">
        <v>502</v>
      </c>
      <c r="C858" s="78" t="s">
        <v>503</v>
      </c>
      <c r="D858" s="78" t="s">
        <v>2265</v>
      </c>
      <c r="E858" s="78" t="s">
        <v>3646</v>
      </c>
      <c r="F858" s="78" t="s">
        <v>2263</v>
      </c>
      <c r="G858" s="78" t="s">
        <v>3919</v>
      </c>
      <c r="H858" s="78" t="s">
        <v>2266</v>
      </c>
    </row>
    <row r="859" spans="1:8">
      <c r="A859" s="78" t="s">
        <v>502</v>
      </c>
      <c r="C859" s="78" t="s">
        <v>57</v>
      </c>
      <c r="D859" s="78" t="s">
        <v>2267</v>
      </c>
      <c r="E859" s="78" t="s">
        <v>3920</v>
      </c>
      <c r="F859" s="78" t="s">
        <v>2268</v>
      </c>
      <c r="G859" s="78" t="s">
        <v>3921</v>
      </c>
      <c r="H859" s="78" t="s">
        <v>2269</v>
      </c>
    </row>
    <row r="860" spans="1:8">
      <c r="A860" s="78" t="s">
        <v>502</v>
      </c>
      <c r="C860" s="78" t="s">
        <v>503</v>
      </c>
      <c r="D860" s="78" t="s">
        <v>2270</v>
      </c>
      <c r="E860" s="78" t="s">
        <v>3922</v>
      </c>
      <c r="F860" s="78" t="s">
        <v>2271</v>
      </c>
      <c r="G860" s="78" t="s">
        <v>3923</v>
      </c>
      <c r="H860" s="78" t="s">
        <v>2272</v>
      </c>
    </row>
    <row r="861" spans="1:8">
      <c r="A861" s="78" t="s">
        <v>502</v>
      </c>
      <c r="C861" s="78" t="s">
        <v>503</v>
      </c>
      <c r="D861" s="78" t="s">
        <v>2273</v>
      </c>
      <c r="E861" s="78" t="s">
        <v>3924</v>
      </c>
      <c r="F861" s="78" t="s">
        <v>2274</v>
      </c>
      <c r="G861" s="78" t="s">
        <v>3925</v>
      </c>
      <c r="H861" s="78" t="s">
        <v>2275</v>
      </c>
    </row>
    <row r="862" spans="1:8">
      <c r="A862" s="78" t="s">
        <v>502</v>
      </c>
      <c r="C862" s="78" t="s">
        <v>503</v>
      </c>
      <c r="D862" s="78" t="s">
        <v>2276</v>
      </c>
      <c r="E862" s="78" t="s">
        <v>3926</v>
      </c>
      <c r="F862" s="78" t="s">
        <v>2277</v>
      </c>
      <c r="G862" s="78" t="s">
        <v>3927</v>
      </c>
      <c r="H862" s="78" t="s">
        <v>2278</v>
      </c>
    </row>
    <row r="863" spans="1:8">
      <c r="A863" s="78" t="s">
        <v>502</v>
      </c>
      <c r="C863" s="78" t="s">
        <v>503</v>
      </c>
      <c r="D863" s="78" t="s">
        <v>2279</v>
      </c>
      <c r="E863" s="78" t="s">
        <v>3928</v>
      </c>
      <c r="F863" s="78" t="s">
        <v>2280</v>
      </c>
      <c r="G863" s="78" t="s">
        <v>3929</v>
      </c>
      <c r="H863" s="78" t="s">
        <v>2281</v>
      </c>
    </row>
    <row r="864" spans="1:8">
      <c r="A864" s="78" t="s">
        <v>502</v>
      </c>
      <c r="C864" s="78" t="s">
        <v>503</v>
      </c>
      <c r="D864" s="78" t="s">
        <v>2282</v>
      </c>
      <c r="E864" s="78" t="s">
        <v>3930</v>
      </c>
      <c r="F864" s="78" t="s">
        <v>2283</v>
      </c>
      <c r="G864" s="78" t="s">
        <v>3931</v>
      </c>
      <c r="H864" s="78" t="s">
        <v>2284</v>
      </c>
    </row>
    <row r="865" spans="1:8">
      <c r="A865" s="78" t="s">
        <v>502</v>
      </c>
      <c r="C865" s="78" t="s">
        <v>503</v>
      </c>
      <c r="D865" s="78" t="s">
        <v>2285</v>
      </c>
      <c r="E865" s="78" t="s">
        <v>3932</v>
      </c>
      <c r="F865" s="78" t="s">
        <v>2286</v>
      </c>
      <c r="G865" s="78" t="s">
        <v>3933</v>
      </c>
      <c r="H865" s="78" t="s">
        <v>2287</v>
      </c>
    </row>
    <row r="866" spans="1:8">
      <c r="A866" s="78" t="s">
        <v>502</v>
      </c>
      <c r="C866" s="78" t="s">
        <v>57</v>
      </c>
      <c r="D866" s="78" t="s">
        <v>2288</v>
      </c>
      <c r="E866" s="78" t="s">
        <v>3934</v>
      </c>
      <c r="F866" s="78" t="s">
        <v>2289</v>
      </c>
      <c r="G866" s="78" t="s">
        <v>3935</v>
      </c>
      <c r="H866" s="78" t="s">
        <v>2290</v>
      </c>
    </row>
    <row r="867" spans="1:8">
      <c r="A867" s="78" t="s">
        <v>502</v>
      </c>
      <c r="C867" s="78" t="s">
        <v>503</v>
      </c>
      <c r="D867" s="78" t="s">
        <v>2291</v>
      </c>
      <c r="E867" s="78" t="s">
        <v>3936</v>
      </c>
      <c r="F867" s="78" t="s">
        <v>2292</v>
      </c>
      <c r="G867" s="78" t="s">
        <v>3937</v>
      </c>
      <c r="H867" s="78" t="s">
        <v>2293</v>
      </c>
    </row>
    <row r="868" spans="1:8">
      <c r="A868" s="78" t="s">
        <v>502</v>
      </c>
      <c r="C868" s="78" t="s">
        <v>57</v>
      </c>
      <c r="D868" s="78" t="s">
        <v>2294</v>
      </c>
      <c r="E868" s="78" t="s">
        <v>3938</v>
      </c>
      <c r="F868" s="78" t="s">
        <v>2295</v>
      </c>
      <c r="G868" s="78" t="s">
        <v>3405</v>
      </c>
      <c r="H868" s="78" t="s">
        <v>2296</v>
      </c>
    </row>
    <row r="869" spans="1:8">
      <c r="A869" s="78" t="s">
        <v>502</v>
      </c>
      <c r="C869" s="78" t="s">
        <v>56</v>
      </c>
      <c r="D869" s="78" t="s">
        <v>2297</v>
      </c>
      <c r="E869" s="78" t="s">
        <v>3939</v>
      </c>
      <c r="F869" s="78" t="s">
        <v>2298</v>
      </c>
      <c r="G869" s="78" t="s">
        <v>3940</v>
      </c>
      <c r="H869" s="78" t="s">
        <v>2299</v>
      </c>
    </row>
    <row r="870" spans="1:8">
      <c r="A870" s="78" t="s">
        <v>502</v>
      </c>
      <c r="C870" s="78" t="s">
        <v>57</v>
      </c>
      <c r="D870" s="78" t="s">
        <v>2300</v>
      </c>
      <c r="E870" s="78" t="s">
        <v>3941</v>
      </c>
      <c r="F870" s="78" t="s">
        <v>2301</v>
      </c>
      <c r="G870" s="78" t="s">
        <v>3942</v>
      </c>
      <c r="H870" s="78" t="s">
        <v>2302</v>
      </c>
    </row>
    <row r="871" spans="1:8">
      <c r="A871" s="78" t="s">
        <v>502</v>
      </c>
      <c r="C871" s="78" t="s">
        <v>57</v>
      </c>
      <c r="D871" s="78" t="s">
        <v>2303</v>
      </c>
      <c r="E871" s="78" t="s">
        <v>3943</v>
      </c>
      <c r="F871" s="78" t="s">
        <v>2304</v>
      </c>
      <c r="G871" s="78" t="s">
        <v>3944</v>
      </c>
      <c r="H871" s="78" t="s">
        <v>2305</v>
      </c>
    </row>
    <row r="872" spans="1:8">
      <c r="A872" s="78" t="s">
        <v>502</v>
      </c>
      <c r="C872" s="78" t="s">
        <v>503</v>
      </c>
      <c r="D872" s="78" t="s">
        <v>2306</v>
      </c>
      <c r="E872" s="78" t="s">
        <v>3868</v>
      </c>
      <c r="F872" s="78" t="s">
        <v>2307</v>
      </c>
      <c r="G872" s="78" t="s">
        <v>3945</v>
      </c>
      <c r="H872" s="78" t="s">
        <v>2308</v>
      </c>
    </row>
    <row r="873" spans="1:8">
      <c r="A873" s="78" t="s">
        <v>502</v>
      </c>
      <c r="C873" s="78" t="s">
        <v>56</v>
      </c>
      <c r="D873" s="78" t="s">
        <v>2309</v>
      </c>
      <c r="E873" s="78" t="s">
        <v>3946</v>
      </c>
      <c r="F873" s="78" t="s">
        <v>2310</v>
      </c>
      <c r="G873" s="78" t="s">
        <v>3947</v>
      </c>
      <c r="H873" s="78" t="s">
        <v>2311</v>
      </c>
    </row>
    <row r="874" spans="1:8">
      <c r="A874" s="78" t="s">
        <v>502</v>
      </c>
      <c r="C874" s="78" t="s">
        <v>57</v>
      </c>
      <c r="D874" s="78" t="s">
        <v>2312</v>
      </c>
      <c r="E874" s="78" t="s">
        <v>3948</v>
      </c>
      <c r="F874" s="78" t="s">
        <v>3949</v>
      </c>
      <c r="G874" s="78" t="s">
        <v>3950</v>
      </c>
      <c r="H874" s="78" t="s">
        <v>2313</v>
      </c>
    </row>
    <row r="875" spans="1:8">
      <c r="A875" s="78" t="s">
        <v>502</v>
      </c>
      <c r="C875" s="78" t="s">
        <v>2012</v>
      </c>
      <c r="D875" s="78" t="s">
        <v>2314</v>
      </c>
      <c r="E875" s="78" t="s">
        <v>3951</v>
      </c>
      <c r="F875" s="78" t="s">
        <v>3952</v>
      </c>
      <c r="G875" s="78" t="s">
        <v>3953</v>
      </c>
      <c r="H875" s="78" t="s">
        <v>2315</v>
      </c>
    </row>
    <row r="876" spans="1:8">
      <c r="A876" s="78" t="s">
        <v>502</v>
      </c>
      <c r="C876" s="78" t="s">
        <v>57</v>
      </c>
      <c r="D876" s="78" t="s">
        <v>2316</v>
      </c>
      <c r="E876" s="78" t="s">
        <v>3954</v>
      </c>
      <c r="F876" s="78" t="s">
        <v>3955</v>
      </c>
      <c r="G876" s="78" t="s">
        <v>3956</v>
      </c>
      <c r="H876" s="78" t="s">
        <v>2317</v>
      </c>
    </row>
    <row r="877" spans="1:8">
      <c r="A877" s="78" t="s">
        <v>502</v>
      </c>
      <c r="C877" s="78" t="s">
        <v>503</v>
      </c>
      <c r="D877" s="78" t="s">
        <v>2318</v>
      </c>
      <c r="E877" s="78" t="s">
        <v>3957</v>
      </c>
      <c r="F877" s="78" t="s">
        <v>3958</v>
      </c>
      <c r="G877" s="78" t="s">
        <v>3959</v>
      </c>
      <c r="H877" s="78" t="s">
        <v>2319</v>
      </c>
    </row>
    <row r="878" spans="1:8">
      <c r="A878" s="78" t="s">
        <v>502</v>
      </c>
      <c r="C878" s="78" t="s">
        <v>57</v>
      </c>
      <c r="D878" s="78" t="s">
        <v>2320</v>
      </c>
      <c r="E878" s="78" t="s">
        <v>3960</v>
      </c>
      <c r="F878" s="78" t="s">
        <v>3961</v>
      </c>
      <c r="G878" s="78" t="s">
        <v>3962</v>
      </c>
      <c r="H878" s="78" t="s">
        <v>2321</v>
      </c>
    </row>
    <row r="879" spans="1:8">
      <c r="A879" s="78" t="s">
        <v>502</v>
      </c>
      <c r="C879" s="78" t="s">
        <v>57</v>
      </c>
      <c r="D879" s="78" t="s">
        <v>2322</v>
      </c>
      <c r="E879" s="78" t="s">
        <v>3963</v>
      </c>
      <c r="F879" s="78" t="s">
        <v>3961</v>
      </c>
      <c r="G879" s="78" t="s">
        <v>3964</v>
      </c>
      <c r="H879" s="78" t="s">
        <v>2323</v>
      </c>
    </row>
    <row r="880" spans="1:8">
      <c r="A880" s="78" t="s">
        <v>502</v>
      </c>
      <c r="C880" s="78" t="s">
        <v>2012</v>
      </c>
      <c r="D880" s="78" t="s">
        <v>2324</v>
      </c>
      <c r="E880" s="78" t="s">
        <v>3965</v>
      </c>
      <c r="F880" s="78" t="s">
        <v>3966</v>
      </c>
      <c r="G880" s="78" t="s">
        <v>3967</v>
      </c>
      <c r="H880" s="78" t="s">
        <v>2325</v>
      </c>
    </row>
    <row r="881" spans="1:8">
      <c r="A881" s="78" t="s">
        <v>502</v>
      </c>
      <c r="C881" s="78" t="s">
        <v>503</v>
      </c>
      <c r="D881" s="78" t="s">
        <v>2326</v>
      </c>
      <c r="E881" s="78" t="s">
        <v>3968</v>
      </c>
      <c r="F881" s="78" t="s">
        <v>3969</v>
      </c>
      <c r="G881" s="78" t="s">
        <v>3970</v>
      </c>
      <c r="H881" s="78" t="s">
        <v>2327</v>
      </c>
    </row>
    <row r="882" spans="1:8">
      <c r="A882" s="78" t="s">
        <v>502</v>
      </c>
      <c r="C882" s="78" t="s">
        <v>503</v>
      </c>
      <c r="D882" s="78" t="s">
        <v>2328</v>
      </c>
      <c r="E882" s="78" t="s">
        <v>3971</v>
      </c>
      <c r="F882" s="78" t="s">
        <v>3969</v>
      </c>
      <c r="G882" s="78" t="s">
        <v>3972</v>
      </c>
      <c r="H882" s="78" t="s">
        <v>2329</v>
      </c>
    </row>
    <row r="883" spans="1:8">
      <c r="A883" s="78" t="s">
        <v>502</v>
      </c>
      <c r="C883" s="78" t="s">
        <v>56</v>
      </c>
      <c r="D883" s="78" t="s">
        <v>2330</v>
      </c>
      <c r="E883" s="78" t="s">
        <v>3973</v>
      </c>
      <c r="F883" s="78" t="s">
        <v>3974</v>
      </c>
      <c r="G883" s="78" t="s">
        <v>3975</v>
      </c>
      <c r="H883" s="78" t="s">
        <v>2331</v>
      </c>
    </row>
    <row r="884" spans="1:8">
      <c r="A884" s="78" t="s">
        <v>502</v>
      </c>
      <c r="C884" s="78" t="s">
        <v>57</v>
      </c>
      <c r="D884" s="78" t="s">
        <v>2332</v>
      </c>
      <c r="E884" s="78" t="s">
        <v>3976</v>
      </c>
      <c r="F884" s="78" t="s">
        <v>3100</v>
      </c>
      <c r="G884" s="78" t="s">
        <v>3977</v>
      </c>
      <c r="H884" s="78" t="s">
        <v>2333</v>
      </c>
    </row>
    <row r="885" spans="1:8">
      <c r="A885" s="78" t="s">
        <v>502</v>
      </c>
      <c r="C885" s="78" t="s">
        <v>503</v>
      </c>
      <c r="D885" s="78" t="s">
        <v>2334</v>
      </c>
      <c r="E885" s="78" t="s">
        <v>3978</v>
      </c>
      <c r="F885" s="78" t="s">
        <v>2335</v>
      </c>
      <c r="G885" s="78" t="s">
        <v>3899</v>
      </c>
      <c r="H885" s="78" t="s">
        <v>2336</v>
      </c>
    </row>
    <row r="886" spans="1:8">
      <c r="A886" s="78" t="s">
        <v>502</v>
      </c>
      <c r="C886" s="78" t="s">
        <v>56</v>
      </c>
      <c r="D886" s="78" t="s">
        <v>2337</v>
      </c>
      <c r="E886" s="78" t="s">
        <v>3931</v>
      </c>
      <c r="F886" s="78" t="s">
        <v>2338</v>
      </c>
      <c r="G886" s="78" t="s">
        <v>3979</v>
      </c>
      <c r="H886" s="78" t="s">
        <v>2339</v>
      </c>
    </row>
    <row r="887" spans="1:8">
      <c r="A887" s="78" t="s">
        <v>502</v>
      </c>
      <c r="C887" s="78" t="s">
        <v>56</v>
      </c>
      <c r="D887" s="78" t="s">
        <v>2340</v>
      </c>
      <c r="E887" s="78" t="s">
        <v>3980</v>
      </c>
      <c r="F887" s="78" t="s">
        <v>2341</v>
      </c>
      <c r="G887" s="78" t="s">
        <v>3981</v>
      </c>
      <c r="H887" s="78" t="s">
        <v>2342</v>
      </c>
    </row>
    <row r="888" spans="1:8">
      <c r="A888" s="78" t="s">
        <v>502</v>
      </c>
      <c r="C888" s="78" t="s">
        <v>57</v>
      </c>
      <c r="D888" s="78" t="s">
        <v>2343</v>
      </c>
      <c r="E888" s="78" t="s">
        <v>3982</v>
      </c>
      <c r="F888" s="78" t="s">
        <v>2344</v>
      </c>
      <c r="G888" s="78" t="s">
        <v>3983</v>
      </c>
      <c r="H888" s="78" t="s">
        <v>2345</v>
      </c>
    </row>
    <row r="889" spans="1:8">
      <c r="A889" s="78" t="s">
        <v>502</v>
      </c>
      <c r="C889" s="78" t="s">
        <v>56</v>
      </c>
      <c r="D889" s="78" t="s">
        <v>2346</v>
      </c>
      <c r="E889" s="78" t="s">
        <v>3984</v>
      </c>
      <c r="F889" s="78" t="s">
        <v>2344</v>
      </c>
      <c r="G889" s="78" t="s">
        <v>3985</v>
      </c>
      <c r="H889" s="78" t="s">
        <v>2347</v>
      </c>
    </row>
    <row r="890" spans="1:8">
      <c r="A890" s="78" t="s">
        <v>502</v>
      </c>
      <c r="C890" s="78" t="s">
        <v>57</v>
      </c>
      <c r="D890" s="78" t="s">
        <v>2348</v>
      </c>
      <c r="E890" s="78" t="s">
        <v>3986</v>
      </c>
      <c r="F890" s="78" t="s">
        <v>2349</v>
      </c>
      <c r="G890" s="78" t="s">
        <v>3576</v>
      </c>
      <c r="H890" s="78" t="s">
        <v>2350</v>
      </c>
    </row>
    <row r="891" spans="1:8">
      <c r="A891" s="78" t="s">
        <v>502</v>
      </c>
      <c r="C891" s="78" t="s">
        <v>56</v>
      </c>
      <c r="D891" s="78" t="s">
        <v>2351</v>
      </c>
      <c r="E891" s="78" t="s">
        <v>3987</v>
      </c>
      <c r="F891" s="78" t="s">
        <v>2352</v>
      </c>
      <c r="G891" s="78" t="s">
        <v>3988</v>
      </c>
      <c r="H891" s="78" t="s">
        <v>2353</v>
      </c>
    </row>
    <row r="892" spans="1:8">
      <c r="A892" s="78" t="s">
        <v>502</v>
      </c>
      <c r="C892" s="78" t="s">
        <v>503</v>
      </c>
      <c r="D892" s="78" t="s">
        <v>2354</v>
      </c>
      <c r="E892" s="78" t="s">
        <v>3989</v>
      </c>
      <c r="F892" s="78" t="s">
        <v>2355</v>
      </c>
      <c r="G892" s="78" t="s">
        <v>3990</v>
      </c>
      <c r="H892" s="78" t="s">
        <v>2356</v>
      </c>
    </row>
    <row r="893" spans="1:8">
      <c r="A893" s="78" t="s">
        <v>502</v>
      </c>
      <c r="C893" s="78" t="s">
        <v>56</v>
      </c>
      <c r="D893" s="78" t="s">
        <v>2357</v>
      </c>
      <c r="E893" s="78" t="s">
        <v>3991</v>
      </c>
      <c r="F893" s="78" t="s">
        <v>2358</v>
      </c>
      <c r="G893" s="78" t="s">
        <v>3992</v>
      </c>
      <c r="H893" s="78" t="s">
        <v>2359</v>
      </c>
    </row>
    <row r="894" spans="1:8">
      <c r="A894" s="78" t="s">
        <v>502</v>
      </c>
      <c r="C894" s="78" t="s">
        <v>503</v>
      </c>
      <c r="D894" s="78" t="s">
        <v>2360</v>
      </c>
      <c r="E894" s="78" t="s">
        <v>3993</v>
      </c>
      <c r="F894" s="78" t="s">
        <v>2358</v>
      </c>
      <c r="G894" s="78" t="s">
        <v>3994</v>
      </c>
      <c r="H894" s="78" t="s">
        <v>2361</v>
      </c>
    </row>
    <row r="895" spans="1:8">
      <c r="A895" s="78" t="s">
        <v>502</v>
      </c>
      <c r="C895" s="78" t="s">
        <v>57</v>
      </c>
      <c r="D895" s="78" t="s">
        <v>2362</v>
      </c>
      <c r="E895" s="78" t="s">
        <v>3995</v>
      </c>
      <c r="F895" s="78" t="s">
        <v>2363</v>
      </c>
      <c r="G895" s="78" t="s">
        <v>3996</v>
      </c>
      <c r="H895" s="78" t="s">
        <v>2364</v>
      </c>
    </row>
    <row r="896" spans="1:8">
      <c r="A896" s="78" t="s">
        <v>502</v>
      </c>
      <c r="C896" s="78" t="s">
        <v>56</v>
      </c>
      <c r="D896" s="78" t="s">
        <v>2365</v>
      </c>
      <c r="E896" s="78" t="s">
        <v>3997</v>
      </c>
      <c r="F896" s="78" t="s">
        <v>2366</v>
      </c>
      <c r="G896" s="78" t="s">
        <v>3998</v>
      </c>
      <c r="H896" s="78" t="s">
        <v>2367</v>
      </c>
    </row>
    <row r="897" spans="1:8">
      <c r="A897" s="78" t="s">
        <v>502</v>
      </c>
      <c r="C897" s="78" t="s">
        <v>503</v>
      </c>
      <c r="D897" s="78" t="s">
        <v>2368</v>
      </c>
      <c r="E897" s="78" t="s">
        <v>3999</v>
      </c>
      <c r="F897" s="78" t="s">
        <v>2366</v>
      </c>
      <c r="G897" s="78" t="s">
        <v>3910</v>
      </c>
      <c r="H897" s="78" t="s">
        <v>2369</v>
      </c>
    </row>
    <row r="898" spans="1:8">
      <c r="A898" s="78" t="s">
        <v>502</v>
      </c>
      <c r="C898" s="78" t="s">
        <v>56</v>
      </c>
      <c r="D898" s="78" t="s">
        <v>2370</v>
      </c>
      <c r="E898" s="78" t="s">
        <v>4000</v>
      </c>
      <c r="F898" s="78" t="s">
        <v>2371</v>
      </c>
      <c r="G898" s="78" t="s">
        <v>4001</v>
      </c>
      <c r="H898" s="78" t="s">
        <v>2372</v>
      </c>
    </row>
    <row r="899" spans="1:8">
      <c r="A899" s="78" t="s">
        <v>502</v>
      </c>
      <c r="C899" s="78" t="s">
        <v>503</v>
      </c>
      <c r="D899" s="78" t="s">
        <v>2373</v>
      </c>
      <c r="E899" s="78" t="s">
        <v>4002</v>
      </c>
      <c r="F899" s="78" t="s">
        <v>2374</v>
      </c>
      <c r="G899" s="78" t="s">
        <v>4003</v>
      </c>
      <c r="H899" s="78" t="s">
        <v>2375</v>
      </c>
    </row>
    <row r="900" spans="1:8">
      <c r="A900" s="78" t="s">
        <v>502</v>
      </c>
      <c r="C900" s="78" t="s">
        <v>56</v>
      </c>
      <c r="D900" s="78" t="s">
        <v>2376</v>
      </c>
      <c r="E900" s="78" t="s">
        <v>4004</v>
      </c>
      <c r="F900" s="78" t="s">
        <v>2377</v>
      </c>
      <c r="G900" s="78" t="s">
        <v>4005</v>
      </c>
      <c r="H900" s="78" t="s">
        <v>2378</v>
      </c>
    </row>
    <row r="901" spans="1:8">
      <c r="A901" s="78" t="s">
        <v>502</v>
      </c>
      <c r="C901" s="78" t="s">
        <v>57</v>
      </c>
      <c r="D901" s="78" t="s">
        <v>2379</v>
      </c>
      <c r="E901" s="78" t="s">
        <v>4006</v>
      </c>
      <c r="F901" s="78" t="s">
        <v>4007</v>
      </c>
      <c r="G901" s="78" t="s">
        <v>4008</v>
      </c>
      <c r="H901" s="78" t="s">
        <v>2380</v>
      </c>
    </row>
    <row r="902" spans="1:8">
      <c r="A902" s="78" t="s">
        <v>502</v>
      </c>
      <c r="C902" s="78" t="s">
        <v>57</v>
      </c>
      <c r="D902" s="78" t="s">
        <v>2381</v>
      </c>
      <c r="E902" s="78" t="s">
        <v>4009</v>
      </c>
      <c r="F902" s="78" t="s">
        <v>2382</v>
      </c>
      <c r="G902" s="78" t="s">
        <v>4010</v>
      </c>
      <c r="H902" s="78" t="s">
        <v>2383</v>
      </c>
    </row>
    <row r="903" spans="1:8">
      <c r="A903" s="78" t="s">
        <v>502</v>
      </c>
      <c r="C903" s="78" t="s">
        <v>56</v>
      </c>
      <c r="D903" s="78" t="s">
        <v>2384</v>
      </c>
      <c r="E903" s="78" t="s">
        <v>4011</v>
      </c>
      <c r="F903" s="78" t="s">
        <v>2385</v>
      </c>
      <c r="G903" s="78" t="s">
        <v>4012</v>
      </c>
      <c r="H903" s="78" t="s">
        <v>2386</v>
      </c>
    </row>
    <row r="904" spans="1:8">
      <c r="A904" s="78" t="s">
        <v>502</v>
      </c>
      <c r="C904" s="78" t="s">
        <v>57</v>
      </c>
      <c r="D904" s="78" t="s">
        <v>2387</v>
      </c>
      <c r="E904" s="78" t="s">
        <v>4013</v>
      </c>
      <c r="F904" s="78" t="s">
        <v>4014</v>
      </c>
      <c r="G904" s="78" t="s">
        <v>3923</v>
      </c>
      <c r="H904" s="78" t="s">
        <v>2388</v>
      </c>
    </row>
    <row r="905" spans="1:8">
      <c r="A905" s="78" t="s">
        <v>502</v>
      </c>
      <c r="C905" s="78" t="s">
        <v>503</v>
      </c>
      <c r="D905" s="78" t="s">
        <v>2389</v>
      </c>
      <c r="E905" s="78" t="s">
        <v>4015</v>
      </c>
      <c r="F905" s="78" t="s">
        <v>4016</v>
      </c>
      <c r="G905" s="78" t="s">
        <v>4017</v>
      </c>
      <c r="H905" s="78" t="s">
        <v>2390</v>
      </c>
    </row>
    <row r="906" spans="1:8">
      <c r="A906" s="78" t="s">
        <v>502</v>
      </c>
      <c r="C906" s="78" t="s">
        <v>2012</v>
      </c>
      <c r="D906" s="78" t="s">
        <v>2391</v>
      </c>
      <c r="E906" s="78" t="s">
        <v>4018</v>
      </c>
      <c r="F906" s="78" t="s">
        <v>4019</v>
      </c>
      <c r="G906" s="78" t="s">
        <v>4020</v>
      </c>
      <c r="H906" s="78" t="s">
        <v>2392</v>
      </c>
    </row>
    <row r="907" spans="1:8">
      <c r="A907" s="78" t="s">
        <v>502</v>
      </c>
      <c r="C907" s="78" t="s">
        <v>57</v>
      </c>
      <c r="D907" s="78" t="s">
        <v>2393</v>
      </c>
      <c r="E907" s="78" t="s">
        <v>4021</v>
      </c>
      <c r="F907" s="78" t="s">
        <v>4022</v>
      </c>
      <c r="G907" s="78" t="s">
        <v>4023</v>
      </c>
      <c r="H907" s="78" t="s">
        <v>2394</v>
      </c>
    </row>
    <row r="908" spans="1:8">
      <c r="A908" s="78" t="s">
        <v>502</v>
      </c>
      <c r="C908" s="78" t="s">
        <v>503</v>
      </c>
      <c r="D908" s="78" t="s">
        <v>2395</v>
      </c>
      <c r="E908" s="78" t="s">
        <v>4024</v>
      </c>
      <c r="F908" s="78" t="s">
        <v>4025</v>
      </c>
      <c r="G908" s="78" t="s">
        <v>4026</v>
      </c>
      <c r="H908" s="78" t="s">
        <v>2396</v>
      </c>
    </row>
    <row r="909" spans="1:8">
      <c r="A909" s="78" t="s">
        <v>502</v>
      </c>
      <c r="C909" s="78" t="s">
        <v>503</v>
      </c>
      <c r="D909" s="78" t="s">
        <v>2397</v>
      </c>
      <c r="E909" s="78" t="s">
        <v>4027</v>
      </c>
      <c r="F909" s="78" t="s">
        <v>4025</v>
      </c>
      <c r="G909" s="78" t="s">
        <v>4028</v>
      </c>
      <c r="H909" s="78" t="s">
        <v>2398</v>
      </c>
    </row>
    <row r="910" spans="1:8">
      <c r="A910" s="78" t="s">
        <v>502</v>
      </c>
      <c r="C910" s="78" t="s">
        <v>2012</v>
      </c>
      <c r="D910" s="78" t="s">
        <v>2399</v>
      </c>
      <c r="E910" s="78" t="s">
        <v>4029</v>
      </c>
      <c r="F910" s="78" t="s">
        <v>4030</v>
      </c>
      <c r="G910" s="78" t="s">
        <v>3459</v>
      </c>
      <c r="H910" s="78" t="s">
        <v>2400</v>
      </c>
    </row>
    <row r="911" spans="1:8">
      <c r="A911" s="78" t="s">
        <v>502</v>
      </c>
      <c r="C911" s="78" t="s">
        <v>57</v>
      </c>
      <c r="D911" s="78" t="s">
        <v>2401</v>
      </c>
      <c r="E911" s="78" t="s">
        <v>4031</v>
      </c>
      <c r="F911" s="78" t="s">
        <v>4030</v>
      </c>
      <c r="G911" s="78" t="s">
        <v>4032</v>
      </c>
      <c r="H911" s="78" t="s">
        <v>2402</v>
      </c>
    </row>
    <row r="912" spans="1:8">
      <c r="A912" s="78" t="s">
        <v>502</v>
      </c>
      <c r="C912" s="78" t="s">
        <v>57</v>
      </c>
      <c r="D912" s="78" t="s">
        <v>2403</v>
      </c>
      <c r="E912" s="78" t="s">
        <v>4033</v>
      </c>
      <c r="F912" s="78" t="s">
        <v>4034</v>
      </c>
      <c r="G912" s="78" t="s">
        <v>4035</v>
      </c>
      <c r="H912" s="78" t="s">
        <v>2404</v>
      </c>
    </row>
    <row r="913" spans="1:8">
      <c r="A913" s="78" t="s">
        <v>502</v>
      </c>
      <c r="C913" s="78" t="s">
        <v>57</v>
      </c>
      <c r="D913" s="78" t="s">
        <v>2405</v>
      </c>
      <c r="E913" s="78" t="s">
        <v>4036</v>
      </c>
      <c r="F913" s="78" t="s">
        <v>4037</v>
      </c>
      <c r="G913" s="78" t="s">
        <v>4038</v>
      </c>
      <c r="H913" s="78" t="s">
        <v>2406</v>
      </c>
    </row>
    <row r="914" spans="1:8">
      <c r="A914" s="78" t="s">
        <v>502</v>
      </c>
      <c r="C914" s="78" t="s">
        <v>57</v>
      </c>
      <c r="D914" s="78" t="s">
        <v>2407</v>
      </c>
      <c r="E914" s="78" t="s">
        <v>4039</v>
      </c>
      <c r="F914" s="78" t="s">
        <v>4040</v>
      </c>
      <c r="G914" s="78" t="s">
        <v>4041</v>
      </c>
      <c r="H914" s="78" t="s">
        <v>2408</v>
      </c>
    </row>
    <row r="915" spans="1:8">
      <c r="A915" s="78" t="s">
        <v>502</v>
      </c>
      <c r="C915" s="78" t="s">
        <v>503</v>
      </c>
      <c r="D915" s="78" t="s">
        <v>2409</v>
      </c>
      <c r="E915" s="78" t="s">
        <v>4042</v>
      </c>
      <c r="F915" s="78" t="s">
        <v>2410</v>
      </c>
      <c r="G915" s="78" t="s">
        <v>4043</v>
      </c>
      <c r="H915" s="78" t="s">
        <v>2411</v>
      </c>
    </row>
    <row r="916" spans="1:8">
      <c r="A916" s="78" t="s">
        <v>502</v>
      </c>
      <c r="C916" s="78" t="s">
        <v>503</v>
      </c>
      <c r="D916" s="78" t="s">
        <v>2412</v>
      </c>
      <c r="E916" s="78" t="s">
        <v>4044</v>
      </c>
      <c r="F916" s="78" t="s">
        <v>2413</v>
      </c>
      <c r="G916" s="78" t="s">
        <v>4045</v>
      </c>
      <c r="H916" s="78" t="s">
        <v>2414</v>
      </c>
    </row>
    <row r="917" spans="1:8">
      <c r="A917" s="78" t="s">
        <v>502</v>
      </c>
      <c r="C917" s="78" t="s">
        <v>503</v>
      </c>
      <c r="D917" s="78" t="s">
        <v>2415</v>
      </c>
      <c r="E917" s="78" t="s">
        <v>4046</v>
      </c>
      <c r="F917" s="78" t="s">
        <v>2413</v>
      </c>
      <c r="G917" s="78" t="s">
        <v>4047</v>
      </c>
      <c r="H917" s="78" t="s">
        <v>2416</v>
      </c>
    </row>
    <row r="918" spans="1:8">
      <c r="A918" s="78" t="s">
        <v>502</v>
      </c>
      <c r="C918" s="78" t="s">
        <v>503</v>
      </c>
      <c r="D918" s="78" t="s">
        <v>2417</v>
      </c>
      <c r="E918" s="78" t="s">
        <v>4048</v>
      </c>
      <c r="F918" s="78" t="s">
        <v>2418</v>
      </c>
      <c r="G918" s="78" t="s">
        <v>4049</v>
      </c>
      <c r="H918" s="78" t="s">
        <v>2419</v>
      </c>
    </row>
    <row r="919" spans="1:8">
      <c r="A919" s="78" t="s">
        <v>502</v>
      </c>
      <c r="C919" s="78" t="s">
        <v>503</v>
      </c>
      <c r="D919" s="78" t="s">
        <v>2420</v>
      </c>
      <c r="E919" s="78" t="s">
        <v>3784</v>
      </c>
      <c r="F919" s="78" t="s">
        <v>2421</v>
      </c>
      <c r="G919" s="78" t="s">
        <v>3736</v>
      </c>
      <c r="H919" s="78" t="s">
        <v>2422</v>
      </c>
    </row>
    <row r="920" spans="1:8">
      <c r="A920" s="78" t="s">
        <v>502</v>
      </c>
      <c r="C920" s="78" t="s">
        <v>503</v>
      </c>
      <c r="D920" s="78" t="s">
        <v>2423</v>
      </c>
      <c r="E920" s="78" t="s">
        <v>4050</v>
      </c>
      <c r="F920" s="78" t="s">
        <v>4051</v>
      </c>
      <c r="G920" s="78" t="s">
        <v>4052</v>
      </c>
      <c r="H920" s="78" t="s">
        <v>2424</v>
      </c>
    </row>
    <row r="921" spans="1:8">
      <c r="A921" s="78" t="s">
        <v>502</v>
      </c>
      <c r="C921" s="78" t="s">
        <v>503</v>
      </c>
      <c r="D921" s="78" t="s">
        <v>2425</v>
      </c>
      <c r="E921" s="78" t="s">
        <v>4053</v>
      </c>
      <c r="F921" s="78" t="s">
        <v>4051</v>
      </c>
      <c r="G921" s="78" t="s">
        <v>4054</v>
      </c>
      <c r="H921" s="78" t="s">
        <v>2426</v>
      </c>
    </row>
    <row r="922" spans="1:8">
      <c r="A922" s="78" t="s">
        <v>502</v>
      </c>
      <c r="C922" s="78" t="s">
        <v>503</v>
      </c>
      <c r="D922" s="78" t="s">
        <v>2427</v>
      </c>
      <c r="E922" s="78" t="s">
        <v>4055</v>
      </c>
      <c r="F922" s="78" t="s">
        <v>2428</v>
      </c>
      <c r="G922" s="78" t="s">
        <v>4056</v>
      </c>
      <c r="H922" s="78" t="s">
        <v>2429</v>
      </c>
    </row>
    <row r="923" spans="1:8">
      <c r="A923" s="78" t="s">
        <v>502</v>
      </c>
      <c r="C923" s="78" t="s">
        <v>56</v>
      </c>
      <c r="D923" s="78" t="s">
        <v>2430</v>
      </c>
      <c r="E923" s="78" t="s">
        <v>4057</v>
      </c>
      <c r="F923" s="78" t="s">
        <v>2431</v>
      </c>
      <c r="G923" s="78" t="s">
        <v>4058</v>
      </c>
      <c r="H923" s="78" t="s">
        <v>2432</v>
      </c>
    </row>
    <row r="924" spans="1:8">
      <c r="A924" s="78" t="s">
        <v>502</v>
      </c>
      <c r="C924" s="78" t="s">
        <v>56</v>
      </c>
      <c r="D924" s="78" t="s">
        <v>2433</v>
      </c>
      <c r="E924" s="78" t="s">
        <v>4059</v>
      </c>
      <c r="F924" s="78" t="s">
        <v>2431</v>
      </c>
      <c r="G924" s="78" t="s">
        <v>4060</v>
      </c>
      <c r="H924" s="78" t="s">
        <v>2434</v>
      </c>
    </row>
    <row r="925" spans="1:8">
      <c r="A925" s="78" t="s">
        <v>502</v>
      </c>
      <c r="C925" s="78" t="s">
        <v>503</v>
      </c>
      <c r="D925" s="78" t="s">
        <v>2435</v>
      </c>
      <c r="E925" s="78" t="s">
        <v>4061</v>
      </c>
      <c r="F925" s="78" t="s">
        <v>2436</v>
      </c>
      <c r="G925" s="78" t="s">
        <v>3904</v>
      </c>
      <c r="H925" s="78" t="s">
        <v>2437</v>
      </c>
    </row>
    <row r="926" spans="1:8">
      <c r="A926" s="78" t="s">
        <v>502</v>
      </c>
      <c r="C926" s="78" t="s">
        <v>2012</v>
      </c>
      <c r="D926" s="78" t="s">
        <v>2438</v>
      </c>
      <c r="E926" s="78" t="s">
        <v>4062</v>
      </c>
      <c r="F926" s="78" t="s">
        <v>2439</v>
      </c>
      <c r="G926" s="78" t="s">
        <v>4063</v>
      </c>
      <c r="H926" s="78" t="s">
        <v>2440</v>
      </c>
    </row>
    <row r="927" spans="1:8">
      <c r="A927" s="78" t="s">
        <v>502</v>
      </c>
      <c r="C927" s="78" t="s">
        <v>503</v>
      </c>
      <c r="D927" s="78" t="s">
        <v>2441</v>
      </c>
      <c r="E927" s="78" t="s">
        <v>4064</v>
      </c>
      <c r="F927" s="78" t="s">
        <v>2442</v>
      </c>
      <c r="G927" s="78" t="s">
        <v>4065</v>
      </c>
      <c r="H927" s="78" t="s">
        <v>2443</v>
      </c>
    </row>
    <row r="928" spans="1:8">
      <c r="A928" s="78" t="s">
        <v>502</v>
      </c>
      <c r="C928" s="78" t="s">
        <v>57</v>
      </c>
      <c r="D928" s="78" t="s">
        <v>2444</v>
      </c>
      <c r="E928" s="78" t="s">
        <v>4066</v>
      </c>
      <c r="F928" s="78" t="s">
        <v>2442</v>
      </c>
      <c r="G928" s="78" t="s">
        <v>4067</v>
      </c>
      <c r="H928" s="78" t="s">
        <v>2445</v>
      </c>
    </row>
    <row r="929" spans="1:8">
      <c r="A929" s="78" t="s">
        <v>502</v>
      </c>
      <c r="C929" s="78" t="s">
        <v>57</v>
      </c>
      <c r="D929" s="78" t="s">
        <v>2446</v>
      </c>
      <c r="E929" s="78" t="s">
        <v>4068</v>
      </c>
      <c r="F929" s="78" t="s">
        <v>2447</v>
      </c>
      <c r="G929" s="78" t="s">
        <v>4069</v>
      </c>
      <c r="H929" s="78" t="s">
        <v>2448</v>
      </c>
    </row>
    <row r="930" spans="1:8">
      <c r="A930" s="78" t="s">
        <v>502</v>
      </c>
      <c r="C930" s="78" t="s">
        <v>503</v>
      </c>
      <c r="D930" s="78" t="s">
        <v>2449</v>
      </c>
      <c r="E930" s="78" t="s">
        <v>4070</v>
      </c>
      <c r="F930" s="78" t="s">
        <v>2447</v>
      </c>
      <c r="G930" s="78" t="s">
        <v>4071</v>
      </c>
      <c r="H930" s="78" t="s">
        <v>2450</v>
      </c>
    </row>
    <row r="931" spans="1:8">
      <c r="A931" s="78" t="s">
        <v>502</v>
      </c>
      <c r="C931" s="78" t="s">
        <v>503</v>
      </c>
      <c r="D931" s="78" t="s">
        <v>2451</v>
      </c>
      <c r="E931" s="78" t="s">
        <v>4072</v>
      </c>
      <c r="F931" s="78" t="s">
        <v>4073</v>
      </c>
      <c r="G931" s="78" t="s">
        <v>4074</v>
      </c>
      <c r="H931" s="78" t="s">
        <v>2452</v>
      </c>
    </row>
    <row r="932" spans="1:8">
      <c r="A932" s="78" t="s">
        <v>502</v>
      </c>
      <c r="C932" s="78" t="s">
        <v>503</v>
      </c>
      <c r="D932" s="78" t="s">
        <v>2453</v>
      </c>
      <c r="E932" s="78" t="s">
        <v>3507</v>
      </c>
      <c r="F932" s="78" t="s">
        <v>2454</v>
      </c>
      <c r="G932" s="78" t="s">
        <v>4075</v>
      </c>
      <c r="H932" s="78" t="s">
        <v>2455</v>
      </c>
    </row>
    <row r="933" spans="1:8">
      <c r="A933" s="78" t="s">
        <v>502</v>
      </c>
      <c r="C933" s="78" t="s">
        <v>503</v>
      </c>
      <c r="D933" s="78" t="s">
        <v>2456</v>
      </c>
      <c r="E933" s="78" t="s">
        <v>4076</v>
      </c>
      <c r="F933" s="78" t="s">
        <v>2457</v>
      </c>
      <c r="G933" s="78" t="s">
        <v>4077</v>
      </c>
      <c r="H933" s="78" t="s">
        <v>2458</v>
      </c>
    </row>
    <row r="934" spans="1:8">
      <c r="A934" s="78" t="s">
        <v>502</v>
      </c>
      <c r="C934" s="78" t="s">
        <v>57</v>
      </c>
      <c r="D934" s="78" t="s">
        <v>2459</v>
      </c>
      <c r="E934" s="78" t="s">
        <v>4078</v>
      </c>
      <c r="F934" s="78" t="s">
        <v>2460</v>
      </c>
      <c r="G934" s="78" t="s">
        <v>4079</v>
      </c>
      <c r="H934" s="78" t="s">
        <v>2461</v>
      </c>
    </row>
    <row r="935" spans="1:8">
      <c r="A935" s="78" t="s">
        <v>502</v>
      </c>
      <c r="C935" s="78" t="s">
        <v>57</v>
      </c>
      <c r="D935" s="78" t="s">
        <v>2462</v>
      </c>
      <c r="E935" s="78" t="s">
        <v>4080</v>
      </c>
      <c r="F935" s="78" t="s">
        <v>2463</v>
      </c>
      <c r="G935" s="78" t="s">
        <v>4081</v>
      </c>
      <c r="H935" s="78" t="s">
        <v>2464</v>
      </c>
    </row>
    <row r="936" spans="1:8">
      <c r="A936" s="78" t="s">
        <v>502</v>
      </c>
      <c r="C936" s="78" t="s">
        <v>57</v>
      </c>
      <c r="D936" s="78" t="s">
        <v>2465</v>
      </c>
      <c r="E936" s="78" t="s">
        <v>4082</v>
      </c>
      <c r="F936" s="78" t="s">
        <v>2466</v>
      </c>
      <c r="G936" s="78" t="s">
        <v>4083</v>
      </c>
      <c r="H936" s="78" t="s">
        <v>2467</v>
      </c>
    </row>
    <row r="937" spans="1:8">
      <c r="A937" s="78" t="s">
        <v>502</v>
      </c>
      <c r="C937" s="78" t="s">
        <v>57</v>
      </c>
      <c r="D937" s="78" t="s">
        <v>2468</v>
      </c>
      <c r="E937" s="78" t="s">
        <v>4084</v>
      </c>
      <c r="F937" s="78" t="s">
        <v>2469</v>
      </c>
      <c r="G937" s="78" t="s">
        <v>4085</v>
      </c>
      <c r="H937" s="78" t="s">
        <v>2470</v>
      </c>
    </row>
    <row r="938" spans="1:8">
      <c r="A938" s="78" t="s">
        <v>502</v>
      </c>
      <c r="C938" s="78" t="s">
        <v>503</v>
      </c>
      <c r="D938" s="78" t="s">
        <v>2471</v>
      </c>
      <c r="E938" s="78" t="s">
        <v>4086</v>
      </c>
      <c r="F938" s="78" t="s">
        <v>2472</v>
      </c>
      <c r="G938" s="78" t="s">
        <v>4087</v>
      </c>
      <c r="H938" s="78" t="s">
        <v>2473</v>
      </c>
    </row>
    <row r="939" spans="1:8">
      <c r="A939" s="78" t="s">
        <v>502</v>
      </c>
      <c r="C939" s="78" t="s">
        <v>503</v>
      </c>
      <c r="D939" s="78" t="s">
        <v>2474</v>
      </c>
      <c r="E939" s="78" t="s">
        <v>4088</v>
      </c>
      <c r="F939" s="78" t="s">
        <v>2475</v>
      </c>
      <c r="G939" s="78" t="s">
        <v>4089</v>
      </c>
      <c r="H939" s="78" t="s">
        <v>2476</v>
      </c>
    </row>
    <row r="940" spans="1:8">
      <c r="A940" s="78" t="s">
        <v>502</v>
      </c>
      <c r="C940" s="78" t="s">
        <v>503</v>
      </c>
      <c r="D940" s="78" t="s">
        <v>2477</v>
      </c>
      <c r="E940" s="78" t="s">
        <v>4090</v>
      </c>
      <c r="F940" s="78" t="s">
        <v>2478</v>
      </c>
      <c r="G940" s="78" t="s">
        <v>3776</v>
      </c>
      <c r="H940" s="78" t="s">
        <v>2479</v>
      </c>
    </row>
    <row r="941" spans="1:8">
      <c r="A941" s="78" t="s">
        <v>502</v>
      </c>
      <c r="C941" s="78" t="s">
        <v>503</v>
      </c>
      <c r="D941" s="78" t="s">
        <v>2480</v>
      </c>
      <c r="E941" s="78" t="s">
        <v>4091</v>
      </c>
      <c r="F941" s="78" t="s">
        <v>2481</v>
      </c>
      <c r="G941" s="78" t="s">
        <v>4092</v>
      </c>
      <c r="H941" s="78" t="s">
        <v>2482</v>
      </c>
    </row>
    <row r="942" spans="1:8">
      <c r="A942" s="78" t="s">
        <v>502</v>
      </c>
      <c r="C942" s="78" t="s">
        <v>56</v>
      </c>
      <c r="D942" s="78" t="s">
        <v>2483</v>
      </c>
      <c r="E942" s="78" t="s">
        <v>4093</v>
      </c>
      <c r="F942" s="78" t="s">
        <v>2484</v>
      </c>
      <c r="G942" s="78" t="s">
        <v>4094</v>
      </c>
      <c r="H942" s="78" t="s">
        <v>2485</v>
      </c>
    </row>
    <row r="943" spans="1:8">
      <c r="A943" s="78" t="s">
        <v>502</v>
      </c>
      <c r="C943" s="78" t="s">
        <v>503</v>
      </c>
      <c r="D943" s="78" t="s">
        <v>2486</v>
      </c>
      <c r="E943" s="78" t="s">
        <v>4095</v>
      </c>
      <c r="F943" s="78" t="s">
        <v>2487</v>
      </c>
      <c r="G943" s="78" t="s">
        <v>4096</v>
      </c>
      <c r="H943" s="78" t="s">
        <v>2488</v>
      </c>
    </row>
    <row r="944" spans="1:8">
      <c r="A944" s="78" t="s">
        <v>502</v>
      </c>
      <c r="C944" s="78" t="s">
        <v>503</v>
      </c>
      <c r="D944" s="78" t="s">
        <v>2489</v>
      </c>
      <c r="E944" s="78" t="s">
        <v>4097</v>
      </c>
      <c r="F944" s="78" t="s">
        <v>4098</v>
      </c>
      <c r="G944" s="78" t="s">
        <v>4099</v>
      </c>
      <c r="H944" s="78" t="s">
        <v>2490</v>
      </c>
    </row>
    <row r="945" spans="1:8">
      <c r="A945" s="78" t="s">
        <v>502</v>
      </c>
      <c r="C945" s="78" t="s">
        <v>503</v>
      </c>
      <c r="D945" s="78" t="s">
        <v>2491</v>
      </c>
      <c r="E945" s="78" t="s">
        <v>4100</v>
      </c>
      <c r="F945" s="78" t="s">
        <v>2492</v>
      </c>
      <c r="G945" s="78" t="s">
        <v>4101</v>
      </c>
      <c r="H945" s="78" t="s">
        <v>2493</v>
      </c>
    </row>
    <row r="946" spans="1:8">
      <c r="A946" s="78" t="s">
        <v>502</v>
      </c>
      <c r="C946" s="78" t="s">
        <v>503</v>
      </c>
      <c r="D946" s="78" t="s">
        <v>2494</v>
      </c>
      <c r="E946" s="78" t="s">
        <v>4102</v>
      </c>
      <c r="F946" s="78" t="s">
        <v>2492</v>
      </c>
      <c r="G946" s="78" t="s">
        <v>4103</v>
      </c>
      <c r="H946" s="78" t="s">
        <v>2495</v>
      </c>
    </row>
    <row r="947" spans="1:8">
      <c r="A947" s="78" t="s">
        <v>502</v>
      </c>
      <c r="C947" s="78" t="s">
        <v>503</v>
      </c>
      <c r="D947" s="78" t="s">
        <v>2496</v>
      </c>
      <c r="E947" s="78" t="s">
        <v>4104</v>
      </c>
      <c r="F947" s="78" t="s">
        <v>2497</v>
      </c>
      <c r="G947" s="78" t="s">
        <v>4105</v>
      </c>
      <c r="H947" s="78" t="s">
        <v>2498</v>
      </c>
    </row>
    <row r="948" spans="1:8">
      <c r="A948" s="78" t="s">
        <v>502</v>
      </c>
      <c r="C948" s="78" t="s">
        <v>503</v>
      </c>
      <c r="D948" s="78" t="s">
        <v>2499</v>
      </c>
      <c r="E948" s="78" t="s">
        <v>4106</v>
      </c>
      <c r="F948" s="78" t="s">
        <v>2500</v>
      </c>
      <c r="G948" s="78" t="s">
        <v>3192</v>
      </c>
      <c r="H948" s="78" t="s">
        <v>2501</v>
      </c>
    </row>
    <row r="949" spans="1:8">
      <c r="A949" s="78" t="s">
        <v>502</v>
      </c>
      <c r="C949" s="78" t="s">
        <v>503</v>
      </c>
      <c r="D949" s="78" t="s">
        <v>2502</v>
      </c>
      <c r="E949" s="78" t="s">
        <v>4107</v>
      </c>
      <c r="F949" s="78" t="s">
        <v>4108</v>
      </c>
      <c r="G949" s="78" t="s">
        <v>4109</v>
      </c>
      <c r="H949" s="78" t="s">
        <v>2503</v>
      </c>
    </row>
    <row r="950" spans="1:8">
      <c r="A950" s="78" t="s">
        <v>502</v>
      </c>
      <c r="C950" s="78" t="s">
        <v>503</v>
      </c>
      <c r="D950" s="78" t="s">
        <v>2504</v>
      </c>
      <c r="E950" s="78" t="s">
        <v>4110</v>
      </c>
      <c r="F950" s="78" t="s">
        <v>4111</v>
      </c>
      <c r="G950" s="78" t="s">
        <v>3644</v>
      </c>
      <c r="H950" s="78" t="s">
        <v>2505</v>
      </c>
    </row>
    <row r="951" spans="1:8">
      <c r="A951" s="78" t="s">
        <v>502</v>
      </c>
      <c r="C951" s="78" t="s">
        <v>503</v>
      </c>
      <c r="D951" s="78" t="s">
        <v>2506</v>
      </c>
      <c r="E951" s="78" t="s">
        <v>4112</v>
      </c>
      <c r="F951" s="78" t="s">
        <v>4113</v>
      </c>
      <c r="G951" s="78" t="s">
        <v>4114</v>
      </c>
      <c r="H951" s="78" t="s">
        <v>2507</v>
      </c>
    </row>
    <row r="952" spans="1:8">
      <c r="A952" s="78" t="s">
        <v>502</v>
      </c>
      <c r="C952" s="78" t="s">
        <v>56</v>
      </c>
      <c r="D952" s="78" t="s">
        <v>2508</v>
      </c>
      <c r="E952" s="78" t="s">
        <v>4115</v>
      </c>
      <c r="F952" s="78" t="s">
        <v>4113</v>
      </c>
      <c r="G952" s="78" t="s">
        <v>4116</v>
      </c>
      <c r="H952" s="78" t="s">
        <v>2509</v>
      </c>
    </row>
    <row r="953" spans="1:8">
      <c r="A953" s="78" t="s">
        <v>502</v>
      </c>
      <c r="C953" s="78" t="s">
        <v>503</v>
      </c>
      <c r="D953" s="78" t="s">
        <v>2510</v>
      </c>
      <c r="E953" s="78" t="s">
        <v>4117</v>
      </c>
      <c r="F953" s="78" t="s">
        <v>4118</v>
      </c>
      <c r="G953" s="78" t="s">
        <v>4119</v>
      </c>
      <c r="H953" s="78" t="s">
        <v>2511</v>
      </c>
    </row>
    <row r="954" spans="1:8">
      <c r="A954" s="78" t="s">
        <v>502</v>
      </c>
      <c r="C954" s="78" t="s">
        <v>503</v>
      </c>
      <c r="D954" s="78" t="s">
        <v>2512</v>
      </c>
      <c r="E954" s="78" t="s">
        <v>4120</v>
      </c>
      <c r="F954" s="78" t="s">
        <v>4121</v>
      </c>
      <c r="G954" s="78" t="s">
        <v>4122</v>
      </c>
      <c r="H954" s="78" t="s">
        <v>2513</v>
      </c>
    </row>
    <row r="955" spans="1:8">
      <c r="A955" s="78" t="s">
        <v>502</v>
      </c>
      <c r="C955" s="78" t="s">
        <v>503</v>
      </c>
      <c r="D955" s="78" t="s">
        <v>2514</v>
      </c>
      <c r="E955" s="78" t="s">
        <v>4123</v>
      </c>
      <c r="F955" s="78" t="s">
        <v>4124</v>
      </c>
      <c r="G955" s="78" t="s">
        <v>4125</v>
      </c>
      <c r="H955" s="78" t="s">
        <v>2515</v>
      </c>
    </row>
    <row r="956" spans="1:8">
      <c r="A956" s="78" t="s">
        <v>502</v>
      </c>
      <c r="C956" s="78" t="s">
        <v>2012</v>
      </c>
      <c r="D956" s="78" t="s">
        <v>2516</v>
      </c>
      <c r="E956" s="78" t="s">
        <v>4126</v>
      </c>
      <c r="F956" s="78" t="s">
        <v>4124</v>
      </c>
      <c r="G956" s="78" t="s">
        <v>4127</v>
      </c>
      <c r="H956" s="78" t="s">
        <v>2517</v>
      </c>
    </row>
    <row r="957" spans="1:8">
      <c r="A957" s="78" t="s">
        <v>502</v>
      </c>
      <c r="C957" s="78" t="s">
        <v>56</v>
      </c>
      <c r="D957" s="78" t="s">
        <v>2518</v>
      </c>
      <c r="E957" s="78" t="s">
        <v>3319</v>
      </c>
      <c r="F957" s="78" t="s">
        <v>4128</v>
      </c>
      <c r="G957" s="78" t="s">
        <v>3637</v>
      </c>
      <c r="H957" s="78" t="s">
        <v>2519</v>
      </c>
    </row>
    <row r="958" spans="1:8">
      <c r="A958" s="78" t="s">
        <v>502</v>
      </c>
      <c r="C958" s="78" t="s">
        <v>57</v>
      </c>
      <c r="D958" s="78" t="s">
        <v>2520</v>
      </c>
      <c r="E958" s="78" t="s">
        <v>4129</v>
      </c>
      <c r="F958" s="78" t="s">
        <v>4130</v>
      </c>
      <c r="G958" s="78" t="s">
        <v>4131</v>
      </c>
      <c r="H958" s="78" t="s">
        <v>2521</v>
      </c>
    </row>
    <row r="959" spans="1:8">
      <c r="A959" s="78" t="s">
        <v>502</v>
      </c>
      <c r="C959" s="78" t="s">
        <v>503</v>
      </c>
      <c r="D959" s="78" t="s">
        <v>2522</v>
      </c>
      <c r="E959" s="78" t="s">
        <v>4132</v>
      </c>
      <c r="F959" s="78" t="s">
        <v>4133</v>
      </c>
      <c r="G959" s="78" t="s">
        <v>4134</v>
      </c>
      <c r="H959" s="78" t="s">
        <v>2523</v>
      </c>
    </row>
    <row r="960" spans="1:8">
      <c r="A960" s="78" t="s">
        <v>502</v>
      </c>
      <c r="C960" s="78" t="s">
        <v>57</v>
      </c>
      <c r="D960" s="78" t="s">
        <v>2524</v>
      </c>
      <c r="E960" s="78" t="s">
        <v>4135</v>
      </c>
      <c r="F960" s="78" t="s">
        <v>4133</v>
      </c>
      <c r="G960" s="78" t="s">
        <v>4136</v>
      </c>
      <c r="H960" s="78" t="s">
        <v>2525</v>
      </c>
    </row>
    <row r="961" spans="1:8">
      <c r="A961" s="78" t="s">
        <v>502</v>
      </c>
      <c r="C961" s="78" t="s">
        <v>57</v>
      </c>
      <c r="D961" s="78" t="s">
        <v>2526</v>
      </c>
      <c r="E961" s="78" t="s">
        <v>4137</v>
      </c>
      <c r="F961" s="78" t="s">
        <v>4138</v>
      </c>
      <c r="G961" s="78" t="s">
        <v>4139</v>
      </c>
      <c r="H961" s="78" t="s">
        <v>2527</v>
      </c>
    </row>
    <row r="962" spans="1:8">
      <c r="A962" s="78" t="s">
        <v>502</v>
      </c>
      <c r="C962" s="78" t="s">
        <v>503</v>
      </c>
      <c r="D962" s="78" t="s">
        <v>2528</v>
      </c>
      <c r="E962" s="78" t="s">
        <v>4140</v>
      </c>
      <c r="F962" s="78" t="s">
        <v>4141</v>
      </c>
      <c r="G962" s="78" t="s">
        <v>3389</v>
      </c>
      <c r="H962" s="78" t="s">
        <v>2529</v>
      </c>
    </row>
    <row r="963" spans="1:8">
      <c r="A963" s="78" t="s">
        <v>502</v>
      </c>
      <c r="C963" s="78" t="s">
        <v>56</v>
      </c>
      <c r="D963" s="78" t="s">
        <v>2530</v>
      </c>
      <c r="E963" s="78" t="s">
        <v>4142</v>
      </c>
      <c r="F963" s="78" t="s">
        <v>4141</v>
      </c>
      <c r="G963" s="78" t="s">
        <v>4143</v>
      </c>
      <c r="H963" s="78" t="s">
        <v>2531</v>
      </c>
    </row>
    <row r="964" spans="1:8">
      <c r="A964" s="78" t="s">
        <v>502</v>
      </c>
      <c r="C964" s="78" t="s">
        <v>57</v>
      </c>
      <c r="D964" s="78" t="s">
        <v>2532</v>
      </c>
      <c r="E964" s="78" t="s">
        <v>4144</v>
      </c>
      <c r="F964" s="78" t="s">
        <v>4141</v>
      </c>
      <c r="G964" s="78" t="s">
        <v>3896</v>
      </c>
      <c r="H964" s="78" t="s">
        <v>2533</v>
      </c>
    </row>
    <row r="965" spans="1:8">
      <c r="A965" s="78" t="s">
        <v>502</v>
      </c>
      <c r="C965" s="78" t="s">
        <v>57</v>
      </c>
      <c r="D965" s="78" t="s">
        <v>2534</v>
      </c>
      <c r="E965" s="78" t="s">
        <v>4145</v>
      </c>
      <c r="F965" s="78" t="s">
        <v>4146</v>
      </c>
      <c r="G965" s="78" t="s">
        <v>3838</v>
      </c>
      <c r="H965" s="78" t="s">
        <v>2535</v>
      </c>
    </row>
    <row r="966" spans="1:8">
      <c r="A966" s="78" t="s">
        <v>502</v>
      </c>
      <c r="C966" s="78" t="s">
        <v>57</v>
      </c>
      <c r="D966" s="78" t="s">
        <v>2536</v>
      </c>
      <c r="E966" s="78" t="s">
        <v>4147</v>
      </c>
      <c r="F966" s="78" t="s">
        <v>2537</v>
      </c>
      <c r="G966" s="78" t="s">
        <v>4148</v>
      </c>
      <c r="H966" s="78" t="s">
        <v>2538</v>
      </c>
    </row>
    <row r="967" spans="1:8">
      <c r="A967" s="78" t="s">
        <v>502</v>
      </c>
      <c r="C967" s="78" t="s">
        <v>56</v>
      </c>
      <c r="D967" s="78" t="s">
        <v>2539</v>
      </c>
      <c r="E967" s="78" t="s">
        <v>4149</v>
      </c>
      <c r="F967" s="78" t="s">
        <v>2537</v>
      </c>
      <c r="G967" s="78" t="s">
        <v>4150</v>
      </c>
      <c r="H967" s="78" t="s">
        <v>2540</v>
      </c>
    </row>
    <row r="968" spans="1:8">
      <c r="A968" s="78" t="s">
        <v>502</v>
      </c>
      <c r="C968" s="78" t="s">
        <v>2012</v>
      </c>
      <c r="D968" s="78" t="s">
        <v>2541</v>
      </c>
      <c r="E968" s="78" t="s">
        <v>4151</v>
      </c>
      <c r="F968" s="78" t="s">
        <v>2542</v>
      </c>
      <c r="G968" s="78" t="s">
        <v>4152</v>
      </c>
      <c r="H968" s="78" t="s">
        <v>2543</v>
      </c>
    </row>
    <row r="969" spans="1:8">
      <c r="A969" s="78" t="s">
        <v>502</v>
      </c>
      <c r="C969" s="78" t="s">
        <v>56</v>
      </c>
      <c r="D969" s="78" t="s">
        <v>2544</v>
      </c>
      <c r="E969" s="78" t="s">
        <v>4153</v>
      </c>
      <c r="F969" s="78" t="s">
        <v>2545</v>
      </c>
      <c r="G969" s="78" t="s">
        <v>4154</v>
      </c>
      <c r="H969" s="78" t="s">
        <v>2546</v>
      </c>
    </row>
    <row r="970" spans="1:8">
      <c r="A970" s="78" t="s">
        <v>502</v>
      </c>
      <c r="C970" s="78" t="s">
        <v>2012</v>
      </c>
      <c r="D970" s="78" t="s">
        <v>2547</v>
      </c>
      <c r="E970" s="78" t="s">
        <v>4155</v>
      </c>
      <c r="F970" s="78" t="s">
        <v>2548</v>
      </c>
      <c r="G970" s="78" t="s">
        <v>4156</v>
      </c>
      <c r="H970" s="78" t="s">
        <v>2549</v>
      </c>
    </row>
    <row r="971" spans="1:8">
      <c r="A971" s="78" t="s">
        <v>502</v>
      </c>
      <c r="C971" s="78" t="s">
        <v>57</v>
      </c>
      <c r="D971" s="78" t="s">
        <v>2550</v>
      </c>
      <c r="E971" s="78" t="s">
        <v>4157</v>
      </c>
      <c r="F971" s="78" t="s">
        <v>4158</v>
      </c>
      <c r="G971" s="78" t="s">
        <v>4159</v>
      </c>
      <c r="H971" s="78" t="s">
        <v>2551</v>
      </c>
    </row>
    <row r="972" spans="1:8">
      <c r="A972" s="78" t="s">
        <v>502</v>
      </c>
      <c r="C972" s="78" t="s">
        <v>503</v>
      </c>
      <c r="D972" s="78" t="s">
        <v>2552</v>
      </c>
      <c r="E972" s="78" t="s">
        <v>3769</v>
      </c>
      <c r="F972" s="78" t="s">
        <v>4158</v>
      </c>
      <c r="G972" s="78" t="s">
        <v>4160</v>
      </c>
      <c r="H972" s="78" t="s">
        <v>2553</v>
      </c>
    </row>
    <row r="973" spans="1:8">
      <c r="A973" s="78" t="s">
        <v>502</v>
      </c>
      <c r="C973" s="78" t="s">
        <v>57</v>
      </c>
      <c r="D973" s="78" t="s">
        <v>2554</v>
      </c>
      <c r="E973" s="78" t="s">
        <v>4161</v>
      </c>
      <c r="F973" s="78" t="s">
        <v>4158</v>
      </c>
      <c r="G973" s="78" t="s">
        <v>4162</v>
      </c>
      <c r="H973" s="78" t="s">
        <v>2555</v>
      </c>
    </row>
    <row r="974" spans="1:8">
      <c r="A974" s="78" t="s">
        <v>502</v>
      </c>
      <c r="C974" s="78" t="s">
        <v>56</v>
      </c>
      <c r="D974" s="78" t="s">
        <v>2556</v>
      </c>
      <c r="E974" s="78" t="s">
        <v>4163</v>
      </c>
      <c r="F974" s="78" t="s">
        <v>2557</v>
      </c>
      <c r="G974" s="78" t="s">
        <v>4164</v>
      </c>
      <c r="H974" s="78" t="s">
        <v>2558</v>
      </c>
    </row>
    <row r="975" spans="1:8">
      <c r="A975" s="78" t="s">
        <v>502</v>
      </c>
      <c r="C975" s="78" t="s">
        <v>57</v>
      </c>
      <c r="D975" s="78" t="s">
        <v>2559</v>
      </c>
      <c r="E975" s="78" t="s">
        <v>4165</v>
      </c>
      <c r="F975" s="78" t="s">
        <v>2560</v>
      </c>
      <c r="G975" s="78" t="s">
        <v>4166</v>
      </c>
      <c r="H975" s="78" t="s">
        <v>2561</v>
      </c>
    </row>
    <row r="976" spans="1:8">
      <c r="A976" s="78" t="s">
        <v>502</v>
      </c>
      <c r="C976" s="78" t="s">
        <v>503</v>
      </c>
      <c r="D976" s="78" t="s">
        <v>2562</v>
      </c>
      <c r="E976" s="78" t="s">
        <v>4167</v>
      </c>
      <c r="F976" s="78" t="s">
        <v>2563</v>
      </c>
      <c r="G976" s="78" t="s">
        <v>4168</v>
      </c>
      <c r="H976" s="78" t="s">
        <v>2564</v>
      </c>
    </row>
    <row r="977" spans="1:8">
      <c r="A977" s="78" t="s">
        <v>502</v>
      </c>
      <c r="C977" s="78" t="s">
        <v>503</v>
      </c>
      <c r="D977" s="78" t="s">
        <v>2565</v>
      </c>
      <c r="E977" s="78" t="s">
        <v>4169</v>
      </c>
      <c r="F977" s="78" t="s">
        <v>4170</v>
      </c>
      <c r="G977" s="78" t="s">
        <v>4171</v>
      </c>
      <c r="H977" s="78" t="s">
        <v>2566</v>
      </c>
    </row>
    <row r="978" spans="1:8">
      <c r="A978" s="78" t="s">
        <v>502</v>
      </c>
      <c r="C978" s="78" t="s">
        <v>56</v>
      </c>
      <c r="D978" s="78" t="s">
        <v>2567</v>
      </c>
      <c r="E978" s="78" t="s">
        <v>4172</v>
      </c>
      <c r="F978" s="78" t="s">
        <v>4170</v>
      </c>
      <c r="G978" s="78" t="s">
        <v>4173</v>
      </c>
      <c r="H978" s="78" t="s">
        <v>2568</v>
      </c>
    </row>
    <row r="979" spans="1:8">
      <c r="A979" s="78" t="s">
        <v>502</v>
      </c>
      <c r="C979" s="78" t="s">
        <v>57</v>
      </c>
      <c r="D979" s="78" t="s">
        <v>2569</v>
      </c>
      <c r="E979" s="78" t="s">
        <v>4174</v>
      </c>
      <c r="F979" s="78" t="s">
        <v>2570</v>
      </c>
      <c r="G979" s="78" t="s">
        <v>4175</v>
      </c>
      <c r="H979" s="78" t="s">
        <v>2571</v>
      </c>
    </row>
    <row r="980" spans="1:8">
      <c r="A980" s="78" t="s">
        <v>502</v>
      </c>
      <c r="C980" s="78" t="s">
        <v>503</v>
      </c>
      <c r="D980" s="78" t="s">
        <v>2572</v>
      </c>
      <c r="E980" s="78" t="s">
        <v>4176</v>
      </c>
      <c r="F980" s="78" t="s">
        <v>2573</v>
      </c>
      <c r="G980" s="78" t="s">
        <v>4177</v>
      </c>
      <c r="H980" s="78" t="s">
        <v>2574</v>
      </c>
    </row>
    <row r="981" spans="1:8">
      <c r="A981" s="78" t="s">
        <v>502</v>
      </c>
      <c r="C981" s="78" t="s">
        <v>56</v>
      </c>
      <c r="D981" s="78" t="s">
        <v>2575</v>
      </c>
      <c r="E981" s="78" t="s">
        <v>4178</v>
      </c>
      <c r="F981" s="78" t="s">
        <v>2573</v>
      </c>
      <c r="G981" s="78" t="s">
        <v>4179</v>
      </c>
      <c r="H981" s="78" t="s">
        <v>2576</v>
      </c>
    </row>
    <row r="982" spans="1:8">
      <c r="A982" s="78" t="s">
        <v>502</v>
      </c>
      <c r="C982" s="78" t="s">
        <v>56</v>
      </c>
      <c r="D982" s="78" t="s">
        <v>2577</v>
      </c>
      <c r="E982" s="78" t="s">
        <v>4180</v>
      </c>
      <c r="F982" s="78" t="s">
        <v>4181</v>
      </c>
      <c r="G982" s="78" t="s">
        <v>4182</v>
      </c>
      <c r="H982" s="78" t="s">
        <v>2578</v>
      </c>
    </row>
    <row r="983" spans="1:8">
      <c r="A983" s="78" t="s">
        <v>502</v>
      </c>
      <c r="C983" s="78" t="s">
        <v>503</v>
      </c>
      <c r="D983" s="78" t="s">
        <v>2579</v>
      </c>
      <c r="E983" s="78" t="s">
        <v>4183</v>
      </c>
      <c r="F983" s="78" t="s">
        <v>2580</v>
      </c>
      <c r="G983" s="78" t="s">
        <v>3672</v>
      </c>
      <c r="H983" s="78" t="s">
        <v>2581</v>
      </c>
    </row>
    <row r="984" spans="1:8">
      <c r="A984" s="78" t="s">
        <v>502</v>
      </c>
      <c r="C984" s="78" t="s">
        <v>503</v>
      </c>
      <c r="D984" s="78" t="s">
        <v>2582</v>
      </c>
      <c r="E984" s="78" t="s">
        <v>4184</v>
      </c>
      <c r="F984" s="78" t="s">
        <v>4185</v>
      </c>
      <c r="G984" s="78" t="s">
        <v>4186</v>
      </c>
      <c r="H984" s="78" t="s">
        <v>2583</v>
      </c>
    </row>
    <row r="985" spans="1:8">
      <c r="A985" s="78" t="s">
        <v>502</v>
      </c>
      <c r="C985" s="78" t="s">
        <v>503</v>
      </c>
      <c r="D985" s="78" t="s">
        <v>2584</v>
      </c>
      <c r="E985" s="78" t="s">
        <v>4187</v>
      </c>
      <c r="F985" s="78" t="s">
        <v>2585</v>
      </c>
      <c r="G985" s="78" t="s">
        <v>4188</v>
      </c>
      <c r="H985" s="78" t="s">
        <v>2586</v>
      </c>
    </row>
    <row r="986" spans="1:8">
      <c r="A986" s="78" t="s">
        <v>502</v>
      </c>
      <c r="C986" s="78" t="s">
        <v>56</v>
      </c>
      <c r="D986" s="78" t="s">
        <v>2587</v>
      </c>
      <c r="E986" s="78" t="s">
        <v>4189</v>
      </c>
      <c r="F986" s="78" t="s">
        <v>2588</v>
      </c>
      <c r="G986" s="78" t="s">
        <v>4190</v>
      </c>
      <c r="H986" s="78" t="s">
        <v>2589</v>
      </c>
    </row>
    <row r="987" spans="1:8">
      <c r="A987" s="78" t="s">
        <v>502</v>
      </c>
      <c r="C987" s="78" t="s">
        <v>56</v>
      </c>
      <c r="D987" s="78" t="s">
        <v>2590</v>
      </c>
      <c r="E987" s="78" t="s">
        <v>4191</v>
      </c>
      <c r="F987" s="78" t="s">
        <v>2591</v>
      </c>
      <c r="G987" s="78" t="s">
        <v>4192</v>
      </c>
      <c r="H987" s="78" t="s">
        <v>2592</v>
      </c>
    </row>
    <row r="988" spans="1:8">
      <c r="A988" s="78" t="s">
        <v>502</v>
      </c>
      <c r="C988" s="78" t="s">
        <v>57</v>
      </c>
      <c r="D988" s="78" t="s">
        <v>2593</v>
      </c>
      <c r="E988" s="78" t="s">
        <v>4193</v>
      </c>
      <c r="F988" s="78" t="s">
        <v>2594</v>
      </c>
      <c r="G988" s="78" t="s">
        <v>4194</v>
      </c>
      <c r="H988" s="78" t="s">
        <v>2595</v>
      </c>
    </row>
    <row r="989" spans="1:8">
      <c r="A989" s="78" t="s">
        <v>502</v>
      </c>
      <c r="C989" s="78" t="s">
        <v>57</v>
      </c>
      <c r="D989" s="78" t="s">
        <v>2596</v>
      </c>
      <c r="E989" s="78" t="s">
        <v>4195</v>
      </c>
      <c r="F989" s="78" t="s">
        <v>2597</v>
      </c>
      <c r="G989" s="78" t="s">
        <v>4196</v>
      </c>
      <c r="H989" s="78" t="s">
        <v>2598</v>
      </c>
    </row>
    <row r="990" spans="1:8">
      <c r="A990" s="78" t="s">
        <v>502</v>
      </c>
      <c r="C990" s="78" t="s">
        <v>56</v>
      </c>
      <c r="D990" s="78" t="s">
        <v>2599</v>
      </c>
      <c r="E990" s="78" t="s">
        <v>4197</v>
      </c>
      <c r="F990" s="78" t="s">
        <v>4198</v>
      </c>
      <c r="G990" s="78" t="s">
        <v>4199</v>
      </c>
      <c r="H990" s="78" t="s">
        <v>2600</v>
      </c>
    </row>
    <row r="991" spans="1:8">
      <c r="A991" s="78" t="s">
        <v>502</v>
      </c>
      <c r="C991" s="78" t="s">
        <v>56</v>
      </c>
      <c r="D991" s="78" t="s">
        <v>2601</v>
      </c>
      <c r="E991" s="78" t="s">
        <v>4200</v>
      </c>
      <c r="F991" s="78" t="s">
        <v>4201</v>
      </c>
      <c r="G991" s="78" t="s">
        <v>4202</v>
      </c>
      <c r="H991" s="78" t="s">
        <v>2602</v>
      </c>
    </row>
    <row r="992" spans="1:8">
      <c r="A992" s="78" t="s">
        <v>502</v>
      </c>
      <c r="C992" s="78" t="s">
        <v>503</v>
      </c>
      <c r="D992" s="78" t="s">
        <v>2603</v>
      </c>
      <c r="E992" s="78" t="s">
        <v>4203</v>
      </c>
      <c r="F992" s="78" t="s">
        <v>4204</v>
      </c>
      <c r="G992" s="78" t="s">
        <v>4205</v>
      </c>
      <c r="H992" s="78" t="s">
        <v>2604</v>
      </c>
    </row>
    <row r="993" spans="1:8">
      <c r="A993" s="78" t="s">
        <v>502</v>
      </c>
      <c r="C993" s="78" t="s">
        <v>503</v>
      </c>
      <c r="D993" s="78" t="s">
        <v>2605</v>
      </c>
      <c r="E993" s="78" t="s">
        <v>4206</v>
      </c>
      <c r="F993" s="78" t="s">
        <v>4204</v>
      </c>
      <c r="G993" s="78" t="s">
        <v>4207</v>
      </c>
      <c r="H993" s="78" t="s">
        <v>2606</v>
      </c>
    </row>
    <row r="994" spans="1:8">
      <c r="A994" s="78" t="s">
        <v>502</v>
      </c>
      <c r="C994" s="78" t="s">
        <v>56</v>
      </c>
      <c r="D994" s="78" t="s">
        <v>2607</v>
      </c>
      <c r="E994" s="78" t="s">
        <v>4208</v>
      </c>
      <c r="F994" s="78" t="s">
        <v>4209</v>
      </c>
      <c r="G994" s="78" t="s">
        <v>4210</v>
      </c>
      <c r="H994" s="78" t="s">
        <v>2608</v>
      </c>
    </row>
    <row r="995" spans="1:8">
      <c r="A995" s="78" t="s">
        <v>502</v>
      </c>
      <c r="C995" s="78" t="s">
        <v>503</v>
      </c>
      <c r="D995" s="78" t="s">
        <v>2609</v>
      </c>
      <c r="E995" s="78" t="s">
        <v>4211</v>
      </c>
      <c r="F995" s="78" t="s">
        <v>4212</v>
      </c>
      <c r="G995" s="78" t="s">
        <v>4213</v>
      </c>
      <c r="H995" s="78" t="s">
        <v>2610</v>
      </c>
    </row>
    <row r="996" spans="1:8">
      <c r="A996" s="78" t="s">
        <v>502</v>
      </c>
      <c r="C996" s="78" t="s">
        <v>503</v>
      </c>
      <c r="D996" s="78" t="s">
        <v>2611</v>
      </c>
      <c r="E996" s="78" t="s">
        <v>4214</v>
      </c>
      <c r="F996" s="78" t="s">
        <v>4215</v>
      </c>
      <c r="G996" s="78" t="s">
        <v>4216</v>
      </c>
      <c r="H996" s="78" t="s">
        <v>2612</v>
      </c>
    </row>
    <row r="997" spans="1:8">
      <c r="A997" s="78" t="s">
        <v>502</v>
      </c>
      <c r="C997" s="78" t="s">
        <v>503</v>
      </c>
      <c r="D997" s="78" t="s">
        <v>2613</v>
      </c>
      <c r="E997" s="78" t="s">
        <v>4217</v>
      </c>
      <c r="F997" s="78" t="s">
        <v>4218</v>
      </c>
      <c r="G997" s="78" t="s">
        <v>4219</v>
      </c>
      <c r="H997" s="78" t="s">
        <v>2614</v>
      </c>
    </row>
    <row r="998" spans="1:8">
      <c r="A998" s="78" t="s">
        <v>502</v>
      </c>
      <c r="C998" s="78" t="s">
        <v>503</v>
      </c>
      <c r="D998" s="78" t="s">
        <v>2615</v>
      </c>
      <c r="E998" s="78" t="s">
        <v>4220</v>
      </c>
      <c r="F998" s="78" t="s">
        <v>4221</v>
      </c>
      <c r="G998" s="78" t="s">
        <v>4222</v>
      </c>
      <c r="H998" s="78" t="s">
        <v>2616</v>
      </c>
    </row>
    <row r="999" spans="1:8">
      <c r="A999" s="78" t="s">
        <v>502</v>
      </c>
      <c r="C999" s="78" t="s">
        <v>57</v>
      </c>
      <c r="D999" s="78" t="s">
        <v>2617</v>
      </c>
      <c r="E999" s="78" t="s">
        <v>4223</v>
      </c>
      <c r="F999" s="78" t="s">
        <v>4224</v>
      </c>
      <c r="G999" s="78" t="s">
        <v>4225</v>
      </c>
      <c r="H999" s="78" t="s">
        <v>2618</v>
      </c>
    </row>
    <row r="1000" spans="1:8">
      <c r="A1000" s="78" t="s">
        <v>502</v>
      </c>
      <c r="C1000" s="78" t="s">
        <v>503</v>
      </c>
      <c r="D1000" s="78" t="s">
        <v>2619</v>
      </c>
      <c r="E1000" s="78" t="s">
        <v>3983</v>
      </c>
      <c r="F1000" s="78" t="s">
        <v>4226</v>
      </c>
      <c r="G1000" s="78" t="s">
        <v>4227</v>
      </c>
      <c r="H1000" s="78" t="s">
        <v>2620</v>
      </c>
    </row>
    <row r="1001" spans="1:8">
      <c r="A1001" s="78" t="s">
        <v>502</v>
      </c>
      <c r="C1001" s="78" t="s">
        <v>503</v>
      </c>
      <c r="D1001" s="78" t="s">
        <v>2621</v>
      </c>
      <c r="E1001" s="78" t="s">
        <v>4228</v>
      </c>
      <c r="F1001" s="78" t="s">
        <v>4229</v>
      </c>
      <c r="G1001" s="78" t="s">
        <v>3798</v>
      </c>
      <c r="H1001" s="78" t="s">
        <v>2622</v>
      </c>
    </row>
    <row r="1002" spans="1:8">
      <c r="A1002" s="78" t="s">
        <v>502</v>
      </c>
      <c r="C1002" s="78" t="s">
        <v>57</v>
      </c>
      <c r="D1002" s="78" t="s">
        <v>2623</v>
      </c>
      <c r="E1002" s="78" t="s">
        <v>4230</v>
      </c>
      <c r="F1002" s="78" t="s">
        <v>4229</v>
      </c>
      <c r="G1002" s="78" t="s">
        <v>4231</v>
      </c>
      <c r="H1002" s="78" t="s">
        <v>2624</v>
      </c>
    </row>
    <row r="1003" spans="1:8">
      <c r="A1003" s="78" t="s">
        <v>502</v>
      </c>
      <c r="C1003" s="78" t="s">
        <v>503</v>
      </c>
      <c r="D1003" s="78" t="s">
        <v>2625</v>
      </c>
      <c r="E1003" s="78" t="s">
        <v>4232</v>
      </c>
      <c r="F1003" s="78" t="s">
        <v>3093</v>
      </c>
      <c r="G1003" s="78" t="s">
        <v>4233</v>
      </c>
      <c r="H1003" s="78" t="s">
        <v>2626</v>
      </c>
    </row>
    <row r="1004" spans="1:8">
      <c r="A1004" s="78" t="s">
        <v>502</v>
      </c>
      <c r="C1004" s="78" t="s">
        <v>57</v>
      </c>
      <c r="D1004" s="78" t="s">
        <v>2627</v>
      </c>
      <c r="E1004" s="78" t="s">
        <v>4234</v>
      </c>
      <c r="F1004" s="78" t="s">
        <v>3093</v>
      </c>
      <c r="G1004" s="78" t="s">
        <v>4050</v>
      </c>
      <c r="H1004" s="78" t="s">
        <v>2628</v>
      </c>
    </row>
    <row r="1005" spans="1:8">
      <c r="A1005" s="78" t="s">
        <v>502</v>
      </c>
      <c r="C1005" s="78" t="s">
        <v>57</v>
      </c>
      <c r="D1005" s="78" t="s">
        <v>2629</v>
      </c>
      <c r="E1005" s="78" t="s">
        <v>4235</v>
      </c>
      <c r="F1005" s="78" t="s">
        <v>2630</v>
      </c>
      <c r="G1005" s="78" t="s">
        <v>4102</v>
      </c>
      <c r="H1005" s="78" t="s">
        <v>2631</v>
      </c>
    </row>
    <row r="1006" spans="1:8">
      <c r="A1006" s="78" t="s">
        <v>502</v>
      </c>
      <c r="C1006" s="78" t="s">
        <v>503</v>
      </c>
      <c r="D1006" s="78" t="s">
        <v>2632</v>
      </c>
      <c r="E1006" s="78" t="s">
        <v>4236</v>
      </c>
      <c r="F1006" s="78" t="s">
        <v>2630</v>
      </c>
      <c r="G1006" s="78" t="s">
        <v>4237</v>
      </c>
      <c r="H1006" s="78" t="s">
        <v>2633</v>
      </c>
    </row>
    <row r="1007" spans="1:8">
      <c r="A1007" s="78" t="s">
        <v>502</v>
      </c>
      <c r="C1007" s="78" t="s">
        <v>503</v>
      </c>
      <c r="D1007" s="78" t="s">
        <v>2634</v>
      </c>
      <c r="E1007" s="78" t="s">
        <v>4238</v>
      </c>
      <c r="F1007" s="78" t="s">
        <v>2635</v>
      </c>
      <c r="G1007" s="78" t="s">
        <v>3687</v>
      </c>
      <c r="H1007" s="78" t="s">
        <v>2636</v>
      </c>
    </row>
    <row r="1008" spans="1:8">
      <c r="A1008" s="78" t="s">
        <v>502</v>
      </c>
      <c r="C1008" s="78" t="s">
        <v>57</v>
      </c>
      <c r="D1008" s="78" t="s">
        <v>2637</v>
      </c>
      <c r="E1008" s="78" t="s">
        <v>3325</v>
      </c>
      <c r="F1008" s="78" t="s">
        <v>2635</v>
      </c>
      <c r="G1008" s="78" t="s">
        <v>4239</v>
      </c>
      <c r="H1008" s="78" t="s">
        <v>2638</v>
      </c>
    </row>
    <row r="1009" spans="1:8">
      <c r="A1009" s="78" t="s">
        <v>502</v>
      </c>
      <c r="C1009" s="78" t="s">
        <v>503</v>
      </c>
      <c r="D1009" s="78" t="s">
        <v>2639</v>
      </c>
      <c r="E1009" s="78" t="s">
        <v>4240</v>
      </c>
      <c r="F1009" s="78" t="s">
        <v>2640</v>
      </c>
      <c r="G1009" s="78" t="s">
        <v>4241</v>
      </c>
      <c r="H1009" s="78" t="s">
        <v>2641</v>
      </c>
    </row>
    <row r="1010" spans="1:8">
      <c r="A1010" s="78" t="s">
        <v>502</v>
      </c>
      <c r="C1010" s="78" t="s">
        <v>503</v>
      </c>
      <c r="D1010" s="78" t="s">
        <v>2642</v>
      </c>
      <c r="E1010" s="78" t="s">
        <v>4242</v>
      </c>
      <c r="F1010" s="78" t="s">
        <v>2643</v>
      </c>
      <c r="G1010" s="78" t="s">
        <v>4243</v>
      </c>
      <c r="H1010" s="78" t="s">
        <v>2644</v>
      </c>
    </row>
    <row r="1011" spans="1:8">
      <c r="A1011" s="78" t="s">
        <v>502</v>
      </c>
      <c r="C1011" s="78" t="s">
        <v>56</v>
      </c>
      <c r="D1011" s="78" t="s">
        <v>2645</v>
      </c>
      <c r="E1011" s="78" t="s">
        <v>4244</v>
      </c>
      <c r="F1011" s="78" t="s">
        <v>2646</v>
      </c>
      <c r="G1011" s="78" t="s">
        <v>4245</v>
      </c>
      <c r="H1011" s="78" t="s">
        <v>2647</v>
      </c>
    </row>
    <row r="1012" spans="1:8">
      <c r="A1012" s="78" t="s">
        <v>502</v>
      </c>
      <c r="C1012" s="78" t="s">
        <v>57</v>
      </c>
      <c r="D1012" s="78" t="s">
        <v>2648</v>
      </c>
      <c r="E1012" s="78" t="s">
        <v>4246</v>
      </c>
      <c r="F1012" s="78" t="s">
        <v>2649</v>
      </c>
      <c r="G1012" s="78" t="s">
        <v>4247</v>
      </c>
      <c r="H1012" s="78" t="s">
        <v>2650</v>
      </c>
    </row>
    <row r="1013" spans="1:8">
      <c r="A1013" s="78" t="s">
        <v>502</v>
      </c>
      <c r="C1013" s="78" t="s">
        <v>57</v>
      </c>
      <c r="D1013" s="78" t="s">
        <v>2651</v>
      </c>
      <c r="E1013" s="78" t="s">
        <v>4248</v>
      </c>
      <c r="F1013" s="78" t="s">
        <v>2649</v>
      </c>
      <c r="G1013" s="78" t="s">
        <v>4249</v>
      </c>
      <c r="H1013" s="78" t="s">
        <v>2652</v>
      </c>
    </row>
    <row r="1014" spans="1:8">
      <c r="A1014" s="78" t="s">
        <v>502</v>
      </c>
      <c r="C1014" s="78" t="s">
        <v>57</v>
      </c>
      <c r="D1014" s="78" t="s">
        <v>2653</v>
      </c>
      <c r="E1014" s="78" t="s">
        <v>3266</v>
      </c>
      <c r="F1014" s="78" t="s">
        <v>2654</v>
      </c>
      <c r="G1014" s="78" t="s">
        <v>4250</v>
      </c>
      <c r="H1014" s="78" t="s">
        <v>2655</v>
      </c>
    </row>
    <row r="1015" spans="1:8">
      <c r="A1015" s="78" t="s">
        <v>502</v>
      </c>
      <c r="C1015" s="78" t="s">
        <v>503</v>
      </c>
      <c r="D1015" s="78" t="s">
        <v>2656</v>
      </c>
      <c r="E1015" s="78" t="s">
        <v>3666</v>
      </c>
      <c r="F1015" s="78" t="s">
        <v>2657</v>
      </c>
      <c r="G1015" s="78" t="s">
        <v>4251</v>
      </c>
      <c r="H1015" s="78" t="s">
        <v>2658</v>
      </c>
    </row>
    <row r="1016" spans="1:8">
      <c r="A1016" s="78" t="s">
        <v>502</v>
      </c>
      <c r="C1016" s="78" t="s">
        <v>57</v>
      </c>
      <c r="D1016" s="78" t="s">
        <v>2659</v>
      </c>
      <c r="E1016" s="78" t="s">
        <v>4252</v>
      </c>
      <c r="F1016" s="78" t="s">
        <v>2660</v>
      </c>
      <c r="G1016" s="78" t="s">
        <v>4253</v>
      </c>
      <c r="H1016" s="78" t="s">
        <v>2661</v>
      </c>
    </row>
    <row r="1017" spans="1:8">
      <c r="A1017" s="78" t="s">
        <v>502</v>
      </c>
      <c r="C1017" s="78" t="s">
        <v>57</v>
      </c>
      <c r="D1017" s="78" t="s">
        <v>2662</v>
      </c>
      <c r="E1017" s="78" t="s">
        <v>4254</v>
      </c>
      <c r="F1017" s="78" t="s">
        <v>2660</v>
      </c>
      <c r="G1017" s="78" t="s">
        <v>4255</v>
      </c>
      <c r="H1017" s="78" t="s">
        <v>2663</v>
      </c>
    </row>
    <row r="1018" spans="1:8">
      <c r="A1018" s="78" t="s">
        <v>502</v>
      </c>
      <c r="C1018" s="78" t="s">
        <v>503</v>
      </c>
      <c r="D1018" s="78" t="s">
        <v>2664</v>
      </c>
      <c r="E1018" s="78" t="s">
        <v>4256</v>
      </c>
      <c r="F1018" s="78" t="s">
        <v>2665</v>
      </c>
      <c r="G1018" s="78" t="s">
        <v>3985</v>
      </c>
      <c r="H1018" s="78" t="s">
        <v>2666</v>
      </c>
    </row>
    <row r="1019" spans="1:8">
      <c r="A1019" s="78" t="s">
        <v>502</v>
      </c>
      <c r="C1019" s="78" t="s">
        <v>503</v>
      </c>
      <c r="D1019" s="78" t="s">
        <v>2667</v>
      </c>
      <c r="E1019" s="78" t="s">
        <v>4257</v>
      </c>
      <c r="F1019" s="78" t="s">
        <v>2668</v>
      </c>
      <c r="G1019" s="78" t="s">
        <v>3780</v>
      </c>
      <c r="H1019" s="78" t="s">
        <v>2669</v>
      </c>
    </row>
    <row r="1020" spans="1:8">
      <c r="A1020" s="78" t="s">
        <v>502</v>
      </c>
      <c r="C1020" s="78" t="s">
        <v>503</v>
      </c>
      <c r="D1020" s="78" t="s">
        <v>2670</v>
      </c>
      <c r="E1020" s="78" t="s">
        <v>4258</v>
      </c>
      <c r="F1020" s="78" t="s">
        <v>4259</v>
      </c>
      <c r="G1020" s="78" t="s">
        <v>4260</v>
      </c>
      <c r="H1020" s="78" t="s">
        <v>2671</v>
      </c>
    </row>
    <row r="1021" spans="1:8">
      <c r="A1021" s="78" t="s">
        <v>502</v>
      </c>
      <c r="C1021" s="78" t="s">
        <v>2012</v>
      </c>
      <c r="D1021" s="78" t="s">
        <v>2672</v>
      </c>
      <c r="E1021" s="78" t="s">
        <v>4261</v>
      </c>
      <c r="F1021" s="78" t="s">
        <v>4259</v>
      </c>
      <c r="G1021" s="78" t="s">
        <v>4262</v>
      </c>
      <c r="H1021" s="78" t="s">
        <v>2673</v>
      </c>
    </row>
    <row r="1022" spans="1:8">
      <c r="A1022" s="78" t="s">
        <v>502</v>
      </c>
      <c r="C1022" s="78" t="s">
        <v>503</v>
      </c>
      <c r="D1022" s="78" t="s">
        <v>2674</v>
      </c>
      <c r="E1022" s="78" t="s">
        <v>4263</v>
      </c>
      <c r="F1022" s="78" t="s">
        <v>2675</v>
      </c>
      <c r="G1022" s="78" t="s">
        <v>4264</v>
      </c>
      <c r="H1022" s="78" t="s">
        <v>2676</v>
      </c>
    </row>
    <row r="1023" spans="1:8">
      <c r="A1023" s="78" t="s">
        <v>502</v>
      </c>
      <c r="C1023" s="78" t="s">
        <v>56</v>
      </c>
      <c r="D1023" s="78" t="s">
        <v>2677</v>
      </c>
      <c r="E1023" s="78" t="s">
        <v>4265</v>
      </c>
      <c r="F1023" s="78" t="s">
        <v>2678</v>
      </c>
      <c r="G1023" s="78" t="s">
        <v>4266</v>
      </c>
      <c r="H1023" s="78" t="s">
        <v>2679</v>
      </c>
    </row>
    <row r="1024" spans="1:8">
      <c r="A1024" s="78" t="s">
        <v>502</v>
      </c>
      <c r="C1024" s="78" t="s">
        <v>503</v>
      </c>
      <c r="D1024" s="78" t="s">
        <v>2680</v>
      </c>
      <c r="E1024" s="78" t="s">
        <v>4267</v>
      </c>
      <c r="F1024" s="78" t="s">
        <v>2681</v>
      </c>
      <c r="G1024" s="78" t="s">
        <v>4268</v>
      </c>
      <c r="H1024" s="78" t="s">
        <v>2682</v>
      </c>
    </row>
    <row r="1025" spans="1:8">
      <c r="A1025" s="78" t="s">
        <v>502</v>
      </c>
      <c r="C1025" s="78" t="s">
        <v>503</v>
      </c>
      <c r="D1025" s="78" t="s">
        <v>2683</v>
      </c>
      <c r="E1025" s="78" t="s">
        <v>4269</v>
      </c>
      <c r="F1025" s="78" t="s">
        <v>2684</v>
      </c>
      <c r="G1025" s="78" t="s">
        <v>3886</v>
      </c>
      <c r="H1025" s="78" t="s">
        <v>2685</v>
      </c>
    </row>
    <row r="1026" spans="1:8">
      <c r="A1026" s="78" t="s">
        <v>502</v>
      </c>
      <c r="C1026" s="78" t="s">
        <v>503</v>
      </c>
      <c r="D1026" s="78" t="s">
        <v>2686</v>
      </c>
      <c r="E1026" s="78" t="s">
        <v>4270</v>
      </c>
      <c r="F1026" s="78" t="s">
        <v>2687</v>
      </c>
      <c r="G1026" s="78" t="s">
        <v>4271</v>
      </c>
      <c r="H1026" s="78" t="s">
        <v>2688</v>
      </c>
    </row>
    <row r="1027" spans="1:8">
      <c r="A1027" s="78" t="s">
        <v>502</v>
      </c>
      <c r="C1027" s="78" t="s">
        <v>503</v>
      </c>
      <c r="D1027" s="78" t="s">
        <v>2689</v>
      </c>
      <c r="E1027" s="78" t="s">
        <v>3706</v>
      </c>
      <c r="F1027" s="78" t="s">
        <v>2690</v>
      </c>
      <c r="G1027" s="78" t="s">
        <v>4272</v>
      </c>
      <c r="H1027" s="78" t="s">
        <v>2691</v>
      </c>
    </row>
    <row r="1028" spans="1:8">
      <c r="A1028" s="78" t="s">
        <v>502</v>
      </c>
      <c r="C1028" s="78" t="s">
        <v>2012</v>
      </c>
      <c r="D1028" s="78" t="s">
        <v>2692</v>
      </c>
      <c r="E1028" s="78" t="s">
        <v>4273</v>
      </c>
      <c r="F1028" s="78" t="s">
        <v>2693</v>
      </c>
      <c r="G1028" s="78" t="s">
        <v>426</v>
      </c>
      <c r="H1028" s="78" t="s">
        <v>2694</v>
      </c>
    </row>
    <row r="1029" spans="1:8">
      <c r="A1029" s="78" t="s">
        <v>502</v>
      </c>
      <c r="C1029" s="78" t="s">
        <v>503</v>
      </c>
      <c r="D1029" s="78" t="s">
        <v>2695</v>
      </c>
      <c r="E1029" s="78" t="s">
        <v>4079</v>
      </c>
      <c r="F1029" s="78" t="s">
        <v>2693</v>
      </c>
      <c r="G1029" s="78" t="s">
        <v>4274</v>
      </c>
      <c r="H1029" s="78" t="s">
        <v>2696</v>
      </c>
    </row>
    <row r="1030" spans="1:8">
      <c r="A1030" s="78" t="s">
        <v>502</v>
      </c>
      <c r="C1030" s="78" t="s">
        <v>503</v>
      </c>
      <c r="D1030" s="78" t="s">
        <v>2697</v>
      </c>
      <c r="E1030" s="78" t="s">
        <v>4275</v>
      </c>
      <c r="F1030" s="78" t="s">
        <v>2698</v>
      </c>
      <c r="G1030" s="78" t="s">
        <v>4275</v>
      </c>
      <c r="H1030" s="78" t="s">
        <v>2699</v>
      </c>
    </row>
    <row r="1031" spans="1:8">
      <c r="A1031" s="78" t="s">
        <v>502</v>
      </c>
      <c r="C1031" s="78" t="s">
        <v>503</v>
      </c>
      <c r="D1031" s="78" t="s">
        <v>2700</v>
      </c>
      <c r="E1031" s="78" t="s">
        <v>4276</v>
      </c>
      <c r="F1031" s="78" t="s">
        <v>416</v>
      </c>
      <c r="G1031" s="78" t="s">
        <v>4277</v>
      </c>
      <c r="H1031" s="78" t="s">
        <v>2701</v>
      </c>
    </row>
    <row r="1032" spans="1:8">
      <c r="A1032" s="78" t="s">
        <v>502</v>
      </c>
      <c r="C1032" s="78" t="s">
        <v>56</v>
      </c>
      <c r="D1032" s="78" t="s">
        <v>2702</v>
      </c>
      <c r="E1032" s="78" t="s">
        <v>4278</v>
      </c>
      <c r="F1032" s="78" t="s">
        <v>2703</v>
      </c>
      <c r="G1032" s="78" t="s">
        <v>4279</v>
      </c>
      <c r="H1032" s="78" t="s">
        <v>2704</v>
      </c>
    </row>
    <row r="1033" spans="1:8">
      <c r="A1033" s="78" t="s">
        <v>502</v>
      </c>
      <c r="C1033" s="78" t="s">
        <v>57</v>
      </c>
      <c r="D1033" s="78" t="s">
        <v>2705</v>
      </c>
      <c r="E1033" s="78" t="s">
        <v>4280</v>
      </c>
      <c r="F1033" s="78" t="s">
        <v>2706</v>
      </c>
      <c r="G1033" s="78" t="s">
        <v>4281</v>
      </c>
      <c r="H1033" s="78" t="s">
        <v>2707</v>
      </c>
    </row>
    <row r="1034" spans="1:8">
      <c r="A1034" s="78" t="s">
        <v>502</v>
      </c>
      <c r="C1034" s="78" t="s">
        <v>57</v>
      </c>
      <c r="D1034" s="78" t="s">
        <v>2708</v>
      </c>
      <c r="E1034" s="78" t="s">
        <v>4282</v>
      </c>
      <c r="F1034" s="78" t="s">
        <v>2706</v>
      </c>
      <c r="G1034" s="78" t="s">
        <v>4283</v>
      </c>
      <c r="H1034" s="78" t="s">
        <v>2709</v>
      </c>
    </row>
    <row r="1035" spans="1:8">
      <c r="A1035" s="78" t="s">
        <v>502</v>
      </c>
      <c r="C1035" s="78" t="s">
        <v>57</v>
      </c>
      <c r="D1035" s="78" t="s">
        <v>2710</v>
      </c>
      <c r="E1035" s="78" t="s">
        <v>4284</v>
      </c>
      <c r="F1035" s="78" t="s">
        <v>2711</v>
      </c>
      <c r="G1035" s="78" t="s">
        <v>4285</v>
      </c>
      <c r="H1035" s="78" t="s">
        <v>2712</v>
      </c>
    </row>
    <row r="1036" spans="1:8">
      <c r="A1036" s="78" t="s">
        <v>502</v>
      </c>
      <c r="C1036" s="78" t="s">
        <v>503</v>
      </c>
      <c r="D1036" s="78" t="s">
        <v>2713</v>
      </c>
      <c r="E1036" s="78" t="s">
        <v>3608</v>
      </c>
      <c r="F1036" s="78" t="s">
        <v>2714</v>
      </c>
      <c r="G1036" s="78" t="s">
        <v>4048</v>
      </c>
      <c r="H1036" s="78" t="s">
        <v>2715</v>
      </c>
    </row>
    <row r="1037" spans="1:8">
      <c r="A1037" s="78" t="s">
        <v>502</v>
      </c>
      <c r="C1037" s="78" t="s">
        <v>503</v>
      </c>
      <c r="D1037" s="78" t="s">
        <v>2716</v>
      </c>
      <c r="E1037" s="78" t="s">
        <v>4286</v>
      </c>
      <c r="F1037" s="78" t="s">
        <v>2717</v>
      </c>
      <c r="G1037" s="78" t="s">
        <v>4287</v>
      </c>
      <c r="H1037" s="78" t="s">
        <v>2718</v>
      </c>
    </row>
    <row r="1038" spans="1:8">
      <c r="A1038" s="78" t="s">
        <v>502</v>
      </c>
      <c r="C1038" s="78" t="s">
        <v>56</v>
      </c>
      <c r="D1038" s="78" t="s">
        <v>2719</v>
      </c>
      <c r="E1038" s="78" t="s">
        <v>4288</v>
      </c>
      <c r="F1038" s="78" t="s">
        <v>417</v>
      </c>
      <c r="G1038" s="78" t="s">
        <v>4289</v>
      </c>
      <c r="H1038" s="78" t="s">
        <v>2720</v>
      </c>
    </row>
    <row r="1039" spans="1:8">
      <c r="A1039" s="78" t="s">
        <v>502</v>
      </c>
      <c r="C1039" s="78" t="s">
        <v>57</v>
      </c>
      <c r="D1039" s="78" t="s">
        <v>2721</v>
      </c>
      <c r="E1039" s="78" t="s">
        <v>4290</v>
      </c>
      <c r="F1039" s="78" t="s">
        <v>2722</v>
      </c>
      <c r="G1039" s="78" t="s">
        <v>4291</v>
      </c>
      <c r="H1039" s="78" t="s">
        <v>2723</v>
      </c>
    </row>
    <row r="1040" spans="1:8">
      <c r="A1040" s="78" t="s">
        <v>502</v>
      </c>
      <c r="C1040" s="78" t="s">
        <v>2012</v>
      </c>
      <c r="D1040" s="78" t="s">
        <v>2724</v>
      </c>
      <c r="E1040" s="78" t="s">
        <v>4292</v>
      </c>
      <c r="F1040" s="78" t="s">
        <v>2725</v>
      </c>
      <c r="G1040" s="78" t="s">
        <v>4015</v>
      </c>
      <c r="H1040" s="78" t="s">
        <v>2726</v>
      </c>
    </row>
    <row r="1041" spans="1:8">
      <c r="A1041" s="78" t="s">
        <v>502</v>
      </c>
      <c r="C1041" s="78" t="s">
        <v>57</v>
      </c>
      <c r="D1041" s="78" t="s">
        <v>2727</v>
      </c>
      <c r="E1041" s="78" t="s">
        <v>3592</v>
      </c>
      <c r="F1041" s="78" t="s">
        <v>2725</v>
      </c>
      <c r="G1041" s="78" t="s">
        <v>3941</v>
      </c>
      <c r="H1041" s="78" t="s">
        <v>2728</v>
      </c>
    </row>
    <row r="1042" spans="1:8">
      <c r="A1042" s="78" t="s">
        <v>502</v>
      </c>
      <c r="C1042" s="78" t="s">
        <v>57</v>
      </c>
      <c r="D1042" s="78" t="s">
        <v>2729</v>
      </c>
      <c r="E1042" s="78" t="s">
        <v>4293</v>
      </c>
      <c r="F1042" s="78" t="s">
        <v>2730</v>
      </c>
      <c r="G1042" s="78" t="s">
        <v>4294</v>
      </c>
      <c r="H1042" s="78" t="s">
        <v>2731</v>
      </c>
    </row>
    <row r="1043" spans="1:8">
      <c r="A1043" s="78" t="s">
        <v>502</v>
      </c>
      <c r="C1043" s="78" t="s">
        <v>56</v>
      </c>
      <c r="D1043" s="78" t="s">
        <v>2732</v>
      </c>
      <c r="E1043" s="78" t="s">
        <v>4295</v>
      </c>
      <c r="F1043" s="78" t="s">
        <v>2733</v>
      </c>
      <c r="G1043" s="78" t="s">
        <v>4296</v>
      </c>
      <c r="H1043" s="78" t="s">
        <v>2734</v>
      </c>
    </row>
    <row r="1044" spans="1:8">
      <c r="A1044" s="78" t="s">
        <v>502</v>
      </c>
      <c r="C1044" s="78" t="s">
        <v>57</v>
      </c>
      <c r="D1044" s="78" t="s">
        <v>2735</v>
      </c>
      <c r="E1044" s="78" t="s">
        <v>4297</v>
      </c>
      <c r="F1044" s="78" t="s">
        <v>2733</v>
      </c>
      <c r="G1044" s="78" t="s">
        <v>4298</v>
      </c>
      <c r="H1044" s="78" t="s">
        <v>2736</v>
      </c>
    </row>
    <row r="1045" spans="1:8">
      <c r="A1045" s="78" t="s">
        <v>502</v>
      </c>
      <c r="C1045" s="78" t="s">
        <v>503</v>
      </c>
      <c r="D1045" s="78" t="s">
        <v>2737</v>
      </c>
      <c r="E1045" s="78" t="s">
        <v>4299</v>
      </c>
      <c r="F1045" s="78" t="s">
        <v>2733</v>
      </c>
      <c r="G1045" s="78" t="s">
        <v>3581</v>
      </c>
      <c r="H1045" s="78" t="s">
        <v>2738</v>
      </c>
    </row>
    <row r="1046" spans="1:8">
      <c r="A1046" s="78" t="s">
        <v>502</v>
      </c>
      <c r="C1046" s="78" t="s">
        <v>503</v>
      </c>
      <c r="D1046" s="78" t="s">
        <v>2739</v>
      </c>
      <c r="E1046" s="78" t="s">
        <v>4300</v>
      </c>
      <c r="F1046" s="78" t="s">
        <v>2740</v>
      </c>
      <c r="G1046" s="78" t="s">
        <v>3114</v>
      </c>
      <c r="H1046" s="78" t="s">
        <v>2741</v>
      </c>
    </row>
    <row r="1047" spans="1:8">
      <c r="A1047" s="78" t="s">
        <v>502</v>
      </c>
      <c r="C1047" s="78" t="s">
        <v>56</v>
      </c>
      <c r="D1047" s="78" t="s">
        <v>2742</v>
      </c>
      <c r="E1047" s="78" t="s">
        <v>4301</v>
      </c>
      <c r="F1047" s="78" t="s">
        <v>2740</v>
      </c>
      <c r="G1047" s="78" t="s">
        <v>4302</v>
      </c>
      <c r="H1047" s="78" t="s">
        <v>2743</v>
      </c>
    </row>
    <row r="1048" spans="1:8">
      <c r="A1048" s="78" t="s">
        <v>502</v>
      </c>
      <c r="C1048" s="78" t="s">
        <v>2012</v>
      </c>
      <c r="D1048" s="78" t="s">
        <v>2744</v>
      </c>
      <c r="E1048" s="78" t="s">
        <v>4303</v>
      </c>
      <c r="F1048" s="78" t="s">
        <v>4304</v>
      </c>
      <c r="G1048" s="78" t="s">
        <v>3773</v>
      </c>
      <c r="H1048" s="78" t="s">
        <v>2745</v>
      </c>
    </row>
    <row r="1049" spans="1:8">
      <c r="A1049" s="78" t="s">
        <v>502</v>
      </c>
      <c r="C1049" s="78" t="s">
        <v>503</v>
      </c>
      <c r="D1049" s="78" t="s">
        <v>2746</v>
      </c>
      <c r="E1049" s="78" t="s">
        <v>4305</v>
      </c>
      <c r="F1049" s="78" t="s">
        <v>2747</v>
      </c>
      <c r="G1049" s="78" t="s">
        <v>4306</v>
      </c>
      <c r="H1049" s="78" t="s">
        <v>2748</v>
      </c>
    </row>
    <row r="1050" spans="1:8">
      <c r="A1050" s="78" t="s">
        <v>502</v>
      </c>
      <c r="C1050" s="78" t="s">
        <v>2012</v>
      </c>
      <c r="D1050" s="78" t="s">
        <v>2749</v>
      </c>
      <c r="E1050" s="78" t="s">
        <v>4307</v>
      </c>
      <c r="F1050" s="78" t="s">
        <v>2750</v>
      </c>
      <c r="G1050" s="78" t="s">
        <v>4308</v>
      </c>
      <c r="H1050" s="78" t="s">
        <v>2751</v>
      </c>
    </row>
    <row r="1051" spans="1:8">
      <c r="A1051" s="78" t="s">
        <v>502</v>
      </c>
      <c r="C1051" s="78" t="s">
        <v>503</v>
      </c>
      <c r="D1051" s="78" t="s">
        <v>2752</v>
      </c>
      <c r="E1051" s="78" t="s">
        <v>4309</v>
      </c>
      <c r="F1051" s="78" t="s">
        <v>2753</v>
      </c>
      <c r="G1051" s="78" t="s">
        <v>4310</v>
      </c>
      <c r="H1051" s="78" t="s">
        <v>2754</v>
      </c>
    </row>
    <row r="1052" spans="1:8">
      <c r="A1052" s="78" t="s">
        <v>502</v>
      </c>
      <c r="C1052" s="78" t="s">
        <v>503</v>
      </c>
      <c r="D1052" s="78" t="s">
        <v>2755</v>
      </c>
      <c r="E1052" s="78" t="s">
        <v>4311</v>
      </c>
      <c r="F1052" s="78" t="s">
        <v>2756</v>
      </c>
      <c r="G1052" s="78" t="s">
        <v>4312</v>
      </c>
      <c r="H1052" s="78" t="s">
        <v>2757</v>
      </c>
    </row>
    <row r="1053" spans="1:8">
      <c r="A1053" s="78" t="s">
        <v>502</v>
      </c>
      <c r="C1053" s="78" t="s">
        <v>56</v>
      </c>
      <c r="D1053" s="78" t="s">
        <v>2758</v>
      </c>
      <c r="E1053" s="78" t="s">
        <v>4313</v>
      </c>
      <c r="F1053" s="78" t="s">
        <v>2756</v>
      </c>
      <c r="G1053" s="78" t="s">
        <v>4314</v>
      </c>
      <c r="H1053" s="78" t="s">
        <v>2759</v>
      </c>
    </row>
    <row r="1054" spans="1:8">
      <c r="A1054" s="78" t="s">
        <v>502</v>
      </c>
      <c r="C1054" s="78" t="s">
        <v>57</v>
      </c>
      <c r="D1054" s="78" t="s">
        <v>2760</v>
      </c>
      <c r="E1054" s="78" t="s">
        <v>4315</v>
      </c>
      <c r="F1054" s="78" t="s">
        <v>2761</v>
      </c>
      <c r="G1054" s="78" t="s">
        <v>4316</v>
      </c>
      <c r="H1054" s="78" t="s">
        <v>2762</v>
      </c>
    </row>
    <row r="1055" spans="1:8">
      <c r="A1055" s="78" t="s">
        <v>502</v>
      </c>
      <c r="C1055" s="78" t="s">
        <v>503</v>
      </c>
      <c r="D1055" s="78" t="s">
        <v>2763</v>
      </c>
      <c r="E1055" s="78" t="s">
        <v>4317</v>
      </c>
      <c r="F1055" s="78" t="s">
        <v>2764</v>
      </c>
      <c r="G1055" s="78" t="s">
        <v>4318</v>
      </c>
      <c r="H1055" s="78" t="s">
        <v>2765</v>
      </c>
    </row>
    <row r="1056" spans="1:8">
      <c r="A1056" s="78" t="s">
        <v>502</v>
      </c>
      <c r="C1056" s="78" t="s">
        <v>2012</v>
      </c>
      <c r="D1056" s="78" t="s">
        <v>2766</v>
      </c>
      <c r="E1056" s="78" t="s">
        <v>4319</v>
      </c>
      <c r="F1056" s="78" t="s">
        <v>429</v>
      </c>
      <c r="G1056" s="78" t="s">
        <v>3547</v>
      </c>
      <c r="H1056" s="78" t="s">
        <v>2767</v>
      </c>
    </row>
    <row r="1057" spans="1:8">
      <c r="A1057" s="78" t="s">
        <v>502</v>
      </c>
      <c r="C1057" s="78" t="s">
        <v>503</v>
      </c>
      <c r="D1057" s="78" t="s">
        <v>2768</v>
      </c>
      <c r="E1057" s="78" t="s">
        <v>4320</v>
      </c>
      <c r="F1057" s="78" t="s">
        <v>2769</v>
      </c>
      <c r="G1057" s="78" t="s">
        <v>4321</v>
      </c>
      <c r="H1057" s="78" t="s">
        <v>2770</v>
      </c>
    </row>
    <row r="1058" spans="1:8">
      <c r="A1058" s="78" t="s">
        <v>502</v>
      </c>
      <c r="C1058" s="78" t="s">
        <v>503</v>
      </c>
      <c r="D1058" s="78" t="s">
        <v>2771</v>
      </c>
      <c r="E1058" s="78" t="s">
        <v>4322</v>
      </c>
      <c r="F1058" s="78" t="s">
        <v>2772</v>
      </c>
      <c r="G1058" s="78" t="s">
        <v>4097</v>
      </c>
      <c r="H1058" s="78" t="s">
        <v>2773</v>
      </c>
    </row>
    <row r="1059" spans="1:8">
      <c r="A1059" s="78" t="s">
        <v>502</v>
      </c>
      <c r="C1059" s="78" t="s">
        <v>2012</v>
      </c>
      <c r="D1059" s="78" t="s">
        <v>2774</v>
      </c>
      <c r="E1059" s="78" t="s">
        <v>4323</v>
      </c>
      <c r="F1059" s="78" t="s">
        <v>4324</v>
      </c>
      <c r="G1059" s="78" t="s">
        <v>4325</v>
      </c>
      <c r="H1059" s="78" t="s">
        <v>2775</v>
      </c>
    </row>
    <row r="1060" spans="1:8">
      <c r="A1060" s="78" t="s">
        <v>502</v>
      </c>
      <c r="C1060" s="78" t="s">
        <v>503</v>
      </c>
      <c r="D1060" s="78" t="s">
        <v>2776</v>
      </c>
      <c r="E1060" s="78" t="s">
        <v>4326</v>
      </c>
      <c r="F1060" s="78" t="s">
        <v>4324</v>
      </c>
      <c r="G1060" s="78" t="s">
        <v>3317</v>
      </c>
      <c r="H1060" s="78" t="s">
        <v>2777</v>
      </c>
    </row>
    <row r="1061" spans="1:8">
      <c r="A1061" s="78" t="s">
        <v>502</v>
      </c>
      <c r="C1061" s="78" t="s">
        <v>503</v>
      </c>
      <c r="D1061" s="78" t="s">
        <v>2778</v>
      </c>
      <c r="E1061" s="78" t="s">
        <v>4327</v>
      </c>
      <c r="F1061" s="78" t="s">
        <v>4328</v>
      </c>
      <c r="G1061" s="78" t="s">
        <v>4329</v>
      </c>
      <c r="H1061" s="78" t="s">
        <v>2779</v>
      </c>
    </row>
    <row r="1062" spans="1:8">
      <c r="A1062" s="78" t="s">
        <v>502</v>
      </c>
      <c r="C1062" s="78" t="s">
        <v>56</v>
      </c>
      <c r="D1062" s="78" t="s">
        <v>2780</v>
      </c>
      <c r="E1062" s="78" t="s">
        <v>4330</v>
      </c>
      <c r="F1062" s="78" t="s">
        <v>4331</v>
      </c>
      <c r="G1062" s="78" t="s">
        <v>4332</v>
      </c>
      <c r="H1062" s="78" t="s">
        <v>2781</v>
      </c>
    </row>
    <row r="1063" spans="1:8">
      <c r="A1063" s="78" t="s">
        <v>502</v>
      </c>
      <c r="C1063" s="78" t="s">
        <v>2012</v>
      </c>
      <c r="D1063" s="78" t="s">
        <v>2782</v>
      </c>
      <c r="E1063" s="78" t="s">
        <v>3498</v>
      </c>
      <c r="F1063" s="78" t="s">
        <v>4333</v>
      </c>
      <c r="G1063" s="78" t="s">
        <v>4334</v>
      </c>
      <c r="H1063" s="78" t="s">
        <v>2783</v>
      </c>
    </row>
    <row r="1064" spans="1:8">
      <c r="A1064" s="78" t="s">
        <v>502</v>
      </c>
      <c r="C1064" s="78" t="s">
        <v>2012</v>
      </c>
      <c r="D1064" s="78" t="s">
        <v>2784</v>
      </c>
      <c r="E1064" s="78" t="s">
        <v>4335</v>
      </c>
      <c r="F1064" s="78" t="s">
        <v>4336</v>
      </c>
      <c r="G1064" s="78" t="s">
        <v>4337</v>
      </c>
      <c r="H1064" s="78" t="s">
        <v>2785</v>
      </c>
    </row>
    <row r="1065" spans="1:8">
      <c r="A1065" s="78" t="s">
        <v>502</v>
      </c>
      <c r="C1065" s="78" t="s">
        <v>503</v>
      </c>
      <c r="D1065" s="78" t="s">
        <v>2786</v>
      </c>
      <c r="E1065" s="78" t="s">
        <v>4338</v>
      </c>
      <c r="F1065" s="78" t="s">
        <v>4336</v>
      </c>
      <c r="G1065" s="78" t="s">
        <v>4339</v>
      </c>
      <c r="H1065" s="78" t="s">
        <v>2787</v>
      </c>
    </row>
    <row r="1066" spans="1:8">
      <c r="A1066" s="78" t="s">
        <v>502</v>
      </c>
      <c r="C1066" s="78" t="s">
        <v>503</v>
      </c>
      <c r="D1066" s="78" t="s">
        <v>2788</v>
      </c>
      <c r="E1066" s="78" t="s">
        <v>4340</v>
      </c>
      <c r="F1066" s="78" t="s">
        <v>4341</v>
      </c>
      <c r="G1066" s="78" t="s">
        <v>4342</v>
      </c>
      <c r="H1066" s="78" t="s">
        <v>2789</v>
      </c>
    </row>
    <row r="1067" spans="1:8">
      <c r="A1067" s="78" t="s">
        <v>502</v>
      </c>
      <c r="C1067" s="78" t="s">
        <v>56</v>
      </c>
      <c r="D1067" s="78" t="s">
        <v>2790</v>
      </c>
      <c r="E1067" s="78" t="s">
        <v>4343</v>
      </c>
      <c r="F1067" s="78" t="s">
        <v>4344</v>
      </c>
      <c r="G1067" s="78" t="s">
        <v>4345</v>
      </c>
      <c r="H1067" s="78" t="s">
        <v>2791</v>
      </c>
    </row>
    <row r="1068" spans="1:8">
      <c r="A1068" s="78" t="s">
        <v>502</v>
      </c>
      <c r="C1068" s="78" t="s">
        <v>2012</v>
      </c>
      <c r="D1068" s="78" t="s">
        <v>2792</v>
      </c>
      <c r="E1068" s="78" t="s">
        <v>4346</v>
      </c>
      <c r="F1068" s="78" t="s">
        <v>4347</v>
      </c>
      <c r="G1068" s="78" t="s">
        <v>4006</v>
      </c>
      <c r="H1068" s="78" t="s">
        <v>2793</v>
      </c>
    </row>
    <row r="1069" spans="1:8">
      <c r="A1069" s="78" t="s">
        <v>502</v>
      </c>
      <c r="C1069" s="78" t="s">
        <v>2012</v>
      </c>
      <c r="D1069" s="78" t="s">
        <v>2794</v>
      </c>
      <c r="E1069" s="78" t="s">
        <v>4348</v>
      </c>
      <c r="F1069" s="78" t="s">
        <v>4349</v>
      </c>
      <c r="G1069" s="78" t="s">
        <v>4350</v>
      </c>
      <c r="H1069" s="78" t="s">
        <v>2795</v>
      </c>
    </row>
    <row r="1070" spans="1:8">
      <c r="A1070" s="78" t="s">
        <v>502</v>
      </c>
      <c r="C1070" s="78" t="s">
        <v>57</v>
      </c>
      <c r="D1070" s="78" t="s">
        <v>2796</v>
      </c>
      <c r="E1070" s="78" t="s">
        <v>4351</v>
      </c>
      <c r="F1070" s="78" t="s">
        <v>4352</v>
      </c>
      <c r="G1070" s="78" t="s">
        <v>4353</v>
      </c>
      <c r="H1070" s="78" t="s">
        <v>2797</v>
      </c>
    </row>
    <row r="1071" spans="1:8">
      <c r="A1071" s="78" t="s">
        <v>502</v>
      </c>
      <c r="C1071" s="78" t="s">
        <v>2012</v>
      </c>
      <c r="D1071" s="78" t="s">
        <v>2798</v>
      </c>
      <c r="E1071" s="78" t="s">
        <v>4354</v>
      </c>
      <c r="F1071" s="78" t="s">
        <v>4355</v>
      </c>
      <c r="G1071" s="78" t="s">
        <v>3881</v>
      </c>
      <c r="H1071" s="78" t="s">
        <v>2799</v>
      </c>
    </row>
    <row r="1072" spans="1:8">
      <c r="A1072" s="78" t="s">
        <v>502</v>
      </c>
      <c r="C1072" s="78" t="s">
        <v>57</v>
      </c>
      <c r="D1072" s="78" t="s">
        <v>2800</v>
      </c>
      <c r="E1072" s="78" t="s">
        <v>4356</v>
      </c>
      <c r="F1072" s="78" t="s">
        <v>4355</v>
      </c>
      <c r="G1072" s="78" t="s">
        <v>4357</v>
      </c>
      <c r="H1072" s="78" t="s">
        <v>2801</v>
      </c>
    </row>
    <row r="1073" spans="1:8">
      <c r="A1073" s="78" t="s">
        <v>502</v>
      </c>
      <c r="C1073" s="78" t="s">
        <v>2012</v>
      </c>
      <c r="D1073" s="78" t="s">
        <v>2802</v>
      </c>
      <c r="E1073" s="78" t="s">
        <v>4358</v>
      </c>
      <c r="F1073" s="78" t="s">
        <v>4359</v>
      </c>
      <c r="G1073" s="78" t="s">
        <v>4360</v>
      </c>
      <c r="H1073" s="78" t="s">
        <v>2803</v>
      </c>
    </row>
    <row r="1074" spans="1:8">
      <c r="A1074" s="78" t="s">
        <v>502</v>
      </c>
      <c r="C1074" s="78" t="s">
        <v>503</v>
      </c>
      <c r="D1074" s="78" t="s">
        <v>2804</v>
      </c>
      <c r="E1074" s="78" t="s">
        <v>4361</v>
      </c>
      <c r="F1074" s="78" t="s">
        <v>4362</v>
      </c>
      <c r="G1074" s="78" t="s">
        <v>3622</v>
      </c>
      <c r="H1074" s="78" t="s">
        <v>2805</v>
      </c>
    </row>
    <row r="1075" spans="1:8">
      <c r="A1075" s="78" t="s">
        <v>502</v>
      </c>
      <c r="C1075" s="78" t="s">
        <v>2012</v>
      </c>
      <c r="D1075" s="78" t="s">
        <v>2806</v>
      </c>
      <c r="E1075" s="78" t="s">
        <v>4363</v>
      </c>
      <c r="F1075" s="78" t="s">
        <v>4364</v>
      </c>
      <c r="G1075" s="78" t="s">
        <v>4365</v>
      </c>
      <c r="H1075" s="78" t="s">
        <v>2807</v>
      </c>
    </row>
    <row r="1076" spans="1:8">
      <c r="A1076" s="78" t="s">
        <v>502</v>
      </c>
      <c r="C1076" s="78" t="s">
        <v>503</v>
      </c>
      <c r="D1076" s="78" t="s">
        <v>2808</v>
      </c>
      <c r="E1076" s="78" t="s">
        <v>4366</v>
      </c>
      <c r="F1076" s="78" t="s">
        <v>4367</v>
      </c>
      <c r="G1076" s="78" t="s">
        <v>3838</v>
      </c>
      <c r="H1076" s="78" t="s">
        <v>2809</v>
      </c>
    </row>
    <row r="1077" spans="1:8">
      <c r="A1077" s="78" t="s">
        <v>502</v>
      </c>
      <c r="C1077" s="78" t="s">
        <v>503</v>
      </c>
      <c r="D1077" s="78" t="s">
        <v>2810</v>
      </c>
      <c r="E1077" s="78" t="s">
        <v>4368</v>
      </c>
      <c r="F1077" s="78" t="s">
        <v>2811</v>
      </c>
      <c r="G1077" s="78" t="s">
        <v>4369</v>
      </c>
      <c r="H1077" s="78" t="s">
        <v>2812</v>
      </c>
    </row>
    <row r="1078" spans="1:8">
      <c r="A1078" s="78" t="s">
        <v>502</v>
      </c>
      <c r="C1078" s="78" t="s">
        <v>503</v>
      </c>
      <c r="D1078" s="78" t="s">
        <v>2813</v>
      </c>
      <c r="E1078" s="78" t="s">
        <v>4370</v>
      </c>
      <c r="F1078" s="78" t="s">
        <v>2814</v>
      </c>
      <c r="G1078" s="78" t="s">
        <v>4371</v>
      </c>
      <c r="H1078" s="78" t="s">
        <v>2815</v>
      </c>
    </row>
    <row r="1079" spans="1:8">
      <c r="A1079" s="78" t="s">
        <v>502</v>
      </c>
      <c r="C1079" s="78" t="s">
        <v>503</v>
      </c>
      <c r="D1079" s="78" t="s">
        <v>2816</v>
      </c>
      <c r="E1079" s="78" t="s">
        <v>4372</v>
      </c>
      <c r="F1079" s="78" t="s">
        <v>2817</v>
      </c>
      <c r="G1079" s="78" t="s">
        <v>4373</v>
      </c>
      <c r="H1079" s="78" t="s">
        <v>2818</v>
      </c>
    </row>
    <row r="1080" spans="1:8">
      <c r="A1080" s="78" t="s">
        <v>502</v>
      </c>
      <c r="C1080" s="78" t="s">
        <v>57</v>
      </c>
      <c r="D1080" s="78" t="s">
        <v>2819</v>
      </c>
      <c r="E1080" s="78" t="s">
        <v>4374</v>
      </c>
      <c r="F1080" s="78" t="s">
        <v>2820</v>
      </c>
      <c r="G1080" s="78" t="s">
        <v>4375</v>
      </c>
      <c r="H1080" s="78" t="s">
        <v>2821</v>
      </c>
    </row>
    <row r="1081" spans="1:8">
      <c r="A1081" s="78" t="s">
        <v>502</v>
      </c>
      <c r="C1081" s="78" t="s">
        <v>2012</v>
      </c>
      <c r="D1081" s="78" t="s">
        <v>2822</v>
      </c>
      <c r="E1081" s="78" t="s">
        <v>3283</v>
      </c>
      <c r="F1081" s="78" t="s">
        <v>2820</v>
      </c>
      <c r="G1081" s="78" t="s">
        <v>4376</v>
      </c>
      <c r="H1081" s="78" t="s">
        <v>2823</v>
      </c>
    </row>
    <row r="1082" spans="1:8">
      <c r="A1082" s="78" t="s">
        <v>502</v>
      </c>
      <c r="C1082" s="78" t="s">
        <v>503</v>
      </c>
      <c r="D1082" s="78" t="s">
        <v>2824</v>
      </c>
      <c r="E1082" s="78" t="s">
        <v>4377</v>
      </c>
      <c r="F1082" s="78" t="s">
        <v>2820</v>
      </c>
      <c r="G1082" s="78" t="s">
        <v>4378</v>
      </c>
      <c r="H1082" s="78" t="s">
        <v>2825</v>
      </c>
    </row>
    <row r="1083" spans="1:8">
      <c r="A1083" s="78" t="s">
        <v>502</v>
      </c>
      <c r="C1083" s="78" t="s">
        <v>503</v>
      </c>
      <c r="D1083" s="78" t="s">
        <v>2826</v>
      </c>
      <c r="E1083" s="78" t="s">
        <v>4379</v>
      </c>
      <c r="F1083" s="78" t="s">
        <v>2827</v>
      </c>
      <c r="G1083" s="78" t="s">
        <v>3542</v>
      </c>
      <c r="H1083" s="78" t="s">
        <v>2828</v>
      </c>
    </row>
    <row r="1084" spans="1:8">
      <c r="A1084" s="78" t="s">
        <v>502</v>
      </c>
      <c r="C1084" s="78" t="s">
        <v>503</v>
      </c>
      <c r="D1084" s="78" t="s">
        <v>2829</v>
      </c>
      <c r="E1084" s="78" t="s">
        <v>4380</v>
      </c>
      <c r="F1084" s="78" t="s">
        <v>2827</v>
      </c>
      <c r="G1084" s="78" t="s">
        <v>4381</v>
      </c>
      <c r="H1084" s="78" t="s">
        <v>2830</v>
      </c>
    </row>
    <row r="1085" spans="1:8">
      <c r="A1085" s="78" t="s">
        <v>502</v>
      </c>
      <c r="C1085" s="78" t="s">
        <v>57</v>
      </c>
      <c r="D1085" s="78" t="s">
        <v>2831</v>
      </c>
      <c r="E1085" s="78" t="s">
        <v>4382</v>
      </c>
      <c r="F1085" s="78" t="s">
        <v>2832</v>
      </c>
      <c r="G1085" s="78" t="s">
        <v>4383</v>
      </c>
      <c r="H1085" s="78" t="s">
        <v>2833</v>
      </c>
    </row>
    <row r="1086" spans="1:8">
      <c r="A1086" s="78" t="s">
        <v>502</v>
      </c>
      <c r="C1086" s="78" t="s">
        <v>2012</v>
      </c>
      <c r="D1086" s="78" t="s">
        <v>2834</v>
      </c>
      <c r="E1086" s="78" t="s">
        <v>4369</v>
      </c>
      <c r="F1086" s="78" t="s">
        <v>2832</v>
      </c>
      <c r="G1086" s="78" t="s">
        <v>4384</v>
      </c>
      <c r="H1086" s="78" t="s">
        <v>2835</v>
      </c>
    </row>
    <row r="1087" spans="1:8">
      <c r="A1087" s="78" t="s">
        <v>502</v>
      </c>
      <c r="C1087" s="78" t="s">
        <v>503</v>
      </c>
      <c r="D1087" s="78" t="s">
        <v>2836</v>
      </c>
      <c r="E1087" s="78" t="s">
        <v>4385</v>
      </c>
      <c r="F1087" s="78" t="s">
        <v>2837</v>
      </c>
      <c r="G1087" s="78" t="s">
        <v>4386</v>
      </c>
      <c r="H1087" s="78" t="s">
        <v>2838</v>
      </c>
    </row>
    <row r="1088" spans="1:8">
      <c r="A1088" s="78" t="s">
        <v>502</v>
      </c>
      <c r="C1088" s="78" t="s">
        <v>503</v>
      </c>
      <c r="D1088" s="78" t="s">
        <v>2839</v>
      </c>
      <c r="E1088" s="78" t="s">
        <v>4387</v>
      </c>
      <c r="F1088" s="78" t="s">
        <v>2837</v>
      </c>
      <c r="G1088" s="78" t="s">
        <v>4388</v>
      </c>
      <c r="H1088" s="78" t="s">
        <v>2840</v>
      </c>
    </row>
    <row r="1089" spans="1:8">
      <c r="A1089" s="78" t="s">
        <v>502</v>
      </c>
      <c r="C1089" s="78" t="s">
        <v>2012</v>
      </c>
      <c r="D1089" s="78" t="s">
        <v>2841</v>
      </c>
      <c r="E1089" s="78" t="s">
        <v>4389</v>
      </c>
      <c r="F1089" s="78" t="s">
        <v>2842</v>
      </c>
      <c r="G1089" s="78" t="s">
        <v>4390</v>
      </c>
      <c r="H1089" s="78" t="s">
        <v>2843</v>
      </c>
    </row>
    <row r="1090" spans="1:8">
      <c r="A1090" s="78" t="s">
        <v>502</v>
      </c>
      <c r="C1090" s="78" t="s">
        <v>57</v>
      </c>
      <c r="D1090" s="78" t="s">
        <v>2844</v>
      </c>
      <c r="E1090" s="78" t="s">
        <v>4391</v>
      </c>
      <c r="F1090" s="78" t="s">
        <v>2845</v>
      </c>
      <c r="G1090" s="78" t="s">
        <v>4392</v>
      </c>
      <c r="H1090" s="78" t="s">
        <v>2846</v>
      </c>
    </row>
    <row r="1091" spans="1:8">
      <c r="A1091" s="78" t="s">
        <v>502</v>
      </c>
      <c r="C1091" s="78" t="s">
        <v>503</v>
      </c>
      <c r="D1091" s="78" t="s">
        <v>2847</v>
      </c>
      <c r="E1091" s="78" t="s">
        <v>4393</v>
      </c>
      <c r="F1091" s="78" t="s">
        <v>2848</v>
      </c>
      <c r="G1091" s="78" t="s">
        <v>4017</v>
      </c>
      <c r="H1091" s="78" t="s">
        <v>2849</v>
      </c>
    </row>
    <row r="1092" spans="1:8">
      <c r="A1092" s="78" t="s">
        <v>502</v>
      </c>
      <c r="C1092" s="78" t="s">
        <v>2012</v>
      </c>
      <c r="D1092" s="78" t="s">
        <v>2850</v>
      </c>
      <c r="E1092" s="78" t="s">
        <v>4378</v>
      </c>
      <c r="F1092" s="78" t="s">
        <v>2848</v>
      </c>
      <c r="G1092" s="78" t="s">
        <v>4394</v>
      </c>
      <c r="H1092" s="78" t="s">
        <v>2851</v>
      </c>
    </row>
    <row r="1093" spans="1:8">
      <c r="A1093" s="78" t="s">
        <v>502</v>
      </c>
      <c r="C1093" s="78" t="s">
        <v>57</v>
      </c>
      <c r="D1093" s="78" t="s">
        <v>2852</v>
      </c>
      <c r="E1093" s="78" t="s">
        <v>4395</v>
      </c>
      <c r="F1093" s="78" t="s">
        <v>2848</v>
      </c>
      <c r="G1093" s="78" t="s">
        <v>4140</v>
      </c>
      <c r="H1093" s="78" t="s">
        <v>2853</v>
      </c>
    </row>
    <row r="1094" spans="1:8">
      <c r="A1094" s="78" t="s">
        <v>502</v>
      </c>
      <c r="C1094" s="78" t="s">
        <v>2012</v>
      </c>
      <c r="D1094" s="78" t="s">
        <v>2854</v>
      </c>
      <c r="E1094" s="78" t="s">
        <v>4396</v>
      </c>
      <c r="F1094" s="78" t="s">
        <v>2848</v>
      </c>
      <c r="G1094" s="78" t="s">
        <v>4397</v>
      </c>
      <c r="H1094" s="78" t="s">
        <v>2855</v>
      </c>
    </row>
    <row r="1095" spans="1:8">
      <c r="A1095" s="78" t="s">
        <v>502</v>
      </c>
      <c r="C1095" s="78" t="s">
        <v>2012</v>
      </c>
      <c r="D1095" s="78" t="s">
        <v>2856</v>
      </c>
      <c r="E1095" s="78" t="s">
        <v>4398</v>
      </c>
      <c r="F1095" s="78" t="s">
        <v>2857</v>
      </c>
      <c r="G1095" s="78" t="s">
        <v>3709</v>
      </c>
      <c r="H1095" s="78" t="s">
        <v>2858</v>
      </c>
    </row>
    <row r="1096" spans="1:8">
      <c r="A1096" s="78" t="s">
        <v>502</v>
      </c>
      <c r="C1096" s="78" t="s">
        <v>503</v>
      </c>
      <c r="D1096" s="78" t="s">
        <v>2859</v>
      </c>
      <c r="E1096" s="78" t="s">
        <v>4399</v>
      </c>
      <c r="F1096" s="78" t="s">
        <v>2857</v>
      </c>
      <c r="G1096" s="78" t="s">
        <v>4400</v>
      </c>
      <c r="H1096" s="78" t="s">
        <v>2860</v>
      </c>
    </row>
    <row r="1097" spans="1:8">
      <c r="A1097" s="78" t="s">
        <v>502</v>
      </c>
      <c r="C1097" s="78" t="s">
        <v>503</v>
      </c>
      <c r="D1097" s="78" t="s">
        <v>2861</v>
      </c>
      <c r="E1097" s="78" t="s">
        <v>4401</v>
      </c>
      <c r="F1097" s="78" t="s">
        <v>2862</v>
      </c>
      <c r="G1097" s="78" t="s">
        <v>4402</v>
      </c>
      <c r="H1097" s="78" t="s">
        <v>2863</v>
      </c>
    </row>
    <row r="1098" spans="1:8">
      <c r="A1098" s="78" t="s">
        <v>502</v>
      </c>
      <c r="C1098" s="78" t="s">
        <v>503</v>
      </c>
      <c r="D1098" s="78" t="s">
        <v>2864</v>
      </c>
      <c r="E1098" s="78" t="s">
        <v>4122</v>
      </c>
      <c r="F1098" s="78" t="s">
        <v>2862</v>
      </c>
      <c r="G1098" s="78" t="s">
        <v>4403</v>
      </c>
      <c r="H1098" s="78" t="s">
        <v>2865</v>
      </c>
    </row>
    <row r="1099" spans="1:8">
      <c r="A1099" s="78" t="s">
        <v>502</v>
      </c>
      <c r="C1099" s="78" t="s">
        <v>57</v>
      </c>
      <c r="D1099" s="78" t="s">
        <v>2866</v>
      </c>
      <c r="E1099" s="78" t="s">
        <v>4404</v>
      </c>
      <c r="F1099" s="78" t="s">
        <v>2862</v>
      </c>
      <c r="G1099" s="78" t="s">
        <v>4405</v>
      </c>
      <c r="H1099" s="78" t="s">
        <v>2867</v>
      </c>
    </row>
    <row r="1100" spans="1:8">
      <c r="A1100" s="78" t="s">
        <v>502</v>
      </c>
      <c r="C1100" s="78" t="s">
        <v>503</v>
      </c>
      <c r="D1100" s="78" t="s">
        <v>2868</v>
      </c>
      <c r="E1100" s="78" t="s">
        <v>4406</v>
      </c>
      <c r="F1100" s="78" t="s">
        <v>2869</v>
      </c>
      <c r="G1100" s="78" t="s">
        <v>4407</v>
      </c>
      <c r="H1100" s="78" t="s">
        <v>2870</v>
      </c>
    </row>
    <row r="1101" spans="1:8">
      <c r="A1101" s="78" t="s">
        <v>502</v>
      </c>
      <c r="C1101" s="78" t="s">
        <v>2012</v>
      </c>
      <c r="D1101" s="78" t="s">
        <v>2871</v>
      </c>
      <c r="E1101" s="78" t="s">
        <v>4408</v>
      </c>
      <c r="F1101" s="78" t="s">
        <v>2869</v>
      </c>
      <c r="G1101" s="78" t="s">
        <v>4409</v>
      </c>
      <c r="H1101" s="78" t="s">
        <v>2872</v>
      </c>
    </row>
    <row r="1102" spans="1:8">
      <c r="A1102" s="78" t="s">
        <v>502</v>
      </c>
      <c r="C1102" s="78" t="s">
        <v>503</v>
      </c>
      <c r="D1102" s="78" t="s">
        <v>2873</v>
      </c>
      <c r="E1102" s="78" t="s">
        <v>4410</v>
      </c>
      <c r="F1102" s="78" t="s">
        <v>2869</v>
      </c>
      <c r="G1102" s="78" t="s">
        <v>3207</v>
      </c>
      <c r="H1102" s="78" t="s">
        <v>2874</v>
      </c>
    </row>
    <row r="1103" spans="1:8">
      <c r="A1103" s="78" t="s">
        <v>502</v>
      </c>
      <c r="C1103" s="78" t="s">
        <v>2012</v>
      </c>
      <c r="D1103" s="78" t="s">
        <v>2875</v>
      </c>
      <c r="E1103" s="78" t="s">
        <v>4411</v>
      </c>
      <c r="F1103" s="78" t="s">
        <v>2876</v>
      </c>
      <c r="G1103" s="78" t="s">
        <v>4412</v>
      </c>
      <c r="H1103" s="78" t="s">
        <v>2877</v>
      </c>
    </row>
    <row r="1104" spans="1:8">
      <c r="A1104" s="78" t="s">
        <v>502</v>
      </c>
      <c r="C1104" s="78" t="s">
        <v>57</v>
      </c>
      <c r="D1104" s="78" t="s">
        <v>2878</v>
      </c>
      <c r="E1104" s="78" t="s">
        <v>4413</v>
      </c>
      <c r="F1104" s="78" t="s">
        <v>2876</v>
      </c>
      <c r="G1104" s="78" t="s">
        <v>4414</v>
      </c>
      <c r="H1104" s="78" t="s">
        <v>2879</v>
      </c>
    </row>
    <row r="1105" spans="1:8">
      <c r="A1105" s="78" t="s">
        <v>502</v>
      </c>
      <c r="C1105" s="78" t="s">
        <v>2012</v>
      </c>
      <c r="D1105" s="78" t="s">
        <v>2880</v>
      </c>
      <c r="E1105" s="78" t="s">
        <v>4415</v>
      </c>
      <c r="F1105" s="78" t="s">
        <v>2881</v>
      </c>
      <c r="G1105" s="78" t="s">
        <v>4416</v>
      </c>
      <c r="H1105" s="78" t="s">
        <v>2882</v>
      </c>
    </row>
    <row r="1106" spans="1:8">
      <c r="A1106" s="78" t="s">
        <v>502</v>
      </c>
      <c r="C1106" s="78" t="s">
        <v>2012</v>
      </c>
      <c r="D1106" s="78" t="s">
        <v>2883</v>
      </c>
      <c r="E1106" s="78" t="s">
        <v>4417</v>
      </c>
      <c r="F1106" s="78" t="s">
        <v>2884</v>
      </c>
      <c r="G1106" s="78" t="s">
        <v>4418</v>
      </c>
      <c r="H1106" s="78" t="s">
        <v>2885</v>
      </c>
    </row>
    <row r="1107" spans="1:8">
      <c r="A1107" s="78" t="s">
        <v>502</v>
      </c>
      <c r="C1107" s="78" t="s">
        <v>503</v>
      </c>
      <c r="D1107" s="78" t="s">
        <v>2886</v>
      </c>
      <c r="E1107" s="78" t="s">
        <v>4419</v>
      </c>
      <c r="F1107" s="78" t="s">
        <v>2884</v>
      </c>
      <c r="G1107" s="78" t="s">
        <v>3396</v>
      </c>
      <c r="H1107" s="78" t="s">
        <v>2887</v>
      </c>
    </row>
    <row r="1108" spans="1:8">
      <c r="A1108" s="78" t="s">
        <v>502</v>
      </c>
      <c r="C1108" s="78" t="s">
        <v>57</v>
      </c>
      <c r="D1108" s="78" t="s">
        <v>2888</v>
      </c>
      <c r="E1108" s="78" t="s">
        <v>4420</v>
      </c>
      <c r="F1108" s="78" t="s">
        <v>2884</v>
      </c>
      <c r="G1108" s="78" t="s">
        <v>4421</v>
      </c>
      <c r="H1108" s="78" t="s">
        <v>2889</v>
      </c>
    </row>
    <row r="1109" spans="1:8">
      <c r="A1109" s="78" t="s">
        <v>502</v>
      </c>
      <c r="C1109" s="78" t="s">
        <v>503</v>
      </c>
      <c r="D1109" s="78" t="s">
        <v>2890</v>
      </c>
      <c r="E1109" s="78" t="s">
        <v>4422</v>
      </c>
      <c r="F1109" s="78" t="s">
        <v>2891</v>
      </c>
      <c r="G1109" s="78" t="s">
        <v>4423</v>
      </c>
      <c r="H1109" s="78" t="s">
        <v>2892</v>
      </c>
    </row>
    <row r="1110" spans="1:8">
      <c r="A1110" s="78" t="s">
        <v>502</v>
      </c>
      <c r="C1110" s="78" t="s">
        <v>57</v>
      </c>
      <c r="D1110" s="78" t="s">
        <v>2893</v>
      </c>
      <c r="E1110" s="78" t="s">
        <v>4424</v>
      </c>
      <c r="F1110" s="78" t="s">
        <v>2891</v>
      </c>
      <c r="G1110" s="78" t="s">
        <v>4425</v>
      </c>
      <c r="H1110" s="78" t="s">
        <v>2894</v>
      </c>
    </row>
    <row r="1111" spans="1:8">
      <c r="A1111" s="78" t="s">
        <v>502</v>
      </c>
      <c r="C1111" s="78" t="s">
        <v>503</v>
      </c>
      <c r="D1111" s="78" t="s">
        <v>2895</v>
      </c>
      <c r="E1111" s="78" t="s">
        <v>4426</v>
      </c>
      <c r="F1111" s="78" t="s">
        <v>2896</v>
      </c>
      <c r="G1111" s="78" t="s">
        <v>4427</v>
      </c>
      <c r="H1111" s="78" t="s">
        <v>2897</v>
      </c>
    </row>
    <row r="1112" spans="1:8">
      <c r="A1112" s="78" t="s">
        <v>502</v>
      </c>
      <c r="C1112" s="78" t="s">
        <v>2012</v>
      </c>
      <c r="D1112" s="78" t="s">
        <v>2898</v>
      </c>
      <c r="E1112" s="78" t="s">
        <v>4428</v>
      </c>
      <c r="F1112" s="78" t="s">
        <v>2899</v>
      </c>
      <c r="G1112" s="78" t="s">
        <v>4429</v>
      </c>
      <c r="H1112" s="78" t="s">
        <v>2900</v>
      </c>
    </row>
    <row r="1113" spans="1:8">
      <c r="A1113" s="78" t="s">
        <v>502</v>
      </c>
      <c r="C1113" s="78" t="s">
        <v>503</v>
      </c>
      <c r="D1113" s="78" t="s">
        <v>2901</v>
      </c>
      <c r="E1113" s="78" t="s">
        <v>4430</v>
      </c>
      <c r="F1113" s="78" t="s">
        <v>2899</v>
      </c>
      <c r="G1113" s="78" t="s">
        <v>4379</v>
      </c>
      <c r="H1113" s="78" t="s">
        <v>2902</v>
      </c>
    </row>
    <row r="1114" spans="1:8">
      <c r="A1114" s="78" t="s">
        <v>502</v>
      </c>
      <c r="C1114" s="78" t="s">
        <v>503</v>
      </c>
      <c r="D1114" s="78" t="s">
        <v>2903</v>
      </c>
      <c r="E1114" s="78" t="s">
        <v>3755</v>
      </c>
      <c r="F1114" s="78" t="s">
        <v>2904</v>
      </c>
      <c r="G1114" s="78" t="s">
        <v>4431</v>
      </c>
      <c r="H1114" s="78" t="s">
        <v>2905</v>
      </c>
    </row>
    <row r="1115" spans="1:8">
      <c r="A1115" s="78" t="s">
        <v>502</v>
      </c>
      <c r="C1115" s="78" t="s">
        <v>503</v>
      </c>
      <c r="D1115" s="78" t="s">
        <v>2906</v>
      </c>
      <c r="E1115" s="78" t="s">
        <v>4432</v>
      </c>
      <c r="F1115" s="78" t="s">
        <v>2907</v>
      </c>
      <c r="G1115" s="78" t="s">
        <v>4433</v>
      </c>
      <c r="H1115" s="78" t="s">
        <v>2908</v>
      </c>
    </row>
    <row r="1116" spans="1:8">
      <c r="A1116" s="78" t="s">
        <v>502</v>
      </c>
      <c r="C1116" s="78" t="s">
        <v>2012</v>
      </c>
      <c r="D1116" s="78" t="s">
        <v>2909</v>
      </c>
      <c r="E1116" s="78" t="s">
        <v>4434</v>
      </c>
      <c r="F1116" s="78" t="s">
        <v>2907</v>
      </c>
      <c r="G1116" s="78" t="s">
        <v>4435</v>
      </c>
      <c r="H1116" s="78" t="s">
        <v>2910</v>
      </c>
    </row>
    <row r="1117" spans="1:8">
      <c r="A1117" s="78" t="s">
        <v>502</v>
      </c>
      <c r="C1117" s="78" t="s">
        <v>503</v>
      </c>
      <c r="D1117" s="78" t="s">
        <v>2911</v>
      </c>
      <c r="E1117" s="78" t="s">
        <v>4436</v>
      </c>
      <c r="F1117" s="78" t="s">
        <v>2912</v>
      </c>
      <c r="G1117" s="78" t="s">
        <v>4437</v>
      </c>
      <c r="H1117" s="78" t="s">
        <v>2913</v>
      </c>
    </row>
    <row r="1118" spans="1:8">
      <c r="A1118" s="78" t="s">
        <v>502</v>
      </c>
      <c r="C1118" s="78" t="s">
        <v>503</v>
      </c>
      <c r="D1118" s="78" t="s">
        <v>2914</v>
      </c>
      <c r="E1118" s="78" t="s">
        <v>4438</v>
      </c>
      <c r="F1118" s="78" t="s">
        <v>2912</v>
      </c>
      <c r="G1118" s="78" t="s">
        <v>3198</v>
      </c>
      <c r="H1118" s="78" t="s">
        <v>2915</v>
      </c>
    </row>
    <row r="1119" spans="1:8">
      <c r="A1119" s="78" t="s">
        <v>502</v>
      </c>
      <c r="C1119" s="78" t="s">
        <v>57</v>
      </c>
      <c r="D1119" s="78" t="s">
        <v>2916</v>
      </c>
      <c r="E1119" s="78" t="s">
        <v>4439</v>
      </c>
      <c r="F1119" s="78" t="s">
        <v>2917</v>
      </c>
      <c r="G1119" s="78" t="s">
        <v>4440</v>
      </c>
      <c r="H1119" s="78" t="s">
        <v>2918</v>
      </c>
    </row>
    <row r="1120" spans="1:8">
      <c r="A1120" s="78" t="s">
        <v>502</v>
      </c>
      <c r="C1120" s="78" t="s">
        <v>503</v>
      </c>
      <c r="D1120" s="78" t="s">
        <v>2919</v>
      </c>
      <c r="E1120" s="78" t="s">
        <v>4441</v>
      </c>
      <c r="F1120" s="78" t="s">
        <v>2917</v>
      </c>
      <c r="G1120" s="78" t="s">
        <v>4442</v>
      </c>
      <c r="H1120" s="78" t="s">
        <v>2920</v>
      </c>
    </row>
    <row r="1121" spans="1:8">
      <c r="A1121" s="78" t="s">
        <v>502</v>
      </c>
      <c r="C1121" s="78" t="s">
        <v>57</v>
      </c>
      <c r="D1121" s="78" t="s">
        <v>2921</v>
      </c>
      <c r="E1121" s="78" t="s">
        <v>4443</v>
      </c>
      <c r="F1121" s="78" t="s">
        <v>2917</v>
      </c>
      <c r="G1121" s="78" t="s">
        <v>4444</v>
      </c>
      <c r="H1121" s="78" t="s">
        <v>2922</v>
      </c>
    </row>
    <row r="1122" spans="1:8">
      <c r="A1122" s="78" t="s">
        <v>502</v>
      </c>
      <c r="C1122" s="78" t="s">
        <v>2012</v>
      </c>
      <c r="D1122" s="78" t="s">
        <v>2923</v>
      </c>
      <c r="E1122" s="78" t="s">
        <v>4445</v>
      </c>
      <c r="F1122" s="78" t="s">
        <v>2924</v>
      </c>
      <c r="G1122" s="78" t="s">
        <v>4446</v>
      </c>
      <c r="H1122" s="78" t="s">
        <v>2925</v>
      </c>
    </row>
    <row r="1123" spans="1:8">
      <c r="A1123" s="78" t="s">
        <v>502</v>
      </c>
      <c r="C1123" s="78" t="s">
        <v>503</v>
      </c>
      <c r="D1123" s="78" t="s">
        <v>2926</v>
      </c>
      <c r="E1123" s="78" t="s">
        <v>4447</v>
      </c>
      <c r="F1123" s="78" t="s">
        <v>2924</v>
      </c>
      <c r="G1123" s="78" t="s">
        <v>3957</v>
      </c>
      <c r="H1123" s="78" t="s">
        <v>2927</v>
      </c>
    </row>
    <row r="1124" spans="1:8">
      <c r="A1124" s="78" t="s">
        <v>502</v>
      </c>
      <c r="C1124" s="78" t="s">
        <v>56</v>
      </c>
      <c r="D1124" s="78" t="s">
        <v>2928</v>
      </c>
      <c r="E1124" s="78" t="s">
        <v>3847</v>
      </c>
      <c r="F1124" s="78" t="s">
        <v>2924</v>
      </c>
      <c r="G1124" s="78" t="s">
        <v>4448</v>
      </c>
      <c r="H1124" s="78" t="s">
        <v>2929</v>
      </c>
    </row>
    <row r="1125" spans="1:8">
      <c r="A1125" s="78" t="s">
        <v>502</v>
      </c>
      <c r="C1125" s="78" t="s">
        <v>56</v>
      </c>
      <c r="D1125" s="78" t="s">
        <v>2930</v>
      </c>
      <c r="E1125" s="78" t="s">
        <v>4449</v>
      </c>
      <c r="F1125" s="78" t="s">
        <v>2924</v>
      </c>
      <c r="G1125" s="78" t="s">
        <v>4450</v>
      </c>
      <c r="H1125" s="78" t="s">
        <v>2931</v>
      </c>
    </row>
    <row r="1126" spans="1:8">
      <c r="A1126" s="78" t="s">
        <v>502</v>
      </c>
      <c r="C1126" s="78" t="s">
        <v>56</v>
      </c>
      <c r="D1126" s="78" t="s">
        <v>2932</v>
      </c>
      <c r="E1126" s="78" t="s">
        <v>4451</v>
      </c>
      <c r="F1126" s="78" t="s">
        <v>2924</v>
      </c>
      <c r="G1126" s="78" t="s">
        <v>4452</v>
      </c>
      <c r="H1126" s="78" t="s">
        <v>2933</v>
      </c>
    </row>
    <row r="1127" spans="1:8">
      <c r="A1127" s="78" t="s">
        <v>502</v>
      </c>
      <c r="C1127" s="78" t="s">
        <v>503</v>
      </c>
      <c r="D1127" s="78" t="s">
        <v>2934</v>
      </c>
      <c r="E1127" s="78" t="s">
        <v>4453</v>
      </c>
      <c r="F1127" s="78" t="s">
        <v>2935</v>
      </c>
      <c r="G1127" s="78" t="s">
        <v>4454</v>
      </c>
      <c r="H1127" s="78" t="s">
        <v>2936</v>
      </c>
    </row>
    <row r="1128" spans="1:8">
      <c r="A1128" s="78" t="s">
        <v>502</v>
      </c>
      <c r="C1128" s="78" t="s">
        <v>56</v>
      </c>
      <c r="D1128" s="78" t="s">
        <v>2937</v>
      </c>
      <c r="E1128" s="78" t="s">
        <v>4455</v>
      </c>
      <c r="F1128" s="78" t="s">
        <v>2935</v>
      </c>
      <c r="G1128" s="78" t="s">
        <v>4456</v>
      </c>
      <c r="H1128" s="78" t="s">
        <v>2938</v>
      </c>
    </row>
    <row r="1129" spans="1:8">
      <c r="A1129" s="78" t="s">
        <v>502</v>
      </c>
      <c r="C1129" s="78" t="s">
        <v>56</v>
      </c>
      <c r="D1129" s="78" t="s">
        <v>2939</v>
      </c>
      <c r="E1129" s="78" t="s">
        <v>4457</v>
      </c>
      <c r="F1129" s="78" t="s">
        <v>2940</v>
      </c>
      <c r="G1129" s="78" t="s">
        <v>4458</v>
      </c>
      <c r="H1129" s="78" t="s">
        <v>2941</v>
      </c>
    </row>
    <row r="1130" spans="1:8">
      <c r="A1130" s="78" t="s">
        <v>502</v>
      </c>
      <c r="C1130" s="78" t="s">
        <v>56</v>
      </c>
      <c r="D1130" s="78" t="s">
        <v>2942</v>
      </c>
      <c r="E1130" s="78" t="s">
        <v>4459</v>
      </c>
      <c r="F1130" s="78" t="s">
        <v>2940</v>
      </c>
      <c r="G1130" s="78" t="s">
        <v>4460</v>
      </c>
      <c r="H1130" s="78" t="s">
        <v>2943</v>
      </c>
    </row>
    <row r="1131" spans="1:8">
      <c r="A1131" s="78" t="s">
        <v>502</v>
      </c>
      <c r="C1131" s="78" t="s">
        <v>2012</v>
      </c>
      <c r="D1131" s="78" t="s">
        <v>2944</v>
      </c>
      <c r="E1131" s="78" t="s">
        <v>4461</v>
      </c>
      <c r="F1131" s="78" t="s">
        <v>2945</v>
      </c>
      <c r="G1131" s="78" t="s">
        <v>4462</v>
      </c>
      <c r="H1131" s="78" t="s">
        <v>2946</v>
      </c>
    </row>
    <row r="1132" spans="1:8">
      <c r="A1132" s="78" t="s">
        <v>502</v>
      </c>
      <c r="C1132" s="78" t="s">
        <v>2012</v>
      </c>
      <c r="D1132" s="78" t="s">
        <v>2947</v>
      </c>
      <c r="E1132" s="78" t="s">
        <v>4463</v>
      </c>
      <c r="F1132" s="78" t="s">
        <v>2948</v>
      </c>
      <c r="G1132" s="78" t="s">
        <v>4464</v>
      </c>
      <c r="H1132" s="78" t="s">
        <v>2949</v>
      </c>
    </row>
    <row r="1133" spans="1:8">
      <c r="A1133" s="78" t="s">
        <v>502</v>
      </c>
      <c r="C1133" s="78" t="s">
        <v>503</v>
      </c>
      <c r="D1133" s="78" t="s">
        <v>2950</v>
      </c>
      <c r="E1133" s="78" t="s">
        <v>4465</v>
      </c>
      <c r="F1133" s="78" t="s">
        <v>2951</v>
      </c>
      <c r="G1133" s="78" t="s">
        <v>4466</v>
      </c>
      <c r="H1133" s="78" t="s">
        <v>2952</v>
      </c>
    </row>
    <row r="1134" spans="1:8">
      <c r="A1134" s="78" t="s">
        <v>502</v>
      </c>
      <c r="C1134" s="78" t="s">
        <v>503</v>
      </c>
      <c r="D1134" s="78" t="s">
        <v>2953</v>
      </c>
      <c r="E1134" s="78" t="s">
        <v>4467</v>
      </c>
      <c r="F1134" s="78" t="s">
        <v>2951</v>
      </c>
      <c r="G1134" s="78" t="s">
        <v>4206</v>
      </c>
      <c r="H1134" s="78" t="s">
        <v>2954</v>
      </c>
    </row>
    <row r="1135" spans="1:8">
      <c r="A1135" s="78" t="s">
        <v>502</v>
      </c>
      <c r="C1135" s="78" t="s">
        <v>56</v>
      </c>
      <c r="D1135" s="78" t="s">
        <v>2955</v>
      </c>
      <c r="E1135" s="78" t="s">
        <v>4468</v>
      </c>
      <c r="F1135" s="78" t="s">
        <v>2951</v>
      </c>
      <c r="G1135" s="78" t="s">
        <v>4469</v>
      </c>
      <c r="H1135" s="78" t="s">
        <v>2956</v>
      </c>
    </row>
    <row r="1136" spans="1:8">
      <c r="A1136" s="78" t="s">
        <v>502</v>
      </c>
      <c r="C1136" s="78" t="s">
        <v>503</v>
      </c>
      <c r="D1136" s="78" t="s">
        <v>2957</v>
      </c>
      <c r="E1136" s="78" t="s">
        <v>4470</v>
      </c>
      <c r="F1136" s="78" t="s">
        <v>2951</v>
      </c>
      <c r="G1136" s="78" t="s">
        <v>4471</v>
      </c>
      <c r="H1136" s="78" t="s">
        <v>2958</v>
      </c>
    </row>
    <row r="1137" spans="1:8">
      <c r="A1137" s="78" t="s">
        <v>502</v>
      </c>
      <c r="C1137" s="78" t="s">
        <v>57</v>
      </c>
      <c r="D1137" s="78" t="s">
        <v>2959</v>
      </c>
      <c r="E1137" s="78" t="s">
        <v>4472</v>
      </c>
      <c r="F1137" s="78" t="s">
        <v>2960</v>
      </c>
      <c r="G1137" s="78" t="s">
        <v>3213</v>
      </c>
      <c r="H1137" s="78" t="s">
        <v>2961</v>
      </c>
    </row>
    <row r="1138" spans="1:8">
      <c r="A1138" s="78" t="s">
        <v>502</v>
      </c>
      <c r="C1138" s="78" t="s">
        <v>503</v>
      </c>
      <c r="D1138" s="78" t="s">
        <v>2962</v>
      </c>
      <c r="E1138" s="78" t="s">
        <v>4473</v>
      </c>
      <c r="F1138" s="78" t="s">
        <v>2960</v>
      </c>
      <c r="G1138" s="78" t="s">
        <v>4474</v>
      </c>
      <c r="H1138" s="78" t="s">
        <v>2963</v>
      </c>
    </row>
    <row r="1139" spans="1:8">
      <c r="A1139" s="78" t="s">
        <v>502</v>
      </c>
      <c r="C1139" s="78" t="s">
        <v>503</v>
      </c>
      <c r="D1139" s="78" t="s">
        <v>2964</v>
      </c>
      <c r="E1139" s="78" t="s">
        <v>4475</v>
      </c>
      <c r="F1139" s="78" t="s">
        <v>2965</v>
      </c>
      <c r="G1139" s="78" t="s">
        <v>4476</v>
      </c>
      <c r="H1139" s="78" t="s">
        <v>2966</v>
      </c>
    </row>
    <row r="1140" spans="1:8">
      <c r="A1140" s="78" t="s">
        <v>502</v>
      </c>
      <c r="C1140" s="78" t="s">
        <v>503</v>
      </c>
      <c r="D1140" s="78" t="s">
        <v>2967</v>
      </c>
      <c r="E1140" s="78" t="s">
        <v>4477</v>
      </c>
      <c r="F1140" s="78" t="s">
        <v>2965</v>
      </c>
      <c r="G1140" s="78" t="s">
        <v>4478</v>
      </c>
      <c r="H1140" s="78" t="s">
        <v>2968</v>
      </c>
    </row>
    <row r="1141" spans="1:8">
      <c r="A1141" s="78" t="s">
        <v>502</v>
      </c>
      <c r="C1141" s="78" t="s">
        <v>503</v>
      </c>
      <c r="D1141" s="78" t="s">
        <v>2969</v>
      </c>
      <c r="E1141" s="78" t="s">
        <v>4479</v>
      </c>
      <c r="F1141" s="78" t="s">
        <v>2970</v>
      </c>
      <c r="G1141" s="78" t="s">
        <v>4480</v>
      </c>
      <c r="H1141" s="78" t="s">
        <v>2971</v>
      </c>
    </row>
    <row r="1142" spans="1:8">
      <c r="A1142" s="78" t="s">
        <v>502</v>
      </c>
      <c r="C1142" s="78" t="s">
        <v>57</v>
      </c>
      <c r="D1142" s="78" t="s">
        <v>2972</v>
      </c>
      <c r="E1142" s="78" t="s">
        <v>4481</v>
      </c>
      <c r="F1142" s="78" t="s">
        <v>2973</v>
      </c>
      <c r="G1142" s="78" t="s">
        <v>4482</v>
      </c>
      <c r="H1142" s="78" t="s">
        <v>2974</v>
      </c>
    </row>
    <row r="1143" spans="1:8">
      <c r="A1143" s="78" t="s">
        <v>502</v>
      </c>
      <c r="C1143" s="78" t="s">
        <v>503</v>
      </c>
      <c r="D1143" s="78" t="s">
        <v>2975</v>
      </c>
      <c r="E1143" s="78" t="s">
        <v>4483</v>
      </c>
      <c r="F1143" s="78" t="s">
        <v>2976</v>
      </c>
      <c r="G1143" s="78" t="s">
        <v>4484</v>
      </c>
      <c r="H1143" s="78" t="s">
        <v>2977</v>
      </c>
    </row>
    <row r="1144" spans="1:8">
      <c r="A1144" s="78" t="s">
        <v>502</v>
      </c>
      <c r="C1144" s="78" t="s">
        <v>56</v>
      </c>
      <c r="D1144" s="78" t="s">
        <v>2978</v>
      </c>
      <c r="E1144" s="78" t="s">
        <v>4485</v>
      </c>
      <c r="F1144" s="78" t="s">
        <v>2976</v>
      </c>
      <c r="G1144" s="78" t="s">
        <v>4486</v>
      </c>
      <c r="H1144" s="78" t="s">
        <v>2979</v>
      </c>
    </row>
    <row r="1145" spans="1:8">
      <c r="A1145" s="78" t="s">
        <v>502</v>
      </c>
      <c r="C1145" s="78" t="s">
        <v>503</v>
      </c>
      <c r="D1145" s="78" t="s">
        <v>2980</v>
      </c>
      <c r="E1145" s="78" t="s">
        <v>3144</v>
      </c>
      <c r="F1145" s="78" t="s">
        <v>2976</v>
      </c>
      <c r="G1145" s="78" t="s">
        <v>4487</v>
      </c>
      <c r="H1145" s="78" t="s">
        <v>2981</v>
      </c>
    </row>
    <row r="1146" spans="1:8">
      <c r="A1146" s="78" t="s">
        <v>502</v>
      </c>
      <c r="C1146" s="78" t="s">
        <v>503</v>
      </c>
      <c r="D1146" s="78" t="s">
        <v>2982</v>
      </c>
      <c r="E1146" s="78" t="s">
        <v>4488</v>
      </c>
      <c r="F1146" s="78" t="s">
        <v>2983</v>
      </c>
      <c r="G1146" s="78" t="s">
        <v>4377</v>
      </c>
      <c r="H1146" s="78" t="s">
        <v>2984</v>
      </c>
    </row>
    <row r="1147" spans="1:8">
      <c r="A1147" s="78" t="s">
        <v>502</v>
      </c>
      <c r="C1147" s="78" t="s">
        <v>56</v>
      </c>
      <c r="D1147" s="78" t="s">
        <v>2985</v>
      </c>
      <c r="E1147" s="78" t="s">
        <v>4489</v>
      </c>
      <c r="F1147" s="78" t="s">
        <v>2983</v>
      </c>
      <c r="G1147" s="78" t="s">
        <v>4490</v>
      </c>
      <c r="H1147" s="78" t="s">
        <v>2986</v>
      </c>
    </row>
    <row r="1148" spans="1:8">
      <c r="A1148" s="78" t="s">
        <v>502</v>
      </c>
      <c r="C1148" s="78" t="s">
        <v>2012</v>
      </c>
      <c r="D1148" s="78" t="s">
        <v>2987</v>
      </c>
      <c r="E1148" s="78" t="s">
        <v>4491</v>
      </c>
      <c r="F1148" s="78" t="s">
        <v>2983</v>
      </c>
      <c r="G1148" s="78" t="s">
        <v>4492</v>
      </c>
      <c r="H1148" s="78" t="s">
        <v>2988</v>
      </c>
    </row>
    <row r="1149" spans="1:8">
      <c r="A1149" s="78" t="s">
        <v>502</v>
      </c>
      <c r="C1149" s="78" t="s">
        <v>57</v>
      </c>
      <c r="D1149" s="78" t="s">
        <v>2989</v>
      </c>
      <c r="E1149" s="78" t="s">
        <v>4334</v>
      </c>
      <c r="F1149" s="78" t="s">
        <v>2990</v>
      </c>
      <c r="G1149" s="78" t="s">
        <v>4493</v>
      </c>
      <c r="H1149" s="78" t="s">
        <v>2991</v>
      </c>
    </row>
    <row r="1150" spans="1:8">
      <c r="A1150" s="78" t="s">
        <v>502</v>
      </c>
      <c r="C1150" s="78" t="s">
        <v>503</v>
      </c>
      <c r="D1150" s="78" t="s">
        <v>2992</v>
      </c>
      <c r="E1150" s="78" t="s">
        <v>4494</v>
      </c>
      <c r="F1150" s="78" t="s">
        <v>2990</v>
      </c>
      <c r="G1150" s="78" t="s">
        <v>4097</v>
      </c>
      <c r="H1150" s="78" t="s">
        <v>2993</v>
      </c>
    </row>
    <row r="1151" spans="1:8">
      <c r="A1151" s="78" t="s">
        <v>502</v>
      </c>
      <c r="C1151" s="78" t="s">
        <v>57</v>
      </c>
      <c r="D1151" s="78" t="s">
        <v>2994</v>
      </c>
      <c r="E1151" s="78" t="s">
        <v>4495</v>
      </c>
      <c r="F1151" s="78" t="s">
        <v>2995</v>
      </c>
      <c r="G1151" s="78" t="s">
        <v>4496</v>
      </c>
      <c r="H1151" s="78" t="s">
        <v>2996</v>
      </c>
    </row>
    <row r="1152" spans="1:8">
      <c r="A1152" s="78" t="s">
        <v>502</v>
      </c>
      <c r="C1152" s="78" t="s">
        <v>2012</v>
      </c>
      <c r="D1152" s="78" t="s">
        <v>2997</v>
      </c>
      <c r="E1152" s="78" t="s">
        <v>4497</v>
      </c>
      <c r="F1152" s="78" t="s">
        <v>2998</v>
      </c>
      <c r="G1152" s="78" t="s">
        <v>3930</v>
      </c>
      <c r="H1152" s="78" t="s">
        <v>2999</v>
      </c>
    </row>
    <row r="1153" spans="1:8">
      <c r="A1153" s="78" t="s">
        <v>502</v>
      </c>
      <c r="C1153" s="78" t="s">
        <v>503</v>
      </c>
      <c r="D1153" s="78" t="s">
        <v>3000</v>
      </c>
      <c r="E1153" s="78" t="s">
        <v>4498</v>
      </c>
      <c r="F1153" s="78" t="s">
        <v>3001</v>
      </c>
      <c r="G1153" s="78" t="s">
        <v>4499</v>
      </c>
      <c r="H1153" s="78" t="s">
        <v>3002</v>
      </c>
    </row>
    <row r="1154" spans="1:8">
      <c r="A1154" s="78" t="s">
        <v>502</v>
      </c>
      <c r="C1154" s="78" t="s">
        <v>2012</v>
      </c>
      <c r="D1154" s="78" t="s">
        <v>3003</v>
      </c>
      <c r="E1154" s="78" t="s">
        <v>4500</v>
      </c>
      <c r="F1154" s="78" t="s">
        <v>3004</v>
      </c>
      <c r="G1154" s="78" t="s">
        <v>4428</v>
      </c>
      <c r="H1154" s="78" t="s">
        <v>3005</v>
      </c>
    </row>
    <row r="1155" spans="1:8">
      <c r="A1155" s="78" t="s">
        <v>502</v>
      </c>
      <c r="C1155" s="78" t="s">
        <v>56</v>
      </c>
      <c r="D1155" s="78" t="s">
        <v>3006</v>
      </c>
      <c r="E1155" s="78" t="s">
        <v>4501</v>
      </c>
      <c r="F1155" s="78" t="s">
        <v>3007</v>
      </c>
      <c r="G1155" s="78" t="s">
        <v>4502</v>
      </c>
      <c r="H1155" s="78" t="s">
        <v>3008</v>
      </c>
    </row>
    <row r="1156" spans="1:8">
      <c r="A1156" s="78" t="s">
        <v>502</v>
      </c>
      <c r="C1156" s="78" t="s">
        <v>57</v>
      </c>
      <c r="D1156" s="78" t="s">
        <v>3009</v>
      </c>
      <c r="E1156" s="78" t="s">
        <v>4503</v>
      </c>
      <c r="F1156" s="78" t="s">
        <v>3007</v>
      </c>
      <c r="G1156" s="78" t="s">
        <v>4504</v>
      </c>
      <c r="H1156" s="78" t="s">
        <v>3010</v>
      </c>
    </row>
    <row r="1157" spans="1:8">
      <c r="A1157" s="78" t="s">
        <v>502</v>
      </c>
      <c r="C1157" s="78" t="s">
        <v>2012</v>
      </c>
      <c r="D1157" s="78" t="s">
        <v>3011</v>
      </c>
      <c r="E1157" s="78" t="s">
        <v>4505</v>
      </c>
      <c r="F1157" s="78" t="s">
        <v>3012</v>
      </c>
      <c r="G1157" s="78" t="s">
        <v>4506</v>
      </c>
      <c r="H1157" s="78" t="s">
        <v>3013</v>
      </c>
    </row>
    <row r="1158" spans="1:8">
      <c r="A1158" s="78" t="s">
        <v>502</v>
      </c>
      <c r="C1158" s="78" t="s">
        <v>503</v>
      </c>
      <c r="D1158" s="78" t="s">
        <v>3014</v>
      </c>
      <c r="E1158" s="78" t="s">
        <v>4507</v>
      </c>
      <c r="F1158" s="78" t="s">
        <v>3012</v>
      </c>
      <c r="G1158" s="78" t="s">
        <v>4064</v>
      </c>
      <c r="H1158" s="78" t="s">
        <v>3015</v>
      </c>
    </row>
    <row r="1159" spans="1:8">
      <c r="A1159" s="78" t="s">
        <v>502</v>
      </c>
      <c r="C1159" s="78" t="s">
        <v>503</v>
      </c>
      <c r="D1159" s="78" t="s">
        <v>3016</v>
      </c>
      <c r="E1159" s="78" t="s">
        <v>4237</v>
      </c>
      <c r="F1159" s="78" t="s">
        <v>3012</v>
      </c>
      <c r="G1159" s="78" t="s">
        <v>4013</v>
      </c>
      <c r="H1159" s="78" t="s">
        <v>3017</v>
      </c>
    </row>
    <row r="1160" spans="1:8">
      <c r="A1160" s="78" t="s">
        <v>502</v>
      </c>
      <c r="C1160" s="78" t="s">
        <v>503</v>
      </c>
      <c r="D1160" s="78" t="s">
        <v>3018</v>
      </c>
      <c r="E1160" s="78" t="s">
        <v>4508</v>
      </c>
      <c r="F1160" s="78" t="s">
        <v>3019</v>
      </c>
      <c r="G1160" s="78" t="s">
        <v>4509</v>
      </c>
      <c r="H1160" s="78" t="s">
        <v>3020</v>
      </c>
    </row>
    <row r="1161" spans="1:8">
      <c r="A1161" s="78" t="s">
        <v>502</v>
      </c>
      <c r="C1161" s="78" t="s">
        <v>2012</v>
      </c>
      <c r="D1161" s="78" t="s">
        <v>3021</v>
      </c>
      <c r="E1161" s="78" t="s">
        <v>3308</v>
      </c>
      <c r="F1161" s="78" t="s">
        <v>3022</v>
      </c>
      <c r="G1161" s="78" t="s">
        <v>4072</v>
      </c>
      <c r="H1161" s="78" t="s">
        <v>3023</v>
      </c>
    </row>
    <row r="1162" spans="1:8">
      <c r="A1162" s="78" t="s">
        <v>502</v>
      </c>
      <c r="C1162" s="78" t="s">
        <v>2012</v>
      </c>
      <c r="D1162" s="78" t="s">
        <v>3024</v>
      </c>
      <c r="E1162" s="78" t="s">
        <v>4510</v>
      </c>
      <c r="F1162" s="78" t="s">
        <v>3025</v>
      </c>
      <c r="G1162" s="78" t="s">
        <v>3207</v>
      </c>
      <c r="H1162" s="78" t="s">
        <v>3026</v>
      </c>
    </row>
    <row r="1163" spans="1:8">
      <c r="A1163" s="78" t="s">
        <v>502</v>
      </c>
      <c r="C1163" s="78" t="s">
        <v>503</v>
      </c>
      <c r="D1163" s="78" t="s">
        <v>3027</v>
      </c>
      <c r="E1163" s="78" t="s">
        <v>4511</v>
      </c>
      <c r="F1163" s="78" t="s">
        <v>3025</v>
      </c>
      <c r="G1163" s="78" t="s">
        <v>4374</v>
      </c>
      <c r="H1163" s="78" t="s">
        <v>3028</v>
      </c>
    </row>
    <row r="1164" spans="1:8">
      <c r="A1164" s="78" t="s">
        <v>502</v>
      </c>
      <c r="C1164" s="78" t="s">
        <v>503</v>
      </c>
      <c r="D1164" s="78" t="s">
        <v>3029</v>
      </c>
      <c r="E1164" s="78" t="s">
        <v>4512</v>
      </c>
      <c r="F1164" s="78" t="s">
        <v>3030</v>
      </c>
      <c r="G1164" s="78" t="s">
        <v>3828</v>
      </c>
      <c r="H1164" s="78" t="s">
        <v>3031</v>
      </c>
    </row>
    <row r="1165" spans="1:8">
      <c r="A1165" s="78" t="s">
        <v>502</v>
      </c>
      <c r="C1165" s="78" t="s">
        <v>503</v>
      </c>
      <c r="D1165" s="78" t="s">
        <v>3032</v>
      </c>
      <c r="E1165" s="78" t="s">
        <v>4513</v>
      </c>
      <c r="F1165" s="78" t="s">
        <v>3030</v>
      </c>
      <c r="G1165" s="78" t="s">
        <v>4417</v>
      </c>
      <c r="H1165" s="78" t="s">
        <v>3033</v>
      </c>
    </row>
    <row r="1166" spans="1:8">
      <c r="A1166" s="78" t="s">
        <v>502</v>
      </c>
      <c r="C1166" s="78" t="s">
        <v>503</v>
      </c>
      <c r="D1166" s="78" t="s">
        <v>3034</v>
      </c>
      <c r="E1166" s="78" t="s">
        <v>4514</v>
      </c>
      <c r="F1166" s="78" t="s">
        <v>3035</v>
      </c>
      <c r="G1166" s="78" t="s">
        <v>4515</v>
      </c>
      <c r="H1166" s="78" t="s">
        <v>3036</v>
      </c>
    </row>
    <row r="1167" spans="1:8">
      <c r="A1167" s="78" t="s">
        <v>502</v>
      </c>
      <c r="C1167" s="78" t="s">
        <v>503</v>
      </c>
      <c r="D1167" s="78" t="s">
        <v>3037</v>
      </c>
      <c r="E1167" s="78" t="s">
        <v>3637</v>
      </c>
      <c r="F1167" s="78" t="s">
        <v>3038</v>
      </c>
      <c r="G1167" s="78" t="s">
        <v>4516</v>
      </c>
      <c r="H1167" s="78" t="s">
        <v>3039</v>
      </c>
    </row>
    <row r="1168" spans="1:8">
      <c r="A1168" s="78" t="s">
        <v>502</v>
      </c>
      <c r="C1168" s="78" t="s">
        <v>503</v>
      </c>
      <c r="D1168" s="78" t="s">
        <v>3040</v>
      </c>
      <c r="E1168" s="78" t="s">
        <v>4517</v>
      </c>
      <c r="F1168" s="78" t="s">
        <v>3041</v>
      </c>
      <c r="G1168" s="78" t="s">
        <v>4277</v>
      </c>
      <c r="H1168" s="78" t="s">
        <v>3042</v>
      </c>
    </row>
    <row r="1169" spans="1:8">
      <c r="A1169" s="78" t="s">
        <v>502</v>
      </c>
      <c r="C1169" s="78" t="s">
        <v>57</v>
      </c>
      <c r="D1169" s="78" t="s">
        <v>3043</v>
      </c>
      <c r="E1169" s="78" t="s">
        <v>4518</v>
      </c>
      <c r="F1169" s="78" t="s">
        <v>3044</v>
      </c>
      <c r="G1169" s="78" t="s">
        <v>4519</v>
      </c>
      <c r="H1169" s="78" t="s">
        <v>3045</v>
      </c>
    </row>
    <row r="1170" spans="1:8">
      <c r="A1170" s="78" t="s">
        <v>502</v>
      </c>
      <c r="C1170" s="78" t="s">
        <v>503</v>
      </c>
      <c r="D1170" s="78" t="s">
        <v>3046</v>
      </c>
      <c r="E1170" s="78" t="s">
        <v>4520</v>
      </c>
      <c r="F1170" s="78" t="s">
        <v>3044</v>
      </c>
      <c r="G1170" s="78" t="s">
        <v>4029</v>
      </c>
      <c r="H1170" s="78" t="s">
        <v>3047</v>
      </c>
    </row>
    <row r="1171" spans="1:8">
      <c r="A1171" s="78" t="s">
        <v>502</v>
      </c>
      <c r="C1171" s="78" t="s">
        <v>57</v>
      </c>
      <c r="D1171" s="78" t="s">
        <v>3048</v>
      </c>
      <c r="E1171" s="78" t="s">
        <v>4521</v>
      </c>
      <c r="F1171" s="78" t="s">
        <v>3049</v>
      </c>
      <c r="G1171" s="78" t="s">
        <v>4522</v>
      </c>
      <c r="H1171" s="78" t="s">
        <v>3050</v>
      </c>
    </row>
    <row r="1172" spans="1:8">
      <c r="A1172" s="78" t="s">
        <v>502</v>
      </c>
      <c r="C1172" s="78" t="s">
        <v>2012</v>
      </c>
      <c r="D1172" s="78" t="s">
        <v>3051</v>
      </c>
      <c r="E1172" s="78" t="s">
        <v>4523</v>
      </c>
      <c r="F1172" s="78" t="s">
        <v>3052</v>
      </c>
      <c r="G1172" s="78" t="s">
        <v>3995</v>
      </c>
      <c r="H1172" s="78" t="s">
        <v>3053</v>
      </c>
    </row>
    <row r="1173" spans="1:8">
      <c r="A1173" s="78" t="s">
        <v>502</v>
      </c>
      <c r="C1173" s="78" t="s">
        <v>503</v>
      </c>
      <c r="D1173" s="78" t="s">
        <v>3054</v>
      </c>
      <c r="E1173" s="78" t="s">
        <v>4524</v>
      </c>
      <c r="F1173" s="78" t="s">
        <v>3052</v>
      </c>
      <c r="G1173" s="78" t="s">
        <v>4525</v>
      </c>
      <c r="H1173" s="78" t="s">
        <v>3055</v>
      </c>
    </row>
    <row r="1174" spans="1:8">
      <c r="A1174" s="78" t="s">
        <v>502</v>
      </c>
      <c r="C1174" s="78" t="s">
        <v>2012</v>
      </c>
      <c r="D1174" s="78" t="s">
        <v>3056</v>
      </c>
      <c r="E1174" s="78" t="s">
        <v>4526</v>
      </c>
      <c r="F1174" s="78" t="s">
        <v>3057</v>
      </c>
      <c r="G1174" s="78" t="s">
        <v>4161</v>
      </c>
      <c r="H1174" s="78" t="s">
        <v>3058</v>
      </c>
    </row>
    <row r="1175" spans="1:8">
      <c r="A1175" s="78" t="s">
        <v>502</v>
      </c>
      <c r="C1175" s="78" t="s">
        <v>503</v>
      </c>
      <c r="D1175" s="78" t="s">
        <v>3059</v>
      </c>
      <c r="E1175" s="78" t="s">
        <v>4527</v>
      </c>
      <c r="F1175" s="78" t="s">
        <v>3057</v>
      </c>
      <c r="G1175" s="78" t="s">
        <v>4399</v>
      </c>
      <c r="H1175" s="78" t="s">
        <v>3060</v>
      </c>
    </row>
    <row r="1176" spans="1:8">
      <c r="A1176" s="78" t="s">
        <v>502</v>
      </c>
      <c r="C1176" s="78" t="s">
        <v>2012</v>
      </c>
      <c r="D1176" s="78" t="s">
        <v>3061</v>
      </c>
      <c r="E1176" s="78" t="s">
        <v>4528</v>
      </c>
      <c r="F1176" s="78" t="s">
        <v>3057</v>
      </c>
      <c r="G1176" s="78" t="s">
        <v>3943</v>
      </c>
      <c r="H1176" s="78" t="s">
        <v>3062</v>
      </c>
    </row>
    <row r="1177" spans="1:8">
      <c r="A1177" s="78" t="s">
        <v>502</v>
      </c>
      <c r="C1177" s="78" t="s">
        <v>503</v>
      </c>
      <c r="D1177" s="78" t="s">
        <v>3063</v>
      </c>
      <c r="E1177" s="78" t="s">
        <v>4529</v>
      </c>
      <c r="F1177" s="78" t="s">
        <v>3064</v>
      </c>
      <c r="G1177" s="78" t="s">
        <v>3375</v>
      </c>
      <c r="H1177" s="78" t="s">
        <v>3065</v>
      </c>
    </row>
    <row r="1178" spans="1:8">
      <c r="A1178" s="78" t="s">
        <v>502</v>
      </c>
      <c r="C1178" s="78" t="s">
        <v>503</v>
      </c>
      <c r="D1178" s="78" t="s">
        <v>3066</v>
      </c>
      <c r="E1178" s="78" t="s">
        <v>4530</v>
      </c>
      <c r="F1178" s="78" t="s">
        <v>3067</v>
      </c>
      <c r="G1178" s="78" t="s">
        <v>4531</v>
      </c>
      <c r="H1178" s="78" t="s">
        <v>3068</v>
      </c>
    </row>
    <row r="1179" spans="1:8">
      <c r="A1179" s="78" t="s">
        <v>502</v>
      </c>
      <c r="C1179" s="78" t="s">
        <v>503</v>
      </c>
      <c r="D1179" s="78" t="s">
        <v>3069</v>
      </c>
      <c r="E1179" s="78" t="s">
        <v>4532</v>
      </c>
      <c r="F1179" s="78" t="s">
        <v>3067</v>
      </c>
      <c r="G1179" s="78" t="s">
        <v>3308</v>
      </c>
      <c r="H1179" s="78" t="s">
        <v>3070</v>
      </c>
    </row>
    <row r="1180" spans="1:8">
      <c r="A1180" s="78" t="s">
        <v>502</v>
      </c>
      <c r="C1180" s="78" t="s">
        <v>503</v>
      </c>
      <c r="D1180" s="78" t="s">
        <v>3071</v>
      </c>
      <c r="E1180" s="78" t="s">
        <v>4533</v>
      </c>
      <c r="F1180" s="78" t="s">
        <v>3072</v>
      </c>
      <c r="G1180" s="78" t="s">
        <v>4534</v>
      </c>
      <c r="H1180" s="78" t="s">
        <v>3073</v>
      </c>
    </row>
    <row r="1181" spans="1:8">
      <c r="A1181" s="78" t="s">
        <v>502</v>
      </c>
      <c r="C1181" s="78" t="s">
        <v>503</v>
      </c>
      <c r="D1181" s="78" t="s">
        <v>3074</v>
      </c>
      <c r="E1181" s="78" t="s">
        <v>4535</v>
      </c>
      <c r="F1181" s="78" t="s">
        <v>3072</v>
      </c>
      <c r="G1181" s="78" t="s">
        <v>4394</v>
      </c>
      <c r="H1181" s="78" t="s">
        <v>3075</v>
      </c>
    </row>
    <row r="1182" spans="1:8">
      <c r="A1182" s="78" t="s">
        <v>502</v>
      </c>
      <c r="C1182" s="78" t="s">
        <v>503</v>
      </c>
      <c r="D1182" s="78" t="s">
        <v>3076</v>
      </c>
      <c r="E1182" s="78" t="s">
        <v>4536</v>
      </c>
      <c r="F1182" s="78" t="s">
        <v>3077</v>
      </c>
      <c r="G1182" s="78" t="s">
        <v>4537</v>
      </c>
      <c r="H1182" s="78" t="s">
        <v>3078</v>
      </c>
    </row>
    <row r="1183" spans="1:8">
      <c r="A1183" s="78" t="s">
        <v>502</v>
      </c>
      <c r="C1183" s="78" t="s">
        <v>503</v>
      </c>
      <c r="D1183" s="78" t="s">
        <v>3079</v>
      </c>
      <c r="E1183" s="78" t="s">
        <v>4538</v>
      </c>
      <c r="F1183" s="78" t="s">
        <v>3077</v>
      </c>
      <c r="G1183" s="78" t="s">
        <v>4539</v>
      </c>
      <c r="H1183" s="78" t="s">
        <v>3080</v>
      </c>
    </row>
    <row r="1184" spans="1:8">
      <c r="A1184" s="78" t="s">
        <v>502</v>
      </c>
      <c r="C1184" s="78" t="s">
        <v>503</v>
      </c>
      <c r="D1184" s="78" t="s">
        <v>3081</v>
      </c>
      <c r="E1184" s="78" t="s">
        <v>3791</v>
      </c>
      <c r="F1184" s="78" t="s">
        <v>3077</v>
      </c>
      <c r="G1184" s="78" t="s">
        <v>4540</v>
      </c>
      <c r="H1184" s="78" t="s">
        <v>3082</v>
      </c>
    </row>
    <row r="1185" spans="1:8">
      <c r="A1185" s="78" t="s">
        <v>502</v>
      </c>
      <c r="C1185" s="78" t="s">
        <v>503</v>
      </c>
      <c r="D1185" s="78" t="s">
        <v>3083</v>
      </c>
      <c r="E1185" s="78" t="s">
        <v>4541</v>
      </c>
      <c r="F1185" s="78" t="s">
        <v>3077</v>
      </c>
      <c r="G1185" s="78" t="s">
        <v>4542</v>
      </c>
      <c r="H1185" s="78" t="s">
        <v>3084</v>
      </c>
    </row>
    <row r="1186" spans="1:8">
      <c r="A1186" s="78" t="s">
        <v>502</v>
      </c>
      <c r="C1186" s="78" t="s">
        <v>503</v>
      </c>
      <c r="D1186" s="78" t="s">
        <v>3085</v>
      </c>
      <c r="E1186" s="78" t="s">
        <v>4543</v>
      </c>
      <c r="F1186" s="78" t="s">
        <v>3086</v>
      </c>
      <c r="G1186" s="78" t="s">
        <v>3989</v>
      </c>
      <c r="H1186" s="78" t="s">
        <v>3087</v>
      </c>
    </row>
    <row r="1187" spans="1:8">
      <c r="A1187" s="78" t="s">
        <v>502</v>
      </c>
      <c r="C1187" s="78" t="s">
        <v>56</v>
      </c>
      <c r="D1187" s="78" t="s">
        <v>3088</v>
      </c>
      <c r="E1187" s="78" t="s">
        <v>4544</v>
      </c>
      <c r="F1187" s="78" t="s">
        <v>4545</v>
      </c>
      <c r="G1187" s="78" t="s">
        <v>4545</v>
      </c>
      <c r="H1187" s="78" t="s">
        <v>3089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DBA2-E2EA-014F-9FB1-B52DB5D905A7}">
  <sheetPr>
    <tabColor rgb="FFFF0000"/>
  </sheetPr>
  <dimension ref="A1:Z234"/>
  <sheetViews>
    <sheetView zoomScale="125" workbookViewId="0">
      <selection activeCell="C56" sqref="C56"/>
    </sheetView>
  </sheetViews>
  <sheetFormatPr baseColWidth="10" defaultColWidth="8.83203125" defaultRowHeight="15"/>
  <cols>
    <col min="1" max="1" width="35.6640625" style="4" customWidth="1"/>
    <col min="2" max="2" width="22" style="4" bestFit="1" customWidth="1"/>
    <col min="3" max="3" width="19" style="4" bestFit="1" customWidth="1"/>
    <col min="4" max="5" width="15.5" style="4" customWidth="1"/>
    <col min="6" max="6" width="18.5" style="4" customWidth="1"/>
    <col min="7" max="7" width="47" style="4" bestFit="1" customWidth="1"/>
    <col min="8" max="8" width="47" style="4" customWidth="1"/>
    <col min="9" max="11" width="24.83203125" style="4" customWidth="1"/>
    <col min="12" max="12" width="24.33203125" style="4" bestFit="1" customWidth="1"/>
    <col min="13" max="13" width="23.1640625" style="4" customWidth="1"/>
    <col min="14" max="14" width="18.6640625" style="4" bestFit="1" customWidth="1"/>
    <col min="15" max="15" width="19" style="4" bestFit="1" customWidth="1"/>
    <col min="16" max="16" width="16.1640625" style="4" customWidth="1"/>
    <col min="17" max="17" width="23.5" style="4" customWidth="1"/>
    <col min="18" max="18" width="16.5" style="4" bestFit="1" customWidth="1"/>
    <col min="19" max="19" width="19" style="4" bestFit="1" customWidth="1"/>
    <col min="20" max="20" width="20.33203125" style="4" bestFit="1" customWidth="1"/>
    <col min="21" max="21" width="18.5" style="4" bestFit="1" customWidth="1"/>
    <col min="22" max="22" width="16.6640625" style="4" customWidth="1"/>
    <col min="23" max="23" width="18.5" style="4" bestFit="1" customWidth="1"/>
    <col min="24" max="24" width="28.1640625" style="4" bestFit="1" customWidth="1"/>
    <col min="25" max="25" width="54" style="4" bestFit="1" customWidth="1"/>
    <col min="26" max="26" width="23" style="4" bestFit="1" customWidth="1"/>
  </cols>
  <sheetData>
    <row r="1" spans="1:26">
      <c r="A1"/>
      <c r="B1"/>
      <c r="C1"/>
      <c r="D1"/>
      <c r="E1"/>
      <c r="F1"/>
      <c r="G1" s="9" t="s">
        <v>284</v>
      </c>
      <c r="H1" s="9"/>
      <c r="I1"/>
      <c r="J1"/>
      <c r="K1"/>
      <c r="N1"/>
      <c r="P1"/>
      <c r="Q1"/>
      <c r="R1"/>
      <c r="S1"/>
      <c r="T1"/>
      <c r="U1"/>
      <c r="V1"/>
      <c r="W1"/>
      <c r="X1"/>
      <c r="Y1"/>
      <c r="Z1"/>
    </row>
    <row r="2" spans="1:26" s="22" customFormat="1" ht="32">
      <c r="A2" s="20"/>
      <c r="B2" s="20"/>
      <c r="C2" s="20"/>
      <c r="D2" s="20" t="s">
        <v>278</v>
      </c>
      <c r="E2" s="20"/>
      <c r="F2" s="20"/>
      <c r="G2" s="21" t="s">
        <v>283</v>
      </c>
      <c r="H2" s="21"/>
      <c r="I2" s="20" t="s">
        <v>293</v>
      </c>
      <c r="J2" s="20"/>
      <c r="K2" s="20" t="s">
        <v>292</v>
      </c>
      <c r="L2" s="20"/>
      <c r="M2" s="20"/>
      <c r="N2" s="20"/>
      <c r="O2" s="20" t="s">
        <v>277</v>
      </c>
      <c r="P2" s="20" t="s">
        <v>277</v>
      </c>
      <c r="Q2" s="20"/>
      <c r="R2" s="20"/>
      <c r="S2" s="20"/>
      <c r="T2" s="20" t="s">
        <v>277</v>
      </c>
      <c r="U2" s="20" t="s">
        <v>277</v>
      </c>
      <c r="V2" s="20" t="s">
        <v>277</v>
      </c>
      <c r="W2" s="20" t="s">
        <v>277</v>
      </c>
      <c r="X2" s="4" t="s">
        <v>281</v>
      </c>
      <c r="Y2" s="20"/>
      <c r="Z2" s="20" t="s">
        <v>257</v>
      </c>
    </row>
    <row r="3" spans="1:26" s="22" customFormat="1" ht="80">
      <c r="A3" s="20"/>
      <c r="B3" s="20"/>
      <c r="C3" s="20"/>
      <c r="D3" s="20" t="s">
        <v>279</v>
      </c>
      <c r="E3" s="20"/>
      <c r="F3" s="20"/>
      <c r="G3" s="20" t="s">
        <v>285</v>
      </c>
      <c r="H3" s="20"/>
      <c r="I3" s="20" t="s">
        <v>294</v>
      </c>
      <c r="J3" s="20"/>
      <c r="K3" s="20"/>
      <c r="L3" s="20"/>
      <c r="M3" s="20"/>
      <c r="N3" s="20"/>
      <c r="O3" s="20"/>
      <c r="P3" s="20" t="s">
        <v>295</v>
      </c>
      <c r="Q3" s="20"/>
      <c r="R3" s="23"/>
      <c r="S3" s="20"/>
      <c r="T3" s="20"/>
      <c r="U3" s="20"/>
      <c r="V3" s="20"/>
      <c r="W3" s="20"/>
      <c r="X3" s="4" t="s">
        <v>282</v>
      </c>
      <c r="Y3" s="4" t="s">
        <v>296</v>
      </c>
      <c r="Z3" s="20" t="s">
        <v>297</v>
      </c>
    </row>
    <row r="4" spans="1:26">
      <c r="D4" s="4" t="s">
        <v>280</v>
      </c>
    </row>
    <row r="5" spans="1:26">
      <c r="A5" s="1"/>
      <c r="B5" s="19" t="s">
        <v>258</v>
      </c>
      <c r="C5" s="19" t="s">
        <v>259</v>
      </c>
      <c r="D5" s="18" t="s">
        <v>256</v>
      </c>
      <c r="E5" s="19" t="s">
        <v>288</v>
      </c>
      <c r="F5" s="2" t="s">
        <v>11</v>
      </c>
      <c r="G5" s="18" t="s">
        <v>2</v>
      </c>
      <c r="H5" s="19" t="s">
        <v>287</v>
      </c>
      <c r="I5" s="18" t="s">
        <v>1</v>
      </c>
      <c r="J5" s="19" t="s">
        <v>286</v>
      </c>
      <c r="K5" s="2" t="s">
        <v>291</v>
      </c>
      <c r="L5" s="19" t="s">
        <v>260</v>
      </c>
      <c r="M5" s="19" t="s">
        <v>261</v>
      </c>
      <c r="N5" s="2" t="s">
        <v>3</v>
      </c>
      <c r="O5" s="19" t="s">
        <v>262</v>
      </c>
      <c r="P5" s="2" t="s">
        <v>263</v>
      </c>
      <c r="Q5" s="19" t="s">
        <v>275</v>
      </c>
      <c r="R5" s="2" t="s">
        <v>4</v>
      </c>
      <c r="S5" s="2" t="s">
        <v>272</v>
      </c>
      <c r="T5" s="19" t="s">
        <v>273</v>
      </c>
      <c r="U5" s="19" t="s">
        <v>264</v>
      </c>
      <c r="V5" s="19" t="s">
        <v>5</v>
      </c>
      <c r="W5" s="19" t="s">
        <v>274</v>
      </c>
      <c r="X5" s="2" t="s">
        <v>6</v>
      </c>
      <c r="Y5" s="19" t="s">
        <v>289</v>
      </c>
      <c r="Z5" s="19" t="s">
        <v>7</v>
      </c>
    </row>
    <row r="6" spans="1:26" s="9" customFormat="1">
      <c r="A6" s="3" t="s">
        <v>0</v>
      </c>
      <c r="B6" s="1">
        <v>128</v>
      </c>
      <c r="C6" s="1">
        <v>8</v>
      </c>
      <c r="D6" s="1" t="s">
        <v>18</v>
      </c>
      <c r="E6" s="1">
        <f>IF(D6="DDR4",1,2)</f>
        <v>1</v>
      </c>
      <c r="F6" s="1" t="s">
        <v>10</v>
      </c>
      <c r="G6" s="1" t="s">
        <v>12</v>
      </c>
      <c r="H6" s="1" t="str">
        <f>LEFT(G6,FIND(" ",G6)-1)</f>
        <v>Intel</v>
      </c>
      <c r="I6" s="1" t="s">
        <v>9</v>
      </c>
      <c r="J6" s="1" t="str">
        <f>LEFT(I6,FIND(" ",I6)-1)</f>
        <v>Intel</v>
      </c>
      <c r="K6" s="1" t="e">
        <f>VLOOKUP(G6,[1]vilagosszesgpuja!$A$2:$E$2339,2,FALSE)</f>
        <v>#N/A</v>
      </c>
      <c r="L6" s="1">
        <v>3220</v>
      </c>
      <c r="M6" s="1">
        <v>13</v>
      </c>
      <c r="N6" s="1" t="s">
        <v>17</v>
      </c>
      <c r="O6" s="11">
        <v>40</v>
      </c>
      <c r="P6" s="4" t="s">
        <v>270</v>
      </c>
      <c r="Q6" s="16">
        <f>(SUBSTITUTE(LEFT(P6,FIND(" ",P6)),"x ","",1))*(SUBSTITUTE(RIGHT(P6,FIND(" ",P6)),"x ","",1))</f>
        <v>2073600</v>
      </c>
      <c r="R6" s="1" t="s">
        <v>14</v>
      </c>
      <c r="S6" s="1" t="str">
        <f t="shared" ref="S6:S10" si="0">SUBSTITUTE(R6,"Bluetooth",)</f>
        <v xml:space="preserve"> 5.0</v>
      </c>
      <c r="T6" s="17" t="str">
        <f>SUBSTITUTE(S6,"WLAN",)</f>
        <v xml:space="preserve"> 5.0</v>
      </c>
      <c r="U6" s="8" t="s">
        <v>265</v>
      </c>
      <c r="V6" s="1">
        <v>4</v>
      </c>
      <c r="W6" s="1">
        <v>4</v>
      </c>
      <c r="X6" s="1" t="s">
        <v>15</v>
      </c>
      <c r="Y6" s="1">
        <f>IF(X6&lt;&gt;"-",1,0)</f>
        <v>1</v>
      </c>
      <c r="Z6" s="1" t="s">
        <v>16</v>
      </c>
    </row>
    <row r="7" spans="1:26" s="9" customFormat="1">
      <c r="A7" s="9" t="s">
        <v>19</v>
      </c>
      <c r="B7" s="9">
        <v>512</v>
      </c>
      <c r="C7" s="9">
        <v>16</v>
      </c>
      <c r="D7" s="9" t="s">
        <v>18</v>
      </c>
      <c r="E7" s="1">
        <f t="shared" ref="E7:E10" si="1">IF(D7="DDR4",1,2)</f>
        <v>1</v>
      </c>
      <c r="F7" s="9" t="s">
        <v>251</v>
      </c>
      <c r="G7" s="9" t="s">
        <v>99</v>
      </c>
      <c r="H7" s="1" t="str">
        <f t="shared" ref="H7:H10" si="2">LEFT(G7,FIND(" ",G7)-1)</f>
        <v>Intel</v>
      </c>
      <c r="I7" s="9" t="s">
        <v>51</v>
      </c>
      <c r="J7" s="1" t="str">
        <f t="shared" ref="J7:J10" si="3">LEFT(I7,FIND(" ",I7)-1)</f>
        <v>Intel</v>
      </c>
      <c r="K7" s="1" t="e">
        <f>VLOOKUP(G7,[1]vilagosszesgpuja!$A$2:$E$2339,2,FALSE)</f>
        <v>#N/A</v>
      </c>
      <c r="L7" s="4">
        <v>3232</v>
      </c>
      <c r="M7" s="4">
        <v>13</v>
      </c>
      <c r="N7" s="9" t="s">
        <v>252</v>
      </c>
      <c r="O7" s="4">
        <v>40</v>
      </c>
      <c r="P7" s="9" t="s">
        <v>270</v>
      </c>
      <c r="Q7" s="16">
        <f t="shared" ref="Q7:Q9" si="4">(SUBSTITUTE(LEFT(P7,FIND(" ",P7)),"x ","",1))*(SUBSTITUTE(RIGHT(P7,FIND(" ",P7)),"x ","",1))</f>
        <v>2073600</v>
      </c>
      <c r="R7" s="9" t="s">
        <v>172</v>
      </c>
      <c r="S7" s="12" t="str">
        <f t="shared" si="0"/>
        <v xml:space="preserve"> 5.0WLAN</v>
      </c>
      <c r="T7" s="17" t="str">
        <f t="shared" ref="T7:T10" si="5">SUBSTITUTE(S7,"WLAN",)</f>
        <v xml:space="preserve"> 5.0</v>
      </c>
      <c r="U7" s="10" t="s">
        <v>266</v>
      </c>
      <c r="V7" s="9">
        <v>4</v>
      </c>
      <c r="W7" s="9">
        <v>8</v>
      </c>
      <c r="X7" s="9" t="s">
        <v>215</v>
      </c>
      <c r="Y7" s="1">
        <f t="shared" ref="Y7:Y10" si="6">IF(X7&lt;&gt;"-",1,0)</f>
        <v>1</v>
      </c>
      <c r="Z7" s="9" t="s">
        <v>16</v>
      </c>
    </row>
    <row r="8" spans="1:26" s="9" customFormat="1">
      <c r="A8" s="9" t="s">
        <v>21</v>
      </c>
      <c r="B8" s="9">
        <v>512</v>
      </c>
      <c r="C8" s="9">
        <v>12</v>
      </c>
      <c r="D8" s="9" t="s">
        <v>223</v>
      </c>
      <c r="E8" s="1">
        <f t="shared" si="1"/>
        <v>2</v>
      </c>
      <c r="F8" s="9" t="s">
        <v>251</v>
      </c>
      <c r="G8" s="9" t="s">
        <v>254</v>
      </c>
      <c r="H8" s="1" t="str">
        <f t="shared" si="2"/>
        <v>AMD Radeon</v>
      </c>
      <c r="I8" s="9" t="s">
        <v>52</v>
      </c>
      <c r="J8" s="1" t="str">
        <f t="shared" si="3"/>
        <v>AMD</v>
      </c>
      <c r="K8" s="1" t="e">
        <f>VLOOKUP(G8,[1]vilagosszesgpuja!$A$2:$E$2339,2,FALSE)</f>
        <v>#N/A</v>
      </c>
      <c r="L8" s="4">
        <v>2222</v>
      </c>
      <c r="M8" s="4">
        <v>10</v>
      </c>
      <c r="N8" s="9" t="s">
        <v>252</v>
      </c>
      <c r="O8" s="4">
        <v>30</v>
      </c>
      <c r="P8" s="13" t="s">
        <v>271</v>
      </c>
      <c r="Q8" s="16">
        <f t="shared" si="4"/>
        <v>1440000</v>
      </c>
      <c r="R8" s="9" t="s">
        <v>173</v>
      </c>
      <c r="S8" s="12" t="str">
        <f t="shared" si="0"/>
        <v xml:space="preserve"> 5.1WLAN</v>
      </c>
      <c r="T8" s="17" t="str">
        <f t="shared" si="5"/>
        <v xml:space="preserve"> 5.1</v>
      </c>
      <c r="U8" s="10" t="s">
        <v>267</v>
      </c>
      <c r="V8" s="9">
        <v>6</v>
      </c>
      <c r="W8" s="9">
        <v>8</v>
      </c>
      <c r="X8" s="9" t="s">
        <v>215</v>
      </c>
      <c r="Y8" s="1">
        <f t="shared" si="6"/>
        <v>1</v>
      </c>
      <c r="Z8" s="9" t="s">
        <v>157</v>
      </c>
    </row>
    <row r="9" spans="1:26" s="9" customFormat="1">
      <c r="A9" s="9" t="s">
        <v>23</v>
      </c>
      <c r="B9" s="9">
        <v>512</v>
      </c>
      <c r="C9" s="9">
        <v>16</v>
      </c>
      <c r="D9" s="9" t="s">
        <v>223</v>
      </c>
      <c r="E9" s="1">
        <f t="shared" si="1"/>
        <v>2</v>
      </c>
      <c r="F9" s="9" t="s">
        <v>251</v>
      </c>
      <c r="G9" s="9" t="s">
        <v>255</v>
      </c>
      <c r="H9" s="1" t="str">
        <f t="shared" si="2"/>
        <v>SAPPHIRE Radeon</v>
      </c>
      <c r="I9" s="9" t="s">
        <v>53</v>
      </c>
      <c r="J9" s="1" t="str">
        <f t="shared" si="3"/>
        <v>AMD</v>
      </c>
      <c r="K9" s="1" t="e">
        <f>VLOOKUP(G9,[1]vilagosszesgpuja!$A$2:$E$2339,2,FALSE)</f>
        <v>#N/A</v>
      </c>
      <c r="L9" s="4">
        <v>1101</v>
      </c>
      <c r="M9" s="4">
        <v>8</v>
      </c>
      <c r="N9" s="9" t="s">
        <v>252</v>
      </c>
      <c r="O9" s="4">
        <v>12</v>
      </c>
      <c r="P9" s="9" t="s">
        <v>270</v>
      </c>
      <c r="Q9" s="16">
        <f t="shared" si="4"/>
        <v>2073600</v>
      </c>
      <c r="R9" s="9" t="s">
        <v>173</v>
      </c>
      <c r="S9" s="12" t="str">
        <f t="shared" si="0"/>
        <v xml:space="preserve"> 5.1WLAN</v>
      </c>
      <c r="T9" s="17" t="str">
        <f t="shared" si="5"/>
        <v xml:space="preserve"> 5.1</v>
      </c>
      <c r="U9" s="10" t="s">
        <v>268</v>
      </c>
      <c r="V9" s="9">
        <v>6</v>
      </c>
      <c r="W9" s="9">
        <v>8</v>
      </c>
      <c r="X9" s="9" t="s">
        <v>215</v>
      </c>
      <c r="Y9" s="1">
        <f t="shared" si="6"/>
        <v>1</v>
      </c>
      <c r="Z9" s="9" t="s">
        <v>158</v>
      </c>
    </row>
    <row r="10" spans="1:26" s="9" customFormat="1">
      <c r="A10" s="9" t="s">
        <v>24</v>
      </c>
      <c r="B10" s="9">
        <v>256</v>
      </c>
      <c r="C10" s="9">
        <v>8</v>
      </c>
      <c r="D10" s="9" t="s">
        <v>18</v>
      </c>
      <c r="E10" s="1">
        <f t="shared" si="1"/>
        <v>1</v>
      </c>
      <c r="F10" s="9" t="s">
        <v>251</v>
      </c>
      <c r="G10" s="9" t="s">
        <v>276</v>
      </c>
      <c r="H10" s="1" t="str">
        <f t="shared" si="2"/>
        <v>Intel</v>
      </c>
      <c r="I10" s="9" t="s">
        <v>54</v>
      </c>
      <c r="J10" s="1" t="str">
        <f t="shared" si="3"/>
        <v>Intel</v>
      </c>
      <c r="K10" s="1">
        <f>VLOOKUP(G10,[1]vilagosszesgpuja!$A$2:$E$2339,2,FALSE)</f>
        <v>1041</v>
      </c>
      <c r="L10" s="4">
        <v>100000</v>
      </c>
      <c r="M10" s="4">
        <v>40</v>
      </c>
      <c r="N10" s="9" t="s">
        <v>253</v>
      </c>
      <c r="O10" s="4">
        <v>50</v>
      </c>
      <c r="P10" s="9" t="s">
        <v>406</v>
      </c>
      <c r="Q10" s="16">
        <f>(SUBSTITUTE(LEFT(SUBSTITUTE(P10,".",""),FIND(" ",SUBSTITUTE(P10,".",""))),"x ","",1))*(SUBSTITUTE(RIGHT(SUBSTITUTE(P10,".",""),FIND(" ",SUBSTITUTE(P10,".",""))),"x ","",1))</f>
        <v>2073600</v>
      </c>
      <c r="R10" s="9" t="s">
        <v>174</v>
      </c>
      <c r="S10" s="12" t="str">
        <f t="shared" si="0"/>
        <v xml:space="preserve"> 4.2WLAN</v>
      </c>
      <c r="T10" s="17" t="str">
        <f t="shared" si="5"/>
        <v xml:space="preserve"> 4.2</v>
      </c>
      <c r="U10" s="10" t="s">
        <v>269</v>
      </c>
      <c r="V10" s="9">
        <v>4</v>
      </c>
      <c r="W10" s="9">
        <v>6</v>
      </c>
      <c r="X10" s="9" t="s">
        <v>290</v>
      </c>
      <c r="Y10" s="1">
        <f t="shared" si="6"/>
        <v>0</v>
      </c>
      <c r="Z10" s="9" t="s">
        <v>159</v>
      </c>
    </row>
    <row r="11" spans="1:26">
      <c r="A11"/>
      <c r="B11"/>
      <c r="C11"/>
      <c r="D11"/>
      <c r="E11" s="1"/>
      <c r="F11"/>
      <c r="G11"/>
      <c r="H11" s="1"/>
      <c r="I11"/>
      <c r="J11" s="1"/>
      <c r="K11" s="1"/>
      <c r="N11"/>
      <c r="P11"/>
      <c r="Q11" s="16"/>
      <c r="R11"/>
      <c r="S11" s="1"/>
      <c r="T11" s="17"/>
      <c r="U11"/>
      <c r="V11"/>
      <c r="W11"/>
      <c r="X11" s="24"/>
      <c r="Y11" s="25"/>
      <c r="Z11"/>
    </row>
    <row r="12" spans="1:26">
      <c r="A12"/>
      <c r="B12"/>
      <c r="C12"/>
      <c r="D12"/>
      <c r="E12" s="1"/>
      <c r="G12"/>
      <c r="H12" s="1"/>
      <c r="I12"/>
      <c r="J12" s="1"/>
      <c r="K12" s="1"/>
      <c r="P12" s="9"/>
      <c r="Q12" s="16"/>
      <c r="R12"/>
      <c r="S12" s="12"/>
      <c r="T12" s="17"/>
      <c r="U12"/>
      <c r="V12"/>
      <c r="Z12"/>
    </row>
    <row r="13" spans="1:26">
      <c r="A13"/>
      <c r="B13"/>
      <c r="C13"/>
      <c r="D13"/>
      <c r="E13" s="1"/>
      <c r="G13"/>
      <c r="H13" s="1"/>
      <c r="I13"/>
      <c r="J13" s="1"/>
      <c r="K13" s="1"/>
      <c r="P13" s="9"/>
      <c r="Q13" s="16"/>
      <c r="R13"/>
      <c r="S13" s="12"/>
      <c r="T13" s="17"/>
      <c r="U13"/>
      <c r="V13"/>
      <c r="Z13"/>
    </row>
    <row r="14" spans="1:26">
      <c r="C14"/>
      <c r="R14"/>
    </row>
    <row r="15" spans="1:26">
      <c r="C15"/>
      <c r="R15"/>
    </row>
    <row r="16" spans="1:26">
      <c r="C16"/>
      <c r="R16"/>
    </row>
    <row r="17" spans="3:17">
      <c r="C17"/>
    </row>
    <row r="18" spans="3:17">
      <c r="P18" s="12"/>
    </row>
    <row r="19" spans="3:17">
      <c r="P19" s="12"/>
    </row>
    <row r="20" spans="3:17">
      <c r="P20" s="14"/>
      <c r="Q20" s="12"/>
    </row>
    <row r="21" spans="3:17">
      <c r="P21" s="15"/>
      <c r="Q21" s="12"/>
    </row>
    <row r="22" spans="3:17">
      <c r="P22" s="14"/>
      <c r="Q22" s="12"/>
    </row>
    <row r="23" spans="3:17">
      <c r="P23" s="14"/>
      <c r="Q23" s="12"/>
    </row>
    <row r="24" spans="3:17">
      <c r="P24" s="12"/>
      <c r="Q24" s="12"/>
    </row>
    <row r="231" spans="1:1">
      <c r="A231" s="7"/>
    </row>
    <row r="233" spans="1:1">
      <c r="A233" s="7"/>
    </row>
    <row r="234" spans="1:1">
      <c r="A234" s="7"/>
    </row>
  </sheetData>
  <dataConsolidate/>
  <conditionalFormatting sqref="B6:B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C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:L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T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588A-0036-1F41-8CF8-7CA4D89D082D}">
  <sheetPr>
    <tabColor rgb="FFFF0000"/>
  </sheetPr>
  <dimension ref="A1:A487"/>
  <sheetViews>
    <sheetView workbookViewId="0">
      <selection activeCell="E17" sqref="E17"/>
    </sheetView>
  </sheetViews>
  <sheetFormatPr baseColWidth="10" defaultRowHeight="15"/>
  <sheetData>
    <row r="1" spans="1:1">
      <c r="A1" t="s">
        <v>19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23</v>
      </c>
    </row>
    <row r="9" spans="1:1">
      <c r="A9" t="s">
        <v>247</v>
      </c>
    </row>
    <row r="10" spans="1:1">
      <c r="A10" t="s">
        <v>24</v>
      </c>
    </row>
    <row r="11" spans="1:1">
      <c r="A11" t="s">
        <v>24</v>
      </c>
    </row>
    <row r="12" spans="1:1">
      <c r="A12" t="s">
        <v>248</v>
      </c>
    </row>
    <row r="13" spans="1:1">
      <c r="A13" t="s">
        <v>25</v>
      </c>
    </row>
    <row r="14" spans="1:1">
      <c r="A14" t="s">
        <v>25</v>
      </c>
    </row>
    <row r="15" spans="1:1">
      <c r="A15" t="s">
        <v>26</v>
      </c>
    </row>
    <row r="16" spans="1:1">
      <c r="A16" t="s">
        <v>27</v>
      </c>
    </row>
    <row r="17" spans="1:1">
      <c r="A17" t="s">
        <v>27</v>
      </c>
    </row>
    <row r="18" spans="1:1">
      <c r="A18" t="s">
        <v>28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35</v>
      </c>
    </row>
    <row r="23" spans="1:1">
      <c r="A23" t="s">
        <v>37</v>
      </c>
    </row>
    <row r="24" spans="1:1">
      <c r="A24" t="s">
        <v>36</v>
      </c>
    </row>
    <row r="25" spans="1:1">
      <c r="A25" t="s">
        <v>35</v>
      </c>
    </row>
    <row r="26" spans="1:1">
      <c r="A26" t="s">
        <v>38</v>
      </c>
    </row>
    <row r="27" spans="1:1">
      <c r="A27" t="s">
        <v>39</v>
      </c>
    </row>
    <row r="28" spans="1:1">
      <c r="A28" t="s">
        <v>40</v>
      </c>
    </row>
    <row r="29" spans="1:1">
      <c r="A29" t="s">
        <v>40</v>
      </c>
    </row>
    <row r="30" spans="1:1">
      <c r="A30" t="s">
        <v>41</v>
      </c>
    </row>
    <row r="31" spans="1:1">
      <c r="A31" t="s">
        <v>42</v>
      </c>
    </row>
    <row r="32" spans="1:1">
      <c r="A32" t="s">
        <v>42</v>
      </c>
    </row>
    <row r="33" spans="1:1">
      <c r="A33" t="s">
        <v>43</v>
      </c>
    </row>
    <row r="34" spans="1:1">
      <c r="A34" t="s">
        <v>44</v>
      </c>
    </row>
    <row r="35" spans="1:1">
      <c r="A35" t="s">
        <v>44</v>
      </c>
    </row>
    <row r="36" spans="1:1">
      <c r="A36" t="s">
        <v>44</v>
      </c>
    </row>
    <row r="37" spans="1:1">
      <c r="A37" t="s">
        <v>45</v>
      </c>
    </row>
    <row r="38" spans="1:1">
      <c r="A38" t="s">
        <v>42</v>
      </c>
    </row>
    <row r="39" spans="1:1">
      <c r="A39" t="s">
        <v>42</v>
      </c>
    </row>
    <row r="40" spans="1:1">
      <c r="A40" t="s">
        <v>46</v>
      </c>
    </row>
    <row r="41" spans="1:1">
      <c r="A41" t="s">
        <v>47</v>
      </c>
    </row>
    <row r="42" spans="1:1">
      <c r="A42" t="s">
        <v>48</v>
      </c>
    </row>
    <row r="43" spans="1:1">
      <c r="A43" t="s">
        <v>47</v>
      </c>
    </row>
    <row r="44" spans="1:1">
      <c r="A44" t="s">
        <v>8</v>
      </c>
    </row>
    <row r="45" spans="1:1">
      <c r="A45" t="s">
        <v>42</v>
      </c>
    </row>
    <row r="46" spans="1:1">
      <c r="A46" t="s">
        <v>42</v>
      </c>
    </row>
    <row r="47" spans="1:1">
      <c r="A47" t="s">
        <v>49</v>
      </c>
    </row>
    <row r="48" spans="1:1">
      <c r="A48" t="s">
        <v>29</v>
      </c>
    </row>
    <row r="49" spans="1:1">
      <c r="A49" t="s">
        <v>30</v>
      </c>
    </row>
    <row r="50" spans="1:1">
      <c r="A50" t="s">
        <v>31</v>
      </c>
    </row>
    <row r="51" spans="1:1">
      <c r="A51" t="s">
        <v>32</v>
      </c>
    </row>
    <row r="52" spans="1:1">
      <c r="A52" t="s">
        <v>31</v>
      </c>
    </row>
    <row r="53" spans="1:1">
      <c r="A53" t="s">
        <v>31</v>
      </c>
    </row>
    <row r="54" spans="1:1">
      <c r="A54" t="s">
        <v>33</v>
      </c>
    </row>
    <row r="55" spans="1:1">
      <c r="A55" t="s">
        <v>38</v>
      </c>
    </row>
    <row r="56" spans="1:1">
      <c r="A56" t="s">
        <v>39</v>
      </c>
    </row>
    <row r="57" spans="1:1">
      <c r="A57" t="s">
        <v>40</v>
      </c>
    </row>
    <row r="58" spans="1:1">
      <c r="A58" t="s">
        <v>40</v>
      </c>
    </row>
    <row r="59" spans="1:1">
      <c r="A59" t="s">
        <v>41</v>
      </c>
    </row>
    <row r="60" spans="1:1">
      <c r="A60" t="s">
        <v>42</v>
      </c>
    </row>
    <row r="61" spans="1:1">
      <c r="A61" t="s">
        <v>42</v>
      </c>
    </row>
    <row r="62" spans="1:1">
      <c r="A62" t="s">
        <v>50</v>
      </c>
    </row>
    <row r="63" spans="1:1">
      <c r="A63" t="s">
        <v>51</v>
      </c>
    </row>
    <row r="64" spans="1:1">
      <c r="A64" t="s">
        <v>52</v>
      </c>
    </row>
    <row r="65" spans="1:1">
      <c r="A65" t="s">
        <v>53</v>
      </c>
    </row>
    <row r="66" spans="1:1">
      <c r="A66" t="s">
        <v>54</v>
      </c>
    </row>
    <row r="67" spans="1:1">
      <c r="A67" t="s">
        <v>42</v>
      </c>
    </row>
    <row r="68" spans="1:1">
      <c r="A68" t="s">
        <v>42</v>
      </c>
    </row>
    <row r="69" spans="1:1">
      <c r="A69" t="s">
        <v>55</v>
      </c>
    </row>
    <row r="70" spans="1:1">
      <c r="A70" t="s">
        <v>56</v>
      </c>
    </row>
    <row r="71" spans="1:1">
      <c r="A71" t="s">
        <v>57</v>
      </c>
    </row>
    <row r="72" spans="1:1">
      <c r="A72" t="s">
        <v>57</v>
      </c>
    </row>
    <row r="73" spans="1:1">
      <c r="A73" t="s">
        <v>56</v>
      </c>
    </row>
    <row r="74" spans="1:1">
      <c r="A74" t="s">
        <v>56</v>
      </c>
    </row>
    <row r="75" spans="1:1">
      <c r="A75" t="s">
        <v>56</v>
      </c>
    </row>
    <row r="76" spans="1:1">
      <c r="A76" t="s">
        <v>58</v>
      </c>
    </row>
    <row r="77" spans="1:1">
      <c r="A77" t="s">
        <v>59</v>
      </c>
    </row>
    <row r="78" spans="1:1">
      <c r="A78" t="s">
        <v>59</v>
      </c>
    </row>
    <row r="79" spans="1:1">
      <c r="A79" t="s">
        <v>59</v>
      </c>
    </row>
    <row r="80" spans="1:1">
      <c r="A80" t="s">
        <v>59</v>
      </c>
    </row>
    <row r="81" spans="1:1">
      <c r="A81" t="s">
        <v>59</v>
      </c>
    </row>
    <row r="82" spans="1:1">
      <c r="A82" t="s">
        <v>59</v>
      </c>
    </row>
    <row r="83" spans="1:1">
      <c r="A83" t="s">
        <v>60</v>
      </c>
    </row>
    <row r="84" spans="1:1">
      <c r="A84" t="s">
        <v>61</v>
      </c>
    </row>
    <row r="85" spans="1:1">
      <c r="A85" t="s">
        <v>62</v>
      </c>
    </row>
    <row r="86" spans="1:1">
      <c r="A86" t="s">
        <v>63</v>
      </c>
    </row>
    <row r="87" spans="1:1">
      <c r="A87" t="s">
        <v>64</v>
      </c>
    </row>
    <row r="88" spans="1:1">
      <c r="A88" t="s">
        <v>65</v>
      </c>
    </row>
    <row r="89" spans="1:1">
      <c r="A89" t="s">
        <v>66</v>
      </c>
    </row>
    <row r="90" spans="1:1">
      <c r="A90" t="s">
        <v>67</v>
      </c>
    </row>
    <row r="91" spans="1:1">
      <c r="A91" t="s">
        <v>68</v>
      </c>
    </row>
    <row r="92" spans="1:1">
      <c r="A92" t="s">
        <v>42</v>
      </c>
    </row>
    <row r="93" spans="1:1">
      <c r="A93" t="s">
        <v>42</v>
      </c>
    </row>
    <row r="94" spans="1:1">
      <c r="A94" t="s">
        <v>69</v>
      </c>
    </row>
    <row r="95" spans="1:1">
      <c r="A95" t="s">
        <v>68</v>
      </c>
    </row>
    <row r="96" spans="1:1">
      <c r="A96" t="s">
        <v>68</v>
      </c>
    </row>
    <row r="97" spans="1:1">
      <c r="A97" t="s">
        <v>70</v>
      </c>
    </row>
    <row r="98" spans="1:1">
      <c r="A98" t="s">
        <v>71</v>
      </c>
    </row>
    <row r="99" spans="1:1">
      <c r="A99" t="s">
        <v>72</v>
      </c>
    </row>
    <row r="100" spans="1:1">
      <c r="A100" t="s">
        <v>73</v>
      </c>
    </row>
    <row r="101" spans="1:1">
      <c r="A101" t="s">
        <v>74</v>
      </c>
    </row>
    <row r="102" spans="1:1">
      <c r="A102" t="s">
        <v>75</v>
      </c>
    </row>
    <row r="103" spans="1:1">
      <c r="A103" t="s">
        <v>76</v>
      </c>
    </row>
    <row r="104" spans="1:1">
      <c r="A104" t="s">
        <v>77</v>
      </c>
    </row>
    <row r="105" spans="1:1">
      <c r="A105" t="s">
        <v>78</v>
      </c>
    </row>
    <row r="106" spans="1:1">
      <c r="A106" t="s">
        <v>79</v>
      </c>
    </row>
    <row r="107" spans="1:1">
      <c r="A107" t="s">
        <v>79</v>
      </c>
    </row>
    <row r="108" spans="1:1">
      <c r="A108" t="s">
        <v>80</v>
      </c>
    </row>
    <row r="109" spans="1:1">
      <c r="A109" t="s">
        <v>79</v>
      </c>
    </row>
    <row r="110" spans="1:1">
      <c r="A110" t="s">
        <v>79</v>
      </c>
    </row>
    <row r="111" spans="1:1">
      <c r="A111" t="s">
        <v>79</v>
      </c>
    </row>
    <row r="112" spans="1:1">
      <c r="A112" t="s">
        <v>81</v>
      </c>
    </row>
    <row r="113" spans="1:1">
      <c r="A113" t="s">
        <v>82</v>
      </c>
    </row>
    <row r="114" spans="1:1">
      <c r="A114" t="s">
        <v>83</v>
      </c>
    </row>
    <row r="115" spans="1:1">
      <c r="A115" t="s">
        <v>84</v>
      </c>
    </row>
    <row r="116" spans="1:1">
      <c r="A116" t="s">
        <v>85</v>
      </c>
    </row>
    <row r="117" spans="1:1">
      <c r="A117" t="s">
        <v>86</v>
      </c>
    </row>
    <row r="118" spans="1:1">
      <c r="A118" t="s">
        <v>87</v>
      </c>
    </row>
    <row r="119" spans="1:1">
      <c r="A119" t="s">
        <v>88</v>
      </c>
    </row>
    <row r="120" spans="1:1">
      <c r="A120" t="s">
        <v>89</v>
      </c>
    </row>
    <row r="121" spans="1:1">
      <c r="A121" t="s">
        <v>90</v>
      </c>
    </row>
    <row r="122" spans="1:1">
      <c r="A122" t="s">
        <v>42</v>
      </c>
    </row>
    <row r="123" spans="1:1">
      <c r="A123" t="s">
        <v>42</v>
      </c>
    </row>
    <row r="124" spans="1:1">
      <c r="A124" t="s">
        <v>42</v>
      </c>
    </row>
    <row r="125" spans="1:1">
      <c r="A125" t="s">
        <v>42</v>
      </c>
    </row>
    <row r="126" spans="1:1">
      <c r="A126" t="s">
        <v>42</v>
      </c>
    </row>
    <row r="127" spans="1:1">
      <c r="A127" t="s">
        <v>91</v>
      </c>
    </row>
    <row r="128" spans="1:1">
      <c r="A128" t="s">
        <v>92</v>
      </c>
    </row>
    <row r="129" spans="1:1">
      <c r="A129" t="s">
        <v>42</v>
      </c>
    </row>
    <row r="130" spans="1:1">
      <c r="A130" t="s">
        <v>42</v>
      </c>
    </row>
    <row r="131" spans="1:1">
      <c r="A131" t="s">
        <v>42</v>
      </c>
    </row>
    <row r="132" spans="1:1">
      <c r="A132" t="s">
        <v>42</v>
      </c>
    </row>
    <row r="133" spans="1:1">
      <c r="A133" t="s">
        <v>42</v>
      </c>
    </row>
    <row r="134" spans="1:1">
      <c r="A134" t="s">
        <v>93</v>
      </c>
    </row>
    <row r="135" spans="1:1">
      <c r="A135" t="s">
        <v>94</v>
      </c>
    </row>
    <row r="136" spans="1:1">
      <c r="A136" t="s">
        <v>95</v>
      </c>
    </row>
    <row r="137" spans="1:1">
      <c r="A137" t="s">
        <v>95</v>
      </c>
    </row>
    <row r="138" spans="1:1">
      <c r="A138" t="s">
        <v>95</v>
      </c>
    </row>
    <row r="139" spans="1:1">
      <c r="A139" t="s">
        <v>94</v>
      </c>
    </row>
    <row r="140" spans="1:1">
      <c r="A140" t="s">
        <v>95</v>
      </c>
    </row>
    <row r="141" spans="1:1">
      <c r="A141" t="s">
        <v>96</v>
      </c>
    </row>
    <row r="142" spans="1:1">
      <c r="A142">
        <v>3</v>
      </c>
    </row>
    <row r="143" spans="1:1">
      <c r="A143" t="s">
        <v>42</v>
      </c>
    </row>
    <row r="144" spans="1:1">
      <c r="A144" t="s">
        <v>42</v>
      </c>
    </row>
    <row r="145" spans="1:1">
      <c r="A145" t="s">
        <v>42</v>
      </c>
    </row>
    <row r="146" spans="1:1">
      <c r="A146" t="s">
        <v>42</v>
      </c>
    </row>
    <row r="147" spans="1:1">
      <c r="A147">
        <v>3</v>
      </c>
    </row>
    <row r="148" spans="1:1">
      <c r="A148" t="s">
        <v>97</v>
      </c>
    </row>
    <row r="149" spans="1:1">
      <c r="A149" t="s">
        <v>98</v>
      </c>
    </row>
    <row r="150" spans="1:1">
      <c r="A150" t="s">
        <v>99</v>
      </c>
    </row>
    <row r="151" spans="1:1">
      <c r="A151" t="s">
        <v>100</v>
      </c>
    </row>
    <row r="152" spans="1:1">
      <c r="A152" t="s">
        <v>100</v>
      </c>
    </row>
    <row r="153" spans="1:1">
      <c r="A153" t="s">
        <v>101</v>
      </c>
    </row>
    <row r="154" spans="1:1">
      <c r="A154" t="s">
        <v>42</v>
      </c>
    </row>
    <row r="155" spans="1:1">
      <c r="A155" t="s">
        <v>42</v>
      </c>
    </row>
    <row r="156" spans="1:1">
      <c r="A156" t="s">
        <v>97</v>
      </c>
    </row>
    <row r="157" spans="1:1">
      <c r="A157" t="s">
        <v>102</v>
      </c>
    </row>
    <row r="158" spans="1:1">
      <c r="A158" t="s">
        <v>103</v>
      </c>
    </row>
    <row r="159" spans="1:1">
      <c r="A159" t="s">
        <v>104</v>
      </c>
    </row>
    <row r="160" spans="1:1">
      <c r="A160" t="s">
        <v>105</v>
      </c>
    </row>
    <row r="161" spans="1:1">
      <c r="A161" t="s">
        <v>106</v>
      </c>
    </row>
    <row r="162" spans="1:1">
      <c r="A162" t="s">
        <v>107</v>
      </c>
    </row>
    <row r="163" spans="1:1">
      <c r="A163" t="s">
        <v>108</v>
      </c>
    </row>
    <row r="164" spans="1:1">
      <c r="A164">
        <v>1</v>
      </c>
    </row>
    <row r="165" spans="1:1">
      <c r="A165">
        <v>1</v>
      </c>
    </row>
    <row r="166" spans="1:1">
      <c r="A166">
        <v>1</v>
      </c>
    </row>
    <row r="167" spans="1:1">
      <c r="A167">
        <v>1</v>
      </c>
    </row>
    <row r="168" spans="1:1">
      <c r="A168">
        <v>1</v>
      </c>
    </row>
    <row r="169" spans="1:1">
      <c r="A169">
        <v>1</v>
      </c>
    </row>
    <row r="170" spans="1:1">
      <c r="A170" t="s">
        <v>109</v>
      </c>
    </row>
    <row r="171" spans="1:1">
      <c r="A171" t="s">
        <v>110</v>
      </c>
    </row>
    <row r="172" spans="1:1">
      <c r="A172" t="s">
        <v>110</v>
      </c>
    </row>
    <row r="173" spans="1:1">
      <c r="A173" t="s">
        <v>110</v>
      </c>
    </row>
    <row r="174" spans="1:1">
      <c r="A174" t="s">
        <v>110</v>
      </c>
    </row>
    <row r="175" spans="1:1">
      <c r="A175" t="s">
        <v>111</v>
      </c>
    </row>
    <row r="176" spans="1:1">
      <c r="A176" t="s">
        <v>110</v>
      </c>
    </row>
    <row r="177" spans="1:1">
      <c r="A177" t="s">
        <v>112</v>
      </c>
    </row>
    <row r="178" spans="1:1">
      <c r="A178" t="s">
        <v>113</v>
      </c>
    </row>
    <row r="179" spans="1:1">
      <c r="A179" t="s">
        <v>113</v>
      </c>
    </row>
    <row r="180" spans="1:1">
      <c r="A180" t="s">
        <v>113</v>
      </c>
    </row>
    <row r="181" spans="1:1">
      <c r="A181" t="s">
        <v>114</v>
      </c>
    </row>
    <row r="182" spans="1:1">
      <c r="A182" t="s">
        <v>113</v>
      </c>
    </row>
    <row r="183" spans="1:1">
      <c r="A183" t="s">
        <v>114</v>
      </c>
    </row>
    <row r="184" spans="1:1">
      <c r="A184" t="s">
        <v>115</v>
      </c>
    </row>
    <row r="185" spans="1:1">
      <c r="A185" t="s">
        <v>116</v>
      </c>
    </row>
    <row r="186" spans="1:1">
      <c r="A186" t="s">
        <v>116</v>
      </c>
    </row>
    <row r="187" spans="1:1">
      <c r="A187" t="s">
        <v>116</v>
      </c>
    </row>
    <row r="188" spans="1:1">
      <c r="A188" t="s">
        <v>116</v>
      </c>
    </row>
    <row r="189" spans="1:1">
      <c r="A189" t="s">
        <v>116</v>
      </c>
    </row>
    <row r="190" spans="1:1">
      <c r="A190" t="s">
        <v>116</v>
      </c>
    </row>
    <row r="191" spans="1:1">
      <c r="A191" t="s">
        <v>117</v>
      </c>
    </row>
    <row r="192" spans="1:1">
      <c r="A192" t="s">
        <v>118</v>
      </c>
    </row>
    <row r="193" spans="1:1">
      <c r="A193" t="s">
        <v>119</v>
      </c>
    </row>
    <row r="194" spans="1:1">
      <c r="A194" t="s">
        <v>119</v>
      </c>
    </row>
    <row r="195" spans="1:1">
      <c r="A195" t="s">
        <v>119</v>
      </c>
    </row>
    <row r="196" spans="1:1">
      <c r="A196" t="s">
        <v>119</v>
      </c>
    </row>
    <row r="197" spans="1:1">
      <c r="A197" t="s">
        <v>119</v>
      </c>
    </row>
    <row r="198" spans="1:1">
      <c r="A198" t="s">
        <v>119</v>
      </c>
    </row>
    <row r="199" spans="1:1">
      <c r="A199" t="s">
        <v>120</v>
      </c>
    </row>
    <row r="200" spans="1:1">
      <c r="A200" t="s">
        <v>34</v>
      </c>
    </row>
    <row r="201" spans="1:1">
      <c r="A201" t="s">
        <v>35</v>
      </c>
    </row>
    <row r="202" spans="1:1">
      <c r="A202" t="s">
        <v>36</v>
      </c>
    </row>
    <row r="203" spans="1:1">
      <c r="A203" t="s">
        <v>35</v>
      </c>
    </row>
    <row r="204" spans="1:1">
      <c r="A204" t="s">
        <v>37</v>
      </c>
    </row>
    <row r="205" spans="1:1">
      <c r="A205" t="s">
        <v>36</v>
      </c>
    </row>
    <row r="206" spans="1:1">
      <c r="A206" t="s">
        <v>35</v>
      </c>
    </row>
    <row r="207" spans="1:1">
      <c r="A207" t="s">
        <v>121</v>
      </c>
    </row>
    <row r="208" spans="1:1">
      <c r="A208" t="s">
        <v>122</v>
      </c>
    </row>
    <row r="209" spans="1:1">
      <c r="A209" t="s">
        <v>123</v>
      </c>
    </row>
    <row r="210" spans="1:1">
      <c r="A210" t="s">
        <v>13</v>
      </c>
    </row>
    <row r="211" spans="1:1">
      <c r="A211" t="s">
        <v>124</v>
      </c>
    </row>
    <row r="212" spans="1:1">
      <c r="A212" t="s">
        <v>123</v>
      </c>
    </row>
    <row r="213" spans="1:1">
      <c r="A213" t="s">
        <v>13</v>
      </c>
    </row>
    <row r="214" spans="1:1">
      <c r="A214" t="s">
        <v>125</v>
      </c>
    </row>
    <row r="215" spans="1:1">
      <c r="A215" t="s">
        <v>126</v>
      </c>
    </row>
    <row r="216" spans="1:1">
      <c r="A216" t="s">
        <v>127</v>
      </c>
    </row>
    <row r="217" spans="1:1">
      <c r="A217" t="s">
        <v>126</v>
      </c>
    </row>
    <row r="218" spans="1:1">
      <c r="A218" t="s">
        <v>126</v>
      </c>
    </row>
    <row r="219" spans="1:1">
      <c r="A219" t="s">
        <v>126</v>
      </c>
    </row>
    <row r="220" spans="1:1">
      <c r="A220" t="s">
        <v>126</v>
      </c>
    </row>
    <row r="221" spans="1:1">
      <c r="A221" t="s">
        <v>128</v>
      </c>
    </row>
    <row r="222" spans="1:1">
      <c r="A222" t="s">
        <v>129</v>
      </c>
    </row>
    <row r="223" spans="1:1">
      <c r="A223" t="s">
        <v>130</v>
      </c>
    </row>
    <row r="224" spans="1:1">
      <c r="A224" t="s">
        <v>130</v>
      </c>
    </row>
    <row r="225" spans="1:1">
      <c r="A225" t="s">
        <v>42</v>
      </c>
    </row>
    <row r="226" spans="1:1">
      <c r="A226" t="s">
        <v>42</v>
      </c>
    </row>
    <row r="227" spans="1:1">
      <c r="A227" t="s">
        <v>130</v>
      </c>
    </row>
    <row r="228" spans="1:1">
      <c r="A228" t="s">
        <v>131</v>
      </c>
    </row>
    <row r="229" spans="1:1">
      <c r="A229" t="s">
        <v>132</v>
      </c>
    </row>
    <row r="230" spans="1:1">
      <c r="A230" t="s">
        <v>132</v>
      </c>
    </row>
    <row r="231" spans="1:1">
      <c r="A231" t="s">
        <v>132</v>
      </c>
    </row>
    <row r="232" spans="1:1">
      <c r="A232" t="s">
        <v>132</v>
      </c>
    </row>
    <row r="233" spans="1:1">
      <c r="A233" t="s">
        <v>42</v>
      </c>
    </row>
    <row r="234" spans="1:1">
      <c r="A234" t="s">
        <v>133</v>
      </c>
    </row>
    <row r="235" spans="1:1">
      <c r="A235" t="s">
        <v>134</v>
      </c>
    </row>
    <row r="236" spans="1:1">
      <c r="A236" s="5">
        <v>0.67291666666666661</v>
      </c>
    </row>
    <row r="237" spans="1:1">
      <c r="A237" s="5">
        <v>0.67291666666666661</v>
      </c>
    </row>
    <row r="238" spans="1:1">
      <c r="A238" s="5">
        <v>0.67291666666666661</v>
      </c>
    </row>
    <row r="239" spans="1:1">
      <c r="A239" s="5">
        <v>0.67291666666666661</v>
      </c>
    </row>
    <row r="240" spans="1:1">
      <c r="A240" s="5">
        <v>0.67291666666666661</v>
      </c>
    </row>
    <row r="241" spans="1:1">
      <c r="A241" s="5">
        <v>0.67291666666666661</v>
      </c>
    </row>
    <row r="242" spans="1:1">
      <c r="A242" t="s">
        <v>135</v>
      </c>
    </row>
    <row r="243" spans="1:1">
      <c r="A243" t="s">
        <v>136</v>
      </c>
    </row>
    <row r="244" spans="1:1">
      <c r="A244" t="s">
        <v>137</v>
      </c>
    </row>
    <row r="245" spans="1:1">
      <c r="A245" t="s">
        <v>138</v>
      </c>
    </row>
    <row r="246" spans="1:1">
      <c r="A246" t="s">
        <v>136</v>
      </c>
    </row>
    <row r="247" spans="1:1">
      <c r="A247" t="s">
        <v>139</v>
      </c>
    </row>
    <row r="248" spans="1:1">
      <c r="A248" t="s">
        <v>140</v>
      </c>
    </row>
    <row r="249" spans="1:1">
      <c r="A249" t="s">
        <v>141</v>
      </c>
    </row>
    <row r="250" spans="1:1">
      <c r="A250" s="6">
        <v>16.667361111111109</v>
      </c>
    </row>
    <row r="251" spans="1:1">
      <c r="A251" t="s">
        <v>42</v>
      </c>
    </row>
    <row r="252" spans="1:1">
      <c r="A252" s="6">
        <v>29.167361111111109</v>
      </c>
    </row>
    <row r="253" spans="1:1">
      <c r="A253" t="s">
        <v>42</v>
      </c>
    </row>
    <row r="254" spans="1:1">
      <c r="A254" t="s">
        <v>42</v>
      </c>
    </row>
    <row r="255" spans="1:1">
      <c r="A255" t="s">
        <v>42</v>
      </c>
    </row>
    <row r="256" spans="1:1">
      <c r="A256" t="s">
        <v>142</v>
      </c>
    </row>
    <row r="257" spans="1:1">
      <c r="A257" t="s">
        <v>143</v>
      </c>
    </row>
    <row r="258" spans="1:1">
      <c r="A258" t="s">
        <v>144</v>
      </c>
    </row>
    <row r="259" spans="1:1">
      <c r="A259" t="s">
        <v>145</v>
      </c>
    </row>
    <row r="260" spans="1:1">
      <c r="A260" t="s">
        <v>146</v>
      </c>
    </row>
    <row r="261" spans="1:1">
      <c r="A261" t="s">
        <v>147</v>
      </c>
    </row>
    <row r="262" spans="1:1">
      <c r="A262" t="s">
        <v>148</v>
      </c>
    </row>
    <row r="263" spans="1:1">
      <c r="A263" t="s">
        <v>149</v>
      </c>
    </row>
    <row r="264" spans="1:1">
      <c r="A264" t="s">
        <v>142</v>
      </c>
    </row>
    <row r="265" spans="1:1">
      <c r="A265" t="s">
        <v>144</v>
      </c>
    </row>
    <row r="266" spans="1:1">
      <c r="A266" t="s">
        <v>150</v>
      </c>
    </row>
    <row r="267" spans="1:1">
      <c r="A267" t="s">
        <v>151</v>
      </c>
    </row>
    <row r="268" spans="1:1">
      <c r="A268" t="s">
        <v>152</v>
      </c>
    </row>
    <row r="269" spans="1:1">
      <c r="A269" t="s">
        <v>148</v>
      </c>
    </row>
    <row r="270" spans="1:1">
      <c r="A270" t="s">
        <v>148</v>
      </c>
    </row>
    <row r="271" spans="1:1">
      <c r="A271" t="s">
        <v>153</v>
      </c>
    </row>
    <row r="272" spans="1:1">
      <c r="A272" t="s">
        <v>154</v>
      </c>
    </row>
    <row r="273" spans="1:1">
      <c r="A273" t="s">
        <v>155</v>
      </c>
    </row>
    <row r="274" spans="1:1">
      <c r="A274" t="s">
        <v>42</v>
      </c>
    </row>
    <row r="275" spans="1:1">
      <c r="A275" t="s">
        <v>155</v>
      </c>
    </row>
    <row r="276" spans="1:1">
      <c r="A276" t="s">
        <v>42</v>
      </c>
    </row>
    <row r="277" spans="1:1">
      <c r="A277" t="s">
        <v>42</v>
      </c>
    </row>
    <row r="278" spans="1:1">
      <c r="A278" t="s">
        <v>42</v>
      </c>
    </row>
    <row r="279" spans="1:1">
      <c r="A279" t="s">
        <v>156</v>
      </c>
    </row>
    <row r="280" spans="1:1">
      <c r="A280" t="s">
        <v>156</v>
      </c>
    </row>
    <row r="281" spans="1:1">
      <c r="A281" t="s">
        <v>16</v>
      </c>
    </row>
    <row r="282" spans="1:1">
      <c r="A282" t="s">
        <v>157</v>
      </c>
    </row>
    <row r="283" spans="1:1">
      <c r="A283" t="s">
        <v>158</v>
      </c>
    </row>
    <row r="284" spans="1:1">
      <c r="A284" t="s">
        <v>159</v>
      </c>
    </row>
    <row r="285" spans="1:1">
      <c r="A285" t="s">
        <v>160</v>
      </c>
    </row>
    <row r="286" spans="1:1">
      <c r="A286" t="s">
        <v>161</v>
      </c>
    </row>
    <row r="287" spans="1:1">
      <c r="A287" t="s">
        <v>162</v>
      </c>
    </row>
    <row r="288" spans="1:1">
      <c r="A288" t="s">
        <v>163</v>
      </c>
    </row>
    <row r="289" spans="1:1">
      <c r="A289" t="s">
        <v>164</v>
      </c>
    </row>
    <row r="290" spans="1:1">
      <c r="A290" t="s">
        <v>165</v>
      </c>
    </row>
    <row r="291" spans="1:1">
      <c r="A291" t="s">
        <v>166</v>
      </c>
    </row>
    <row r="292" spans="1:1">
      <c r="A292" t="s">
        <v>167</v>
      </c>
    </row>
    <row r="293" spans="1:1">
      <c r="A293" t="s">
        <v>168</v>
      </c>
    </row>
    <row r="294" spans="1:1">
      <c r="A294" t="s">
        <v>169</v>
      </c>
    </row>
    <row r="295" spans="1:1">
      <c r="A295" t="s">
        <v>170</v>
      </c>
    </row>
    <row r="296" spans="1:1">
      <c r="A296">
        <v>1</v>
      </c>
    </row>
    <row r="297" spans="1:1">
      <c r="A297">
        <v>1</v>
      </c>
    </row>
    <row r="298" spans="1:1">
      <c r="A298">
        <v>1</v>
      </c>
    </row>
    <row r="299" spans="1:1">
      <c r="A299">
        <v>1</v>
      </c>
    </row>
    <row r="300" spans="1:1">
      <c r="A300">
        <v>1</v>
      </c>
    </row>
    <row r="301" spans="1:1">
      <c r="A301">
        <v>1</v>
      </c>
    </row>
    <row r="302" spans="1:1">
      <c r="A302" t="s">
        <v>171</v>
      </c>
    </row>
    <row r="303" spans="1:1">
      <c r="A303" t="s">
        <v>172</v>
      </c>
    </row>
    <row r="304" spans="1:1">
      <c r="A304" t="s">
        <v>173</v>
      </c>
    </row>
    <row r="305" spans="1:1">
      <c r="A305" t="s">
        <v>173</v>
      </c>
    </row>
    <row r="306" spans="1:1">
      <c r="A306" t="s">
        <v>174</v>
      </c>
    </row>
    <row r="307" spans="1:1">
      <c r="A307" t="s">
        <v>175</v>
      </c>
    </row>
    <row r="308" spans="1:1">
      <c r="A308" t="s">
        <v>175</v>
      </c>
    </row>
    <row r="309" spans="1:1">
      <c r="A309" t="s">
        <v>176</v>
      </c>
    </row>
    <row r="310" spans="1:1">
      <c r="A310" t="s">
        <v>177</v>
      </c>
    </row>
    <row r="311" spans="1:1">
      <c r="A311" t="s">
        <v>175</v>
      </c>
    </row>
    <row r="312" spans="1:1">
      <c r="A312" t="s">
        <v>177</v>
      </c>
    </row>
    <row r="313" spans="1:1">
      <c r="A313" t="s">
        <v>175</v>
      </c>
    </row>
    <row r="314" spans="1:1">
      <c r="A314" t="s">
        <v>177</v>
      </c>
    </row>
    <row r="315" spans="1:1">
      <c r="A315" t="s">
        <v>175</v>
      </c>
    </row>
    <row r="316" spans="1:1">
      <c r="A316" t="s">
        <v>178</v>
      </c>
    </row>
    <row r="317" spans="1:1">
      <c r="A317" t="s">
        <v>179</v>
      </c>
    </row>
    <row r="318" spans="1:1">
      <c r="A318" t="s">
        <v>180</v>
      </c>
    </row>
    <row r="319" spans="1:1">
      <c r="A319" t="s">
        <v>180</v>
      </c>
    </row>
    <row r="320" spans="1:1">
      <c r="A320" t="s">
        <v>179</v>
      </c>
    </row>
    <row r="321" spans="1:1">
      <c r="A321" t="s">
        <v>180</v>
      </c>
    </row>
    <row r="322" spans="1:1">
      <c r="A322" t="s">
        <v>179</v>
      </c>
    </row>
    <row r="323" spans="1:1">
      <c r="A323" t="s">
        <v>181</v>
      </c>
    </row>
    <row r="324" spans="1:1">
      <c r="A324">
        <v>2</v>
      </c>
    </row>
    <row r="325" spans="1:1">
      <c r="A325">
        <v>1</v>
      </c>
    </row>
    <row r="326" spans="1:1">
      <c r="A326">
        <v>2</v>
      </c>
    </row>
    <row r="327" spans="1:1">
      <c r="A327">
        <v>2</v>
      </c>
    </row>
    <row r="328" spans="1:1">
      <c r="A328">
        <v>2</v>
      </c>
    </row>
    <row r="329" spans="1:1">
      <c r="A329">
        <v>2</v>
      </c>
    </row>
    <row r="330" spans="1:1">
      <c r="A330" t="s">
        <v>182</v>
      </c>
    </row>
    <row r="331" spans="1:1">
      <c r="A331" t="s">
        <v>183</v>
      </c>
    </row>
    <row r="332" spans="1:1">
      <c r="A332" t="s">
        <v>183</v>
      </c>
    </row>
    <row r="333" spans="1:1">
      <c r="A333" t="s">
        <v>183</v>
      </c>
    </row>
    <row r="334" spans="1:1">
      <c r="A334" t="s">
        <v>183</v>
      </c>
    </row>
    <row r="335" spans="1:1">
      <c r="A335" t="s">
        <v>184</v>
      </c>
    </row>
    <row r="336" spans="1:1">
      <c r="A336" t="s">
        <v>183</v>
      </c>
    </row>
    <row r="337" spans="1:1">
      <c r="A337" t="s">
        <v>185</v>
      </c>
    </row>
    <row r="338" spans="1:1">
      <c r="A338">
        <v>1</v>
      </c>
    </row>
    <row r="339" spans="1:1">
      <c r="A339">
        <v>1</v>
      </c>
    </row>
    <row r="340" spans="1:1">
      <c r="A340" t="s">
        <v>42</v>
      </c>
    </row>
    <row r="341" spans="1:1">
      <c r="A341">
        <v>1</v>
      </c>
    </row>
    <row r="342" spans="1:1">
      <c r="A342" t="s">
        <v>42</v>
      </c>
    </row>
    <row r="343" spans="1:1">
      <c r="A343" t="s">
        <v>42</v>
      </c>
    </row>
    <row r="344" spans="1:1">
      <c r="A344" t="s">
        <v>186</v>
      </c>
    </row>
    <row r="345" spans="1:1">
      <c r="A345" t="s">
        <v>187</v>
      </c>
    </row>
    <row r="346" spans="1:1">
      <c r="A346" t="s">
        <v>42</v>
      </c>
    </row>
    <row r="347" spans="1:1">
      <c r="A347" t="s">
        <v>42</v>
      </c>
    </row>
    <row r="348" spans="1:1">
      <c r="A348" t="s">
        <v>188</v>
      </c>
    </row>
    <row r="349" spans="1:1">
      <c r="A349" t="s">
        <v>189</v>
      </c>
    </row>
    <row r="350" spans="1:1">
      <c r="A350" t="s">
        <v>189</v>
      </c>
    </row>
    <row r="351" spans="1:1">
      <c r="A351" t="s">
        <v>190</v>
      </c>
    </row>
    <row r="352" spans="1:1">
      <c r="A352" t="s">
        <v>191</v>
      </c>
    </row>
    <row r="353" spans="1:1">
      <c r="A353" t="s">
        <v>192</v>
      </c>
    </row>
    <row r="354" spans="1:1">
      <c r="A354" t="s">
        <v>193</v>
      </c>
    </row>
    <row r="355" spans="1:1">
      <c r="A355" t="s">
        <v>194</v>
      </c>
    </row>
    <row r="356" spans="1:1">
      <c r="A356" t="s">
        <v>195</v>
      </c>
    </row>
    <row r="357" spans="1:1">
      <c r="A357" t="s">
        <v>42</v>
      </c>
    </row>
    <row r="358" spans="1:1">
      <c r="A358" t="s">
        <v>42</v>
      </c>
    </row>
    <row r="359" spans="1:1">
      <c r="A359" t="s">
        <v>196</v>
      </c>
    </row>
    <row r="360" spans="1:1">
      <c r="A360">
        <v>4</v>
      </c>
    </row>
    <row r="361" spans="1:1">
      <c r="A361">
        <v>6</v>
      </c>
    </row>
    <row r="362" spans="1:1">
      <c r="A362">
        <v>6</v>
      </c>
    </row>
    <row r="363" spans="1:1">
      <c r="A363">
        <v>4</v>
      </c>
    </row>
    <row r="364" spans="1:1">
      <c r="A364">
        <v>4</v>
      </c>
    </row>
    <row r="365" spans="1:1">
      <c r="A365">
        <v>4</v>
      </c>
    </row>
    <row r="366" spans="1:1">
      <c r="A366" t="s">
        <v>197</v>
      </c>
    </row>
    <row r="367" spans="1:1">
      <c r="A367" t="s">
        <v>198</v>
      </c>
    </row>
    <row r="368" spans="1:1">
      <c r="A368" t="s">
        <v>199</v>
      </c>
    </row>
    <row r="369" spans="1:1">
      <c r="A369" t="s">
        <v>199</v>
      </c>
    </row>
    <row r="370" spans="1:1">
      <c r="A370" t="s">
        <v>198</v>
      </c>
    </row>
    <row r="371" spans="1:1">
      <c r="A371" t="s">
        <v>42</v>
      </c>
    </row>
    <row r="372" spans="1:1">
      <c r="A372" t="s">
        <v>199</v>
      </c>
    </row>
    <row r="373" spans="1:1">
      <c r="A373" t="s">
        <v>200</v>
      </c>
    </row>
    <row r="374" spans="1:1">
      <c r="A374" t="s">
        <v>201</v>
      </c>
    </row>
    <row r="375" spans="1:1">
      <c r="A375" t="s">
        <v>202</v>
      </c>
    </row>
    <row r="376" spans="1:1">
      <c r="A376" t="s">
        <v>202</v>
      </c>
    </row>
    <row r="377" spans="1:1">
      <c r="A377" t="s">
        <v>203</v>
      </c>
    </row>
    <row r="378" spans="1:1">
      <c r="A378" t="s">
        <v>42</v>
      </c>
    </row>
    <row r="379" spans="1:1">
      <c r="A379" t="s">
        <v>42</v>
      </c>
    </row>
    <row r="380" spans="1:1">
      <c r="A380" t="s">
        <v>204</v>
      </c>
    </row>
    <row r="381" spans="1:1">
      <c r="A381" t="s">
        <v>205</v>
      </c>
    </row>
    <row r="382" spans="1:1">
      <c r="A382" t="s">
        <v>206</v>
      </c>
    </row>
    <row r="383" spans="1:1">
      <c r="A383" t="s">
        <v>206</v>
      </c>
    </row>
    <row r="384" spans="1:1">
      <c r="A384" t="s">
        <v>206</v>
      </c>
    </row>
    <row r="385" spans="1:1">
      <c r="A385" t="s">
        <v>207</v>
      </c>
    </row>
    <row r="386" spans="1:1">
      <c r="A386" t="s">
        <v>208</v>
      </c>
    </row>
    <row r="387" spans="1:1">
      <c r="A387" t="s">
        <v>207</v>
      </c>
    </row>
    <row r="388" spans="1:1">
      <c r="A388" t="s">
        <v>209</v>
      </c>
    </row>
    <row r="389" spans="1:1">
      <c r="A389" t="s">
        <v>210</v>
      </c>
    </row>
    <row r="390" spans="1:1">
      <c r="A390" t="s">
        <v>211</v>
      </c>
    </row>
    <row r="391" spans="1:1">
      <c r="A391" t="s">
        <v>42</v>
      </c>
    </row>
    <row r="392" spans="1:1">
      <c r="A392" t="s">
        <v>42</v>
      </c>
    </row>
    <row r="393" spans="1:1">
      <c r="A393" t="s">
        <v>212</v>
      </c>
    </row>
    <row r="394" spans="1:1">
      <c r="A394" t="s">
        <v>42</v>
      </c>
    </row>
    <row r="395" spans="1:1">
      <c r="A395" t="s">
        <v>211</v>
      </c>
    </row>
    <row r="396" spans="1:1">
      <c r="A396" t="s">
        <v>213</v>
      </c>
    </row>
    <row r="397" spans="1:1">
      <c r="A397" t="s">
        <v>214</v>
      </c>
    </row>
    <row r="398" spans="1:1">
      <c r="A398" t="s">
        <v>215</v>
      </c>
    </row>
    <row r="399" spans="1:1">
      <c r="A399" t="s">
        <v>215</v>
      </c>
    </row>
    <row r="400" spans="1:1">
      <c r="A400" t="s">
        <v>215</v>
      </c>
    </row>
    <row r="401" spans="1:1">
      <c r="A401" t="s">
        <v>216</v>
      </c>
    </row>
    <row r="402" spans="1:1">
      <c r="A402" t="s">
        <v>215</v>
      </c>
    </row>
    <row r="403" spans="1:1">
      <c r="A403" t="s">
        <v>215</v>
      </c>
    </row>
    <row r="404" spans="1:1">
      <c r="A404" t="s">
        <v>217</v>
      </c>
    </row>
    <row r="405" spans="1:1">
      <c r="A405" t="s">
        <v>218</v>
      </c>
    </row>
    <row r="406" spans="1:1">
      <c r="A406" t="s">
        <v>218</v>
      </c>
    </row>
    <row r="407" spans="1:1">
      <c r="A407" t="s">
        <v>219</v>
      </c>
    </row>
    <row r="408" spans="1:1">
      <c r="A408" t="s">
        <v>216</v>
      </c>
    </row>
    <row r="409" spans="1:1">
      <c r="A409" t="s">
        <v>218</v>
      </c>
    </row>
    <row r="410" spans="1:1">
      <c r="A410" t="s">
        <v>218</v>
      </c>
    </row>
    <row r="411" spans="1:1">
      <c r="A411" t="s">
        <v>220</v>
      </c>
    </row>
    <row r="412" spans="1:1">
      <c r="A412" t="s">
        <v>43</v>
      </c>
    </row>
    <row r="413" spans="1:1">
      <c r="A413" t="s">
        <v>44</v>
      </c>
    </row>
    <row r="414" spans="1:1">
      <c r="A414" t="s">
        <v>44</v>
      </c>
    </row>
    <row r="415" spans="1:1">
      <c r="A415" t="s">
        <v>44</v>
      </c>
    </row>
    <row r="416" spans="1:1">
      <c r="A416" t="s">
        <v>45</v>
      </c>
    </row>
    <row r="417" spans="1:1">
      <c r="A417" t="s">
        <v>42</v>
      </c>
    </row>
    <row r="418" spans="1:1">
      <c r="A418" t="s">
        <v>42</v>
      </c>
    </row>
    <row r="419" spans="1:1">
      <c r="A419" t="s">
        <v>46</v>
      </c>
    </row>
    <row r="420" spans="1:1">
      <c r="A420" t="s">
        <v>47</v>
      </c>
    </row>
    <row r="421" spans="1:1">
      <c r="A421" t="s">
        <v>48</v>
      </c>
    </row>
    <row r="422" spans="1:1">
      <c r="A422" t="s">
        <v>47</v>
      </c>
    </row>
    <row r="423" spans="1:1">
      <c r="A423" t="s">
        <v>8</v>
      </c>
    </row>
    <row r="424" spans="1:1">
      <c r="A424" t="s">
        <v>42</v>
      </c>
    </row>
    <row r="425" spans="1:1">
      <c r="A425" t="s">
        <v>42</v>
      </c>
    </row>
    <row r="426" spans="1:1">
      <c r="A426" t="s">
        <v>221</v>
      </c>
    </row>
    <row r="427" spans="1:1">
      <c r="A427">
        <v>2</v>
      </c>
    </row>
    <row r="428" spans="1:1">
      <c r="A428">
        <v>2</v>
      </c>
    </row>
    <row r="429" spans="1:1">
      <c r="A429">
        <v>2</v>
      </c>
    </row>
    <row r="430" spans="1:1">
      <c r="A430">
        <v>2</v>
      </c>
    </row>
    <row r="431" spans="1:1">
      <c r="A431" t="s">
        <v>42</v>
      </c>
    </row>
    <row r="432" spans="1:1">
      <c r="A432" t="s">
        <v>42</v>
      </c>
    </row>
    <row r="433" spans="1:1">
      <c r="A433" t="s">
        <v>222</v>
      </c>
    </row>
    <row r="434" spans="1:1">
      <c r="A434" t="s">
        <v>18</v>
      </c>
    </row>
    <row r="435" spans="1:1">
      <c r="A435" t="s">
        <v>223</v>
      </c>
    </row>
    <row r="436" spans="1:1">
      <c r="A436" t="s">
        <v>223</v>
      </c>
    </row>
    <row r="437" spans="1:1">
      <c r="A437" t="s">
        <v>18</v>
      </c>
    </row>
    <row r="438" spans="1:1">
      <c r="A438" t="s">
        <v>18</v>
      </c>
    </row>
    <row r="439" spans="1:1">
      <c r="A439" t="s">
        <v>18</v>
      </c>
    </row>
    <row r="440" spans="1:1">
      <c r="A440" t="s">
        <v>224</v>
      </c>
    </row>
    <row r="441" spans="1:1">
      <c r="A441">
        <v>2</v>
      </c>
    </row>
    <row r="442" spans="1:1">
      <c r="A442">
        <v>2</v>
      </c>
    </row>
    <row r="443" spans="1:1">
      <c r="A443">
        <v>2</v>
      </c>
    </row>
    <row r="444" spans="1:1">
      <c r="A444">
        <v>2</v>
      </c>
    </row>
    <row r="445" spans="1:1">
      <c r="A445">
        <v>2</v>
      </c>
    </row>
    <row r="446" spans="1:1">
      <c r="A446">
        <v>2</v>
      </c>
    </row>
    <row r="447" spans="1:1">
      <c r="A447" t="s">
        <v>225</v>
      </c>
    </row>
    <row r="448" spans="1:1">
      <c r="A448" t="s">
        <v>44</v>
      </c>
    </row>
    <row r="449" spans="1:1">
      <c r="A449" t="s">
        <v>44</v>
      </c>
    </row>
    <row r="450" spans="1:1">
      <c r="A450" t="s">
        <v>44</v>
      </c>
    </row>
    <row r="451" spans="1:1">
      <c r="A451" t="s">
        <v>45</v>
      </c>
    </row>
    <row r="452" spans="1:1">
      <c r="A452" t="s">
        <v>42</v>
      </c>
    </row>
    <row r="453" spans="1:1">
      <c r="A453" t="s">
        <v>42</v>
      </c>
    </row>
    <row r="454" spans="1:1">
      <c r="A454" t="s">
        <v>226</v>
      </c>
    </row>
    <row r="455" spans="1:1">
      <c r="A455" t="s">
        <v>47</v>
      </c>
    </row>
    <row r="456" spans="1:1">
      <c r="A456" t="s">
        <v>48</v>
      </c>
    </row>
    <row r="457" spans="1:1">
      <c r="A457" t="s">
        <v>227</v>
      </c>
    </row>
    <row r="458" spans="1:1">
      <c r="A458" t="s">
        <v>228</v>
      </c>
    </row>
    <row r="459" spans="1:1">
      <c r="A459" t="s">
        <v>42</v>
      </c>
    </row>
    <row r="460" spans="1:1">
      <c r="A460" t="s">
        <v>42</v>
      </c>
    </row>
    <row r="461" spans="1:1">
      <c r="A461" t="s">
        <v>229</v>
      </c>
    </row>
    <row r="462" spans="1:1">
      <c r="A462" t="s">
        <v>230</v>
      </c>
    </row>
    <row r="463" spans="1:1">
      <c r="A463" t="s">
        <v>230</v>
      </c>
    </row>
    <row r="464" spans="1:1">
      <c r="A464" t="s">
        <v>230</v>
      </c>
    </row>
    <row r="465" spans="1:1">
      <c r="A465" t="s">
        <v>231</v>
      </c>
    </row>
    <row r="466" spans="1:1">
      <c r="A466" t="s">
        <v>42</v>
      </c>
    </row>
    <row r="467" spans="1:1">
      <c r="A467" t="s">
        <v>42</v>
      </c>
    </row>
    <row r="468" spans="1:1">
      <c r="A468" t="s">
        <v>232</v>
      </c>
    </row>
    <row r="469" spans="1:1">
      <c r="A469" t="s">
        <v>233</v>
      </c>
    </row>
    <row r="470" spans="1:1">
      <c r="A470" t="s">
        <v>234</v>
      </c>
    </row>
    <row r="471" spans="1:1">
      <c r="A471" t="s">
        <v>233</v>
      </c>
    </row>
    <row r="472" spans="1:1">
      <c r="A472" t="s">
        <v>234</v>
      </c>
    </row>
    <row r="473" spans="1:1">
      <c r="A473" t="s">
        <v>42</v>
      </c>
    </row>
    <row r="474" spans="1:1">
      <c r="A474" t="s">
        <v>235</v>
      </c>
    </row>
    <row r="475" spans="1:1">
      <c r="A475" t="s">
        <v>236</v>
      </c>
    </row>
    <row r="476" spans="1:1">
      <c r="A476" t="s">
        <v>249</v>
      </c>
    </row>
    <row r="477" spans="1:1">
      <c r="A477" t="s">
        <v>237</v>
      </c>
    </row>
    <row r="478" spans="1:1">
      <c r="A478" t="s">
        <v>238</v>
      </c>
    </row>
    <row r="479" spans="1:1">
      <c r="A479" t="s">
        <v>239</v>
      </c>
    </row>
    <row r="480" spans="1:1">
      <c r="A480" t="s">
        <v>240</v>
      </c>
    </row>
    <row r="481" spans="1:1">
      <c r="A481" t="s">
        <v>241</v>
      </c>
    </row>
    <row r="482" spans="1:1">
      <c r="A482" t="s">
        <v>242</v>
      </c>
    </row>
    <row r="483" spans="1:1">
      <c r="A483" t="s">
        <v>243</v>
      </c>
    </row>
    <row r="484" spans="1:1">
      <c r="A484" t="s">
        <v>250</v>
      </c>
    </row>
    <row r="485" spans="1:1">
      <c r="A485" t="s">
        <v>244</v>
      </c>
    </row>
    <row r="486" spans="1:1">
      <c r="A486" t="s">
        <v>245</v>
      </c>
    </row>
    <row r="487" spans="1:1">
      <c r="A487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2</vt:i4>
      </vt:variant>
    </vt:vector>
  </HeadingPairs>
  <TitlesOfParts>
    <vt:vector size="12" baseType="lpstr">
      <vt:lpstr>elemzés_v2</vt:lpstr>
      <vt:lpstr>RAMOK</vt:lpstr>
      <vt:lpstr>RAMOK_OAM</vt:lpstr>
      <vt:lpstr>Munka3</vt:lpstr>
      <vt:lpstr>userbenchmark_CPU</vt:lpstr>
      <vt:lpstr>maiu coco</vt:lpstr>
      <vt:lpstr>userbenchmark_GPU</vt:lpstr>
      <vt:lpstr>elemzés_eredeti_NEM KELL</vt:lpstr>
      <vt:lpstr>nemkell</vt:lpstr>
      <vt:lpstr>ezsekell</vt:lpstr>
      <vt:lpstr>userbenchmark_CPU!cpuk</vt:lpstr>
      <vt:lpstr>userbenchmark_GPU!gpuk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Sipos Péter</cp:lastModifiedBy>
  <dcterms:created xsi:type="dcterms:W3CDTF">2015-06-05T18:19:34Z</dcterms:created>
  <dcterms:modified xsi:type="dcterms:W3CDTF">2021-10-13T11:12:04Z</dcterms:modified>
</cp:coreProperties>
</file>