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602AD0E3-9015-4934-ADF0-0D4F0747FBC4}" xr6:coauthVersionLast="47" xr6:coauthVersionMax="47" xr10:uidLastSave="{00000000-0000-0000-0000-000000000000}"/>
  <bookViews>
    <workbookView xWindow="-108" yWindow="-108" windowWidth="23256" windowHeight="12720" xr2:uid="{8C34AFF5-1598-4DD7-8A9F-2A4B9ECE38D6}"/>
  </bookViews>
  <sheets>
    <sheet name="A" sheetId="1" r:id="rId1"/>
    <sheet name="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Y4" i="1"/>
  <c r="Z4" i="1"/>
  <c r="AA4" i="1"/>
  <c r="AC4" i="1"/>
  <c r="Y5" i="1" a="1"/>
  <c r="Y5" i="1" s="1"/>
  <c r="Z5" i="1" a="1"/>
  <c r="Z5" i="1" s="1"/>
  <c r="AA5" i="1" a="1"/>
  <c r="AA5" i="1" s="1"/>
  <c r="AC5" i="1"/>
  <c r="Y6" i="1" a="1"/>
  <c r="Y6" i="1" s="1"/>
  <c r="V6" i="1" s="1"/>
  <c r="Z6" i="1" a="1"/>
  <c r="Z6" i="1"/>
  <c r="AA6" i="1" a="1"/>
  <c r="AA6" i="1"/>
  <c r="AC6" i="1"/>
  <c r="Y7" i="1" a="1"/>
  <c r="Y7" i="1"/>
  <c r="Z7" i="1" a="1"/>
  <c r="Z7" i="1" s="1"/>
  <c r="V7" i="1" s="1"/>
  <c r="AA7" i="1" a="1"/>
  <c r="AA7" i="1" s="1"/>
  <c r="AC7" i="1"/>
  <c r="Y8" i="1" a="1"/>
  <c r="Y8" i="1" s="1"/>
  <c r="Z8" i="1" a="1"/>
  <c r="Z8" i="1" s="1"/>
  <c r="AA8" i="1" a="1"/>
  <c r="AA8" i="1"/>
  <c r="AC8" i="1"/>
  <c r="Y9" i="1" a="1"/>
  <c r="Y9" i="1"/>
  <c r="Z9" i="1" a="1"/>
  <c r="Z9" i="1"/>
  <c r="AA9" i="1" a="1"/>
  <c r="AA9" i="1" s="1"/>
  <c r="AC9" i="1"/>
  <c r="Y10" i="1" a="1"/>
  <c r="Y10" i="1"/>
  <c r="Z10" i="1" a="1"/>
  <c r="Z10" i="1" s="1"/>
  <c r="V10" i="1" s="1"/>
  <c r="AA10" i="1" a="1"/>
  <c r="AA10" i="1" s="1"/>
  <c r="AC10" i="1"/>
  <c r="Y11" i="1" a="1"/>
  <c r="Y11" i="1" s="1"/>
  <c r="V11" i="1" s="1"/>
  <c r="Z11" i="1" a="1"/>
  <c r="Z11" i="1"/>
  <c r="AA11" i="1" a="1"/>
  <c r="AA11" i="1"/>
  <c r="AC11" i="1"/>
  <c r="Y12" i="1" a="1"/>
  <c r="Y12" i="1"/>
  <c r="Z12" i="1" a="1"/>
  <c r="Z12" i="1" s="1"/>
  <c r="AA12" i="1" a="1"/>
  <c r="AA12" i="1" s="1"/>
  <c r="AC12" i="1"/>
  <c r="Y13" i="1" a="1"/>
  <c r="Y13" i="1" s="1"/>
  <c r="V13" i="1" s="1"/>
  <c r="Z13" i="1" a="1"/>
  <c r="Z13" i="1" s="1"/>
  <c r="AA13" i="1" a="1"/>
  <c r="AA13" i="1"/>
  <c r="AC13" i="1"/>
  <c r="V12" i="1" l="1"/>
  <c r="V9" i="1"/>
  <c r="V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<sst xmlns="http://schemas.openxmlformats.org/spreadsheetml/2006/main" count="175" uniqueCount="79">
  <si>
    <t>Company Name</t>
  </si>
  <si>
    <t>Specialization</t>
  </si>
  <si>
    <t>Financial Performance</t>
  </si>
  <si>
    <t>Research &amp; Development</t>
  </si>
  <si>
    <t>Employee Satisfaction</t>
  </si>
  <si>
    <t xml:space="preserve">   Security Ratings</t>
  </si>
  <si>
    <t xml:space="preserve">  Security Measures</t>
  </si>
  <si>
    <t>X1</t>
  </si>
  <si>
    <t>X2</t>
  </si>
  <si>
    <t>X3</t>
  </si>
  <si>
    <t>X4</t>
  </si>
  <si>
    <t>X5</t>
  </si>
  <si>
    <t>X6</t>
  </si>
  <si>
    <t>X7</t>
  </si>
  <si>
    <t>X8</t>
  </si>
  <si>
    <t>Cloud computing, Operater Systems,Productivity Software</t>
  </si>
  <si>
    <t>Cloud Computing, Web Services</t>
  </si>
  <si>
    <t>Search Engine, Cloud Computing, Artificial Intelligence</t>
  </si>
  <si>
    <t>Consumer Electronics, Operating Systems, Mobile Devices</t>
  </si>
  <si>
    <t>Database Software, Cloud Computing</t>
  </si>
  <si>
    <t>Artificial Intelligence, Cloud Computing, Enterprise Software</t>
  </si>
  <si>
    <t xml:space="preserve">Database software,  Big Data   </t>
  </si>
  <si>
    <t>Internet of Things (IoT), Search engines</t>
  </si>
  <si>
    <t>Web services, Mobile devices, Artificial intelligence</t>
  </si>
  <si>
    <t>Strong</t>
  </si>
  <si>
    <t>strong</t>
  </si>
  <si>
    <t>Not weak</t>
  </si>
  <si>
    <t>weak</t>
  </si>
  <si>
    <t>Number of Employees</t>
  </si>
  <si>
    <t>Significant</t>
  </si>
  <si>
    <t>Normal</t>
  </si>
  <si>
    <t>Good</t>
  </si>
  <si>
    <t>Fair</t>
  </si>
  <si>
    <t>Very Good</t>
  </si>
  <si>
    <t>Two-factor authentication, encryption, regular security updates</t>
  </si>
  <si>
    <t>Encryption, regular security updates, threat detection</t>
  </si>
  <si>
    <t>Encryption, regular security updates, secure hardware design</t>
  </si>
  <si>
    <t>Access control, Data encryption,Intrusion detection</t>
  </si>
  <si>
    <t>Intrusion detection, Physical security,Malware protection</t>
  </si>
  <si>
    <t>Firewall, Authentication,Data encryption</t>
  </si>
  <si>
    <t xml:space="preserve">  Security incidents in the last year</t>
  </si>
  <si>
    <t xml:space="preserve">Breach 50 million Users </t>
  </si>
  <si>
    <t>Breach 100 million Users</t>
  </si>
  <si>
    <t>Breach 344 million Users</t>
  </si>
  <si>
    <t>Breach 60 million Users</t>
  </si>
  <si>
    <t>Breach 30 million Users</t>
  </si>
  <si>
    <t>Breach 150 million Users</t>
  </si>
  <si>
    <t>direction</t>
  </si>
  <si>
    <t>the more/less the better?</t>
  </si>
  <si>
    <t>company#1</t>
  </si>
  <si>
    <t>company#2</t>
  </si>
  <si>
    <t>company#3</t>
  </si>
  <si>
    <t>company#4</t>
  </si>
  <si>
    <t>company#5</t>
  </si>
  <si>
    <t>company#6</t>
  </si>
  <si>
    <t>company#7</t>
  </si>
  <si>
    <t>company#8</t>
  </si>
  <si>
    <t>company#9</t>
  </si>
  <si>
    <t>Y</t>
  </si>
  <si>
    <t>which company should be preferred?</t>
  </si>
  <si>
    <t>The more</t>
  </si>
  <si>
    <t xml:space="preserve">The more </t>
  </si>
  <si>
    <t>The less</t>
  </si>
  <si>
    <t>remark</t>
  </si>
  <si>
    <t xml:space="preserve">    Breach Incidents</t>
  </si>
  <si>
    <t xml:space="preserve">50 million Users </t>
  </si>
  <si>
    <t xml:space="preserve"> 100 million Users</t>
  </si>
  <si>
    <t xml:space="preserve"> 344 million Users</t>
  </si>
  <si>
    <t xml:space="preserve"> 60 million Users</t>
  </si>
  <si>
    <t xml:space="preserve"> 50 million Users </t>
  </si>
  <si>
    <t xml:space="preserve"> 30 million Users</t>
  </si>
  <si>
    <t xml:space="preserve"> 150 million Users</t>
  </si>
  <si>
    <t>&lt;--Best</t>
  </si>
  <si>
    <r>
      <t xml:space="preserve"> 100 </t>
    </r>
    <r>
      <rPr>
        <sz val="11"/>
        <color rgb="FFFF0000"/>
        <rFont val="Calibri"/>
        <family val="2"/>
        <charset val="238"/>
        <scheme val="minor"/>
      </rPr>
      <t>thousand</t>
    </r>
    <r>
      <rPr>
        <sz val="11"/>
        <color theme="1"/>
        <rFont val="Calibri"/>
        <family val="2"/>
        <scheme val="minor"/>
      </rPr>
      <t xml:space="preserve"> Usres </t>
    </r>
  </si>
  <si>
    <r>
      <t xml:space="preserve"> 100 </t>
    </r>
    <r>
      <rPr>
        <sz val="11"/>
        <color rgb="FFFF0000"/>
        <rFont val="Calibri"/>
        <family val="2"/>
        <charset val="238"/>
        <scheme val="minor"/>
      </rPr>
      <t>million</t>
    </r>
    <r>
      <rPr>
        <sz val="11"/>
        <color theme="1"/>
        <rFont val="Calibri"/>
        <family val="2"/>
        <scheme val="minor"/>
      </rPr>
      <t xml:space="preserve"> Users</t>
    </r>
  </si>
  <si>
    <t>????Column "R"????</t>
  </si>
  <si>
    <t>&lt;--why /30? (instead of /25)</t>
  </si>
  <si>
    <r>
      <t xml:space="preserve">Breach 100 </t>
    </r>
    <r>
      <rPr>
        <sz val="11"/>
        <color rgb="FFFF0000"/>
        <rFont val="Calibri"/>
        <family val="2"/>
        <charset val="238"/>
        <scheme val="minor"/>
      </rPr>
      <t>million</t>
    </r>
    <r>
      <rPr>
        <sz val="11"/>
        <color theme="1"/>
        <rFont val="Calibri"/>
        <family val="2"/>
        <scheme val="minor"/>
      </rPr>
      <t xml:space="preserve"> Users</t>
    </r>
  </si>
  <si>
    <r>
      <t xml:space="preserve">Breach 100 </t>
    </r>
    <r>
      <rPr>
        <sz val="11"/>
        <color rgb="FFFF0000"/>
        <rFont val="Calibri"/>
        <family val="2"/>
        <charset val="238"/>
        <scheme val="minor"/>
      </rPr>
      <t>thousand</t>
    </r>
    <r>
      <rPr>
        <sz val="11"/>
        <color theme="1"/>
        <rFont val="Calibri"/>
        <family val="2"/>
        <scheme val="minor"/>
      </rPr>
      <t xml:space="preserve"> Usres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</si>
</sst>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FF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0" fillId="3" borderId="3" xfId="0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5" fillId="5" borderId="0" xfId="0" applyFont="1" applyFill="1" applyAlignment="1">
      <alignment vertical="center" wrapText="1"/>
    </xf>
    <xf numFmtId="0" fontId="3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39C5-3924-4E54-966C-B910BFB207BC}">
  <dimension ref="A1:AC13"/>
  <sheetViews>
    <sheetView tabSelected="1" zoomScale="50" zoomScaleNormal="70" workbookViewId="0">
      <selection activeCell="R11" sqref="R11:S11"/>
    </sheetView>
  </sheetViews>
  <sheetFormatPr defaultRowHeight="14.4" x14ac:dyDescent="0.3"/>
  <cols>
    <col min="2" max="2" width="9.21875" bestFit="1" customWidth="1"/>
    <col min="3" max="3" width="3.109375" bestFit="1" customWidth="1"/>
    <col min="4" max="4" width="11.44140625" customWidth="1"/>
    <col min="5" max="5" width="3.109375" bestFit="1" customWidth="1"/>
    <col min="6" max="6" width="14.21875" customWidth="1"/>
    <col min="7" max="7" width="3.109375" bestFit="1" customWidth="1"/>
    <col min="10" max="10" width="3.109375" bestFit="1" customWidth="1"/>
    <col min="13" max="13" width="3.109375" bestFit="1" customWidth="1"/>
    <col min="16" max="16" width="3.109375" bestFit="1" customWidth="1"/>
    <col min="17" max="17" width="15.6640625" customWidth="1"/>
    <col min="18" max="18" width="3.109375" bestFit="1" customWidth="1"/>
    <col min="19" max="19" width="15.21875" customWidth="1"/>
    <col min="20" max="20" width="3.109375" bestFit="1" customWidth="1"/>
    <col min="21" max="21" width="17.21875" customWidth="1"/>
    <col min="22" max="22" width="15" bestFit="1" customWidth="1"/>
    <col min="23" max="23" width="23" bestFit="1" customWidth="1"/>
    <col min="25" max="25" width="21.21875" bestFit="1" customWidth="1"/>
    <col min="26" max="26" width="21.88671875" bestFit="1" customWidth="1"/>
    <col min="27" max="27" width="21.6640625" bestFit="1" customWidth="1"/>
    <col min="28" max="28" width="19.5546875" bestFit="1" customWidth="1"/>
    <col min="29" max="29" width="17" bestFit="1" customWidth="1"/>
  </cols>
  <sheetData>
    <row r="1" spans="1:29" x14ac:dyDescent="0.3">
      <c r="A1" s="1"/>
      <c r="C1" s="17" t="s">
        <v>60</v>
      </c>
      <c r="D1" s="17"/>
      <c r="E1" s="17" t="s">
        <v>61</v>
      </c>
      <c r="F1" s="17"/>
      <c r="G1" s="17" t="s">
        <v>61</v>
      </c>
      <c r="H1" s="17"/>
      <c r="I1" s="17"/>
      <c r="J1" s="17" t="s">
        <v>61</v>
      </c>
      <c r="K1" s="17"/>
      <c r="L1" s="17"/>
      <c r="M1" s="17" t="s">
        <v>61</v>
      </c>
      <c r="N1" s="17"/>
      <c r="O1" s="17"/>
      <c r="P1" s="17" t="s">
        <v>61</v>
      </c>
      <c r="Q1" s="17"/>
      <c r="R1" s="17" t="s">
        <v>62</v>
      </c>
      <c r="S1" s="17"/>
      <c r="T1" s="17" t="s">
        <v>61</v>
      </c>
      <c r="U1" s="17"/>
    </row>
    <row r="2" spans="1:29" x14ac:dyDescent="0.3">
      <c r="A2" s="1"/>
      <c r="B2" s="4" t="s">
        <v>47</v>
      </c>
      <c r="C2" s="11" t="s">
        <v>48</v>
      </c>
      <c r="D2" s="11"/>
      <c r="E2" s="11" t="s">
        <v>48</v>
      </c>
      <c r="F2" s="11"/>
      <c r="G2" s="11" t="s">
        <v>48</v>
      </c>
      <c r="H2" s="11"/>
      <c r="I2" s="11"/>
      <c r="J2" s="11" t="s">
        <v>48</v>
      </c>
      <c r="K2" s="11"/>
      <c r="L2" s="11"/>
      <c r="M2" s="11" t="s">
        <v>48</v>
      </c>
      <c r="N2" s="11"/>
      <c r="O2" s="11"/>
      <c r="P2" s="11" t="s">
        <v>48</v>
      </c>
      <c r="Q2" s="11"/>
      <c r="R2" s="11" t="s">
        <v>48</v>
      </c>
      <c r="S2" s="11"/>
      <c r="T2" s="11" t="s">
        <v>48</v>
      </c>
      <c r="U2" s="11"/>
    </row>
    <row r="3" spans="1:29" x14ac:dyDescent="0.3">
      <c r="A3" s="1"/>
      <c r="C3" s="3" t="s">
        <v>7</v>
      </c>
      <c r="D3" s="3"/>
      <c r="E3" s="3" t="s">
        <v>8</v>
      </c>
      <c r="F3" s="3"/>
      <c r="G3" s="3" t="s">
        <v>9</v>
      </c>
      <c r="H3" s="3"/>
      <c r="I3" s="3"/>
      <c r="J3" s="3" t="s">
        <v>10</v>
      </c>
      <c r="K3" s="3"/>
      <c r="L3" s="3"/>
      <c r="M3" s="3" t="s">
        <v>11</v>
      </c>
      <c r="N3" s="3"/>
      <c r="O3" s="3"/>
      <c r="P3" s="3" t="s">
        <v>12</v>
      </c>
      <c r="Q3" s="3"/>
      <c r="R3" s="20" t="s">
        <v>13</v>
      </c>
      <c r="S3" s="3"/>
      <c r="T3" s="3" t="s">
        <v>14</v>
      </c>
      <c r="U3" s="3"/>
      <c r="V3" s="2" t="s">
        <v>58</v>
      </c>
      <c r="W3" s="2" t="s">
        <v>63</v>
      </c>
    </row>
    <row r="4" spans="1:29" ht="46.8" customHeight="1" x14ac:dyDescent="0.3">
      <c r="A4" s="12" t="s">
        <v>0</v>
      </c>
      <c r="B4" s="12"/>
      <c r="C4" s="12" t="s">
        <v>1</v>
      </c>
      <c r="D4" s="12"/>
      <c r="E4" s="12" t="s">
        <v>28</v>
      </c>
      <c r="F4" s="12"/>
      <c r="G4" s="12" t="s">
        <v>2</v>
      </c>
      <c r="H4" s="12"/>
      <c r="I4" s="12"/>
      <c r="J4" s="12" t="s">
        <v>3</v>
      </c>
      <c r="K4" s="12"/>
      <c r="L4" s="12"/>
      <c r="M4" s="12" t="s">
        <v>4</v>
      </c>
      <c r="N4" s="12"/>
      <c r="O4" s="12"/>
      <c r="P4" s="12" t="s">
        <v>6</v>
      </c>
      <c r="Q4" s="12"/>
      <c r="R4" s="13" t="s">
        <v>40</v>
      </c>
      <c r="S4" s="13"/>
      <c r="T4" s="12" t="s">
        <v>5</v>
      </c>
      <c r="U4" s="12"/>
      <c r="V4" s="5" t="s">
        <v>59</v>
      </c>
      <c r="Y4" s="2" t="str">
        <f>B!E1</f>
        <v>Number of Employees</v>
      </c>
      <c r="Z4" s="2" t="str">
        <f>B!G1</f>
        <v>Financial Performance</v>
      </c>
      <c r="AA4" s="2" t="str">
        <f>B!M1</f>
        <v>Employee Satisfaction</v>
      </c>
      <c r="AB4" s="7" t="s">
        <v>75</v>
      </c>
      <c r="AC4" s="2" t="str">
        <f>B!T1</f>
        <v xml:space="preserve">   Security Ratings</v>
      </c>
    </row>
    <row r="5" spans="1:29" ht="51.6" customHeight="1" x14ac:dyDescent="0.3">
      <c r="A5" s="12" t="s">
        <v>49</v>
      </c>
      <c r="B5" s="12"/>
      <c r="C5" s="14" t="s">
        <v>15</v>
      </c>
      <c r="D5" s="14"/>
      <c r="E5" s="15">
        <v>100000</v>
      </c>
      <c r="F5" s="16"/>
      <c r="G5" s="16" t="s">
        <v>24</v>
      </c>
      <c r="H5" s="16"/>
      <c r="I5" s="16"/>
      <c r="J5" s="16" t="s">
        <v>29</v>
      </c>
      <c r="K5" s="16"/>
      <c r="L5" s="16"/>
      <c r="M5" s="16" t="s">
        <v>33</v>
      </c>
      <c r="N5" s="16"/>
      <c r="O5" s="16"/>
      <c r="P5" s="14" t="s">
        <v>35</v>
      </c>
      <c r="Q5" s="14"/>
      <c r="R5" s="14" t="s">
        <v>41</v>
      </c>
      <c r="S5" s="14"/>
      <c r="T5" s="16">
        <v>8</v>
      </c>
      <c r="U5" s="16"/>
      <c r="V5" s="8">
        <f>SUM(A!Y5,A!Z5,A!AA5,A!AB5,A!AC5)/30*100</f>
        <v>80</v>
      </c>
      <c r="W5" s="10" t="s">
        <v>76</v>
      </c>
      <c r="Y5" s="2" cm="1">
        <f t="array" ref="Y5">_xlfn.IFS(B!E2&gt;400000,5,B!E2&gt;299000,4,B!E2&gt;149000,3,B!E2&gt;99000,2,49000,1)</f>
        <v>2</v>
      </c>
      <c r="Z5" s="2" cm="1">
        <f t="array" ref="Z5">_xlfn.IFS(B!G2="strong",5,B!G2="not weak",3,B!G2="weak",2)</f>
        <v>5</v>
      </c>
      <c r="AA5" s="2" cm="1">
        <f t="array" ref="AA5">_xlfn.IFS(B!M2="Very Good",5,B!M2="Good",4,B!M2="Fair",3,B!M2="Bad",2)</f>
        <v>5</v>
      </c>
      <c r="AB5" s="2">
        <v>4</v>
      </c>
      <c r="AC5" s="2">
        <f>B!T2</f>
        <v>8</v>
      </c>
    </row>
    <row r="6" spans="1:29" ht="51.6" customHeight="1" x14ac:dyDescent="0.3">
      <c r="A6" s="12" t="s">
        <v>50</v>
      </c>
      <c r="B6" s="12"/>
      <c r="C6" s="14" t="s">
        <v>16</v>
      </c>
      <c r="D6" s="14"/>
      <c r="E6" s="15">
        <v>150000</v>
      </c>
      <c r="F6" s="16"/>
      <c r="G6" s="16" t="s">
        <v>25</v>
      </c>
      <c r="H6" s="16"/>
      <c r="I6" s="16"/>
      <c r="J6" s="16" t="s">
        <v>29</v>
      </c>
      <c r="K6" s="16"/>
      <c r="L6" s="16"/>
      <c r="M6" s="16" t="s">
        <v>33</v>
      </c>
      <c r="N6" s="16"/>
      <c r="O6" s="16"/>
      <c r="P6" s="14" t="s">
        <v>37</v>
      </c>
      <c r="Q6" s="14"/>
      <c r="R6" s="14" t="s">
        <v>77</v>
      </c>
      <c r="S6" s="14"/>
      <c r="T6" s="16">
        <v>9</v>
      </c>
      <c r="U6" s="16"/>
      <c r="V6" s="8">
        <f>SUM(A!Y6,A!Z6,A!AA6,A!AB6,A!AC6)/30*100</f>
        <v>83.333333333333343</v>
      </c>
      <c r="Y6" s="2" cm="1">
        <f t="array" ref="Y6">_xlfn.IFS(B!E3&gt;400000,5,B!E3&gt;299000,4,B!E3&gt;149000,3,B!E3&gt;99000,2,49000,1)</f>
        <v>3</v>
      </c>
      <c r="Z6" s="2" cm="1">
        <f t="array" ref="Z6">_xlfn.IFS(B!G3="strong",5,B!G3="not weak",3,B!G3="weak",2)</f>
        <v>5</v>
      </c>
      <c r="AA6" s="2" cm="1">
        <f t="array" ref="AA6">_xlfn.IFS(B!M3="Very Good",5,B!M3="Good",4,B!M3="Fair",3,B!M3="Bad",2)</f>
        <v>5</v>
      </c>
      <c r="AB6" s="7">
        <v>3</v>
      </c>
      <c r="AC6" s="2">
        <f>B!T3</f>
        <v>9</v>
      </c>
    </row>
    <row r="7" spans="1:29" ht="57.6" customHeight="1" x14ac:dyDescent="0.3">
      <c r="A7" s="12" t="s">
        <v>51</v>
      </c>
      <c r="B7" s="12"/>
      <c r="C7" s="14" t="s">
        <v>17</v>
      </c>
      <c r="D7" s="14"/>
      <c r="E7" s="15">
        <v>500000</v>
      </c>
      <c r="F7" s="16"/>
      <c r="G7" s="16" t="s">
        <v>24</v>
      </c>
      <c r="H7" s="16"/>
      <c r="I7" s="16"/>
      <c r="J7" s="16" t="s">
        <v>29</v>
      </c>
      <c r="K7" s="16"/>
      <c r="L7" s="16"/>
      <c r="M7" s="16" t="s">
        <v>31</v>
      </c>
      <c r="N7" s="16"/>
      <c r="O7" s="16"/>
      <c r="P7" s="14" t="s">
        <v>34</v>
      </c>
      <c r="Q7" s="14"/>
      <c r="R7" s="14" t="s">
        <v>43</v>
      </c>
      <c r="S7" s="14"/>
      <c r="T7" s="16">
        <v>9</v>
      </c>
      <c r="U7" s="16"/>
      <c r="V7" s="8">
        <f>SUM(A!Y7,A!Z7,A!AA7,A!AB7,A!AC7)/30*100</f>
        <v>80</v>
      </c>
      <c r="Y7" s="2" cm="1">
        <f t="array" ref="Y7">_xlfn.IFS(B!E4&gt;400000,5,B!E4&gt;299000,4,B!E4&gt;149000,3,B!E4&gt;99000,2,49000,1)</f>
        <v>5</v>
      </c>
      <c r="Z7" s="2" cm="1">
        <f t="array" ref="Z7">_xlfn.IFS(B!G4="strong",5,B!G4="not weak",3,B!G4="weak",2)</f>
        <v>5</v>
      </c>
      <c r="AA7" s="2" cm="1">
        <f t="array" ref="AA7">_xlfn.IFS(B!M4="Very Good",5,B!M4="Good",4,B!M4="Fair",3,B!M4="Bad",2)</f>
        <v>4</v>
      </c>
      <c r="AB7" s="2">
        <v>1</v>
      </c>
      <c r="AC7" s="2">
        <f>B!T4</f>
        <v>9</v>
      </c>
    </row>
    <row r="8" spans="1:29" ht="59.4" customHeight="1" x14ac:dyDescent="0.3">
      <c r="A8" s="12" t="s">
        <v>52</v>
      </c>
      <c r="B8" s="12"/>
      <c r="C8" s="14" t="s">
        <v>18</v>
      </c>
      <c r="D8" s="14"/>
      <c r="E8" s="15">
        <v>150000</v>
      </c>
      <c r="F8" s="16"/>
      <c r="G8" s="16" t="s">
        <v>24</v>
      </c>
      <c r="H8" s="16"/>
      <c r="I8" s="16"/>
      <c r="J8" s="16" t="s">
        <v>30</v>
      </c>
      <c r="K8" s="16"/>
      <c r="L8" s="16"/>
      <c r="M8" s="16" t="s">
        <v>31</v>
      </c>
      <c r="N8" s="16"/>
      <c r="O8" s="16"/>
      <c r="P8" s="14" t="s">
        <v>36</v>
      </c>
      <c r="Q8" s="14"/>
      <c r="R8" s="14" t="s">
        <v>44</v>
      </c>
      <c r="S8" s="14"/>
      <c r="T8" s="16">
        <v>9</v>
      </c>
      <c r="U8" s="16"/>
      <c r="V8" s="9">
        <f>SUM(A!Y8,A!Z8,A!AA8,A!AB8,A!AC8)/30*100</f>
        <v>83.333333333333343</v>
      </c>
      <c r="W8" s="6" t="s">
        <v>72</v>
      </c>
      <c r="Y8" s="2" cm="1">
        <f t="array" ref="Y8">_xlfn.IFS(B!E5&gt;400000,5,B!E5&gt;299000,4,B!E5&gt;149000,3,B!E5&gt;99000,2,49000,1)</f>
        <v>3</v>
      </c>
      <c r="Z8" s="2" cm="1">
        <f t="array" ref="Z8">_xlfn.IFS(B!G5="strong",5,B!G5="not weak",3,B!G5="weak",2)</f>
        <v>5</v>
      </c>
      <c r="AA8" s="2" cm="1">
        <f t="array" ref="AA8">_xlfn.IFS(B!M5="Very Good",5,B!M5="Good",4,B!M5="Fair",3,B!M5="Bad",2)</f>
        <v>4</v>
      </c>
      <c r="AB8" s="2">
        <v>4</v>
      </c>
      <c r="AC8" s="2">
        <f>B!T5</f>
        <v>9</v>
      </c>
    </row>
    <row r="9" spans="1:29" ht="57.6" customHeight="1" x14ac:dyDescent="0.3">
      <c r="A9" s="12" t="s">
        <v>53</v>
      </c>
      <c r="B9" s="12"/>
      <c r="C9" s="14" t="s">
        <v>19</v>
      </c>
      <c r="D9" s="14"/>
      <c r="E9" s="15">
        <v>100000</v>
      </c>
      <c r="F9" s="16"/>
      <c r="G9" s="16" t="s">
        <v>26</v>
      </c>
      <c r="H9" s="16"/>
      <c r="I9" s="16"/>
      <c r="J9" s="16" t="s">
        <v>30</v>
      </c>
      <c r="K9" s="16"/>
      <c r="L9" s="16"/>
      <c r="M9" s="16" t="s">
        <v>32</v>
      </c>
      <c r="N9" s="16"/>
      <c r="O9" s="16"/>
      <c r="P9" s="14" t="s">
        <v>38</v>
      </c>
      <c r="Q9" s="14"/>
      <c r="R9" s="14" t="s">
        <v>41</v>
      </c>
      <c r="S9" s="14"/>
      <c r="T9" s="16">
        <v>7</v>
      </c>
      <c r="U9" s="16"/>
      <c r="V9" s="8">
        <f>SUM(A!Y9,A!Z9,A!AA9,A!AB9,A!AC9)/30*100</f>
        <v>63.333333333333329</v>
      </c>
      <c r="Y9" s="2" cm="1">
        <f t="array" ref="Y9">_xlfn.IFS(B!E6&gt;400000,5,B!E6&gt;299000,4,B!E6&gt;149000,3,B!E6&gt;99000,2,49000,1)</f>
        <v>2</v>
      </c>
      <c r="Z9" s="2" cm="1">
        <f t="array" ref="Z9">_xlfn.IFS(B!G6="strong",5,B!G6="not weak",3,B!G6="weak",2)</f>
        <v>3</v>
      </c>
      <c r="AA9" s="2" cm="1">
        <f t="array" ref="AA9">_xlfn.IFS(B!M6="Very Good",5,B!M6="Good",4,B!M6="Fair",3,B!M6="Bad",2)</f>
        <v>3</v>
      </c>
      <c r="AB9" s="2">
        <v>4</v>
      </c>
      <c r="AC9" s="2">
        <f>B!T6</f>
        <v>7</v>
      </c>
    </row>
    <row r="10" spans="1:29" ht="57" customHeight="1" x14ac:dyDescent="0.3">
      <c r="A10" s="12" t="s">
        <v>54</v>
      </c>
      <c r="B10" s="12"/>
      <c r="C10" s="14" t="s">
        <v>20</v>
      </c>
      <c r="D10" s="14"/>
      <c r="E10" s="15">
        <v>300000</v>
      </c>
      <c r="F10" s="16"/>
      <c r="G10" s="16" t="s">
        <v>24</v>
      </c>
      <c r="H10" s="16"/>
      <c r="I10" s="16"/>
      <c r="J10" s="16" t="s">
        <v>29</v>
      </c>
      <c r="K10" s="16"/>
      <c r="L10" s="16"/>
      <c r="M10" s="16" t="s">
        <v>32</v>
      </c>
      <c r="N10" s="16"/>
      <c r="O10" s="16"/>
      <c r="P10" s="14" t="s">
        <v>35</v>
      </c>
      <c r="Q10" s="14"/>
      <c r="R10" s="14" t="s">
        <v>42</v>
      </c>
      <c r="S10" s="14"/>
      <c r="T10" s="16">
        <v>7</v>
      </c>
      <c r="U10" s="16"/>
      <c r="V10" s="8">
        <f>SUM(A!Y10,A!Z10,A!AA10,A!AB10,A!AC10)/30*100</f>
        <v>73.333333333333329</v>
      </c>
      <c r="Y10" s="2" cm="1">
        <f t="array" ref="Y10">_xlfn.IFS(B!E7&gt;400000,5,B!E7&gt;299000,4,B!E7&gt;149000,3,B!E7&gt;99000,2,49000,1)</f>
        <v>4</v>
      </c>
      <c r="Z10" s="2" cm="1">
        <f t="array" ref="Z10">_xlfn.IFS(B!G7="strong",5,B!G7="not weak",3,B!G7="weak",2)</f>
        <v>5</v>
      </c>
      <c r="AA10" s="2" cm="1">
        <f t="array" ref="AA10">_xlfn.IFS(B!M7="Very Good",5,B!M7="Good",4,B!M7="Fair",3,B!M7="Bad",2)</f>
        <v>3</v>
      </c>
      <c r="AB10" s="2">
        <v>3</v>
      </c>
      <c r="AC10" s="2">
        <f>B!T7</f>
        <v>7</v>
      </c>
    </row>
    <row r="11" spans="1:29" ht="57.6" customHeight="1" x14ac:dyDescent="0.3">
      <c r="A11" s="12" t="s">
        <v>55</v>
      </c>
      <c r="B11" s="12"/>
      <c r="C11" s="14" t="s">
        <v>21</v>
      </c>
      <c r="D11" s="14"/>
      <c r="E11" s="15">
        <v>50000</v>
      </c>
      <c r="F11" s="16"/>
      <c r="G11" s="16" t="s">
        <v>27</v>
      </c>
      <c r="H11" s="16"/>
      <c r="I11" s="16"/>
      <c r="J11" s="16" t="s">
        <v>30</v>
      </c>
      <c r="K11" s="16"/>
      <c r="L11" s="16"/>
      <c r="M11" s="16" t="s">
        <v>32</v>
      </c>
      <c r="N11" s="16"/>
      <c r="O11" s="16"/>
      <c r="P11" s="14" t="s">
        <v>39</v>
      </c>
      <c r="Q11" s="14"/>
      <c r="R11" s="14" t="s">
        <v>78</v>
      </c>
      <c r="S11" s="14"/>
      <c r="T11" s="16">
        <v>5</v>
      </c>
      <c r="U11" s="16"/>
      <c r="V11" s="8">
        <f>SUM(A!Y11,A!Z11,A!AA11,A!AB11,A!AC11)/30*100</f>
        <v>46.666666666666664</v>
      </c>
      <c r="Y11" s="2" cm="1">
        <f t="array" ref="Y11">_xlfn.IFS(B!E8&gt;400000,5,B!E8&gt;299000,4,B!E8&gt;149000,3,B!E8&gt;99000,2,49000,1)</f>
        <v>1</v>
      </c>
      <c r="Z11" s="2" cm="1">
        <f t="array" ref="Z11">_xlfn.IFS(B!G8="strong",5,B!G8="not weak",3,B!G8="weak",2)</f>
        <v>2</v>
      </c>
      <c r="AA11" s="2" cm="1">
        <f t="array" ref="AA11">_xlfn.IFS(B!M8="Very Good",5,B!M8="Good",4,B!M8="Fair",3,B!M8="Bad",2)</f>
        <v>3</v>
      </c>
      <c r="AB11" s="7">
        <v>3</v>
      </c>
      <c r="AC11" s="2">
        <f>B!T8</f>
        <v>5</v>
      </c>
    </row>
    <row r="12" spans="1:29" ht="52.8" customHeight="1" x14ac:dyDescent="0.3">
      <c r="A12" s="12" t="s">
        <v>56</v>
      </c>
      <c r="B12" s="12"/>
      <c r="C12" s="14" t="s">
        <v>22</v>
      </c>
      <c r="D12" s="14"/>
      <c r="E12" s="15">
        <v>90000</v>
      </c>
      <c r="F12" s="16"/>
      <c r="G12" s="16" t="s">
        <v>24</v>
      </c>
      <c r="H12" s="16"/>
      <c r="I12" s="16"/>
      <c r="J12" s="16" t="s">
        <v>30</v>
      </c>
      <c r="K12" s="16"/>
      <c r="L12" s="16"/>
      <c r="M12" s="16" t="s">
        <v>31</v>
      </c>
      <c r="N12" s="16"/>
      <c r="O12" s="16"/>
      <c r="P12" s="14" t="s">
        <v>35</v>
      </c>
      <c r="Q12" s="14"/>
      <c r="R12" s="14" t="s">
        <v>45</v>
      </c>
      <c r="S12" s="14"/>
      <c r="T12" s="16">
        <v>7</v>
      </c>
      <c r="U12" s="16"/>
      <c r="V12" s="8">
        <f>SUM(A!Y12,A!Z12,A!AA12,A!AB12,A!AC12)/30*100</f>
        <v>73.333333333333329</v>
      </c>
      <c r="Y12" s="2" cm="1">
        <f t="array" ref="Y12">_xlfn.IFS(B!E9&gt;400000,5,B!E9&gt;299000,4,B!E9&gt;149000,3,B!E9&gt;99000,2,49000,1)</f>
        <v>1</v>
      </c>
      <c r="Z12" s="2" cm="1">
        <f t="array" ref="Z12">_xlfn.IFS(B!G9="strong",5,B!G9="not weak",3,B!G9="weak",2)</f>
        <v>5</v>
      </c>
      <c r="AA12" s="2" cm="1">
        <f t="array" ref="AA12">_xlfn.IFS(B!M9="Very Good",5,B!M9="Good",4,B!M9="Fair",3,B!M9="Bad",2)</f>
        <v>4</v>
      </c>
      <c r="AB12" s="2">
        <v>5</v>
      </c>
      <c r="AC12" s="2">
        <f>B!T9</f>
        <v>7</v>
      </c>
    </row>
    <row r="13" spans="1:29" ht="57.6" customHeight="1" x14ac:dyDescent="0.3">
      <c r="A13" s="12" t="s">
        <v>57</v>
      </c>
      <c r="B13" s="12"/>
      <c r="C13" s="14" t="s">
        <v>23</v>
      </c>
      <c r="D13" s="14"/>
      <c r="E13" s="15">
        <v>130000</v>
      </c>
      <c r="F13" s="16"/>
      <c r="G13" s="16" t="s">
        <v>24</v>
      </c>
      <c r="H13" s="16"/>
      <c r="I13" s="16"/>
      <c r="J13" s="16" t="s">
        <v>29</v>
      </c>
      <c r="K13" s="16"/>
      <c r="L13" s="16"/>
      <c r="M13" s="16" t="s">
        <v>33</v>
      </c>
      <c r="N13" s="16"/>
      <c r="O13" s="16"/>
      <c r="P13" s="14" t="s">
        <v>34</v>
      </c>
      <c r="Q13" s="14"/>
      <c r="R13" s="14" t="s">
        <v>46</v>
      </c>
      <c r="S13" s="14"/>
      <c r="T13" s="16">
        <v>8</v>
      </c>
      <c r="U13" s="16"/>
      <c r="V13" s="8">
        <f>SUM(A!Y13,A!Z13,A!AA13,A!AB13,A!AC13)/30*100</f>
        <v>73.333333333333329</v>
      </c>
      <c r="Y13" s="2" cm="1">
        <f t="array" ref="Y13">_xlfn.IFS(B!E10&gt;400000,5,B!E10&gt;299000,4,B!E10&gt;149000,3,B!E10&gt;99000,2,49000,1)</f>
        <v>2</v>
      </c>
      <c r="Z13" s="2" cm="1">
        <f t="array" ref="Z13">_xlfn.IFS(B!G10="strong",5,B!G10="not weak",3,B!G10="weak",2)</f>
        <v>5</v>
      </c>
      <c r="AA13" s="2" cm="1">
        <f t="array" ref="AA13">_xlfn.IFS(B!M10="Very Good",5,B!M10="Good",4,B!M10="Fair",3,B!M10="Bad",2)</f>
        <v>5</v>
      </c>
      <c r="AB13" s="2">
        <v>2</v>
      </c>
      <c r="AC13" s="2">
        <f>B!T10</f>
        <v>8</v>
      </c>
    </row>
  </sheetData>
  <mergeCells count="106">
    <mergeCell ref="C1:D1"/>
    <mergeCell ref="E1:F1"/>
    <mergeCell ref="G1:I1"/>
    <mergeCell ref="J1:L1"/>
    <mergeCell ref="M1:O1"/>
    <mergeCell ref="R13:S13"/>
    <mergeCell ref="T13:U13"/>
    <mergeCell ref="R12:S12"/>
    <mergeCell ref="T5:U5"/>
    <mergeCell ref="T6:U6"/>
    <mergeCell ref="T7:U7"/>
    <mergeCell ref="T8:U8"/>
    <mergeCell ref="T9:U9"/>
    <mergeCell ref="T10:U10"/>
    <mergeCell ref="T11:U11"/>
    <mergeCell ref="T12:U12"/>
    <mergeCell ref="R10:S10"/>
    <mergeCell ref="R11:S11"/>
    <mergeCell ref="P5:Q5"/>
    <mergeCell ref="P6:Q6"/>
    <mergeCell ref="P7:Q7"/>
    <mergeCell ref="R5:S5"/>
    <mergeCell ref="R6:S6"/>
    <mergeCell ref="R7:S7"/>
    <mergeCell ref="R8:S8"/>
    <mergeCell ref="R9:S9"/>
    <mergeCell ref="M10:O10"/>
    <mergeCell ref="P1:Q1"/>
    <mergeCell ref="R1:S1"/>
    <mergeCell ref="T1:U1"/>
    <mergeCell ref="M11:O11"/>
    <mergeCell ref="M12:O12"/>
    <mergeCell ref="M13:O13"/>
    <mergeCell ref="P11:Q11"/>
    <mergeCell ref="P12:Q12"/>
    <mergeCell ref="P13:Q13"/>
    <mergeCell ref="M5:O5"/>
    <mergeCell ref="M6:O6"/>
    <mergeCell ref="M7:O7"/>
    <mergeCell ref="M8:O8"/>
    <mergeCell ref="M9:O9"/>
    <mergeCell ref="P8:Q8"/>
    <mergeCell ref="P9:Q9"/>
    <mergeCell ref="P10:Q10"/>
    <mergeCell ref="P2:Q2"/>
    <mergeCell ref="R2:S2"/>
    <mergeCell ref="T2:U2"/>
    <mergeCell ref="G10:I10"/>
    <mergeCell ref="G11:I11"/>
    <mergeCell ref="A10:B10"/>
    <mergeCell ref="G13:I13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E11:F11"/>
    <mergeCell ref="G12:I12"/>
    <mergeCell ref="E12:F12"/>
    <mergeCell ref="E13:F13"/>
    <mergeCell ref="A11:B11"/>
    <mergeCell ref="A12:B12"/>
    <mergeCell ref="A13:B13"/>
    <mergeCell ref="C12:D12"/>
    <mergeCell ref="C13:D13"/>
    <mergeCell ref="C11:D11"/>
    <mergeCell ref="G5:I5"/>
    <mergeCell ref="G6:I6"/>
    <mergeCell ref="G7:I7"/>
    <mergeCell ref="G8:I8"/>
    <mergeCell ref="G9:I9"/>
    <mergeCell ref="M4:O4"/>
    <mergeCell ref="J4:L4"/>
    <mergeCell ref="G4:I4"/>
    <mergeCell ref="E4:F4"/>
    <mergeCell ref="E8:F8"/>
    <mergeCell ref="E9:F9"/>
    <mergeCell ref="A5:B5"/>
    <mergeCell ref="A6:B6"/>
    <mergeCell ref="A7:B7"/>
    <mergeCell ref="A8:B8"/>
    <mergeCell ref="A9:B9"/>
    <mergeCell ref="C10:D10"/>
    <mergeCell ref="E5:F5"/>
    <mergeCell ref="E6:F6"/>
    <mergeCell ref="E7:F7"/>
    <mergeCell ref="C5:D5"/>
    <mergeCell ref="C6:D6"/>
    <mergeCell ref="C7:D7"/>
    <mergeCell ref="C8:D8"/>
    <mergeCell ref="C9:D9"/>
    <mergeCell ref="E10:F10"/>
    <mergeCell ref="C2:D2"/>
    <mergeCell ref="E2:F2"/>
    <mergeCell ref="G2:I2"/>
    <mergeCell ref="J2:L2"/>
    <mergeCell ref="M2:O2"/>
    <mergeCell ref="A4:B4"/>
    <mergeCell ref="P4:Q4"/>
    <mergeCell ref="R4:S4"/>
    <mergeCell ref="T4:U4"/>
    <mergeCell ref="C4:D4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40FE-514C-483C-9FEE-D65849D3EE7E}">
  <dimension ref="A1:U10"/>
  <sheetViews>
    <sheetView zoomScale="46" workbookViewId="0">
      <selection activeCell="W1" sqref="W1:AA10"/>
    </sheetView>
  </sheetViews>
  <sheetFormatPr defaultColWidth="11.109375" defaultRowHeight="14.4" x14ac:dyDescent="0.3"/>
  <cols>
    <col min="23" max="23" width="21.21875" bestFit="1" customWidth="1"/>
    <col min="24" max="24" width="21.88671875" bestFit="1" customWidth="1"/>
    <col min="25" max="25" width="21.6640625" bestFit="1" customWidth="1"/>
    <col min="26" max="26" width="19.5546875" bestFit="1" customWidth="1"/>
    <col min="27" max="27" width="17" bestFit="1" customWidth="1"/>
  </cols>
  <sheetData>
    <row r="1" spans="1:21" x14ac:dyDescent="0.3">
      <c r="A1" s="12" t="s">
        <v>0</v>
      </c>
      <c r="B1" s="12"/>
      <c r="C1" s="12" t="s">
        <v>1</v>
      </c>
      <c r="D1" s="12"/>
      <c r="E1" s="19" t="s">
        <v>28</v>
      </c>
      <c r="F1" s="19"/>
      <c r="G1" s="19" t="s">
        <v>2</v>
      </c>
      <c r="H1" s="19"/>
      <c r="I1" s="19"/>
      <c r="J1" s="12" t="s">
        <v>3</v>
      </c>
      <c r="K1" s="12"/>
      <c r="L1" s="12"/>
      <c r="M1" s="19" t="s">
        <v>4</v>
      </c>
      <c r="N1" s="19"/>
      <c r="O1" s="19"/>
      <c r="P1" s="12" t="s">
        <v>6</v>
      </c>
      <c r="Q1" s="12"/>
      <c r="R1" s="18" t="s">
        <v>64</v>
      </c>
      <c r="S1" s="18"/>
      <c r="T1" s="19" t="s">
        <v>5</v>
      </c>
      <c r="U1" s="19"/>
    </row>
    <row r="2" spans="1:21" ht="43.2" customHeight="1" x14ac:dyDescent="0.3">
      <c r="A2" s="12" t="s">
        <v>49</v>
      </c>
      <c r="B2" s="12"/>
      <c r="C2" s="14" t="s">
        <v>15</v>
      </c>
      <c r="D2" s="14"/>
      <c r="E2" s="15">
        <v>100000</v>
      </c>
      <c r="F2" s="16"/>
      <c r="G2" s="16" t="s">
        <v>24</v>
      </c>
      <c r="H2" s="16"/>
      <c r="I2" s="16"/>
      <c r="J2" s="16" t="s">
        <v>29</v>
      </c>
      <c r="K2" s="16"/>
      <c r="L2" s="16"/>
      <c r="M2" s="16" t="s">
        <v>33</v>
      </c>
      <c r="N2" s="16"/>
      <c r="O2" s="16"/>
      <c r="P2" s="14" t="s">
        <v>35</v>
      </c>
      <c r="Q2" s="14"/>
      <c r="R2" s="14" t="s">
        <v>65</v>
      </c>
      <c r="S2" s="14"/>
      <c r="T2" s="16">
        <v>8</v>
      </c>
      <c r="U2" s="16"/>
    </row>
    <row r="3" spans="1:21" ht="43.2" customHeight="1" x14ac:dyDescent="0.3">
      <c r="A3" s="12" t="s">
        <v>50</v>
      </c>
      <c r="B3" s="12"/>
      <c r="C3" s="14" t="s">
        <v>16</v>
      </c>
      <c r="D3" s="14"/>
      <c r="E3" s="15">
        <v>150000</v>
      </c>
      <c r="F3" s="16"/>
      <c r="G3" s="16" t="s">
        <v>25</v>
      </c>
      <c r="H3" s="16"/>
      <c r="I3" s="16"/>
      <c r="J3" s="16" t="s">
        <v>29</v>
      </c>
      <c r="K3" s="16"/>
      <c r="L3" s="16"/>
      <c r="M3" s="16" t="s">
        <v>33</v>
      </c>
      <c r="N3" s="16"/>
      <c r="O3" s="16"/>
      <c r="P3" s="14" t="s">
        <v>37</v>
      </c>
      <c r="Q3" s="14"/>
      <c r="R3" s="14" t="s">
        <v>74</v>
      </c>
      <c r="S3" s="14"/>
      <c r="T3" s="16">
        <v>9</v>
      </c>
      <c r="U3" s="16"/>
    </row>
    <row r="4" spans="1:21" ht="42.6" customHeight="1" x14ac:dyDescent="0.3">
      <c r="A4" s="12" t="s">
        <v>51</v>
      </c>
      <c r="B4" s="12"/>
      <c r="C4" s="14" t="s">
        <v>17</v>
      </c>
      <c r="D4" s="14"/>
      <c r="E4" s="15">
        <v>500000</v>
      </c>
      <c r="F4" s="16"/>
      <c r="G4" s="16" t="s">
        <v>24</v>
      </c>
      <c r="H4" s="16"/>
      <c r="I4" s="16"/>
      <c r="J4" s="16" t="s">
        <v>29</v>
      </c>
      <c r="K4" s="16"/>
      <c r="L4" s="16"/>
      <c r="M4" s="16" t="s">
        <v>31</v>
      </c>
      <c r="N4" s="16"/>
      <c r="O4" s="16"/>
      <c r="P4" s="14" t="s">
        <v>34</v>
      </c>
      <c r="Q4" s="14"/>
      <c r="R4" s="14" t="s">
        <v>67</v>
      </c>
      <c r="S4" s="14"/>
      <c r="T4" s="16">
        <v>9</v>
      </c>
      <c r="U4" s="16"/>
    </row>
    <row r="5" spans="1:21" ht="42.6" customHeight="1" x14ac:dyDescent="0.3">
      <c r="A5" s="12" t="s">
        <v>52</v>
      </c>
      <c r="B5" s="12"/>
      <c r="C5" s="14" t="s">
        <v>18</v>
      </c>
      <c r="D5" s="14"/>
      <c r="E5" s="15">
        <v>150000</v>
      </c>
      <c r="F5" s="16"/>
      <c r="G5" s="16" t="s">
        <v>24</v>
      </c>
      <c r="H5" s="16"/>
      <c r="I5" s="16"/>
      <c r="J5" s="16" t="s">
        <v>30</v>
      </c>
      <c r="K5" s="16"/>
      <c r="L5" s="16"/>
      <c r="M5" s="16" t="s">
        <v>31</v>
      </c>
      <c r="N5" s="16"/>
      <c r="O5" s="16"/>
      <c r="P5" s="14" t="s">
        <v>36</v>
      </c>
      <c r="Q5" s="14"/>
      <c r="R5" s="14" t="s">
        <v>68</v>
      </c>
      <c r="S5" s="14"/>
      <c r="T5" s="16">
        <v>9</v>
      </c>
      <c r="U5" s="16"/>
    </row>
    <row r="6" spans="1:21" ht="43.8" customHeight="1" x14ac:dyDescent="0.3">
      <c r="A6" s="12" t="s">
        <v>53</v>
      </c>
      <c r="B6" s="12"/>
      <c r="C6" s="14" t="s">
        <v>19</v>
      </c>
      <c r="D6" s="14"/>
      <c r="E6" s="15">
        <v>100000</v>
      </c>
      <c r="F6" s="16"/>
      <c r="G6" s="16" t="s">
        <v>26</v>
      </c>
      <c r="H6" s="16"/>
      <c r="I6" s="16"/>
      <c r="J6" s="16" t="s">
        <v>30</v>
      </c>
      <c r="K6" s="16"/>
      <c r="L6" s="16"/>
      <c r="M6" s="16" t="s">
        <v>32</v>
      </c>
      <c r="N6" s="16"/>
      <c r="O6" s="16"/>
      <c r="P6" s="14" t="s">
        <v>38</v>
      </c>
      <c r="Q6" s="14"/>
      <c r="R6" s="14" t="s">
        <v>69</v>
      </c>
      <c r="S6" s="14"/>
      <c r="T6" s="16">
        <v>7</v>
      </c>
      <c r="U6" s="16"/>
    </row>
    <row r="7" spans="1:21" ht="42.6" customHeight="1" x14ac:dyDescent="0.3">
      <c r="A7" s="12" t="s">
        <v>54</v>
      </c>
      <c r="B7" s="12"/>
      <c r="C7" s="14" t="s">
        <v>20</v>
      </c>
      <c r="D7" s="14"/>
      <c r="E7" s="15">
        <v>300000</v>
      </c>
      <c r="F7" s="16"/>
      <c r="G7" s="16" t="s">
        <v>24</v>
      </c>
      <c r="H7" s="16"/>
      <c r="I7" s="16"/>
      <c r="J7" s="16" t="s">
        <v>29</v>
      </c>
      <c r="K7" s="16"/>
      <c r="L7" s="16"/>
      <c r="M7" s="16" t="s">
        <v>32</v>
      </c>
      <c r="N7" s="16"/>
      <c r="O7" s="16"/>
      <c r="P7" s="14" t="s">
        <v>35</v>
      </c>
      <c r="Q7" s="14"/>
      <c r="R7" s="14" t="s">
        <v>66</v>
      </c>
      <c r="S7" s="14"/>
      <c r="T7" s="16">
        <v>7</v>
      </c>
      <c r="U7" s="16"/>
    </row>
    <row r="8" spans="1:21" ht="43.8" customHeight="1" x14ac:dyDescent="0.3">
      <c r="A8" s="12" t="s">
        <v>55</v>
      </c>
      <c r="B8" s="12"/>
      <c r="C8" s="14" t="s">
        <v>21</v>
      </c>
      <c r="D8" s="14"/>
      <c r="E8" s="15">
        <v>50000</v>
      </c>
      <c r="F8" s="16"/>
      <c r="G8" s="16" t="s">
        <v>27</v>
      </c>
      <c r="H8" s="16"/>
      <c r="I8" s="16"/>
      <c r="J8" s="16" t="s">
        <v>30</v>
      </c>
      <c r="K8" s="16"/>
      <c r="L8" s="16"/>
      <c r="M8" s="16" t="s">
        <v>32</v>
      </c>
      <c r="N8" s="16"/>
      <c r="O8" s="16"/>
      <c r="P8" s="14" t="s">
        <v>39</v>
      </c>
      <c r="Q8" s="14"/>
      <c r="R8" s="14" t="s">
        <v>73</v>
      </c>
      <c r="S8" s="14"/>
      <c r="T8" s="16">
        <v>5</v>
      </c>
      <c r="U8" s="16"/>
    </row>
    <row r="9" spans="1:21" ht="41.4" customHeight="1" x14ac:dyDescent="0.3">
      <c r="A9" s="12" t="s">
        <v>56</v>
      </c>
      <c r="B9" s="12"/>
      <c r="C9" s="14" t="s">
        <v>22</v>
      </c>
      <c r="D9" s="14"/>
      <c r="E9" s="15">
        <v>90000</v>
      </c>
      <c r="F9" s="16"/>
      <c r="G9" s="16" t="s">
        <v>24</v>
      </c>
      <c r="H9" s="16"/>
      <c r="I9" s="16"/>
      <c r="J9" s="16" t="s">
        <v>30</v>
      </c>
      <c r="K9" s="16"/>
      <c r="L9" s="16"/>
      <c r="M9" s="16" t="s">
        <v>31</v>
      </c>
      <c r="N9" s="16"/>
      <c r="O9" s="16"/>
      <c r="P9" s="14" t="s">
        <v>35</v>
      </c>
      <c r="Q9" s="14"/>
      <c r="R9" s="14" t="s">
        <v>70</v>
      </c>
      <c r="S9" s="14"/>
      <c r="T9" s="16">
        <v>7</v>
      </c>
      <c r="U9" s="16"/>
    </row>
    <row r="10" spans="1:21" ht="46.8" customHeight="1" x14ac:dyDescent="0.3">
      <c r="A10" s="12" t="s">
        <v>57</v>
      </c>
      <c r="B10" s="12"/>
      <c r="C10" s="14" t="s">
        <v>23</v>
      </c>
      <c r="D10" s="14"/>
      <c r="E10" s="15">
        <v>130000</v>
      </c>
      <c r="F10" s="16"/>
      <c r="G10" s="16" t="s">
        <v>24</v>
      </c>
      <c r="H10" s="16"/>
      <c r="I10" s="16"/>
      <c r="J10" s="16" t="s">
        <v>29</v>
      </c>
      <c r="K10" s="16"/>
      <c r="L10" s="16"/>
      <c r="M10" s="16" t="s">
        <v>33</v>
      </c>
      <c r="N10" s="16"/>
      <c r="O10" s="16"/>
      <c r="P10" s="14" t="s">
        <v>34</v>
      </c>
      <c r="Q10" s="14"/>
      <c r="R10" s="14" t="s">
        <v>71</v>
      </c>
      <c r="S10" s="14"/>
      <c r="T10" s="16">
        <v>8</v>
      </c>
      <c r="U10" s="16"/>
    </row>
  </sheetData>
  <mergeCells count="90">
    <mergeCell ref="A10:B10"/>
    <mergeCell ref="C10:D10"/>
    <mergeCell ref="E10:F10"/>
    <mergeCell ref="G10:I10"/>
    <mergeCell ref="J10:L10"/>
    <mergeCell ref="A9:B9"/>
    <mergeCell ref="C9:D9"/>
    <mergeCell ref="E9:F9"/>
    <mergeCell ref="G9:I9"/>
    <mergeCell ref="J9:L9"/>
    <mergeCell ref="M8:O8"/>
    <mergeCell ref="P8:Q8"/>
    <mergeCell ref="R8:S8"/>
    <mergeCell ref="T8:U8"/>
    <mergeCell ref="M10:O10"/>
    <mergeCell ref="P10:Q10"/>
    <mergeCell ref="M9:O9"/>
    <mergeCell ref="R10:S10"/>
    <mergeCell ref="T10:U10"/>
    <mergeCell ref="P9:Q9"/>
    <mergeCell ref="R9:S9"/>
    <mergeCell ref="T9:U9"/>
    <mergeCell ref="A8:B8"/>
    <mergeCell ref="C8:D8"/>
    <mergeCell ref="E8:F8"/>
    <mergeCell ref="G8:I8"/>
    <mergeCell ref="J8:L8"/>
    <mergeCell ref="R6:S6"/>
    <mergeCell ref="T6:U6"/>
    <mergeCell ref="A7:B7"/>
    <mergeCell ref="C7:D7"/>
    <mergeCell ref="E7:F7"/>
    <mergeCell ref="G7:I7"/>
    <mergeCell ref="J7:L7"/>
    <mergeCell ref="M7:O7"/>
    <mergeCell ref="P7:Q7"/>
    <mergeCell ref="R7:S7"/>
    <mergeCell ref="T7:U7"/>
    <mergeCell ref="M6:O6"/>
    <mergeCell ref="P6:Q6"/>
    <mergeCell ref="A5:B5"/>
    <mergeCell ref="C5:D5"/>
    <mergeCell ref="E5:F5"/>
    <mergeCell ref="G5:I5"/>
    <mergeCell ref="J5:L5"/>
    <mergeCell ref="A6:B6"/>
    <mergeCell ref="C6:D6"/>
    <mergeCell ref="E6:F6"/>
    <mergeCell ref="G6:I6"/>
    <mergeCell ref="J6:L6"/>
    <mergeCell ref="M4:O4"/>
    <mergeCell ref="P4:Q4"/>
    <mergeCell ref="R4:S4"/>
    <mergeCell ref="T4:U4"/>
    <mergeCell ref="P5:Q5"/>
    <mergeCell ref="R5:S5"/>
    <mergeCell ref="T5:U5"/>
    <mergeCell ref="M5:O5"/>
    <mergeCell ref="A4:B4"/>
    <mergeCell ref="C4:D4"/>
    <mergeCell ref="E4:F4"/>
    <mergeCell ref="G4:I4"/>
    <mergeCell ref="J4:L4"/>
    <mergeCell ref="R2:S2"/>
    <mergeCell ref="T2:U2"/>
    <mergeCell ref="A3:B3"/>
    <mergeCell ref="C3:D3"/>
    <mergeCell ref="E3:F3"/>
    <mergeCell ref="G3:I3"/>
    <mergeCell ref="J3:L3"/>
    <mergeCell ref="M3:O3"/>
    <mergeCell ref="P3:Q3"/>
    <mergeCell ref="R3:S3"/>
    <mergeCell ref="T3:U3"/>
    <mergeCell ref="P1:Q1"/>
    <mergeCell ref="R1:S1"/>
    <mergeCell ref="T1:U1"/>
    <mergeCell ref="A2:B2"/>
    <mergeCell ref="C2:D2"/>
    <mergeCell ref="E2:F2"/>
    <mergeCell ref="G2:I2"/>
    <mergeCell ref="J2:L2"/>
    <mergeCell ref="M2:O2"/>
    <mergeCell ref="P2:Q2"/>
    <mergeCell ref="A1:B1"/>
    <mergeCell ref="C1:D1"/>
    <mergeCell ref="E1:F1"/>
    <mergeCell ref="G1:I1"/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Lttd</cp:lastModifiedBy>
  <dcterms:created xsi:type="dcterms:W3CDTF">2023-02-10T16:24:38Z</dcterms:created>
  <dcterms:modified xsi:type="dcterms:W3CDTF">2023-02-13T16:08:41Z</dcterms:modified>
</cp:coreProperties>
</file>