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8_{1229DD45-61F9-46D2-9BE4-0B6258C83817}" xr6:coauthVersionLast="47" xr6:coauthVersionMax="47" xr10:uidLastSave="{00000000-0000-0000-0000-000000000000}"/>
  <bookViews>
    <workbookView xWindow="-108" yWindow="-108" windowWidth="23256" windowHeight="12720" activeTab="2" xr2:uid="{B07E82D4-17BD-4B60-9530-CB81EF696D83}"/>
  </bookViews>
  <sheets>
    <sheet name="raw OAM" sheetId="1" r:id="rId1"/>
    <sheet name="ranked OAM with naive solution" sheetId="2" r:id="rId2"/>
    <sheet name="visualization" sheetId="6" r:id="rId3"/>
    <sheet name="online solution" sheetId="4" r:id="rId4"/>
    <sheet name="comparison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5" l="1"/>
  <c r="H3" i="5"/>
  <c r="G4" i="5"/>
  <c r="H4" i="5"/>
  <c r="G5" i="5"/>
  <c r="H5" i="5"/>
  <c r="G6" i="5"/>
  <c r="H6" i="5"/>
  <c r="G7" i="5"/>
  <c r="H7" i="5"/>
  <c r="G8" i="5"/>
  <c r="H8" i="5"/>
  <c r="G9" i="5"/>
  <c r="H9" i="5"/>
  <c r="G10" i="5"/>
  <c r="H10" i="5"/>
  <c r="G11" i="5"/>
  <c r="H11" i="5"/>
  <c r="G12" i="5"/>
  <c r="H12" i="5"/>
  <c r="G13" i="5"/>
  <c r="H13" i="5"/>
  <c r="G14" i="5"/>
  <c r="H14" i="5"/>
  <c r="G15" i="5"/>
  <c r="H15" i="5"/>
  <c r="G16" i="5"/>
  <c r="H16" i="5"/>
  <c r="H2" i="5"/>
  <c r="G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2" i="5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8" i="4"/>
  <c r="AD22" i="4"/>
  <c r="AC22" i="4"/>
  <c r="AB22" i="4"/>
  <c r="AA22" i="4"/>
  <c r="Z22" i="4"/>
  <c r="Y22" i="4"/>
  <c r="X22" i="4"/>
  <c r="W22" i="4"/>
  <c r="V22" i="4"/>
  <c r="U22" i="4"/>
  <c r="T22" i="4"/>
  <c r="S22" i="4"/>
  <c r="AD21" i="4"/>
  <c r="AC21" i="4"/>
  <c r="AB21" i="4"/>
  <c r="AA21" i="4"/>
  <c r="Z21" i="4"/>
  <c r="Y21" i="4"/>
  <c r="X21" i="4"/>
  <c r="W21" i="4"/>
  <c r="V21" i="4"/>
  <c r="U21" i="4"/>
  <c r="T21" i="4"/>
  <c r="S21" i="4"/>
  <c r="AD20" i="4"/>
  <c r="AC20" i="4"/>
  <c r="AB20" i="4"/>
  <c r="AA20" i="4"/>
  <c r="Z20" i="4"/>
  <c r="Y20" i="4"/>
  <c r="X20" i="4"/>
  <c r="W20" i="4"/>
  <c r="V20" i="4"/>
  <c r="U20" i="4"/>
  <c r="T20" i="4"/>
  <c r="S20" i="4"/>
  <c r="AD19" i="4"/>
  <c r="AC19" i="4"/>
  <c r="AB19" i="4"/>
  <c r="AA19" i="4"/>
  <c r="Z19" i="4"/>
  <c r="Y19" i="4"/>
  <c r="X19" i="4"/>
  <c r="W19" i="4"/>
  <c r="V19" i="4"/>
  <c r="U19" i="4"/>
  <c r="T19" i="4"/>
  <c r="S19" i="4"/>
  <c r="AD18" i="4"/>
  <c r="AC18" i="4"/>
  <c r="AB18" i="4"/>
  <c r="AA18" i="4"/>
  <c r="Z18" i="4"/>
  <c r="Y18" i="4"/>
  <c r="X18" i="4"/>
  <c r="W18" i="4"/>
  <c r="V18" i="4"/>
  <c r="U18" i="4"/>
  <c r="T18" i="4"/>
  <c r="S18" i="4"/>
  <c r="AD17" i="4"/>
  <c r="AC17" i="4"/>
  <c r="AB17" i="4"/>
  <c r="AA17" i="4"/>
  <c r="Z17" i="4"/>
  <c r="Y17" i="4"/>
  <c r="X17" i="4"/>
  <c r="W17" i="4"/>
  <c r="V17" i="4"/>
  <c r="U17" i="4"/>
  <c r="T17" i="4"/>
  <c r="S17" i="4"/>
  <c r="AD16" i="4"/>
  <c r="AC16" i="4"/>
  <c r="AB16" i="4"/>
  <c r="AA16" i="4"/>
  <c r="Z16" i="4"/>
  <c r="Y16" i="4"/>
  <c r="X16" i="4"/>
  <c r="W16" i="4"/>
  <c r="V16" i="4"/>
  <c r="U16" i="4"/>
  <c r="T16" i="4"/>
  <c r="S16" i="4"/>
  <c r="AD15" i="4"/>
  <c r="AC15" i="4"/>
  <c r="AB15" i="4"/>
  <c r="AA15" i="4"/>
  <c r="Z15" i="4"/>
  <c r="Y15" i="4"/>
  <c r="X15" i="4"/>
  <c r="W15" i="4"/>
  <c r="V15" i="4"/>
  <c r="U15" i="4"/>
  <c r="T15" i="4"/>
  <c r="S15" i="4"/>
  <c r="AD14" i="4"/>
  <c r="AC14" i="4"/>
  <c r="AB14" i="4"/>
  <c r="AA14" i="4"/>
  <c r="Z14" i="4"/>
  <c r="Y14" i="4"/>
  <c r="X14" i="4"/>
  <c r="W14" i="4"/>
  <c r="V14" i="4"/>
  <c r="U14" i="4"/>
  <c r="T14" i="4"/>
  <c r="S14" i="4"/>
  <c r="AD13" i="4"/>
  <c r="AC13" i="4"/>
  <c r="AB13" i="4"/>
  <c r="AA13" i="4"/>
  <c r="Z13" i="4"/>
  <c r="Y13" i="4"/>
  <c r="X13" i="4"/>
  <c r="W13" i="4"/>
  <c r="V13" i="4"/>
  <c r="U13" i="4"/>
  <c r="T13" i="4"/>
  <c r="S13" i="4"/>
  <c r="AD12" i="4"/>
  <c r="AC12" i="4"/>
  <c r="AB12" i="4"/>
  <c r="AA12" i="4"/>
  <c r="Z12" i="4"/>
  <c r="Y12" i="4"/>
  <c r="X12" i="4"/>
  <c r="W12" i="4"/>
  <c r="V12" i="4"/>
  <c r="U12" i="4"/>
  <c r="T12" i="4"/>
  <c r="S12" i="4"/>
  <c r="AD11" i="4"/>
  <c r="AC11" i="4"/>
  <c r="AB11" i="4"/>
  <c r="AA11" i="4"/>
  <c r="Z11" i="4"/>
  <c r="Y11" i="4"/>
  <c r="X11" i="4"/>
  <c r="W11" i="4"/>
  <c r="V11" i="4"/>
  <c r="U11" i="4"/>
  <c r="T11" i="4"/>
  <c r="S11" i="4"/>
  <c r="AD10" i="4"/>
  <c r="AC10" i="4"/>
  <c r="AB10" i="4"/>
  <c r="AA10" i="4"/>
  <c r="Z10" i="4"/>
  <c r="Y10" i="4"/>
  <c r="X10" i="4"/>
  <c r="W10" i="4"/>
  <c r="V10" i="4"/>
  <c r="U10" i="4"/>
  <c r="T10" i="4"/>
  <c r="S10" i="4"/>
  <c r="AD9" i="4"/>
  <c r="AC9" i="4"/>
  <c r="AB9" i="4"/>
  <c r="AA9" i="4"/>
  <c r="Z9" i="4"/>
  <c r="Y9" i="4"/>
  <c r="X9" i="4"/>
  <c r="W9" i="4"/>
  <c r="V9" i="4"/>
  <c r="U9" i="4"/>
  <c r="T9" i="4"/>
  <c r="S9" i="4"/>
  <c r="AD8" i="4"/>
  <c r="AC8" i="4"/>
  <c r="AB8" i="4"/>
  <c r="AA8" i="4"/>
  <c r="Z8" i="4"/>
  <c r="Y8" i="4"/>
  <c r="X8" i="4"/>
  <c r="W8" i="4"/>
  <c r="V8" i="4"/>
  <c r="U8" i="4"/>
  <c r="T8" i="4"/>
  <c r="S8" i="4"/>
  <c r="E5" i="5"/>
  <c r="E7" i="5"/>
  <c r="E13" i="5"/>
  <c r="E15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2" i="5"/>
  <c r="B16" i="5"/>
  <c r="E16" i="5" s="1"/>
  <c r="B15" i="5"/>
  <c r="B14" i="5"/>
  <c r="E14" i="5" s="1"/>
  <c r="B13" i="5"/>
  <c r="B12" i="5"/>
  <c r="E12" i="5" s="1"/>
  <c r="B11" i="5"/>
  <c r="E11" i="5" s="1"/>
  <c r="B10" i="5"/>
  <c r="E10" i="5" s="1"/>
  <c r="B9" i="5"/>
  <c r="E9" i="5" s="1"/>
  <c r="B8" i="5"/>
  <c r="E8" i="5" s="1"/>
  <c r="B7" i="5"/>
  <c r="B6" i="5"/>
  <c r="E6" i="5" s="1"/>
  <c r="B5" i="5"/>
  <c r="B4" i="5"/>
  <c r="E4" i="5" s="1"/>
  <c r="B3" i="5"/>
  <c r="E3" i="5" s="1"/>
  <c r="B2" i="5"/>
  <c r="E2" i="5" s="1"/>
  <c r="B1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3" i="2"/>
  <c r="M17" i="2"/>
  <c r="L17" i="2"/>
  <c r="K17" i="2"/>
  <c r="J17" i="2"/>
  <c r="I17" i="2"/>
  <c r="H17" i="2"/>
  <c r="G17" i="2"/>
  <c r="F17" i="2"/>
  <c r="E17" i="2"/>
  <c r="D17" i="2"/>
  <c r="C17" i="2"/>
  <c r="B17" i="2"/>
  <c r="M16" i="2"/>
  <c r="L16" i="2"/>
  <c r="K16" i="2"/>
  <c r="J16" i="2"/>
  <c r="I16" i="2"/>
  <c r="H16" i="2"/>
  <c r="G16" i="2"/>
  <c r="F16" i="2"/>
  <c r="E16" i="2"/>
  <c r="D16" i="2"/>
  <c r="C16" i="2"/>
  <c r="B16" i="2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M3" i="2"/>
  <c r="L3" i="2"/>
  <c r="K3" i="2"/>
  <c r="J3" i="2"/>
  <c r="I3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<sst xmlns="http://schemas.openxmlformats.org/spreadsheetml/2006/main" count="809" uniqueCount="305">
  <si>
    <t>objects/attributes</t>
  </si>
  <si>
    <t>text-mining-characteristic#1</t>
  </si>
  <si>
    <t>text-mining-characteristic#2</t>
  </si>
  <si>
    <t>text-mining-characteristic#3</t>
  </si>
  <si>
    <t>text-mining-characteristic#4</t>
  </si>
  <si>
    <t>text-mining-characteristic#5</t>
  </si>
  <si>
    <t>text-mining-characteristic#6</t>
  </si>
  <si>
    <t>text-mining-characteristic#7</t>
  </si>
  <si>
    <t>text-mining-characteristic#8</t>
  </si>
  <si>
    <t>text-mining-characteristic#9</t>
  </si>
  <si>
    <t>text-mining-characteristic#10</t>
  </si>
  <si>
    <t>text-mining-characteristic#11</t>
  </si>
  <si>
    <t>Y0</t>
  </si>
  <si>
    <t>"please"</t>
  </si>
  <si>
    <t>e.g., number of the word like:</t>
  </si>
  <si>
    <t>"send"</t>
  </si>
  <si>
    <t>"password"</t>
  </si>
  <si>
    <t>"login"</t>
  </si>
  <si>
    <t>"username"</t>
  </si>
  <si>
    <t>"immediately"</t>
  </si>
  <si>
    <t>"error"</t>
  </si>
  <si>
    <t>"problem"</t>
  </si>
  <si>
    <t>"help"</t>
  </si>
  <si>
    <t>https://en.wikipedia.org/wiki/Phishing</t>
  </si>
  <si>
    <t>Phishing attacks, often delivered via email spam, attempt to trick individuals into giving away sensitive information or login credentials.</t>
  </si>
  <si>
    <t xml:space="preserve">Email phishing: </t>
  </si>
  <si>
    <t>support@msupdate.net</t>
  </si>
  <si>
    <t>laura@startup.com</t>
  </si>
  <si>
    <t>msoutlook94@service.out1ook.com</t>
  </si>
  <si>
    <t>verfication@lehigh.edu</t>
  </si>
  <si>
    <t>info@colgate.edu</t>
  </si>
  <si>
    <t>"here"</t>
  </si>
  <si>
    <t>' check''</t>
  </si>
  <si>
    <t>adminstraction@pentagon-seguridad.cl</t>
  </si>
  <si>
    <t>cariccio@virginia.edu</t>
  </si>
  <si>
    <t>emrgencyupdates@micrsoft-federal.com</t>
  </si>
  <si>
    <t>service@365online.com</t>
  </si>
  <si>
    <t>supports@yourbank.com</t>
  </si>
  <si>
    <t>mail-noreply@google.com</t>
  </si>
  <si>
    <t>xxx@hotmail.co.uk</t>
  </si>
  <si>
    <t>text-mining-characteristic#12</t>
  </si>
  <si>
    <t>wfbank.connect.auth@t-online.de</t>
  </si>
  <si>
    <t>no-reply@office365.co.uk</t>
  </si>
  <si>
    <t>webmaster@ufl.edu</t>
  </si>
  <si>
    <t>directions</t>
  </si>
  <si>
    <t>risk-potential: initial values</t>
  </si>
  <si>
    <t>&lt;--the more is the number of different words, the more is the risk potential</t>
  </si>
  <si>
    <t>Heat-map about partial risk-potentials: there is no trivial patterns (it means there is no almost green and/or almost red rows). Interpretation of the heat-map: The more reddish is a ackground color, the more suspicion can be expected through the given cell. The constant risk-potential values (see 1000-1000) can be interpreted as a random initial value for an antidiscrimination modeling. In the real world, the number of the rows of the heat-map-matrix is quasi unlimited. In this example, the column-headers (the sensitive keywords) are expertises. These keywords could be derived based on text-mining statistics in case of a real email-corpus. The ranking makes possible, that each column can be interpreted in a standardized form compared to each other - without any problems with measurement units of the columns.</t>
  </si>
  <si>
    <t>units</t>
  </si>
  <si>
    <t>ranks</t>
  </si>
  <si>
    <t>pieces</t>
  </si>
  <si>
    <t>naive risk potential</t>
  </si>
  <si>
    <t>"avoid"</t>
  </si>
  <si>
    <t>naive ranks</t>
  </si>
  <si>
    <t>naive conclusions</t>
  </si>
  <si>
    <t>&lt;--relativ risky</t>
  </si>
  <si>
    <t>&lt;--relativ harmless</t>
  </si>
  <si>
    <t>Online analytical engine:</t>
  </si>
  <si>
    <t>https://miau.my-x.hu/myx-free/</t>
  </si>
  <si>
    <t>https://miau.my-x.hu/myx-free/coco/index.html</t>
  </si>
  <si>
    <t>COCO Y0</t>
  </si>
  <si>
    <t>More details:</t>
  </si>
  <si>
    <t>https://miau.my-x.hu/miau/196/My-X%20Team_A5%20fuzet_EN_jav.pdf</t>
  </si>
  <si>
    <t>(COCO: component-based object comparison for objectivity)</t>
  </si>
  <si>
    <t>(Y0: anti-discrimination approach - "Y0" means - the Y values are fictive values)</t>
  </si>
  <si>
    <t>anti-discrimination</t>
  </si>
  <si>
    <t>Question: Is it possible, that each object (row) will have the same (constant) Y value (of 1000) based on an optimized staircase function (weights for each ranking levels)?</t>
  </si>
  <si>
    <t>Azonosító:</t>
  </si>
  <si>
    <t>Objektumok:</t>
  </si>
  <si>
    <t>Attribútumok:</t>
  </si>
  <si>
    <t>Lépcsôk:</t>
  </si>
  <si>
    <t>Eltolás:</t>
  </si>
  <si>
    <t>Leírás:</t>
  </si>
  <si>
    <t>COCO Y0: 6237736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</si>
  <si>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</si>
  <si>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</si>
  <si>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</si>
  <si>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</si>
  <si>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</si>
  <si>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</si>
  <si>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</si>
  <si>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</si>
  <si>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</si>
  <si>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</si>
  <si>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</si>
  <si>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</si>
  <si>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</si>
  <si>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Y(A13)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</si>
  <si>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</si>
  <si>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</si>
  <si>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</si>
  <si>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</si>
  <si>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</si>
  <si>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</si>
  <si>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</si>
  <si>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</si>
  <si>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</si>
  <si>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</si>
  <si>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</si>
  <si>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</si>
  <si>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</si>
  <si>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</si>
  <si>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</si>
  <si>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Lépcsôk(1)</t>
  </si>
  <si>
    <t>S1</t>
  </si>
  <si>
    <t>(26+15)/(2)=20.5</t>
  </si>
  <si>
    <t>(14+14)/(2)=14</t>
  </si>
  <si>
    <t>(22+918.7)/(2)=470.35</t>
  </si>
  <si>
    <t>(23+14)/(2)=18.5</t>
  </si>
  <si>
    <t>(31+14)/(2)=22.5</t>
  </si>
  <si>
    <t>(895.7+17)/(2)=456.35</t>
  </si>
  <si>
    <t>(14+15)/(2)=14.5</t>
  </si>
  <si>
    <t>(38+14)/(2)=26</t>
  </si>
  <si>
    <t>S2</t>
  </si>
  <si>
    <t>(25+14)/(2)=19.5</t>
  </si>
  <si>
    <t>(13+13)/(2)=13</t>
  </si>
  <si>
    <t>(13+917.7)/(2)=465.35</t>
  </si>
  <si>
    <t>(22+13)/(2)=17.5</t>
  </si>
  <si>
    <t>(30+13)/(2)=21.5</t>
  </si>
  <si>
    <t>(865.6+16)/(2)=440.8</t>
  </si>
  <si>
    <t>(13+14)/(2)=13.5</t>
  </si>
  <si>
    <t>S3</t>
  </si>
  <si>
    <t>(24+13)/(2)=18.5</t>
  </si>
  <si>
    <t>(12+12)/(2)=12</t>
  </si>
  <si>
    <t>(12+916.7)/(2)=464.35</t>
  </si>
  <si>
    <t>(29+12)/(2)=20.5</t>
  </si>
  <si>
    <t>(864.6+15)/(2)=439.8</t>
  </si>
  <si>
    <t>(12+13)/(2)=12.5</t>
  </si>
  <si>
    <t>S4</t>
  </si>
  <si>
    <t>(23+12)/(2)=17.5</t>
  </si>
  <si>
    <t>(11+11)/(2)=11</t>
  </si>
  <si>
    <t>(11+915.7)/(2)=463.35</t>
  </si>
  <si>
    <t>(863.6+14)/(2)=438.8</t>
  </si>
  <si>
    <t>(11+12)/(2)=11.5</t>
  </si>
  <si>
    <t>S5</t>
  </si>
  <si>
    <t>(22+11)/(2)=16.5</t>
  </si>
  <si>
    <t>(10+10)/(2)=10</t>
  </si>
  <si>
    <t>(10+914.7)/(2)=462.35</t>
  </si>
  <si>
    <t>(862.6+13)/(2)=437.8</t>
  </si>
  <si>
    <t>(10+11)/(2)=10.5</t>
  </si>
  <si>
    <t>S6</t>
  </si>
  <si>
    <t>(21+10)/(2)=15.5</t>
  </si>
  <si>
    <t>(9+9)/(2)=9</t>
  </si>
  <si>
    <t>(9+906.7)/(2)=457.85</t>
  </si>
  <si>
    <t>(861.6+9)/(2)=435.3</t>
  </si>
  <si>
    <t>(9+10)/(2)=9.5</t>
  </si>
  <si>
    <t>S7</t>
  </si>
  <si>
    <t>(20+9)/(2)=14.5</t>
  </si>
  <si>
    <t>(8+8)/(2)=8</t>
  </si>
  <si>
    <t>(8+905.7)/(2)=456.85</t>
  </si>
  <si>
    <t>(860.6+8)/(2)=434.3</t>
  </si>
  <si>
    <t>S8</t>
  </si>
  <si>
    <t>(19+8)/(2)=13.5</t>
  </si>
  <si>
    <t>(7+7)/(2)=7</t>
  </si>
  <si>
    <t>(7+904.7)/(2)=455.85</t>
  </si>
  <si>
    <t>(859.6+7)/(2)=433.3</t>
  </si>
  <si>
    <t>S9</t>
  </si>
  <si>
    <t>(18+6)/(2)=12</t>
  </si>
  <si>
    <t>(6+6)/(2)=6</t>
  </si>
  <si>
    <t>(858.6+6)/(2)=432.3</t>
  </si>
  <si>
    <t>S10</t>
  </si>
  <si>
    <t>(5+5)/(2)=5</t>
  </si>
  <si>
    <t>(857.6+5)/(2)=431.3</t>
  </si>
  <si>
    <t>S11</t>
  </si>
  <si>
    <t>(4+4)/(2)=4</t>
  </si>
  <si>
    <t>(856.6+4)/(2)=430.3</t>
  </si>
  <si>
    <t>S12</t>
  </si>
  <si>
    <t>(3+3)/(2)=3</t>
  </si>
  <si>
    <t>(855.6+3)/(2)=429.3</t>
  </si>
  <si>
    <t>S13</t>
  </si>
  <si>
    <t>(2+2)/(2)=2</t>
  </si>
  <si>
    <t>(854.6+2)/(2)=428.3</t>
  </si>
  <si>
    <t>S14</t>
  </si>
  <si>
    <t>(1+1)/(2)=1</t>
  </si>
  <si>
    <t>S15</t>
  </si>
  <si>
    <t>(0+0)/(2)=0</t>
  </si>
  <si>
    <t>Lépcsôk(2)</t>
  </si>
  <si>
    <t>COCO:Y0</t>
  </si>
  <si>
    <t>Becslés</t>
  </si>
  <si>
    <t>Tény+0</t>
  </si>
  <si>
    <t>Delta</t>
  </si>
  <si>
    <t>Delta/Tény</t>
  </si>
  <si>
    <t>S1 összeg:</t>
  </si>
  <si>
    <t>S15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</si>
  <si>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</si>
  <si>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</si>
  <si>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</si>
  <si>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</si>
  <si>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</si>
  <si>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</si>
  <si>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</si>
  <si>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1.38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</si>
  <si>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0.08 mp (0 p)</t>
    </r>
  </si>
  <si>
    <t>optimized ranks (online)</t>
  </si>
  <si>
    <t>differences</t>
  </si>
  <si>
    <t>conclusions</t>
  </si>
  <si>
    <t>&lt;--robust rank</t>
  </si>
  <si>
    <t>&lt;--not robust ranks</t>
  </si>
  <si>
    <t>&lt;--the highest instability</t>
  </si>
  <si>
    <t>inverse</t>
  </si>
  <si>
    <t>COCO Y0: 4645798</t>
  </si>
  <si>
    <t>(15+14)/(2)=14.5</t>
  </si>
  <si>
    <t>(943.3+34)/(2)=488.65</t>
  </si>
  <si>
    <t>(14+35)/(2)=24.5</t>
  </si>
  <si>
    <t>(14+31)/(2)=22.5</t>
  </si>
  <si>
    <t>(17+64)/(2)=40.45</t>
  </si>
  <si>
    <t>(14+23)/(2)=18.5</t>
  </si>
  <si>
    <t>(15+840.4)/(2)=427.7</t>
  </si>
  <si>
    <t>(14+59)/(2)=36.45</t>
  </si>
  <si>
    <t>(14+13)/(2)=13.5</t>
  </si>
  <si>
    <t>(942.3+33)/(2)=487.65</t>
  </si>
  <si>
    <t>(13+34)/(2)=23.5</t>
  </si>
  <si>
    <t>(13+30)/(2)=21.5</t>
  </si>
  <si>
    <t>(16+63)/(2)=39.45</t>
  </si>
  <si>
    <t>(13+22)/(2)=17.5</t>
  </si>
  <si>
    <t>(14+839.4)/(2)=426.7</t>
  </si>
  <si>
    <t>(13+58)/(2)=35.45</t>
  </si>
  <si>
    <t>(13+12)/(2)=12.5</t>
  </si>
  <si>
    <t>(941.3+32)/(2)=486.65</t>
  </si>
  <si>
    <t>(12+33)/(2)=22.5</t>
  </si>
  <si>
    <t>(12+29)/(2)=20.5</t>
  </si>
  <si>
    <t>(15+62)/(2)=38.45</t>
  </si>
  <si>
    <t>(12+21)/(2)=16.5</t>
  </si>
  <si>
    <t>(13+838.4)/(2)=425.7</t>
  </si>
  <si>
    <t>(12+57)/(2)=34.45</t>
  </si>
  <si>
    <t>(12+11)/(2)=11.5</t>
  </si>
  <si>
    <t>(940.3+31)/(2)=485.65</t>
  </si>
  <si>
    <t>(11+32)/(2)=21.5</t>
  </si>
  <si>
    <t>(11+28)/(2)=19.5</t>
  </si>
  <si>
    <t>(14+61)/(2)=37.45</t>
  </si>
  <si>
    <t>(11+20)/(2)=15.5</t>
  </si>
  <si>
    <t>(12+837.4)/(2)=424.7</t>
  </si>
  <si>
    <t>(11+56)/(2)=33.5</t>
  </si>
  <si>
    <t>(11+10)/(2)=10.5</t>
  </si>
  <si>
    <t>(939.3+30)/(2)=484.65</t>
  </si>
  <si>
    <t>(10+31)/(2)=20.5</t>
  </si>
  <si>
    <t>(10+27)/(2)=18.5</t>
  </si>
  <si>
    <t>(13+60)/(2)=36.45</t>
  </si>
  <si>
    <t>(10+19)/(2)=14.5</t>
  </si>
  <si>
    <t>(11+836.4)/(2)=423.7</t>
  </si>
  <si>
    <t>(10+55)/(2)=32.5</t>
  </si>
  <si>
    <t>(10+9)/(2)=9.5</t>
  </si>
  <si>
    <t>(938.3+29)/(2)=483.65</t>
  </si>
  <si>
    <t>(9+30)/(2)=19.5</t>
  </si>
  <si>
    <t>(9+26)/(2)=17.5</t>
  </si>
  <si>
    <t>(12+59)/(2)=35.45</t>
  </si>
  <si>
    <t>(9+18)/(2)=13.5</t>
  </si>
  <si>
    <t>(10+835.4)/(2)=422.7</t>
  </si>
  <si>
    <t>(9+54)/(2)=31.5</t>
  </si>
  <si>
    <t>(937.3+28)/(2)=482.65</t>
  </si>
  <si>
    <t>(8+29)/(2)=18.5</t>
  </si>
  <si>
    <t>(8+25)/(2)=16.5</t>
  </si>
  <si>
    <t>(11+58)/(2)=34.45</t>
  </si>
  <si>
    <t>(8+17)/(2)=12.5</t>
  </si>
  <si>
    <t>(9+834.4)/(2)=421.7</t>
  </si>
  <si>
    <t>(8+53)/(2)=30.5</t>
  </si>
  <si>
    <t>(936.3+27)/(2)=481.65</t>
  </si>
  <si>
    <t>(7+28)/(2)=17.5</t>
  </si>
  <si>
    <t>(7+24)/(2)=15.5</t>
  </si>
  <si>
    <t>(10+57)/(2)=33.5</t>
  </si>
  <si>
    <t>(8+833.4)/(2)=420.7</t>
  </si>
  <si>
    <t>(7+52)/(2)=29.5</t>
  </si>
  <si>
    <t>(935.3+26)/(2)=480.65</t>
  </si>
  <si>
    <t>(6+27)/(2)=16.5</t>
  </si>
  <si>
    <t>(6+23)/(2)=14.5</t>
  </si>
  <si>
    <t>(9+56)/(2)=32.5</t>
  </si>
  <si>
    <t>(7+832.4)/(2)=419.7</t>
  </si>
  <si>
    <t>(6+51)/(2)=28.5</t>
  </si>
  <si>
    <t>(934.3+25)/(2)=479.65</t>
  </si>
  <si>
    <t>(5+22)/(2)=13.5</t>
  </si>
  <si>
    <t>(8+55)/(2)=31.5</t>
  </si>
  <si>
    <t>(5+831.4)/(2)=418.2</t>
  </si>
  <si>
    <t>(5+50)/(2)=27.5</t>
  </si>
  <si>
    <t>(926.3+24)/(2)=475.15</t>
  </si>
  <si>
    <t>(4+21)/(2)=12.5</t>
  </si>
  <si>
    <t>(4+54)/(2)=29</t>
  </si>
  <si>
    <t>(4+830.4)/(2)=417.2</t>
  </si>
  <si>
    <t>(4+49)/(2)=26.5</t>
  </si>
  <si>
    <t>(925.3+23)/(2)=474.15</t>
  </si>
  <si>
    <t>(3+53)/(2)=28</t>
  </si>
  <si>
    <t>(3+829.4)/(2)=416.2</t>
  </si>
  <si>
    <t>(3+48)/(2)=25.5</t>
  </si>
  <si>
    <t>(924.3+22)/(2)=473.15</t>
  </si>
  <si>
    <t>(2+52)/(2)=27</t>
  </si>
  <si>
    <t>(2+828.4)/(2)=415.2</t>
  </si>
  <si>
    <t>(2+47)/(2)=24.5</t>
  </si>
  <si>
    <t>(923.3+21)/(2)=472.15</t>
  </si>
  <si>
    <t>(1+51)/(2)=26</t>
  </si>
  <si>
    <t>(1+827.4)/(2)=414.2</t>
  </si>
  <si>
    <t>(1+46)/(2)=23.5</t>
  </si>
  <si>
    <t>(922.3+0)/(2)=461.15</t>
  </si>
  <si>
    <t>(0+826.4)/(2)=413.2</t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</si>
  <si>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</si>
  <si>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direct and inverse views</t>
  </si>
  <si>
    <t>The inputs can be inverted: the results should be inverse! (inner quality assurance action)</t>
  </si>
  <si>
    <t>validity</t>
  </si>
  <si>
    <t>direct risk</t>
  </si>
  <si>
    <t>inverse risk</t>
  </si>
  <si>
    <t>higher and lower than 1000</t>
  </si>
  <si>
    <t>both values&lt;1000 (irrational)</t>
  </si>
  <si>
    <t>evaluations</t>
  </si>
  <si>
    <t>1=valid</t>
  </si>
  <si>
    <t>0=invalid</t>
  </si>
  <si>
    <t>not optimzed</t>
  </si>
  <si>
    <t>Knuth said: knowledge is what can be transferred into source code!
Therefore, each text (magic of words - or even a figure/a picture) is a kind of source of problems.
To say YES, is easy for a process (formula, function, source-code),
and a hard challenge for each text-version.
The question you try to answer, can be reformulated:
Assumed, that the OAM (with more or less reddish/greenish cells) contains marks about Students (=rows=objects), and the attributes (=columns) are the courses and the numbers in the cells means e.g., 1. = the best in the given situation, who is the best or most risky Student? (The whole challenge is a kind of profiling! c.f. CIA:-)
Reformulated question:
How will you derive a person, who can be accepted for you as the best one? (Is the naive ranking an appropriate answer to this question? Is there alternative solutions as answers?)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</si>
</sst>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1"/>
      <color theme="0" tint="-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1" applyAlignment="1">
      <alignment vertical="center" wrapText="1"/>
    </xf>
    <xf numFmtId="0" fontId="2" fillId="0" borderId="0" xfId="1" applyAlignment="1">
      <alignment horizontal="center"/>
    </xf>
    <xf numFmtId="0" fontId="0" fillId="0" borderId="0" xfId="0" quotePrefix="1" applyAlignment="1">
      <alignment horizontal="center"/>
    </xf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1" applyFill="1" applyAlignment="1">
      <alignment horizontal="center"/>
    </xf>
    <xf numFmtId="0" fontId="0" fillId="2" borderId="0" xfId="0" quotePrefix="1" applyFill="1" applyAlignment="1">
      <alignment horizontal="center"/>
    </xf>
    <xf numFmtId="0" fontId="0" fillId="2" borderId="0" xfId="0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164" fontId="0" fillId="0" borderId="0" xfId="0" applyNumberFormat="1" applyAlignment="1">
      <alignment horizontal="center"/>
    </xf>
    <xf numFmtId="0" fontId="2" fillId="0" borderId="0" xfId="1"/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0" borderId="0" xfId="0" applyFont="1"/>
    <xf numFmtId="0" fontId="7" fillId="3" borderId="5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569447</xdr:colOff>
      <xdr:row>25</xdr:row>
      <xdr:rowOff>8952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B71A9486-B1FF-B0D4-11E9-06DABDDC6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19047" cy="4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26</xdr:col>
      <xdr:colOff>456952</xdr:colOff>
      <xdr:row>52</xdr:row>
      <xdr:rowOff>45237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F25EFFEA-D807-2746-77A3-43322E409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898571"/>
          <a:ext cx="16495238" cy="45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562A98BA-A0FF-DFA4-BFC5-8B11E31DC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68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0</xdr:colOff>
      <xdr:row>0</xdr:row>
      <xdr:rowOff>0</xdr:rowOff>
    </xdr:from>
    <xdr:to>
      <xdr:col>35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C67F38DA-2C32-11E1-5EBC-3C7B66D40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6208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minstraction@pentagon-seguridad.cl" TargetMode="External"/><Relationship Id="rId13" Type="http://schemas.openxmlformats.org/officeDocument/2006/relationships/hyperlink" Target="mailto:mail-noreply@google.com" TargetMode="External"/><Relationship Id="rId3" Type="http://schemas.openxmlformats.org/officeDocument/2006/relationships/hyperlink" Target="mailto:support@msupdate.net" TargetMode="External"/><Relationship Id="rId7" Type="http://schemas.openxmlformats.org/officeDocument/2006/relationships/hyperlink" Target="mailto:info@colgate.edu" TargetMode="External"/><Relationship Id="rId12" Type="http://schemas.openxmlformats.org/officeDocument/2006/relationships/hyperlink" Target="mailto:supports@yourbank.com" TargetMode="External"/><Relationship Id="rId17" Type="http://schemas.openxmlformats.org/officeDocument/2006/relationships/hyperlink" Target="mailto:webmaster@ufl.edu" TargetMode="External"/><Relationship Id="rId2" Type="http://schemas.openxmlformats.org/officeDocument/2006/relationships/hyperlink" Target="https://en.wikipedia.org/wiki/Email_spam" TargetMode="External"/><Relationship Id="rId16" Type="http://schemas.openxmlformats.org/officeDocument/2006/relationships/hyperlink" Target="mailto:no-reply@office365.co.uk" TargetMode="External"/><Relationship Id="rId1" Type="http://schemas.openxmlformats.org/officeDocument/2006/relationships/hyperlink" Target="https://en.wikipedia.org/w/index.php?title=Phishing&amp;action=edit&amp;section=2" TargetMode="External"/><Relationship Id="rId6" Type="http://schemas.openxmlformats.org/officeDocument/2006/relationships/hyperlink" Target="mailto:verfication@lehigh.edu" TargetMode="External"/><Relationship Id="rId11" Type="http://schemas.openxmlformats.org/officeDocument/2006/relationships/hyperlink" Target="mailto:service@365online.com" TargetMode="External"/><Relationship Id="rId5" Type="http://schemas.openxmlformats.org/officeDocument/2006/relationships/hyperlink" Target="mailto:msoutlook94@service.out1ook.com" TargetMode="External"/><Relationship Id="rId15" Type="http://schemas.openxmlformats.org/officeDocument/2006/relationships/hyperlink" Target="mailto:wfbank.connect.auth@t-online.de" TargetMode="External"/><Relationship Id="rId10" Type="http://schemas.openxmlformats.org/officeDocument/2006/relationships/hyperlink" Target="mailto:emrgencyupdates@micrsoft-federal.com" TargetMode="External"/><Relationship Id="rId4" Type="http://schemas.openxmlformats.org/officeDocument/2006/relationships/hyperlink" Target="mailto:laura@startup.com" TargetMode="External"/><Relationship Id="rId9" Type="http://schemas.openxmlformats.org/officeDocument/2006/relationships/hyperlink" Target="mailto:cariccio@virginia.edu" TargetMode="External"/><Relationship Id="rId14" Type="http://schemas.openxmlformats.org/officeDocument/2006/relationships/hyperlink" Target="mailto:xxx@hotmail.co.uk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emrgencyupdates@micrsoft-federal.com" TargetMode="External"/><Relationship Id="rId13" Type="http://schemas.openxmlformats.org/officeDocument/2006/relationships/hyperlink" Target="mailto:wfbank.connect.auth@t-online.de" TargetMode="External"/><Relationship Id="rId3" Type="http://schemas.openxmlformats.org/officeDocument/2006/relationships/hyperlink" Target="mailto:msoutlook94@service.out1ook.com" TargetMode="External"/><Relationship Id="rId7" Type="http://schemas.openxmlformats.org/officeDocument/2006/relationships/hyperlink" Target="mailto:cariccio@virginia.edu" TargetMode="External"/><Relationship Id="rId12" Type="http://schemas.openxmlformats.org/officeDocument/2006/relationships/hyperlink" Target="mailto:xxx@hotmail.co.uk" TargetMode="External"/><Relationship Id="rId2" Type="http://schemas.openxmlformats.org/officeDocument/2006/relationships/hyperlink" Target="mailto:laura@startup.com" TargetMode="External"/><Relationship Id="rId1" Type="http://schemas.openxmlformats.org/officeDocument/2006/relationships/hyperlink" Target="mailto:support@msupdate.net" TargetMode="External"/><Relationship Id="rId6" Type="http://schemas.openxmlformats.org/officeDocument/2006/relationships/hyperlink" Target="mailto:adminstraction@pentagon-seguridad.cl" TargetMode="External"/><Relationship Id="rId11" Type="http://schemas.openxmlformats.org/officeDocument/2006/relationships/hyperlink" Target="mailto:mail-noreply@google.com" TargetMode="External"/><Relationship Id="rId5" Type="http://schemas.openxmlformats.org/officeDocument/2006/relationships/hyperlink" Target="mailto:info@colgate.edu" TargetMode="External"/><Relationship Id="rId15" Type="http://schemas.openxmlformats.org/officeDocument/2006/relationships/hyperlink" Target="mailto:webmaster@ufl.edu" TargetMode="External"/><Relationship Id="rId10" Type="http://schemas.openxmlformats.org/officeDocument/2006/relationships/hyperlink" Target="mailto:supports@yourbank.com" TargetMode="External"/><Relationship Id="rId4" Type="http://schemas.openxmlformats.org/officeDocument/2006/relationships/hyperlink" Target="mailto:verfication@lehigh.edu" TargetMode="External"/><Relationship Id="rId9" Type="http://schemas.openxmlformats.org/officeDocument/2006/relationships/hyperlink" Target="mailto:service@365online.com" TargetMode="External"/><Relationship Id="rId14" Type="http://schemas.openxmlformats.org/officeDocument/2006/relationships/hyperlink" Target="mailto:no-reply@office365.co.u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iau/196/My-X%20Team_A5%20fuzet_EN_jav.pdf" TargetMode="External"/><Relationship Id="rId2" Type="http://schemas.openxmlformats.org/officeDocument/2006/relationships/hyperlink" Target="https://miau.my-x.hu/myx-free/" TargetMode="External"/><Relationship Id="rId1" Type="http://schemas.openxmlformats.org/officeDocument/2006/relationships/hyperlink" Target="https://miau.my-x.hu/myx-free/coco/index.html" TargetMode="External"/><Relationship Id="rId6" Type="http://schemas.openxmlformats.org/officeDocument/2006/relationships/drawing" Target="../drawings/drawing2.xml"/><Relationship Id="rId5" Type="http://schemas.openxmlformats.org/officeDocument/2006/relationships/hyperlink" Target="https://miau.my-x.hu/myx-free/coco/test/464579820230208053720.html" TargetMode="External"/><Relationship Id="rId4" Type="http://schemas.openxmlformats.org/officeDocument/2006/relationships/hyperlink" Target="https://miau.my-x.hu/myx-free/coco/test/62377362023020805314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CC235-DAF9-4A58-839B-7A2F059EAA7B}">
  <dimension ref="A1:N23"/>
  <sheetViews>
    <sheetView zoomScale="80" zoomScaleNormal="80" workbookViewId="0">
      <selection activeCell="N18" sqref="N18"/>
    </sheetView>
  </sheetViews>
  <sheetFormatPr defaultRowHeight="14.4" x14ac:dyDescent="0.3"/>
  <cols>
    <col min="1" max="1" width="35.109375" bestFit="1" customWidth="1"/>
    <col min="2" max="13" width="12.44140625" customWidth="1"/>
    <col min="14" max="14" width="17.88671875" customWidth="1"/>
  </cols>
  <sheetData>
    <row r="1" spans="1:14" ht="43.2" x14ac:dyDescent="0.3">
      <c r="A1" s="8" t="s">
        <v>14</v>
      </c>
      <c r="B1" s="8" t="s">
        <v>13</v>
      </c>
      <c r="C1" s="8" t="s">
        <v>15</v>
      </c>
      <c r="D1" s="8" t="s">
        <v>16</v>
      </c>
      <c r="E1" s="8" t="s">
        <v>17</v>
      </c>
      <c r="F1" s="8" t="s">
        <v>18</v>
      </c>
      <c r="G1" s="8" t="s">
        <v>19</v>
      </c>
      <c r="H1" s="8" t="s">
        <v>20</v>
      </c>
      <c r="I1" s="8" t="s">
        <v>21</v>
      </c>
      <c r="J1" s="8" t="s">
        <v>52</v>
      </c>
      <c r="K1" s="8" t="s">
        <v>22</v>
      </c>
      <c r="L1" s="8" t="s">
        <v>31</v>
      </c>
      <c r="M1" s="10" t="s">
        <v>32</v>
      </c>
      <c r="N1" s="12" t="s">
        <v>45</v>
      </c>
    </row>
    <row r="2" spans="1:14" ht="43.2" x14ac:dyDescent="0.3">
      <c r="A2" s="8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40</v>
      </c>
      <c r="N2" s="2" t="s">
        <v>12</v>
      </c>
    </row>
    <row r="3" spans="1:14" x14ac:dyDescent="0.3">
      <c r="A3" s="9" t="s">
        <v>26</v>
      </c>
      <c r="B3" s="3">
        <v>3</v>
      </c>
      <c r="C3" s="3">
        <v>1</v>
      </c>
      <c r="D3" s="3">
        <v>3</v>
      </c>
      <c r="E3" s="3">
        <v>2</v>
      </c>
      <c r="F3" s="3">
        <v>1</v>
      </c>
      <c r="G3" s="3">
        <v>0</v>
      </c>
      <c r="H3" s="3">
        <v>0</v>
      </c>
      <c r="I3" s="3">
        <v>1</v>
      </c>
      <c r="J3" s="3">
        <v>0</v>
      </c>
      <c r="K3" s="3">
        <v>3</v>
      </c>
      <c r="L3" s="3">
        <v>3</v>
      </c>
      <c r="M3" s="3">
        <v>0</v>
      </c>
      <c r="N3" s="1">
        <v>1000</v>
      </c>
    </row>
    <row r="4" spans="1:14" x14ac:dyDescent="0.3">
      <c r="A4" s="9" t="s">
        <v>27</v>
      </c>
      <c r="B4" s="3">
        <v>3</v>
      </c>
      <c r="C4" s="3">
        <v>2</v>
      </c>
      <c r="D4" s="3">
        <v>4</v>
      </c>
      <c r="E4" s="3">
        <v>1</v>
      </c>
      <c r="F4" s="3">
        <v>2</v>
      </c>
      <c r="G4" s="3">
        <v>1</v>
      </c>
      <c r="H4" s="3">
        <v>0</v>
      </c>
      <c r="I4" s="3">
        <v>2</v>
      </c>
      <c r="J4" s="3">
        <v>1</v>
      </c>
      <c r="K4" s="3">
        <v>0</v>
      </c>
      <c r="L4" s="3">
        <v>2</v>
      </c>
      <c r="M4" s="3">
        <v>1</v>
      </c>
      <c r="N4" s="1">
        <v>1000</v>
      </c>
    </row>
    <row r="5" spans="1:14" x14ac:dyDescent="0.3">
      <c r="A5" s="9" t="s">
        <v>28</v>
      </c>
      <c r="B5" s="3">
        <v>1</v>
      </c>
      <c r="C5" s="3">
        <v>0</v>
      </c>
      <c r="D5" s="3">
        <v>5</v>
      </c>
      <c r="E5" s="3">
        <v>0</v>
      </c>
      <c r="F5" s="3">
        <v>1</v>
      </c>
      <c r="G5" s="3">
        <v>2</v>
      </c>
      <c r="H5" s="3">
        <v>1</v>
      </c>
      <c r="I5" s="3">
        <v>0</v>
      </c>
      <c r="J5" s="3">
        <v>0</v>
      </c>
      <c r="K5" s="3">
        <v>2</v>
      </c>
      <c r="L5" s="3">
        <v>0</v>
      </c>
      <c r="M5" s="3">
        <v>0</v>
      </c>
      <c r="N5" s="1">
        <v>1000</v>
      </c>
    </row>
    <row r="6" spans="1:14" x14ac:dyDescent="0.3">
      <c r="A6" s="9" t="s">
        <v>29</v>
      </c>
      <c r="B6" s="3">
        <v>0</v>
      </c>
      <c r="C6" s="3">
        <v>4</v>
      </c>
      <c r="D6" s="3">
        <v>0</v>
      </c>
      <c r="E6" s="3">
        <v>0</v>
      </c>
      <c r="F6" s="3">
        <v>0</v>
      </c>
      <c r="G6" s="3">
        <v>3</v>
      </c>
      <c r="H6" s="3">
        <v>2</v>
      </c>
      <c r="I6" s="3">
        <v>1</v>
      </c>
      <c r="J6" s="3">
        <v>4</v>
      </c>
      <c r="K6" s="3">
        <v>2</v>
      </c>
      <c r="L6" s="3">
        <v>2</v>
      </c>
      <c r="M6" s="3">
        <v>2</v>
      </c>
      <c r="N6" s="1">
        <v>1000</v>
      </c>
    </row>
    <row r="7" spans="1:14" x14ac:dyDescent="0.3">
      <c r="A7" s="9" t="s">
        <v>30</v>
      </c>
      <c r="B7" s="3">
        <v>1</v>
      </c>
      <c r="C7" s="3">
        <v>3</v>
      </c>
      <c r="D7" s="3">
        <v>0</v>
      </c>
      <c r="E7" s="3">
        <v>2</v>
      </c>
      <c r="F7" s="3">
        <v>0</v>
      </c>
      <c r="G7" s="3">
        <v>1</v>
      </c>
      <c r="H7" s="3">
        <v>0</v>
      </c>
      <c r="I7" s="3">
        <v>1</v>
      </c>
      <c r="J7" s="3">
        <v>0</v>
      </c>
      <c r="K7" s="3">
        <v>0</v>
      </c>
      <c r="L7" s="3">
        <v>2</v>
      </c>
      <c r="M7" s="3">
        <v>1</v>
      </c>
      <c r="N7" s="1">
        <v>1000</v>
      </c>
    </row>
    <row r="8" spans="1:14" x14ac:dyDescent="0.3">
      <c r="A8" s="9" t="s">
        <v>33</v>
      </c>
      <c r="B8" s="3">
        <v>1</v>
      </c>
      <c r="C8" s="3">
        <v>2</v>
      </c>
      <c r="D8" s="3">
        <v>0</v>
      </c>
      <c r="E8" s="3">
        <v>0</v>
      </c>
      <c r="F8" s="3">
        <v>0</v>
      </c>
      <c r="G8" s="3">
        <v>1</v>
      </c>
      <c r="H8" s="3">
        <v>0</v>
      </c>
      <c r="I8" s="3">
        <v>0</v>
      </c>
      <c r="J8" s="3">
        <v>1</v>
      </c>
      <c r="K8" s="3">
        <v>1</v>
      </c>
      <c r="L8" s="3">
        <v>0</v>
      </c>
      <c r="M8" s="3">
        <v>0</v>
      </c>
      <c r="N8" s="1">
        <v>1000</v>
      </c>
    </row>
    <row r="9" spans="1:14" x14ac:dyDescent="0.3">
      <c r="A9" s="9" t="s">
        <v>34</v>
      </c>
      <c r="B9" s="3">
        <v>2</v>
      </c>
      <c r="C9" s="3">
        <v>3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K9" s="3">
        <v>0</v>
      </c>
      <c r="L9" s="3">
        <v>2</v>
      </c>
      <c r="M9" s="3">
        <v>3</v>
      </c>
      <c r="N9" s="1">
        <v>1000</v>
      </c>
    </row>
    <row r="10" spans="1:14" x14ac:dyDescent="0.3">
      <c r="A10" s="9" t="s">
        <v>35</v>
      </c>
      <c r="B10" s="3">
        <v>2</v>
      </c>
      <c r="C10" s="3">
        <v>1</v>
      </c>
      <c r="D10" s="3">
        <v>0</v>
      </c>
      <c r="E10" s="3">
        <v>1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1</v>
      </c>
      <c r="L10" s="3">
        <v>0</v>
      </c>
      <c r="M10" s="3">
        <v>2</v>
      </c>
      <c r="N10" s="1">
        <v>1000</v>
      </c>
    </row>
    <row r="11" spans="1:14" x14ac:dyDescent="0.3">
      <c r="A11" s="9" t="s">
        <v>36</v>
      </c>
      <c r="B11" s="3">
        <v>2</v>
      </c>
      <c r="C11" s="3">
        <v>0</v>
      </c>
      <c r="D11" s="3">
        <v>1</v>
      </c>
      <c r="E11" s="3">
        <v>1</v>
      </c>
      <c r="F11" s="3">
        <v>1</v>
      </c>
      <c r="G11" s="3">
        <v>2</v>
      </c>
      <c r="H11" s="3">
        <v>1</v>
      </c>
      <c r="I11" s="3">
        <v>1</v>
      </c>
      <c r="J11" s="3">
        <v>1</v>
      </c>
      <c r="K11" s="3">
        <v>0</v>
      </c>
      <c r="L11" s="3">
        <v>0</v>
      </c>
      <c r="M11" s="3">
        <v>0</v>
      </c>
      <c r="N11" s="1">
        <v>1000</v>
      </c>
    </row>
    <row r="12" spans="1:14" x14ac:dyDescent="0.3">
      <c r="A12" s="9" t="s">
        <v>37</v>
      </c>
      <c r="B12" s="3">
        <v>1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2</v>
      </c>
      <c r="I12" s="3">
        <v>0</v>
      </c>
      <c r="J12" s="3">
        <v>1</v>
      </c>
      <c r="K12" s="3">
        <v>1</v>
      </c>
      <c r="L12" s="3">
        <v>0</v>
      </c>
      <c r="M12" s="3">
        <v>1</v>
      </c>
      <c r="N12" s="1">
        <v>1000</v>
      </c>
    </row>
    <row r="13" spans="1:14" x14ac:dyDescent="0.3">
      <c r="A13" s="9" t="s">
        <v>38</v>
      </c>
      <c r="B13" s="3">
        <v>0</v>
      </c>
      <c r="C13" s="3">
        <v>1</v>
      </c>
      <c r="D13" s="3">
        <v>2</v>
      </c>
      <c r="E13" s="3">
        <v>0</v>
      </c>
      <c r="F13" s="3">
        <v>1</v>
      </c>
      <c r="G13" s="3">
        <v>1</v>
      </c>
      <c r="H13" s="3">
        <v>0</v>
      </c>
      <c r="I13" s="3">
        <v>0</v>
      </c>
      <c r="J13" s="3">
        <v>0</v>
      </c>
      <c r="K13" s="3">
        <v>1</v>
      </c>
      <c r="L13" s="3">
        <v>0</v>
      </c>
      <c r="M13" s="3">
        <v>0</v>
      </c>
      <c r="N13" s="1">
        <v>1000</v>
      </c>
    </row>
    <row r="14" spans="1:14" x14ac:dyDescent="0.3">
      <c r="A14" s="9" t="s">
        <v>39</v>
      </c>
      <c r="B14" s="3">
        <v>1</v>
      </c>
      <c r="C14" s="3">
        <v>0</v>
      </c>
      <c r="D14" s="3">
        <v>1</v>
      </c>
      <c r="E14" s="3">
        <v>0</v>
      </c>
      <c r="F14" s="3">
        <v>0</v>
      </c>
      <c r="G14" s="3">
        <v>0</v>
      </c>
      <c r="H14" s="3">
        <v>0</v>
      </c>
      <c r="I14" s="3">
        <v>1</v>
      </c>
      <c r="J14" s="3">
        <v>0</v>
      </c>
      <c r="K14" s="3">
        <v>0</v>
      </c>
      <c r="L14" s="3">
        <v>1</v>
      </c>
      <c r="M14" s="3">
        <v>0</v>
      </c>
      <c r="N14" s="1">
        <v>1000</v>
      </c>
    </row>
    <row r="15" spans="1:14" x14ac:dyDescent="0.3">
      <c r="A15" s="9" t="s">
        <v>41</v>
      </c>
      <c r="B15" s="3">
        <v>0</v>
      </c>
      <c r="C15" s="3">
        <v>0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2</v>
      </c>
      <c r="J15" s="3">
        <v>1</v>
      </c>
      <c r="K15" s="3">
        <v>2</v>
      </c>
      <c r="L15" s="3">
        <v>0</v>
      </c>
      <c r="M15" s="3">
        <v>0</v>
      </c>
      <c r="N15" s="1">
        <v>1000</v>
      </c>
    </row>
    <row r="16" spans="1:14" x14ac:dyDescent="0.3">
      <c r="A16" s="9" t="s">
        <v>42</v>
      </c>
      <c r="B16" s="3">
        <v>0</v>
      </c>
      <c r="C16" s="3">
        <v>1</v>
      </c>
      <c r="D16" s="3">
        <v>0</v>
      </c>
      <c r="E16" s="3">
        <v>2</v>
      </c>
      <c r="F16" s="3">
        <v>0</v>
      </c>
      <c r="G16" s="3">
        <v>1</v>
      </c>
      <c r="H16" s="3">
        <v>1</v>
      </c>
      <c r="I16" s="3">
        <v>0</v>
      </c>
      <c r="J16" s="3">
        <v>0</v>
      </c>
      <c r="K16" s="3">
        <v>0</v>
      </c>
      <c r="L16" s="3">
        <v>1</v>
      </c>
      <c r="M16" s="3">
        <v>1</v>
      </c>
      <c r="N16" s="1">
        <v>1000</v>
      </c>
    </row>
    <row r="17" spans="1:14" x14ac:dyDescent="0.3">
      <c r="A17" s="9" t="s">
        <v>43</v>
      </c>
      <c r="B17" s="7">
        <v>1</v>
      </c>
      <c r="C17" s="7">
        <v>0</v>
      </c>
      <c r="D17" s="7">
        <v>1</v>
      </c>
      <c r="E17" s="7">
        <v>0</v>
      </c>
      <c r="F17" s="7">
        <v>0</v>
      </c>
      <c r="G17" s="7">
        <v>2</v>
      </c>
      <c r="H17" s="7">
        <v>0</v>
      </c>
      <c r="I17" s="7">
        <v>3</v>
      </c>
      <c r="J17" s="7">
        <v>0</v>
      </c>
      <c r="K17" s="7">
        <v>0</v>
      </c>
      <c r="L17" s="7">
        <v>0</v>
      </c>
      <c r="M17" s="7">
        <v>2</v>
      </c>
      <c r="N17" s="1">
        <v>1000</v>
      </c>
    </row>
    <row r="18" spans="1:14" ht="100.8" x14ac:dyDescent="0.3">
      <c r="A18" s="14" t="s">
        <v>44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6" t="s">
        <v>46</v>
      </c>
    </row>
    <row r="19" spans="1:14" x14ac:dyDescent="0.3">
      <c r="A19" s="1" t="s">
        <v>48</v>
      </c>
      <c r="B19" s="1" t="s">
        <v>50</v>
      </c>
      <c r="C19" s="1" t="s">
        <v>50</v>
      </c>
      <c r="D19" s="1" t="s">
        <v>50</v>
      </c>
      <c r="E19" s="1" t="s">
        <v>50</v>
      </c>
      <c r="F19" s="1" t="s">
        <v>50</v>
      </c>
      <c r="G19" s="1" t="s">
        <v>50</v>
      </c>
      <c r="H19" s="1" t="s">
        <v>50</v>
      </c>
      <c r="I19" s="1" t="s">
        <v>50</v>
      </c>
      <c r="J19" s="1" t="s">
        <v>50</v>
      </c>
      <c r="K19" s="1" t="s">
        <v>50</v>
      </c>
      <c r="L19" s="1" t="s">
        <v>50</v>
      </c>
      <c r="M19" s="1" t="s">
        <v>50</v>
      </c>
    </row>
    <row r="20" spans="1:1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4" x14ac:dyDescent="0.3">
      <c r="A21" t="s">
        <v>23</v>
      </c>
    </row>
    <row r="22" spans="1:14" x14ac:dyDescent="0.3">
      <c r="A22" s="4" t="s">
        <v>25</v>
      </c>
    </row>
    <row r="23" spans="1:14" ht="57.6" x14ac:dyDescent="0.3">
      <c r="A23" s="4" t="s">
        <v>24</v>
      </c>
    </row>
  </sheetData>
  <phoneticPr fontId="1" type="noConversion"/>
  <hyperlinks>
    <hyperlink ref="A22" r:id="rId1" tooltip="Edit section: Email phishing" display="https://en.wikipedia.org/w/index.php?title=Phishing&amp;action=edit&amp;section=2" xr:uid="{4E5C3550-B0A1-4044-98A7-BEB42D5BD504}"/>
    <hyperlink ref="A23" r:id="rId2" tooltip="Email spam" display="https://en.wikipedia.org/wiki/Email_spam" xr:uid="{41A08581-B2D1-4335-9B9E-2615AFEBAA17}"/>
    <hyperlink ref="A3" r:id="rId3" xr:uid="{D32AC0E7-8834-4B07-B6D6-337BD88E1AA4}"/>
    <hyperlink ref="A4" r:id="rId4" xr:uid="{A3D9E2A7-6983-4C6B-B08B-6A551084BD2C}"/>
    <hyperlink ref="A5" r:id="rId5" xr:uid="{5343BE07-4407-4D8A-B43E-16156B32C6F0}"/>
    <hyperlink ref="A6" r:id="rId6" xr:uid="{0B8C6189-DD8A-4D4B-A784-8C1BD700D96F}"/>
    <hyperlink ref="A7" r:id="rId7" xr:uid="{B3C9B072-2708-4C8D-9558-100EEAB06D06}"/>
    <hyperlink ref="A8" r:id="rId8" xr:uid="{A68BE609-6C38-430B-BA05-81207AAEA480}"/>
    <hyperlink ref="A9" r:id="rId9" xr:uid="{97973757-AE99-4083-B002-470F22744822}"/>
    <hyperlink ref="A10" r:id="rId10" xr:uid="{3A996FDB-9DA7-495B-AEE5-384028F4F0E0}"/>
    <hyperlink ref="A11" r:id="rId11" xr:uid="{9F80920B-6DB4-445B-BADB-C1F2C713554D}"/>
    <hyperlink ref="A12" r:id="rId12" xr:uid="{A083CCE9-32EA-4A65-9901-732B8BF6AA82}"/>
    <hyperlink ref="A13" r:id="rId13" xr:uid="{2AB29730-01C1-46A6-A32E-0000B0A50630}"/>
    <hyperlink ref="A14" r:id="rId14" xr:uid="{5F8BD94D-94A8-4619-AE4F-A255D8C3BCC6}"/>
    <hyperlink ref="A15" r:id="rId15" xr:uid="{10E9BB67-78BC-47B9-9BD7-516607FC22DF}"/>
    <hyperlink ref="A16" r:id="rId16" xr:uid="{DDCFA850-93A1-49AE-AA49-06F79C015527}"/>
    <hyperlink ref="A17" r:id="rId17" xr:uid="{5BA64723-626D-48F9-85C3-CDD71D9D41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954C4-2A0D-4890-9D07-E47C37D42992}">
  <dimension ref="A1:Q27"/>
  <sheetViews>
    <sheetView zoomScale="90" zoomScaleNormal="90" workbookViewId="0">
      <selection sqref="A1:Q17"/>
    </sheetView>
  </sheetViews>
  <sheetFormatPr defaultRowHeight="14.4" x14ac:dyDescent="0.3"/>
  <cols>
    <col min="1" max="1" width="35.109375" bestFit="1" customWidth="1"/>
    <col min="2" max="3" width="8.77734375" bestFit="1" customWidth="1"/>
    <col min="4" max="4" width="10.33203125" bestFit="1" customWidth="1"/>
    <col min="5" max="5" width="8.77734375" bestFit="1" customWidth="1"/>
    <col min="6" max="6" width="10.5546875" bestFit="1" customWidth="1"/>
    <col min="7" max="7" width="12.5546875" bestFit="1" customWidth="1"/>
    <col min="8" max="8" width="8.77734375" bestFit="1" customWidth="1"/>
    <col min="9" max="9" width="9.33203125" bestFit="1" customWidth="1"/>
    <col min="10" max="13" width="8.77734375" bestFit="1" customWidth="1"/>
    <col min="14" max="14" width="5.5546875" bestFit="1" customWidth="1"/>
    <col min="15" max="15" width="12.6640625" bestFit="1" customWidth="1"/>
    <col min="17" max="17" width="17.109375" bestFit="1" customWidth="1"/>
  </cols>
  <sheetData>
    <row r="1" spans="1:17" x14ac:dyDescent="0.3">
      <c r="A1" s="1" t="s">
        <v>14</v>
      </c>
      <c r="B1" s="1" t="s">
        <v>13</v>
      </c>
      <c r="C1" s="1" t="s">
        <v>15</v>
      </c>
      <c r="D1" s="1" t="s">
        <v>16</v>
      </c>
      <c r="E1" s="1" t="s">
        <v>17</v>
      </c>
      <c r="F1" s="1" t="s">
        <v>18</v>
      </c>
      <c r="G1" s="1" t="s">
        <v>19</v>
      </c>
      <c r="H1" s="1" t="s">
        <v>20</v>
      </c>
      <c r="I1" s="1" t="s">
        <v>21</v>
      </c>
      <c r="J1" s="1" t="s">
        <v>52</v>
      </c>
      <c r="K1" s="1" t="s">
        <v>22</v>
      </c>
      <c r="L1" s="1" t="s">
        <v>31</v>
      </c>
      <c r="M1" s="6" t="s">
        <v>32</v>
      </c>
      <c r="N1" s="1"/>
      <c r="O1" s="1" t="s">
        <v>303</v>
      </c>
    </row>
    <row r="2" spans="1:17" ht="57.6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40</v>
      </c>
      <c r="N2" s="2" t="s">
        <v>12</v>
      </c>
      <c r="O2" s="2" t="s">
        <v>51</v>
      </c>
      <c r="P2" s="2" t="s">
        <v>53</v>
      </c>
      <c r="Q2" s="2" t="s">
        <v>54</v>
      </c>
    </row>
    <row r="3" spans="1:17" x14ac:dyDescent="0.3">
      <c r="A3" s="5" t="s">
        <v>26</v>
      </c>
      <c r="B3" s="3">
        <f>RANK('raw OAM'!B3,'raw OAM'!B$3:B$17,'raw OAM'!B$18)</f>
        <v>1</v>
      </c>
      <c r="C3" s="3">
        <f>RANK('raw OAM'!C3,'raw OAM'!C$3:C$17,'raw OAM'!C$18)</f>
        <v>6</v>
      </c>
      <c r="D3" s="3">
        <f>RANK('raw OAM'!D3,'raw OAM'!D$3:D$17,'raw OAM'!D$18)</f>
        <v>3</v>
      </c>
      <c r="E3" s="3">
        <f>RANK('raw OAM'!E3,'raw OAM'!E$3:E$17,'raw OAM'!E$18)</f>
        <v>1</v>
      </c>
      <c r="F3" s="3">
        <f>RANK('raw OAM'!F3,'raw OAM'!F$3:F$17,'raw OAM'!F$18)</f>
        <v>2</v>
      </c>
      <c r="G3" s="3">
        <f>RANK('raw OAM'!G3,'raw OAM'!G$3:G$17,'raw OAM'!G$18)</f>
        <v>10</v>
      </c>
      <c r="H3" s="3">
        <f>RANK('raw OAM'!H3,'raw OAM'!H$3:H$17,'raw OAM'!H$18)</f>
        <v>7</v>
      </c>
      <c r="I3" s="3">
        <f>RANK('raw OAM'!I3,'raw OAM'!I$3:I$17,'raw OAM'!I$18)</f>
        <v>4</v>
      </c>
      <c r="J3" s="3">
        <f>RANK('raw OAM'!J3,'raw OAM'!J$3:J$17,'raw OAM'!J$18)</f>
        <v>8</v>
      </c>
      <c r="K3" s="3">
        <f>RANK('raw OAM'!K3,'raw OAM'!K$3:K$17,'raw OAM'!K$18)</f>
        <v>1</v>
      </c>
      <c r="L3" s="3">
        <f>RANK('raw OAM'!L3,'raw OAM'!L$3:L$17,'raw OAM'!L$18)</f>
        <v>1</v>
      </c>
      <c r="M3" s="3">
        <f>RANK('raw OAM'!M3,'raw OAM'!M$3:M$17,'raw OAM'!M$18)</f>
        <v>9</v>
      </c>
      <c r="N3" s="1">
        <v>1000</v>
      </c>
      <c r="O3" s="17">
        <f>AVERAGE(B3:M3)</f>
        <v>4.416666666666667</v>
      </c>
      <c r="P3">
        <f>RANK(O3,O$3:O$17,1)</f>
        <v>3</v>
      </c>
    </row>
    <row r="4" spans="1:17" x14ac:dyDescent="0.3">
      <c r="A4" s="5" t="s">
        <v>27</v>
      </c>
      <c r="B4" s="3">
        <f>RANK('raw OAM'!B4,'raw OAM'!B$3:B$17,'raw OAM'!B$18)</f>
        <v>1</v>
      </c>
      <c r="C4" s="3">
        <f>RANK('raw OAM'!C4,'raw OAM'!C$3:C$17,'raw OAM'!C$18)</f>
        <v>4</v>
      </c>
      <c r="D4" s="3">
        <f>RANK('raw OAM'!D4,'raw OAM'!D$3:D$17,'raw OAM'!D$18)</f>
        <v>2</v>
      </c>
      <c r="E4" s="3">
        <f>RANK('raw OAM'!E4,'raw OAM'!E$3:E$17,'raw OAM'!E$18)</f>
        <v>4</v>
      </c>
      <c r="F4" s="3">
        <f>RANK('raw OAM'!F4,'raw OAM'!F$3:F$17,'raw OAM'!F$18)</f>
        <v>1</v>
      </c>
      <c r="G4" s="3">
        <f>RANK('raw OAM'!G4,'raw OAM'!G$3:G$17,'raw OAM'!G$18)</f>
        <v>5</v>
      </c>
      <c r="H4" s="3">
        <f>RANK('raw OAM'!H4,'raw OAM'!H$3:H$17,'raw OAM'!H$18)</f>
        <v>7</v>
      </c>
      <c r="I4" s="3">
        <f>RANK('raw OAM'!I4,'raw OAM'!I$3:I$17,'raw OAM'!I$18)</f>
        <v>2</v>
      </c>
      <c r="J4" s="3">
        <f>RANK('raw OAM'!J4,'raw OAM'!J$3:J$17,'raw OAM'!J$18)</f>
        <v>2</v>
      </c>
      <c r="K4" s="3">
        <f>RANK('raw OAM'!K4,'raw OAM'!K$3:K$17,'raw OAM'!K$18)</f>
        <v>9</v>
      </c>
      <c r="L4" s="3">
        <f>RANK('raw OAM'!L4,'raw OAM'!L$3:L$17,'raw OAM'!L$18)</f>
        <v>2</v>
      </c>
      <c r="M4" s="3">
        <f>RANK('raw OAM'!M4,'raw OAM'!M$3:M$17,'raw OAM'!M$18)</f>
        <v>5</v>
      </c>
      <c r="N4" s="1">
        <v>1000</v>
      </c>
      <c r="O4" s="17">
        <f t="shared" ref="O4:O17" si="0">AVERAGE(B4:M4)</f>
        <v>3.6666666666666665</v>
      </c>
      <c r="P4">
        <f t="shared" ref="P4:P17" si="1">RANK(O4,O$3:O$17,1)</f>
        <v>1</v>
      </c>
      <c r="Q4" t="s">
        <v>55</v>
      </c>
    </row>
    <row r="5" spans="1:17" x14ac:dyDescent="0.3">
      <c r="A5" s="5" t="s">
        <v>28</v>
      </c>
      <c r="B5" s="3">
        <f>RANK('raw OAM'!B5,'raw OAM'!B$3:B$17,'raw OAM'!B$18)</f>
        <v>6</v>
      </c>
      <c r="C5" s="3">
        <f>RANK('raw OAM'!C5,'raw OAM'!C$3:C$17,'raw OAM'!C$18)</f>
        <v>10</v>
      </c>
      <c r="D5" s="3">
        <f>RANK('raw OAM'!D5,'raw OAM'!D$3:D$17,'raw OAM'!D$18)</f>
        <v>1</v>
      </c>
      <c r="E5" s="3">
        <f>RANK('raw OAM'!E5,'raw OAM'!E$3:E$17,'raw OAM'!E$18)</f>
        <v>9</v>
      </c>
      <c r="F5" s="3">
        <f>RANK('raw OAM'!F5,'raw OAM'!F$3:F$17,'raw OAM'!F$18)</f>
        <v>2</v>
      </c>
      <c r="G5" s="3">
        <f>RANK('raw OAM'!G5,'raw OAM'!G$3:G$17,'raw OAM'!G$18)</f>
        <v>2</v>
      </c>
      <c r="H5" s="3">
        <f>RANK('raw OAM'!H5,'raw OAM'!H$3:H$17,'raw OAM'!H$18)</f>
        <v>3</v>
      </c>
      <c r="I5" s="3">
        <f>RANK('raw OAM'!I5,'raw OAM'!I$3:I$17,'raw OAM'!I$18)</f>
        <v>9</v>
      </c>
      <c r="J5" s="3">
        <f>RANK('raw OAM'!J5,'raw OAM'!J$3:J$17,'raw OAM'!J$18)</f>
        <v>8</v>
      </c>
      <c r="K5" s="3">
        <f>RANK('raw OAM'!K5,'raw OAM'!K$3:K$17,'raw OAM'!K$18)</f>
        <v>2</v>
      </c>
      <c r="L5" s="3">
        <f>RANK('raw OAM'!L5,'raw OAM'!L$3:L$17,'raw OAM'!L$18)</f>
        <v>8</v>
      </c>
      <c r="M5" s="3">
        <f>RANK('raw OAM'!M5,'raw OAM'!M$3:M$17,'raw OAM'!M$18)</f>
        <v>9</v>
      </c>
      <c r="N5" s="1">
        <v>1000</v>
      </c>
      <c r="O5" s="17">
        <f t="shared" si="0"/>
        <v>5.75</v>
      </c>
      <c r="P5">
        <f t="shared" si="1"/>
        <v>7</v>
      </c>
    </row>
    <row r="6" spans="1:17" x14ac:dyDescent="0.3">
      <c r="A6" s="5" t="s">
        <v>29</v>
      </c>
      <c r="B6" s="3">
        <f>RANK('raw OAM'!B6,'raw OAM'!B$3:B$17,'raw OAM'!B$18)</f>
        <v>12</v>
      </c>
      <c r="C6" s="3">
        <f>RANK('raw OAM'!C6,'raw OAM'!C$3:C$17,'raw OAM'!C$18)</f>
        <v>1</v>
      </c>
      <c r="D6" s="3">
        <f>RANK('raw OAM'!D6,'raw OAM'!D$3:D$17,'raw OAM'!D$18)</f>
        <v>8</v>
      </c>
      <c r="E6" s="3">
        <f>RANK('raw OAM'!E6,'raw OAM'!E$3:E$17,'raw OAM'!E$18)</f>
        <v>9</v>
      </c>
      <c r="F6" s="3">
        <f>RANK('raw OAM'!F6,'raw OAM'!F$3:F$17,'raw OAM'!F$18)</f>
        <v>6</v>
      </c>
      <c r="G6" s="3">
        <f>RANK('raw OAM'!G6,'raw OAM'!G$3:G$17,'raw OAM'!G$18)</f>
        <v>1</v>
      </c>
      <c r="H6" s="3">
        <f>RANK('raw OAM'!H6,'raw OAM'!H$3:H$17,'raw OAM'!H$18)</f>
        <v>1</v>
      </c>
      <c r="I6" s="3">
        <f>RANK('raw OAM'!I6,'raw OAM'!I$3:I$17,'raw OAM'!I$18)</f>
        <v>4</v>
      </c>
      <c r="J6" s="3">
        <f>RANK('raw OAM'!J6,'raw OAM'!J$3:J$17,'raw OAM'!J$18)</f>
        <v>1</v>
      </c>
      <c r="K6" s="3">
        <f>RANK('raw OAM'!K6,'raw OAM'!K$3:K$17,'raw OAM'!K$18)</f>
        <v>2</v>
      </c>
      <c r="L6" s="3">
        <f>RANK('raw OAM'!L6,'raw OAM'!L$3:L$17,'raw OAM'!L$18)</f>
        <v>2</v>
      </c>
      <c r="M6" s="3">
        <f>RANK('raw OAM'!M6,'raw OAM'!M$3:M$17,'raw OAM'!M$18)</f>
        <v>2</v>
      </c>
      <c r="N6" s="1">
        <v>1000</v>
      </c>
      <c r="O6" s="17">
        <f t="shared" si="0"/>
        <v>4.083333333333333</v>
      </c>
      <c r="P6">
        <f t="shared" si="1"/>
        <v>2</v>
      </c>
    </row>
    <row r="7" spans="1:17" x14ac:dyDescent="0.3">
      <c r="A7" s="5" t="s">
        <v>30</v>
      </c>
      <c r="B7" s="3">
        <f>RANK('raw OAM'!B7,'raw OAM'!B$3:B$17,'raw OAM'!B$18)</f>
        <v>6</v>
      </c>
      <c r="C7" s="3">
        <f>RANK('raw OAM'!C7,'raw OAM'!C$3:C$17,'raw OAM'!C$18)</f>
        <v>2</v>
      </c>
      <c r="D7" s="3">
        <f>RANK('raw OAM'!D7,'raw OAM'!D$3:D$17,'raw OAM'!D$18)</f>
        <v>8</v>
      </c>
      <c r="E7" s="3">
        <f>RANK('raw OAM'!E7,'raw OAM'!E$3:E$17,'raw OAM'!E$18)</f>
        <v>1</v>
      </c>
      <c r="F7" s="3">
        <f>RANK('raw OAM'!F7,'raw OAM'!F$3:F$17,'raw OAM'!F$18)</f>
        <v>6</v>
      </c>
      <c r="G7" s="3">
        <f>RANK('raw OAM'!G7,'raw OAM'!G$3:G$17,'raw OAM'!G$18)</f>
        <v>5</v>
      </c>
      <c r="H7" s="3">
        <f>RANK('raw OAM'!H7,'raw OAM'!H$3:H$17,'raw OAM'!H$18)</f>
        <v>7</v>
      </c>
      <c r="I7" s="3">
        <f>RANK('raw OAM'!I7,'raw OAM'!I$3:I$17,'raw OAM'!I$18)</f>
        <v>4</v>
      </c>
      <c r="J7" s="3">
        <f>RANK('raw OAM'!J7,'raw OAM'!J$3:J$17,'raw OAM'!J$18)</f>
        <v>8</v>
      </c>
      <c r="K7" s="3">
        <f>RANK('raw OAM'!K7,'raw OAM'!K$3:K$17,'raw OAM'!K$18)</f>
        <v>9</v>
      </c>
      <c r="L7" s="3">
        <f>RANK('raw OAM'!L7,'raw OAM'!L$3:L$17,'raw OAM'!L$18)</f>
        <v>2</v>
      </c>
      <c r="M7" s="3">
        <f>RANK('raw OAM'!M7,'raw OAM'!M$3:M$17,'raw OAM'!M$18)</f>
        <v>5</v>
      </c>
      <c r="N7" s="1">
        <v>1000</v>
      </c>
      <c r="O7" s="17">
        <f t="shared" si="0"/>
        <v>5.25</v>
      </c>
      <c r="P7">
        <f t="shared" si="1"/>
        <v>5</v>
      </c>
    </row>
    <row r="8" spans="1:17" x14ac:dyDescent="0.3">
      <c r="A8" s="5" t="s">
        <v>33</v>
      </c>
      <c r="B8" s="3">
        <f>RANK('raw OAM'!B8,'raw OAM'!B$3:B$17,'raw OAM'!B$18)</f>
        <v>6</v>
      </c>
      <c r="C8" s="3">
        <f>RANK('raw OAM'!C8,'raw OAM'!C$3:C$17,'raw OAM'!C$18)</f>
        <v>4</v>
      </c>
      <c r="D8" s="3">
        <f>RANK('raw OAM'!D8,'raw OAM'!D$3:D$17,'raw OAM'!D$18)</f>
        <v>8</v>
      </c>
      <c r="E8" s="3">
        <f>RANK('raw OAM'!E8,'raw OAM'!E$3:E$17,'raw OAM'!E$18)</f>
        <v>9</v>
      </c>
      <c r="F8" s="3">
        <f>RANK('raw OAM'!F8,'raw OAM'!F$3:F$17,'raw OAM'!F$18)</f>
        <v>6</v>
      </c>
      <c r="G8" s="3">
        <f>RANK('raw OAM'!G8,'raw OAM'!G$3:G$17,'raw OAM'!G$18)</f>
        <v>5</v>
      </c>
      <c r="H8" s="3">
        <f>RANK('raw OAM'!H8,'raw OAM'!H$3:H$17,'raw OAM'!H$18)</f>
        <v>7</v>
      </c>
      <c r="I8" s="3">
        <f>RANK('raw OAM'!I8,'raw OAM'!I$3:I$17,'raw OAM'!I$18)</f>
        <v>9</v>
      </c>
      <c r="J8" s="3">
        <f>RANK('raw OAM'!J8,'raw OAM'!J$3:J$17,'raw OAM'!J$18)</f>
        <v>2</v>
      </c>
      <c r="K8" s="3">
        <f>RANK('raw OAM'!K8,'raw OAM'!K$3:K$17,'raw OAM'!K$18)</f>
        <v>5</v>
      </c>
      <c r="L8" s="3">
        <f>RANK('raw OAM'!L8,'raw OAM'!L$3:L$17,'raw OAM'!L$18)</f>
        <v>8</v>
      </c>
      <c r="M8" s="3">
        <f>RANK('raw OAM'!M8,'raw OAM'!M$3:M$17,'raw OAM'!M$18)</f>
        <v>9</v>
      </c>
      <c r="N8" s="1">
        <v>1000</v>
      </c>
      <c r="O8" s="17">
        <f t="shared" si="0"/>
        <v>6.5</v>
      </c>
      <c r="P8">
        <f t="shared" si="1"/>
        <v>11</v>
      </c>
    </row>
    <row r="9" spans="1:17" x14ac:dyDescent="0.3">
      <c r="A9" s="5" t="s">
        <v>34</v>
      </c>
      <c r="B9" s="3">
        <f>RANK('raw OAM'!B9,'raw OAM'!B$3:B$17,'raw OAM'!B$18)</f>
        <v>3</v>
      </c>
      <c r="C9" s="3">
        <f>RANK('raw OAM'!C9,'raw OAM'!C$3:C$17,'raw OAM'!C$18)</f>
        <v>2</v>
      </c>
      <c r="D9" s="3">
        <f>RANK('raw OAM'!D9,'raw OAM'!D$3:D$17,'raw OAM'!D$18)</f>
        <v>8</v>
      </c>
      <c r="E9" s="3">
        <f>RANK('raw OAM'!E9,'raw OAM'!E$3:E$17,'raw OAM'!E$18)</f>
        <v>9</v>
      </c>
      <c r="F9" s="3">
        <f>RANK('raw OAM'!F9,'raw OAM'!F$3:F$17,'raw OAM'!F$18)</f>
        <v>6</v>
      </c>
      <c r="G9" s="3">
        <f>RANK('raw OAM'!G9,'raw OAM'!G$3:G$17,'raw OAM'!G$18)</f>
        <v>10</v>
      </c>
      <c r="H9" s="3">
        <f>RANK('raw OAM'!H9,'raw OAM'!H$3:H$17,'raw OAM'!H$18)</f>
        <v>7</v>
      </c>
      <c r="I9" s="3">
        <f>RANK('raw OAM'!I9,'raw OAM'!I$3:I$17,'raw OAM'!I$18)</f>
        <v>9</v>
      </c>
      <c r="J9" s="3">
        <f>RANK('raw OAM'!J9,'raw OAM'!J$3:J$17,'raw OAM'!J$18)</f>
        <v>2</v>
      </c>
      <c r="K9" s="3">
        <f>RANK('raw OAM'!K9,'raw OAM'!K$3:K$17,'raw OAM'!K$18)</f>
        <v>9</v>
      </c>
      <c r="L9" s="3">
        <f>RANK('raw OAM'!L9,'raw OAM'!L$3:L$17,'raw OAM'!L$18)</f>
        <v>2</v>
      </c>
      <c r="M9" s="3">
        <f>RANK('raw OAM'!M9,'raw OAM'!M$3:M$17,'raw OAM'!M$18)</f>
        <v>1</v>
      </c>
      <c r="N9" s="1">
        <v>1000</v>
      </c>
      <c r="O9" s="17">
        <f t="shared" si="0"/>
        <v>5.666666666666667</v>
      </c>
      <c r="P9">
        <f t="shared" si="1"/>
        <v>6</v>
      </c>
    </row>
    <row r="10" spans="1:17" x14ac:dyDescent="0.3">
      <c r="A10" s="5" t="s">
        <v>35</v>
      </c>
      <c r="B10" s="3">
        <f>RANK('raw OAM'!B10,'raw OAM'!B$3:B$17,'raw OAM'!B$18)</f>
        <v>3</v>
      </c>
      <c r="C10" s="3">
        <f>RANK('raw OAM'!C10,'raw OAM'!C$3:C$17,'raw OAM'!C$18)</f>
        <v>6</v>
      </c>
      <c r="D10" s="3">
        <f>RANK('raw OAM'!D10,'raw OAM'!D$3:D$17,'raw OAM'!D$18)</f>
        <v>8</v>
      </c>
      <c r="E10" s="3">
        <f>RANK('raw OAM'!E10,'raw OAM'!E$3:E$17,'raw OAM'!E$18)</f>
        <v>4</v>
      </c>
      <c r="F10" s="3">
        <f>RANK('raw OAM'!F10,'raw OAM'!F$3:F$17,'raw OAM'!F$18)</f>
        <v>6</v>
      </c>
      <c r="G10" s="3">
        <f>RANK('raw OAM'!G10,'raw OAM'!G$3:G$17,'raw OAM'!G$18)</f>
        <v>10</v>
      </c>
      <c r="H10" s="3">
        <f>RANK('raw OAM'!H10,'raw OAM'!H$3:H$17,'raw OAM'!H$18)</f>
        <v>3</v>
      </c>
      <c r="I10" s="3">
        <f>RANK('raw OAM'!I10,'raw OAM'!I$3:I$17,'raw OAM'!I$18)</f>
        <v>9</v>
      </c>
      <c r="J10" s="3">
        <f>RANK('raw OAM'!J10,'raw OAM'!J$3:J$17,'raw OAM'!J$18)</f>
        <v>8</v>
      </c>
      <c r="K10" s="3">
        <f>RANK('raw OAM'!K10,'raw OAM'!K$3:K$17,'raw OAM'!K$18)</f>
        <v>5</v>
      </c>
      <c r="L10" s="3">
        <f>RANK('raw OAM'!L10,'raw OAM'!L$3:L$17,'raw OAM'!L$18)</f>
        <v>8</v>
      </c>
      <c r="M10" s="3">
        <f>RANK('raw OAM'!M10,'raw OAM'!M$3:M$17,'raw OAM'!M$18)</f>
        <v>2</v>
      </c>
      <c r="N10" s="1">
        <v>1000</v>
      </c>
      <c r="O10" s="17">
        <f t="shared" si="0"/>
        <v>6</v>
      </c>
      <c r="P10">
        <f t="shared" si="1"/>
        <v>8</v>
      </c>
    </row>
    <row r="11" spans="1:17" x14ac:dyDescent="0.3">
      <c r="A11" s="5" t="s">
        <v>36</v>
      </c>
      <c r="B11" s="3">
        <f>RANK('raw OAM'!B11,'raw OAM'!B$3:B$17,'raw OAM'!B$18)</f>
        <v>3</v>
      </c>
      <c r="C11" s="3">
        <f>RANK('raw OAM'!C11,'raw OAM'!C$3:C$17,'raw OAM'!C$18)</f>
        <v>10</v>
      </c>
      <c r="D11" s="3">
        <f>RANK('raw OAM'!D11,'raw OAM'!D$3:D$17,'raw OAM'!D$18)</f>
        <v>5</v>
      </c>
      <c r="E11" s="3">
        <f>RANK('raw OAM'!E11,'raw OAM'!E$3:E$17,'raw OAM'!E$18)</f>
        <v>4</v>
      </c>
      <c r="F11" s="3">
        <f>RANK('raw OAM'!F11,'raw OAM'!F$3:F$17,'raw OAM'!F$18)</f>
        <v>2</v>
      </c>
      <c r="G11" s="3">
        <f>RANK('raw OAM'!G11,'raw OAM'!G$3:G$17,'raw OAM'!G$18)</f>
        <v>2</v>
      </c>
      <c r="H11" s="3">
        <f>RANK('raw OAM'!H11,'raw OAM'!H$3:H$17,'raw OAM'!H$18)</f>
        <v>3</v>
      </c>
      <c r="I11" s="3">
        <f>RANK('raw OAM'!I11,'raw OAM'!I$3:I$17,'raw OAM'!I$18)</f>
        <v>4</v>
      </c>
      <c r="J11" s="3">
        <f>RANK('raw OAM'!J11,'raw OAM'!J$3:J$17,'raw OAM'!J$18)</f>
        <v>2</v>
      </c>
      <c r="K11" s="3">
        <f>RANK('raw OAM'!K11,'raw OAM'!K$3:K$17,'raw OAM'!K$18)</f>
        <v>9</v>
      </c>
      <c r="L11" s="3">
        <f>RANK('raw OAM'!L11,'raw OAM'!L$3:L$17,'raw OAM'!L$18)</f>
        <v>8</v>
      </c>
      <c r="M11" s="3">
        <f>RANK('raw OAM'!M11,'raw OAM'!M$3:M$17,'raw OAM'!M$18)</f>
        <v>9</v>
      </c>
      <c r="N11" s="1">
        <v>1000</v>
      </c>
      <c r="O11" s="17">
        <f t="shared" si="0"/>
        <v>5.083333333333333</v>
      </c>
      <c r="P11">
        <f t="shared" si="1"/>
        <v>4</v>
      </c>
    </row>
    <row r="12" spans="1:17" x14ac:dyDescent="0.3">
      <c r="A12" s="5" t="s">
        <v>37</v>
      </c>
      <c r="B12" s="3">
        <f>RANK('raw OAM'!B12,'raw OAM'!B$3:B$17,'raw OAM'!B$18)</f>
        <v>6</v>
      </c>
      <c r="C12" s="3">
        <f>RANK('raw OAM'!C12,'raw OAM'!C$3:C$17,'raw OAM'!C$18)</f>
        <v>10</v>
      </c>
      <c r="D12" s="3">
        <f>RANK('raw OAM'!D12,'raw OAM'!D$3:D$17,'raw OAM'!D$18)</f>
        <v>8</v>
      </c>
      <c r="E12" s="3">
        <f>RANK('raw OAM'!E12,'raw OAM'!E$3:E$17,'raw OAM'!E$18)</f>
        <v>4</v>
      </c>
      <c r="F12" s="3">
        <f>RANK('raw OAM'!F12,'raw OAM'!F$3:F$17,'raw OAM'!F$18)</f>
        <v>6</v>
      </c>
      <c r="G12" s="3">
        <f>RANK('raw OAM'!G12,'raw OAM'!G$3:G$17,'raw OAM'!G$18)</f>
        <v>10</v>
      </c>
      <c r="H12" s="3">
        <f>RANK('raw OAM'!H12,'raw OAM'!H$3:H$17,'raw OAM'!H$18)</f>
        <v>1</v>
      </c>
      <c r="I12" s="3">
        <f>RANK('raw OAM'!I12,'raw OAM'!I$3:I$17,'raw OAM'!I$18)</f>
        <v>9</v>
      </c>
      <c r="J12" s="3">
        <f>RANK('raw OAM'!J12,'raw OAM'!J$3:J$17,'raw OAM'!J$18)</f>
        <v>2</v>
      </c>
      <c r="K12" s="3">
        <f>RANK('raw OAM'!K12,'raw OAM'!K$3:K$17,'raw OAM'!K$18)</f>
        <v>5</v>
      </c>
      <c r="L12" s="3">
        <f>RANK('raw OAM'!L12,'raw OAM'!L$3:L$17,'raw OAM'!L$18)</f>
        <v>8</v>
      </c>
      <c r="M12" s="3">
        <f>RANK('raw OAM'!M12,'raw OAM'!M$3:M$17,'raw OAM'!M$18)</f>
        <v>5</v>
      </c>
      <c r="N12" s="1">
        <v>1000</v>
      </c>
      <c r="O12" s="17">
        <f t="shared" si="0"/>
        <v>6.166666666666667</v>
      </c>
      <c r="P12">
        <f t="shared" si="1"/>
        <v>10</v>
      </c>
    </row>
    <row r="13" spans="1:17" x14ac:dyDescent="0.3">
      <c r="A13" s="5" t="s">
        <v>38</v>
      </c>
      <c r="B13" s="3">
        <f>RANK('raw OAM'!B13,'raw OAM'!B$3:B$17,'raw OAM'!B$18)</f>
        <v>12</v>
      </c>
      <c r="C13" s="3">
        <f>RANK('raw OAM'!C13,'raw OAM'!C$3:C$17,'raw OAM'!C$18)</f>
        <v>6</v>
      </c>
      <c r="D13" s="3">
        <f>RANK('raw OAM'!D13,'raw OAM'!D$3:D$17,'raw OAM'!D$18)</f>
        <v>4</v>
      </c>
      <c r="E13" s="3">
        <f>RANK('raw OAM'!E13,'raw OAM'!E$3:E$17,'raw OAM'!E$18)</f>
        <v>9</v>
      </c>
      <c r="F13" s="3">
        <f>RANK('raw OAM'!F13,'raw OAM'!F$3:F$17,'raw OAM'!F$18)</f>
        <v>2</v>
      </c>
      <c r="G13" s="3">
        <f>RANK('raw OAM'!G13,'raw OAM'!G$3:G$17,'raw OAM'!G$18)</f>
        <v>5</v>
      </c>
      <c r="H13" s="3">
        <f>RANK('raw OAM'!H13,'raw OAM'!H$3:H$17,'raw OAM'!H$18)</f>
        <v>7</v>
      </c>
      <c r="I13" s="3">
        <f>RANK('raw OAM'!I13,'raw OAM'!I$3:I$17,'raw OAM'!I$18)</f>
        <v>9</v>
      </c>
      <c r="J13" s="3">
        <f>RANK('raw OAM'!J13,'raw OAM'!J$3:J$17,'raw OAM'!J$18)</f>
        <v>8</v>
      </c>
      <c r="K13" s="3">
        <f>RANK('raw OAM'!K13,'raw OAM'!K$3:K$17,'raw OAM'!K$18)</f>
        <v>5</v>
      </c>
      <c r="L13" s="3">
        <f>RANK('raw OAM'!L13,'raw OAM'!L$3:L$17,'raw OAM'!L$18)</f>
        <v>8</v>
      </c>
      <c r="M13" s="3">
        <f>RANK('raw OAM'!M13,'raw OAM'!M$3:M$17,'raw OAM'!M$18)</f>
        <v>9</v>
      </c>
      <c r="N13" s="1">
        <v>1000</v>
      </c>
      <c r="O13" s="17">
        <f t="shared" si="0"/>
        <v>7</v>
      </c>
      <c r="P13">
        <f t="shared" si="1"/>
        <v>14</v>
      </c>
    </row>
    <row r="14" spans="1:17" x14ac:dyDescent="0.3">
      <c r="A14" s="5" t="s">
        <v>39</v>
      </c>
      <c r="B14" s="3">
        <f>RANK('raw OAM'!B14,'raw OAM'!B$3:B$17,'raw OAM'!B$18)</f>
        <v>6</v>
      </c>
      <c r="C14" s="3">
        <f>RANK('raw OAM'!C14,'raw OAM'!C$3:C$17,'raw OAM'!C$18)</f>
        <v>10</v>
      </c>
      <c r="D14" s="3">
        <f>RANK('raw OAM'!D14,'raw OAM'!D$3:D$17,'raw OAM'!D$18)</f>
        <v>5</v>
      </c>
      <c r="E14" s="3">
        <f>RANK('raw OAM'!E14,'raw OAM'!E$3:E$17,'raw OAM'!E$18)</f>
        <v>9</v>
      </c>
      <c r="F14" s="3">
        <f>RANK('raw OAM'!F14,'raw OAM'!F$3:F$17,'raw OAM'!F$18)</f>
        <v>6</v>
      </c>
      <c r="G14" s="3">
        <f>RANK('raw OAM'!G14,'raw OAM'!G$3:G$17,'raw OAM'!G$18)</f>
        <v>10</v>
      </c>
      <c r="H14" s="3">
        <f>RANK('raw OAM'!H14,'raw OAM'!H$3:H$17,'raw OAM'!H$18)</f>
        <v>7</v>
      </c>
      <c r="I14" s="3">
        <f>RANK('raw OAM'!I14,'raw OAM'!I$3:I$17,'raw OAM'!I$18)</f>
        <v>4</v>
      </c>
      <c r="J14" s="3">
        <f>RANK('raw OAM'!J14,'raw OAM'!J$3:J$17,'raw OAM'!J$18)</f>
        <v>8</v>
      </c>
      <c r="K14" s="3">
        <f>RANK('raw OAM'!K14,'raw OAM'!K$3:K$17,'raw OAM'!K$18)</f>
        <v>9</v>
      </c>
      <c r="L14" s="3">
        <f>RANK('raw OAM'!L14,'raw OAM'!L$3:L$17,'raw OAM'!L$18)</f>
        <v>6</v>
      </c>
      <c r="M14" s="3">
        <f>RANK('raw OAM'!M14,'raw OAM'!M$3:M$17,'raw OAM'!M$18)</f>
        <v>9</v>
      </c>
      <c r="N14" s="1">
        <v>1000</v>
      </c>
      <c r="O14" s="17">
        <f t="shared" si="0"/>
        <v>7.416666666666667</v>
      </c>
      <c r="P14">
        <f t="shared" si="1"/>
        <v>15</v>
      </c>
      <c r="Q14" t="s">
        <v>56</v>
      </c>
    </row>
    <row r="15" spans="1:17" x14ac:dyDescent="0.3">
      <c r="A15" s="5" t="s">
        <v>41</v>
      </c>
      <c r="B15" s="3">
        <f>RANK('raw OAM'!B15,'raw OAM'!B$3:B$17,'raw OAM'!B$18)</f>
        <v>12</v>
      </c>
      <c r="C15" s="3">
        <f>RANK('raw OAM'!C15,'raw OAM'!C$3:C$17,'raw OAM'!C$18)</f>
        <v>10</v>
      </c>
      <c r="D15" s="3">
        <f>RANK('raw OAM'!D15,'raw OAM'!D$3:D$17,'raw OAM'!D$18)</f>
        <v>8</v>
      </c>
      <c r="E15" s="3">
        <f>RANK('raw OAM'!E15,'raw OAM'!E$3:E$17,'raw OAM'!E$18)</f>
        <v>4</v>
      </c>
      <c r="F15" s="3">
        <f>RANK('raw OAM'!F15,'raw OAM'!F$3:F$17,'raw OAM'!F$18)</f>
        <v>6</v>
      </c>
      <c r="G15" s="3">
        <f>RANK('raw OAM'!G15,'raw OAM'!G$3:G$17,'raw OAM'!G$18)</f>
        <v>10</v>
      </c>
      <c r="H15" s="3">
        <f>RANK('raw OAM'!H15,'raw OAM'!H$3:H$17,'raw OAM'!H$18)</f>
        <v>7</v>
      </c>
      <c r="I15" s="3">
        <f>RANK('raw OAM'!I15,'raw OAM'!I$3:I$17,'raw OAM'!I$18)</f>
        <v>2</v>
      </c>
      <c r="J15" s="3">
        <f>RANK('raw OAM'!J15,'raw OAM'!J$3:J$17,'raw OAM'!J$18)</f>
        <v>2</v>
      </c>
      <c r="K15" s="3">
        <f>RANK('raw OAM'!K15,'raw OAM'!K$3:K$17,'raw OAM'!K$18)</f>
        <v>2</v>
      </c>
      <c r="L15" s="3">
        <f>RANK('raw OAM'!L15,'raw OAM'!L$3:L$17,'raw OAM'!L$18)</f>
        <v>8</v>
      </c>
      <c r="M15" s="3">
        <f>RANK('raw OAM'!M15,'raw OAM'!M$3:M$17,'raw OAM'!M$18)</f>
        <v>9</v>
      </c>
      <c r="N15" s="1">
        <v>1000</v>
      </c>
      <c r="O15" s="17">
        <f t="shared" si="0"/>
        <v>6.666666666666667</v>
      </c>
      <c r="P15">
        <f t="shared" si="1"/>
        <v>13</v>
      </c>
    </row>
    <row r="16" spans="1:17" x14ac:dyDescent="0.3">
      <c r="A16" s="5" t="s">
        <v>42</v>
      </c>
      <c r="B16" s="3">
        <f>RANK('raw OAM'!B16,'raw OAM'!B$3:B$17,'raw OAM'!B$18)</f>
        <v>12</v>
      </c>
      <c r="C16" s="3">
        <f>RANK('raw OAM'!C16,'raw OAM'!C$3:C$17,'raw OAM'!C$18)</f>
        <v>6</v>
      </c>
      <c r="D16" s="3">
        <f>RANK('raw OAM'!D16,'raw OAM'!D$3:D$17,'raw OAM'!D$18)</f>
        <v>8</v>
      </c>
      <c r="E16" s="3">
        <f>RANK('raw OAM'!E16,'raw OAM'!E$3:E$17,'raw OAM'!E$18)</f>
        <v>1</v>
      </c>
      <c r="F16" s="3">
        <f>RANK('raw OAM'!F16,'raw OAM'!F$3:F$17,'raw OAM'!F$18)</f>
        <v>6</v>
      </c>
      <c r="G16" s="3">
        <f>RANK('raw OAM'!G16,'raw OAM'!G$3:G$17,'raw OAM'!G$18)</f>
        <v>5</v>
      </c>
      <c r="H16" s="3">
        <f>RANK('raw OAM'!H16,'raw OAM'!H$3:H$17,'raw OAM'!H$18)</f>
        <v>3</v>
      </c>
      <c r="I16" s="3">
        <f>RANK('raw OAM'!I16,'raw OAM'!I$3:I$17,'raw OAM'!I$18)</f>
        <v>9</v>
      </c>
      <c r="J16" s="3">
        <f>RANK('raw OAM'!J16,'raw OAM'!J$3:J$17,'raw OAM'!J$18)</f>
        <v>8</v>
      </c>
      <c r="K16" s="3">
        <f>RANK('raw OAM'!K16,'raw OAM'!K$3:K$17,'raw OAM'!K$18)</f>
        <v>9</v>
      </c>
      <c r="L16" s="3">
        <f>RANK('raw OAM'!L16,'raw OAM'!L$3:L$17,'raw OAM'!L$18)</f>
        <v>6</v>
      </c>
      <c r="M16" s="3">
        <f>RANK('raw OAM'!M16,'raw OAM'!M$3:M$17,'raw OAM'!M$18)</f>
        <v>5</v>
      </c>
      <c r="N16" s="1">
        <v>1000</v>
      </c>
      <c r="O16" s="17">
        <f t="shared" si="0"/>
        <v>6.5</v>
      </c>
      <c r="P16">
        <f t="shared" si="1"/>
        <v>11</v>
      </c>
    </row>
    <row r="17" spans="1:16" x14ac:dyDescent="0.3">
      <c r="A17" s="5" t="s">
        <v>43</v>
      </c>
      <c r="B17" s="3">
        <f>RANK('raw OAM'!B17,'raw OAM'!B$3:B$17,'raw OAM'!B$18)</f>
        <v>6</v>
      </c>
      <c r="C17" s="3">
        <f>RANK('raw OAM'!C17,'raw OAM'!C$3:C$17,'raw OAM'!C$18)</f>
        <v>10</v>
      </c>
      <c r="D17" s="3">
        <f>RANK('raw OAM'!D17,'raw OAM'!D$3:D$17,'raw OAM'!D$18)</f>
        <v>5</v>
      </c>
      <c r="E17" s="3">
        <f>RANK('raw OAM'!E17,'raw OAM'!E$3:E$17,'raw OAM'!E$18)</f>
        <v>9</v>
      </c>
      <c r="F17" s="3">
        <f>RANK('raw OAM'!F17,'raw OAM'!F$3:F$17,'raw OAM'!F$18)</f>
        <v>6</v>
      </c>
      <c r="G17" s="3">
        <f>RANK('raw OAM'!G17,'raw OAM'!G$3:G$17,'raw OAM'!G$18)</f>
        <v>2</v>
      </c>
      <c r="H17" s="3">
        <f>RANK('raw OAM'!H17,'raw OAM'!H$3:H$17,'raw OAM'!H$18)</f>
        <v>7</v>
      </c>
      <c r="I17" s="3">
        <f>RANK('raw OAM'!I17,'raw OAM'!I$3:I$17,'raw OAM'!I$18)</f>
        <v>1</v>
      </c>
      <c r="J17" s="3">
        <f>RANK('raw OAM'!J17,'raw OAM'!J$3:J$17,'raw OAM'!J$18)</f>
        <v>8</v>
      </c>
      <c r="K17" s="3">
        <f>RANK('raw OAM'!K17,'raw OAM'!K$3:K$17,'raw OAM'!K$18)</f>
        <v>9</v>
      </c>
      <c r="L17" s="3">
        <f>RANK('raw OAM'!L17,'raw OAM'!L$3:L$17,'raw OAM'!L$18)</f>
        <v>8</v>
      </c>
      <c r="M17" s="3">
        <f>RANK('raw OAM'!M17,'raw OAM'!M$3:M$17,'raw OAM'!M$18)</f>
        <v>2</v>
      </c>
      <c r="N17" s="1">
        <v>1000</v>
      </c>
      <c r="O17" s="17">
        <f t="shared" si="0"/>
        <v>6.083333333333333</v>
      </c>
      <c r="P17">
        <f t="shared" si="1"/>
        <v>9</v>
      </c>
    </row>
    <row r="19" spans="1:16" x14ac:dyDescent="0.3">
      <c r="B19" s="31" t="s">
        <v>47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6" x14ac:dyDescent="0.3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6" x14ac:dyDescent="0.3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6" x14ac:dyDescent="0.3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6" x14ac:dyDescent="0.3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16" x14ac:dyDescent="0.3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6" x14ac:dyDescent="0.3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6" x14ac:dyDescent="0.3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</row>
    <row r="27" spans="1:16" x14ac:dyDescent="0.3">
      <c r="A27" t="s">
        <v>48</v>
      </c>
      <c r="B27" t="s">
        <v>49</v>
      </c>
      <c r="C27" t="s">
        <v>49</v>
      </c>
      <c r="D27" t="s">
        <v>49</v>
      </c>
      <c r="E27" t="s">
        <v>49</v>
      </c>
      <c r="F27" t="s">
        <v>49</v>
      </c>
      <c r="G27" t="s">
        <v>49</v>
      </c>
      <c r="H27" t="s">
        <v>49</v>
      </c>
      <c r="I27" t="s">
        <v>49</v>
      </c>
      <c r="J27" t="s">
        <v>49</v>
      </c>
      <c r="K27" t="s">
        <v>49</v>
      </c>
      <c r="L27" t="s">
        <v>49</v>
      </c>
      <c r="M27" t="s">
        <v>49</v>
      </c>
    </row>
  </sheetData>
  <mergeCells count="1">
    <mergeCell ref="B19:M26"/>
  </mergeCells>
  <conditionalFormatting sqref="B3:M1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:O1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:P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3" r:id="rId1" xr:uid="{08A908BA-47CC-4FF9-B962-541F3DACB0B2}"/>
    <hyperlink ref="A4" r:id="rId2" xr:uid="{1B48429B-0BB0-49AE-92D5-4F7C65C5212F}"/>
    <hyperlink ref="A5" r:id="rId3" xr:uid="{F24852DC-CA9F-41C2-B177-392FCF93D1E8}"/>
    <hyperlink ref="A6" r:id="rId4" xr:uid="{43243389-3204-49E6-B100-27E16DED8A7D}"/>
    <hyperlink ref="A7" r:id="rId5" xr:uid="{0DCC2ADE-2AF2-4B01-A0E5-D7969DAD5192}"/>
    <hyperlink ref="A8" r:id="rId6" xr:uid="{2E330A77-E13E-4D1F-A0B0-637286826ADA}"/>
    <hyperlink ref="A9" r:id="rId7" xr:uid="{012B99A8-64CE-44B2-A04B-CC01B4249B6F}"/>
    <hyperlink ref="A10" r:id="rId8" xr:uid="{B71DE765-A2DB-4500-90CA-04F406D7CF50}"/>
    <hyperlink ref="A11" r:id="rId9" xr:uid="{8F246552-184D-4111-8FDA-91A98F725CD3}"/>
    <hyperlink ref="A12" r:id="rId10" xr:uid="{FE7E33BD-388B-42E0-943F-16B481062EFF}"/>
    <hyperlink ref="A13" r:id="rId11" xr:uid="{29FAAD64-EA29-4643-87DC-A4C5EC5A0302}"/>
    <hyperlink ref="A14" r:id="rId12" xr:uid="{2A816D85-8FC4-4EC1-B16C-C158505BE0D4}"/>
    <hyperlink ref="A15" r:id="rId13" xr:uid="{01B080A5-4B8D-4D87-B139-29619B2D4838}"/>
    <hyperlink ref="A16" r:id="rId14" xr:uid="{4D886FA9-E3A3-4895-B566-2B375B758F47}"/>
    <hyperlink ref="A17" r:id="rId15" xr:uid="{41E3CAB8-8C94-4AE7-9148-09A8F39818F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761FF-E64F-46E0-8109-45E9D7940FE1}">
  <dimension ref="AC21:AL35"/>
  <sheetViews>
    <sheetView tabSelected="1" zoomScale="42" workbookViewId="0">
      <selection activeCell="AC21" sqref="AC21:AL35"/>
    </sheetView>
  </sheetViews>
  <sheetFormatPr defaultRowHeight="14.4" x14ac:dyDescent="0.3"/>
  <sheetData>
    <row r="21" spans="29:38" x14ac:dyDescent="0.3">
      <c r="AC21" s="31" t="s">
        <v>304</v>
      </c>
      <c r="AD21" s="32"/>
      <c r="AE21" s="32"/>
      <c r="AF21" s="32"/>
      <c r="AG21" s="32"/>
      <c r="AH21" s="32"/>
      <c r="AI21" s="32"/>
      <c r="AJ21" s="32"/>
      <c r="AK21" s="32"/>
      <c r="AL21" s="32"/>
    </row>
    <row r="22" spans="29:38" x14ac:dyDescent="0.3">
      <c r="AC22" s="32"/>
      <c r="AD22" s="32"/>
      <c r="AE22" s="32"/>
      <c r="AF22" s="32"/>
      <c r="AG22" s="32"/>
      <c r="AH22" s="32"/>
      <c r="AI22" s="32"/>
      <c r="AJ22" s="32"/>
      <c r="AK22" s="32"/>
      <c r="AL22" s="32"/>
    </row>
    <row r="23" spans="29:38" x14ac:dyDescent="0.3">
      <c r="AC23" s="32"/>
      <c r="AD23" s="32"/>
      <c r="AE23" s="32"/>
      <c r="AF23" s="32"/>
      <c r="AG23" s="32"/>
      <c r="AH23" s="32"/>
      <c r="AI23" s="32"/>
      <c r="AJ23" s="32"/>
      <c r="AK23" s="32"/>
      <c r="AL23" s="32"/>
    </row>
    <row r="24" spans="29:38" x14ac:dyDescent="0.3">
      <c r="AC24" s="32"/>
      <c r="AD24" s="32"/>
      <c r="AE24" s="32"/>
      <c r="AF24" s="32"/>
      <c r="AG24" s="32"/>
      <c r="AH24" s="32"/>
      <c r="AI24" s="32"/>
      <c r="AJ24" s="32"/>
      <c r="AK24" s="32"/>
      <c r="AL24" s="32"/>
    </row>
    <row r="25" spans="29:38" x14ac:dyDescent="0.3">
      <c r="AC25" s="32"/>
      <c r="AD25" s="32"/>
      <c r="AE25" s="32"/>
      <c r="AF25" s="32"/>
      <c r="AG25" s="32"/>
      <c r="AH25" s="32"/>
      <c r="AI25" s="32"/>
      <c r="AJ25" s="32"/>
      <c r="AK25" s="32"/>
      <c r="AL25" s="32"/>
    </row>
    <row r="26" spans="29:38" x14ac:dyDescent="0.3">
      <c r="AC26" s="32"/>
      <c r="AD26" s="32"/>
      <c r="AE26" s="32"/>
      <c r="AF26" s="32"/>
      <c r="AG26" s="32"/>
      <c r="AH26" s="32"/>
      <c r="AI26" s="32"/>
      <c r="AJ26" s="32"/>
      <c r="AK26" s="32"/>
      <c r="AL26" s="32"/>
    </row>
    <row r="27" spans="29:38" x14ac:dyDescent="0.3">
      <c r="AC27" s="32"/>
      <c r="AD27" s="32"/>
      <c r="AE27" s="32"/>
      <c r="AF27" s="32"/>
      <c r="AG27" s="32"/>
      <c r="AH27" s="32"/>
      <c r="AI27" s="32"/>
      <c r="AJ27" s="32"/>
      <c r="AK27" s="32"/>
      <c r="AL27" s="32"/>
    </row>
    <row r="28" spans="29:38" x14ac:dyDescent="0.3">
      <c r="AC28" s="32"/>
      <c r="AD28" s="32"/>
      <c r="AE28" s="32"/>
      <c r="AF28" s="32"/>
      <c r="AG28" s="32"/>
      <c r="AH28" s="32"/>
      <c r="AI28" s="32"/>
      <c r="AJ28" s="32"/>
      <c r="AK28" s="32"/>
      <c r="AL28" s="32"/>
    </row>
    <row r="29" spans="29:38" x14ac:dyDescent="0.3">
      <c r="AC29" s="32"/>
      <c r="AD29" s="32"/>
      <c r="AE29" s="32"/>
      <c r="AF29" s="32"/>
      <c r="AG29" s="32"/>
      <c r="AH29" s="32"/>
      <c r="AI29" s="32"/>
      <c r="AJ29" s="32"/>
      <c r="AK29" s="32"/>
      <c r="AL29" s="32"/>
    </row>
    <row r="30" spans="29:38" x14ac:dyDescent="0.3">
      <c r="AC30" s="32"/>
      <c r="AD30" s="32"/>
      <c r="AE30" s="32"/>
      <c r="AF30" s="32"/>
      <c r="AG30" s="32"/>
      <c r="AH30" s="32"/>
      <c r="AI30" s="32"/>
      <c r="AJ30" s="32"/>
      <c r="AK30" s="32"/>
      <c r="AL30" s="32"/>
    </row>
    <row r="31" spans="29:38" x14ac:dyDescent="0.3">
      <c r="AC31" s="32"/>
      <c r="AD31" s="32"/>
      <c r="AE31" s="32"/>
      <c r="AF31" s="32"/>
      <c r="AG31" s="32"/>
      <c r="AH31" s="32"/>
      <c r="AI31" s="32"/>
      <c r="AJ31" s="32"/>
      <c r="AK31" s="32"/>
      <c r="AL31" s="32"/>
    </row>
    <row r="32" spans="29:38" x14ac:dyDescent="0.3">
      <c r="AC32" s="32"/>
      <c r="AD32" s="32"/>
      <c r="AE32" s="32"/>
      <c r="AF32" s="32"/>
      <c r="AG32" s="32"/>
      <c r="AH32" s="32"/>
      <c r="AI32" s="32"/>
      <c r="AJ32" s="32"/>
      <c r="AK32" s="32"/>
      <c r="AL32" s="32"/>
    </row>
    <row r="33" spans="29:38" x14ac:dyDescent="0.3">
      <c r="AC33" s="32"/>
      <c r="AD33" s="32"/>
      <c r="AE33" s="32"/>
      <c r="AF33" s="32"/>
      <c r="AG33" s="32"/>
      <c r="AH33" s="32"/>
      <c r="AI33" s="32"/>
      <c r="AJ33" s="32"/>
      <c r="AK33" s="32"/>
      <c r="AL33" s="32"/>
    </row>
    <row r="34" spans="29:38" x14ac:dyDescent="0.3">
      <c r="AC34" s="32"/>
      <c r="AD34" s="32"/>
      <c r="AE34" s="32"/>
      <c r="AF34" s="32"/>
      <c r="AG34" s="32"/>
      <c r="AH34" s="32"/>
      <c r="AI34" s="32"/>
      <c r="AJ34" s="32"/>
      <c r="AK34" s="32"/>
      <c r="AL34" s="32"/>
    </row>
    <row r="35" spans="29:38" x14ac:dyDescent="0.3">
      <c r="AC35" s="32"/>
      <c r="AD35" s="32"/>
      <c r="AE35" s="32"/>
      <c r="AF35" s="32"/>
      <c r="AG35" s="32"/>
      <c r="AH35" s="32"/>
      <c r="AI35" s="32"/>
      <c r="AJ35" s="32"/>
      <c r="AK35" s="32"/>
      <c r="AL35" s="32"/>
    </row>
  </sheetData>
  <mergeCells count="1">
    <mergeCell ref="AC21:AL3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A7652-7C56-499C-936B-C17F843632AD}">
  <dimension ref="A1:AW87"/>
  <sheetViews>
    <sheetView zoomScale="20" zoomScaleNormal="20" workbookViewId="0"/>
  </sheetViews>
  <sheetFormatPr defaultRowHeight="14.4" x14ac:dyDescent="0.3"/>
  <cols>
    <col min="1" max="1" width="21" bestFit="1" customWidth="1"/>
    <col min="2" max="2" width="66.109375" bestFit="1" customWidth="1"/>
  </cols>
  <sheetData>
    <row r="1" spans="1:46" ht="18" x14ac:dyDescent="0.3">
      <c r="A1" t="s">
        <v>57</v>
      </c>
      <c r="B1" s="18" t="s">
        <v>58</v>
      </c>
      <c r="D1" s="19"/>
      <c r="AG1" s="19"/>
    </row>
    <row r="2" spans="1:46" x14ac:dyDescent="0.3">
      <c r="A2" t="s">
        <v>60</v>
      </c>
      <c r="B2" s="18" t="s">
        <v>59</v>
      </c>
      <c r="D2" s="15"/>
      <c r="AG2" s="15"/>
    </row>
    <row r="3" spans="1:46" x14ac:dyDescent="0.3">
      <c r="B3" t="s">
        <v>63</v>
      </c>
    </row>
    <row r="4" spans="1:46" x14ac:dyDescent="0.3">
      <c r="B4" t="s">
        <v>64</v>
      </c>
    </row>
    <row r="5" spans="1:46" ht="18" x14ac:dyDescent="0.3">
      <c r="A5" t="s">
        <v>61</v>
      </c>
      <c r="B5" s="18" t="s">
        <v>62</v>
      </c>
      <c r="D5" s="20" t="s">
        <v>67</v>
      </c>
      <c r="E5" s="21">
        <v>6237736</v>
      </c>
      <c r="F5" s="20" t="s">
        <v>68</v>
      </c>
      <c r="G5" s="21">
        <v>15</v>
      </c>
      <c r="H5" s="20" t="s">
        <v>69</v>
      </c>
      <c r="I5" s="21">
        <v>12</v>
      </c>
      <c r="J5" s="20" t="s">
        <v>70</v>
      </c>
      <c r="K5" s="21">
        <v>15</v>
      </c>
      <c r="L5" s="20" t="s">
        <v>71</v>
      </c>
      <c r="M5" s="21">
        <v>0</v>
      </c>
      <c r="N5" s="20" t="s">
        <v>72</v>
      </c>
      <c r="O5" s="21" t="s">
        <v>73</v>
      </c>
      <c r="AG5" s="20" t="s">
        <v>67</v>
      </c>
      <c r="AH5" s="21">
        <v>4645798</v>
      </c>
      <c r="AI5" s="20" t="s">
        <v>68</v>
      </c>
      <c r="AJ5" s="21">
        <v>15</v>
      </c>
      <c r="AK5" s="20" t="s">
        <v>69</v>
      </c>
      <c r="AL5" s="21">
        <v>12</v>
      </c>
      <c r="AM5" s="20" t="s">
        <v>70</v>
      </c>
      <c r="AN5" s="21">
        <v>15</v>
      </c>
      <c r="AO5" s="20" t="s">
        <v>71</v>
      </c>
      <c r="AP5" s="21">
        <v>0</v>
      </c>
      <c r="AQ5" s="20" t="s">
        <v>72</v>
      </c>
      <c r="AR5" s="21" t="s">
        <v>200</v>
      </c>
    </row>
    <row r="6" spans="1:46" ht="43.8" thickBot="1" x14ac:dyDescent="0.35">
      <c r="A6" t="s">
        <v>65</v>
      </c>
      <c r="B6" s="13" t="s">
        <v>66</v>
      </c>
      <c r="D6" s="19"/>
      <c r="AG6" s="19"/>
    </row>
    <row r="7" spans="1:46" ht="29.4" thickBot="1" x14ac:dyDescent="0.35">
      <c r="A7" t="s">
        <v>293</v>
      </c>
      <c r="B7" s="13" t="s">
        <v>294</v>
      </c>
      <c r="D7" s="22" t="s">
        <v>74</v>
      </c>
      <c r="E7" s="22" t="s">
        <v>75</v>
      </c>
      <c r="F7" s="22" t="s">
        <v>76</v>
      </c>
      <c r="G7" s="22" t="s">
        <v>77</v>
      </c>
      <c r="H7" s="22" t="s">
        <v>78</v>
      </c>
      <c r="I7" s="22" t="s">
        <v>79</v>
      </c>
      <c r="J7" s="22" t="s">
        <v>80</v>
      </c>
      <c r="K7" s="22" t="s">
        <v>81</v>
      </c>
      <c r="L7" s="22" t="s">
        <v>82</v>
      </c>
      <c r="M7" s="22" t="s">
        <v>83</v>
      </c>
      <c r="N7" s="22" t="s">
        <v>84</v>
      </c>
      <c r="O7" s="22" t="s">
        <v>85</v>
      </c>
      <c r="P7" s="22" t="s">
        <v>86</v>
      </c>
      <c r="Q7" s="22" t="s">
        <v>87</v>
      </c>
      <c r="S7" s="27" t="s">
        <v>199</v>
      </c>
      <c r="T7" s="27" t="s">
        <v>199</v>
      </c>
      <c r="U7" s="27" t="s">
        <v>199</v>
      </c>
      <c r="V7" s="27" t="s">
        <v>199</v>
      </c>
      <c r="W7" s="27" t="s">
        <v>199</v>
      </c>
      <c r="X7" s="27" t="s">
        <v>199</v>
      </c>
      <c r="Y7" s="27" t="s">
        <v>199</v>
      </c>
      <c r="Z7" s="27" t="s">
        <v>199</v>
      </c>
      <c r="AA7" s="27" t="s">
        <v>199</v>
      </c>
      <c r="AB7" s="27" t="s">
        <v>199</v>
      </c>
      <c r="AC7" s="27" t="s">
        <v>199</v>
      </c>
      <c r="AD7" s="27" t="s">
        <v>199</v>
      </c>
      <c r="AE7" s="27" t="s">
        <v>199</v>
      </c>
      <c r="AG7" s="22" t="s">
        <v>74</v>
      </c>
      <c r="AH7" s="22" t="s">
        <v>75</v>
      </c>
      <c r="AI7" s="22" t="s">
        <v>76</v>
      </c>
      <c r="AJ7" s="22" t="s">
        <v>77</v>
      </c>
      <c r="AK7" s="22" t="s">
        <v>78</v>
      </c>
      <c r="AL7" s="22" t="s">
        <v>79</v>
      </c>
      <c r="AM7" s="22" t="s">
        <v>80</v>
      </c>
      <c r="AN7" s="22" t="s">
        <v>81</v>
      </c>
      <c r="AO7" s="22" t="s">
        <v>82</v>
      </c>
      <c r="AP7" s="22" t="s">
        <v>83</v>
      </c>
      <c r="AQ7" s="22" t="s">
        <v>84</v>
      </c>
      <c r="AR7" s="22" t="s">
        <v>85</v>
      </c>
      <c r="AS7" s="22" t="s">
        <v>86</v>
      </c>
      <c r="AT7" s="22" t="s">
        <v>87</v>
      </c>
    </row>
    <row r="8" spans="1:46" ht="15" thickBot="1" x14ac:dyDescent="0.35">
      <c r="D8" s="22" t="s">
        <v>88</v>
      </c>
      <c r="E8" s="23">
        <v>1</v>
      </c>
      <c r="F8" s="23">
        <v>6</v>
      </c>
      <c r="G8" s="23">
        <v>3</v>
      </c>
      <c r="H8" s="23">
        <v>1</v>
      </c>
      <c r="I8" s="23">
        <v>2</v>
      </c>
      <c r="J8" s="23">
        <v>10</v>
      </c>
      <c r="K8" s="23">
        <v>7</v>
      </c>
      <c r="L8" s="23">
        <v>4</v>
      </c>
      <c r="M8" s="23">
        <v>8</v>
      </c>
      <c r="N8" s="23">
        <v>1</v>
      </c>
      <c r="O8" s="23">
        <v>1</v>
      </c>
      <c r="P8" s="23">
        <v>9</v>
      </c>
      <c r="Q8" s="23">
        <v>1000</v>
      </c>
      <c r="S8">
        <f>$K$5+1-E8</f>
        <v>15</v>
      </c>
      <c r="T8">
        <f t="shared" ref="T8:T22" si="0">$K$5+1-F8</f>
        <v>10</v>
      </c>
      <c r="U8">
        <f t="shared" ref="U8:U22" si="1">$K$5+1-G8</f>
        <v>13</v>
      </c>
      <c r="V8">
        <f t="shared" ref="V8:V22" si="2">$K$5+1-H8</f>
        <v>15</v>
      </c>
      <c r="W8">
        <f t="shared" ref="W8:W22" si="3">$K$5+1-I8</f>
        <v>14</v>
      </c>
      <c r="X8">
        <f t="shared" ref="X8:X22" si="4">$K$5+1-J8</f>
        <v>6</v>
      </c>
      <c r="Y8">
        <f t="shared" ref="Y8:Y22" si="5">$K$5+1-K8</f>
        <v>9</v>
      </c>
      <c r="Z8">
        <f t="shared" ref="Z8:Z22" si="6">$K$5+1-L8</f>
        <v>12</v>
      </c>
      <c r="AA8">
        <f t="shared" ref="AA8:AA22" si="7">$K$5+1-M8</f>
        <v>8</v>
      </c>
      <c r="AB8">
        <f t="shared" ref="AB8:AB22" si="8">$K$5+1-N8</f>
        <v>15</v>
      </c>
      <c r="AC8">
        <f t="shared" ref="AC8:AC22" si="9">$K$5+1-O8</f>
        <v>15</v>
      </c>
      <c r="AD8">
        <f t="shared" ref="AD8:AD22" si="10">$K$5+1-P8</f>
        <v>7</v>
      </c>
      <c r="AE8">
        <f>Q8</f>
        <v>1000</v>
      </c>
      <c r="AG8" s="22" t="s">
        <v>88</v>
      </c>
      <c r="AH8" s="23">
        <v>15</v>
      </c>
      <c r="AI8" s="23">
        <v>10</v>
      </c>
      <c r="AJ8" s="23">
        <v>13</v>
      </c>
      <c r="AK8" s="23">
        <v>15</v>
      </c>
      <c r="AL8" s="23">
        <v>14</v>
      </c>
      <c r="AM8" s="23">
        <v>6</v>
      </c>
      <c r="AN8" s="23">
        <v>9</v>
      </c>
      <c r="AO8" s="23">
        <v>12</v>
      </c>
      <c r="AP8" s="23">
        <v>8</v>
      </c>
      <c r="AQ8" s="23">
        <v>15</v>
      </c>
      <c r="AR8" s="23">
        <v>15</v>
      </c>
      <c r="AS8" s="23">
        <v>7</v>
      </c>
      <c r="AT8" s="23">
        <v>1000</v>
      </c>
    </row>
    <row r="9" spans="1:46" ht="15" thickBot="1" x14ac:dyDescent="0.35">
      <c r="D9" s="22" t="s">
        <v>89</v>
      </c>
      <c r="E9" s="23">
        <v>1</v>
      </c>
      <c r="F9" s="23">
        <v>4</v>
      </c>
      <c r="G9" s="23">
        <v>2</v>
      </c>
      <c r="H9" s="23">
        <v>4</v>
      </c>
      <c r="I9" s="23">
        <v>1</v>
      </c>
      <c r="J9" s="23">
        <v>5</v>
      </c>
      <c r="K9" s="23">
        <v>7</v>
      </c>
      <c r="L9" s="23">
        <v>2</v>
      </c>
      <c r="M9" s="23">
        <v>2</v>
      </c>
      <c r="N9" s="23">
        <v>9</v>
      </c>
      <c r="O9" s="23">
        <v>2</v>
      </c>
      <c r="P9" s="23">
        <v>5</v>
      </c>
      <c r="Q9" s="23">
        <v>1000</v>
      </c>
      <c r="S9">
        <f t="shared" ref="S9:S22" si="11">$K$5+1-E9</f>
        <v>15</v>
      </c>
      <c r="T9">
        <f t="shared" si="0"/>
        <v>12</v>
      </c>
      <c r="U9">
        <f t="shared" si="1"/>
        <v>14</v>
      </c>
      <c r="V9">
        <f t="shared" si="2"/>
        <v>12</v>
      </c>
      <c r="W9">
        <f t="shared" si="3"/>
        <v>15</v>
      </c>
      <c r="X9">
        <f t="shared" si="4"/>
        <v>11</v>
      </c>
      <c r="Y9">
        <f t="shared" si="5"/>
        <v>9</v>
      </c>
      <c r="Z9">
        <f t="shared" si="6"/>
        <v>14</v>
      </c>
      <c r="AA9">
        <f t="shared" si="7"/>
        <v>14</v>
      </c>
      <c r="AB9">
        <f t="shared" si="8"/>
        <v>7</v>
      </c>
      <c r="AC9">
        <f t="shared" si="9"/>
        <v>14</v>
      </c>
      <c r="AD9">
        <f t="shared" si="10"/>
        <v>11</v>
      </c>
      <c r="AE9">
        <f t="shared" ref="AE9:AE22" si="12">Q9</f>
        <v>1000</v>
      </c>
      <c r="AG9" s="22" t="s">
        <v>89</v>
      </c>
      <c r="AH9" s="23">
        <v>15</v>
      </c>
      <c r="AI9" s="23">
        <v>12</v>
      </c>
      <c r="AJ9" s="23">
        <v>14</v>
      </c>
      <c r="AK9" s="23">
        <v>12</v>
      </c>
      <c r="AL9" s="23">
        <v>15</v>
      </c>
      <c r="AM9" s="23">
        <v>11</v>
      </c>
      <c r="AN9" s="23">
        <v>9</v>
      </c>
      <c r="AO9" s="23">
        <v>14</v>
      </c>
      <c r="AP9" s="23">
        <v>14</v>
      </c>
      <c r="AQ9" s="23">
        <v>7</v>
      </c>
      <c r="AR9" s="23">
        <v>14</v>
      </c>
      <c r="AS9" s="23">
        <v>11</v>
      </c>
      <c r="AT9" s="23">
        <v>1000</v>
      </c>
    </row>
    <row r="10" spans="1:46" ht="15" thickBot="1" x14ac:dyDescent="0.35">
      <c r="D10" s="22" t="s">
        <v>90</v>
      </c>
      <c r="E10" s="23">
        <v>6</v>
      </c>
      <c r="F10" s="23">
        <v>10</v>
      </c>
      <c r="G10" s="23">
        <v>1</v>
      </c>
      <c r="H10" s="23">
        <v>9</v>
      </c>
      <c r="I10" s="23">
        <v>2</v>
      </c>
      <c r="J10" s="23">
        <v>2</v>
      </c>
      <c r="K10" s="23">
        <v>3</v>
      </c>
      <c r="L10" s="23">
        <v>9</v>
      </c>
      <c r="M10" s="23">
        <v>8</v>
      </c>
      <c r="N10" s="23">
        <v>2</v>
      </c>
      <c r="O10" s="23">
        <v>8</v>
      </c>
      <c r="P10" s="23">
        <v>9</v>
      </c>
      <c r="Q10" s="23">
        <v>1000</v>
      </c>
      <c r="S10">
        <f t="shared" si="11"/>
        <v>10</v>
      </c>
      <c r="T10">
        <f t="shared" si="0"/>
        <v>6</v>
      </c>
      <c r="U10">
        <f t="shared" si="1"/>
        <v>15</v>
      </c>
      <c r="V10">
        <f t="shared" si="2"/>
        <v>7</v>
      </c>
      <c r="W10">
        <f t="shared" si="3"/>
        <v>14</v>
      </c>
      <c r="X10">
        <f t="shared" si="4"/>
        <v>14</v>
      </c>
      <c r="Y10">
        <f t="shared" si="5"/>
        <v>13</v>
      </c>
      <c r="Z10">
        <f t="shared" si="6"/>
        <v>7</v>
      </c>
      <c r="AA10">
        <f t="shared" si="7"/>
        <v>8</v>
      </c>
      <c r="AB10">
        <f t="shared" si="8"/>
        <v>14</v>
      </c>
      <c r="AC10">
        <f t="shared" si="9"/>
        <v>8</v>
      </c>
      <c r="AD10">
        <f t="shared" si="10"/>
        <v>7</v>
      </c>
      <c r="AE10">
        <f t="shared" si="12"/>
        <v>1000</v>
      </c>
      <c r="AG10" s="22" t="s">
        <v>90</v>
      </c>
      <c r="AH10" s="23">
        <v>10</v>
      </c>
      <c r="AI10" s="23">
        <v>6</v>
      </c>
      <c r="AJ10" s="23">
        <v>15</v>
      </c>
      <c r="AK10" s="23">
        <v>7</v>
      </c>
      <c r="AL10" s="23">
        <v>14</v>
      </c>
      <c r="AM10" s="23">
        <v>14</v>
      </c>
      <c r="AN10" s="23">
        <v>13</v>
      </c>
      <c r="AO10" s="23">
        <v>7</v>
      </c>
      <c r="AP10" s="23">
        <v>8</v>
      </c>
      <c r="AQ10" s="23">
        <v>14</v>
      </c>
      <c r="AR10" s="23">
        <v>8</v>
      </c>
      <c r="AS10" s="23">
        <v>7</v>
      </c>
      <c r="AT10" s="23">
        <v>1000</v>
      </c>
    </row>
    <row r="11" spans="1:46" ht="15" thickBot="1" x14ac:dyDescent="0.35">
      <c r="D11" s="22" t="s">
        <v>91</v>
      </c>
      <c r="E11" s="23">
        <v>12</v>
      </c>
      <c r="F11" s="23">
        <v>1</v>
      </c>
      <c r="G11" s="23">
        <v>8</v>
      </c>
      <c r="H11" s="23">
        <v>9</v>
      </c>
      <c r="I11" s="23">
        <v>6</v>
      </c>
      <c r="J11" s="23">
        <v>1</v>
      </c>
      <c r="K11" s="23">
        <v>1</v>
      </c>
      <c r="L11" s="23">
        <v>4</v>
      </c>
      <c r="M11" s="23">
        <v>1</v>
      </c>
      <c r="N11" s="23">
        <v>2</v>
      </c>
      <c r="O11" s="23">
        <v>2</v>
      </c>
      <c r="P11" s="23">
        <v>2</v>
      </c>
      <c r="Q11" s="23">
        <v>1000</v>
      </c>
      <c r="S11">
        <f t="shared" si="11"/>
        <v>4</v>
      </c>
      <c r="T11">
        <f t="shared" si="0"/>
        <v>15</v>
      </c>
      <c r="U11">
        <f t="shared" si="1"/>
        <v>8</v>
      </c>
      <c r="V11">
        <f t="shared" si="2"/>
        <v>7</v>
      </c>
      <c r="W11">
        <f t="shared" si="3"/>
        <v>10</v>
      </c>
      <c r="X11">
        <f t="shared" si="4"/>
        <v>15</v>
      </c>
      <c r="Y11">
        <f t="shared" si="5"/>
        <v>15</v>
      </c>
      <c r="Z11">
        <f t="shared" si="6"/>
        <v>12</v>
      </c>
      <c r="AA11">
        <f t="shared" si="7"/>
        <v>15</v>
      </c>
      <c r="AB11">
        <f t="shared" si="8"/>
        <v>14</v>
      </c>
      <c r="AC11">
        <f t="shared" si="9"/>
        <v>14</v>
      </c>
      <c r="AD11">
        <f t="shared" si="10"/>
        <v>14</v>
      </c>
      <c r="AE11">
        <f t="shared" si="12"/>
        <v>1000</v>
      </c>
      <c r="AG11" s="22" t="s">
        <v>91</v>
      </c>
      <c r="AH11" s="23">
        <v>4</v>
      </c>
      <c r="AI11" s="23">
        <v>15</v>
      </c>
      <c r="AJ11" s="23">
        <v>8</v>
      </c>
      <c r="AK11" s="23">
        <v>7</v>
      </c>
      <c r="AL11" s="23">
        <v>10</v>
      </c>
      <c r="AM11" s="23">
        <v>15</v>
      </c>
      <c r="AN11" s="23">
        <v>15</v>
      </c>
      <c r="AO11" s="23">
        <v>12</v>
      </c>
      <c r="AP11" s="23">
        <v>15</v>
      </c>
      <c r="AQ11" s="23">
        <v>14</v>
      </c>
      <c r="AR11" s="23">
        <v>14</v>
      </c>
      <c r="AS11" s="23">
        <v>14</v>
      </c>
      <c r="AT11" s="23">
        <v>1000</v>
      </c>
    </row>
    <row r="12" spans="1:46" ht="15" thickBot="1" x14ac:dyDescent="0.35">
      <c r="D12" s="22" t="s">
        <v>92</v>
      </c>
      <c r="E12" s="23">
        <v>6</v>
      </c>
      <c r="F12" s="23">
        <v>2</v>
      </c>
      <c r="G12" s="23">
        <v>8</v>
      </c>
      <c r="H12" s="23">
        <v>1</v>
      </c>
      <c r="I12" s="23">
        <v>6</v>
      </c>
      <c r="J12" s="23">
        <v>5</v>
      </c>
      <c r="K12" s="23">
        <v>7</v>
      </c>
      <c r="L12" s="23">
        <v>4</v>
      </c>
      <c r="M12" s="23">
        <v>8</v>
      </c>
      <c r="N12" s="23">
        <v>9</v>
      </c>
      <c r="O12" s="23">
        <v>2</v>
      </c>
      <c r="P12" s="23">
        <v>5</v>
      </c>
      <c r="Q12" s="23">
        <v>1000</v>
      </c>
      <c r="S12">
        <f t="shared" si="11"/>
        <v>10</v>
      </c>
      <c r="T12">
        <f t="shared" si="0"/>
        <v>14</v>
      </c>
      <c r="U12">
        <f t="shared" si="1"/>
        <v>8</v>
      </c>
      <c r="V12">
        <f t="shared" si="2"/>
        <v>15</v>
      </c>
      <c r="W12">
        <f t="shared" si="3"/>
        <v>10</v>
      </c>
      <c r="X12">
        <f t="shared" si="4"/>
        <v>11</v>
      </c>
      <c r="Y12">
        <f t="shared" si="5"/>
        <v>9</v>
      </c>
      <c r="Z12">
        <f t="shared" si="6"/>
        <v>12</v>
      </c>
      <c r="AA12">
        <f t="shared" si="7"/>
        <v>8</v>
      </c>
      <c r="AB12">
        <f t="shared" si="8"/>
        <v>7</v>
      </c>
      <c r="AC12">
        <f t="shared" si="9"/>
        <v>14</v>
      </c>
      <c r="AD12">
        <f t="shared" si="10"/>
        <v>11</v>
      </c>
      <c r="AE12">
        <f t="shared" si="12"/>
        <v>1000</v>
      </c>
      <c r="AG12" s="22" t="s">
        <v>92</v>
      </c>
      <c r="AH12" s="23">
        <v>10</v>
      </c>
      <c r="AI12" s="23">
        <v>14</v>
      </c>
      <c r="AJ12" s="23">
        <v>8</v>
      </c>
      <c r="AK12" s="23">
        <v>15</v>
      </c>
      <c r="AL12" s="23">
        <v>10</v>
      </c>
      <c r="AM12" s="23">
        <v>11</v>
      </c>
      <c r="AN12" s="23">
        <v>9</v>
      </c>
      <c r="AO12" s="23">
        <v>12</v>
      </c>
      <c r="AP12" s="23">
        <v>8</v>
      </c>
      <c r="AQ12" s="23">
        <v>7</v>
      </c>
      <c r="AR12" s="23">
        <v>14</v>
      </c>
      <c r="AS12" s="23">
        <v>11</v>
      </c>
      <c r="AT12" s="23">
        <v>1000</v>
      </c>
    </row>
    <row r="13" spans="1:46" ht="15" thickBot="1" x14ac:dyDescent="0.35">
      <c r="D13" s="22" t="s">
        <v>93</v>
      </c>
      <c r="E13" s="23">
        <v>6</v>
      </c>
      <c r="F13" s="23">
        <v>4</v>
      </c>
      <c r="G13" s="23">
        <v>8</v>
      </c>
      <c r="H13" s="23">
        <v>9</v>
      </c>
      <c r="I13" s="23">
        <v>6</v>
      </c>
      <c r="J13" s="23">
        <v>5</v>
      </c>
      <c r="K13" s="23">
        <v>7</v>
      </c>
      <c r="L13" s="23">
        <v>9</v>
      </c>
      <c r="M13" s="23">
        <v>2</v>
      </c>
      <c r="N13" s="23">
        <v>5</v>
      </c>
      <c r="O13" s="23">
        <v>8</v>
      </c>
      <c r="P13" s="23">
        <v>9</v>
      </c>
      <c r="Q13" s="23">
        <v>1000</v>
      </c>
      <c r="S13">
        <f t="shared" si="11"/>
        <v>10</v>
      </c>
      <c r="T13">
        <f t="shared" si="0"/>
        <v>12</v>
      </c>
      <c r="U13">
        <f t="shared" si="1"/>
        <v>8</v>
      </c>
      <c r="V13">
        <f t="shared" si="2"/>
        <v>7</v>
      </c>
      <c r="W13">
        <f t="shared" si="3"/>
        <v>10</v>
      </c>
      <c r="X13">
        <f t="shared" si="4"/>
        <v>11</v>
      </c>
      <c r="Y13">
        <f t="shared" si="5"/>
        <v>9</v>
      </c>
      <c r="Z13">
        <f t="shared" si="6"/>
        <v>7</v>
      </c>
      <c r="AA13">
        <f t="shared" si="7"/>
        <v>14</v>
      </c>
      <c r="AB13">
        <f t="shared" si="8"/>
        <v>11</v>
      </c>
      <c r="AC13">
        <f t="shared" si="9"/>
        <v>8</v>
      </c>
      <c r="AD13">
        <f t="shared" si="10"/>
        <v>7</v>
      </c>
      <c r="AE13">
        <f t="shared" si="12"/>
        <v>1000</v>
      </c>
      <c r="AG13" s="22" t="s">
        <v>93</v>
      </c>
      <c r="AH13" s="23">
        <v>10</v>
      </c>
      <c r="AI13" s="23">
        <v>12</v>
      </c>
      <c r="AJ13" s="23">
        <v>8</v>
      </c>
      <c r="AK13" s="23">
        <v>7</v>
      </c>
      <c r="AL13" s="23">
        <v>10</v>
      </c>
      <c r="AM13" s="23">
        <v>11</v>
      </c>
      <c r="AN13" s="23">
        <v>9</v>
      </c>
      <c r="AO13" s="23">
        <v>7</v>
      </c>
      <c r="AP13" s="23">
        <v>14</v>
      </c>
      <c r="AQ13" s="23">
        <v>11</v>
      </c>
      <c r="AR13" s="23">
        <v>8</v>
      </c>
      <c r="AS13" s="23">
        <v>7</v>
      </c>
      <c r="AT13" s="23">
        <v>1000</v>
      </c>
    </row>
    <row r="14" spans="1:46" ht="15" thickBot="1" x14ac:dyDescent="0.35">
      <c r="D14" s="22" t="s">
        <v>94</v>
      </c>
      <c r="E14" s="23">
        <v>3</v>
      </c>
      <c r="F14" s="23">
        <v>2</v>
      </c>
      <c r="G14" s="23">
        <v>8</v>
      </c>
      <c r="H14" s="23">
        <v>9</v>
      </c>
      <c r="I14" s="23">
        <v>6</v>
      </c>
      <c r="J14" s="23">
        <v>10</v>
      </c>
      <c r="K14" s="23">
        <v>7</v>
      </c>
      <c r="L14" s="23">
        <v>9</v>
      </c>
      <c r="M14" s="23">
        <v>2</v>
      </c>
      <c r="N14" s="23">
        <v>9</v>
      </c>
      <c r="O14" s="23">
        <v>2</v>
      </c>
      <c r="P14" s="23">
        <v>1</v>
      </c>
      <c r="Q14" s="23">
        <v>1000</v>
      </c>
      <c r="S14">
        <f t="shared" si="11"/>
        <v>13</v>
      </c>
      <c r="T14">
        <f t="shared" si="0"/>
        <v>14</v>
      </c>
      <c r="U14">
        <f t="shared" si="1"/>
        <v>8</v>
      </c>
      <c r="V14">
        <f t="shared" si="2"/>
        <v>7</v>
      </c>
      <c r="W14">
        <f t="shared" si="3"/>
        <v>10</v>
      </c>
      <c r="X14">
        <f t="shared" si="4"/>
        <v>6</v>
      </c>
      <c r="Y14">
        <f t="shared" si="5"/>
        <v>9</v>
      </c>
      <c r="Z14">
        <f t="shared" si="6"/>
        <v>7</v>
      </c>
      <c r="AA14">
        <f t="shared" si="7"/>
        <v>14</v>
      </c>
      <c r="AB14">
        <f t="shared" si="8"/>
        <v>7</v>
      </c>
      <c r="AC14">
        <f t="shared" si="9"/>
        <v>14</v>
      </c>
      <c r="AD14">
        <f t="shared" si="10"/>
        <v>15</v>
      </c>
      <c r="AE14">
        <f t="shared" si="12"/>
        <v>1000</v>
      </c>
      <c r="AG14" s="22" t="s">
        <v>94</v>
      </c>
      <c r="AH14" s="23">
        <v>13</v>
      </c>
      <c r="AI14" s="23">
        <v>14</v>
      </c>
      <c r="AJ14" s="23">
        <v>8</v>
      </c>
      <c r="AK14" s="23">
        <v>7</v>
      </c>
      <c r="AL14" s="23">
        <v>10</v>
      </c>
      <c r="AM14" s="23">
        <v>6</v>
      </c>
      <c r="AN14" s="23">
        <v>9</v>
      </c>
      <c r="AO14" s="23">
        <v>7</v>
      </c>
      <c r="AP14" s="23">
        <v>14</v>
      </c>
      <c r="AQ14" s="23">
        <v>7</v>
      </c>
      <c r="AR14" s="23">
        <v>14</v>
      </c>
      <c r="AS14" s="23">
        <v>15</v>
      </c>
      <c r="AT14" s="23">
        <v>1000</v>
      </c>
    </row>
    <row r="15" spans="1:46" ht="15" thickBot="1" x14ac:dyDescent="0.35">
      <c r="D15" s="22" t="s">
        <v>95</v>
      </c>
      <c r="E15" s="23">
        <v>3</v>
      </c>
      <c r="F15" s="23">
        <v>6</v>
      </c>
      <c r="G15" s="23">
        <v>8</v>
      </c>
      <c r="H15" s="23">
        <v>4</v>
      </c>
      <c r="I15" s="23">
        <v>6</v>
      </c>
      <c r="J15" s="23">
        <v>10</v>
      </c>
      <c r="K15" s="23">
        <v>3</v>
      </c>
      <c r="L15" s="23">
        <v>9</v>
      </c>
      <c r="M15" s="23">
        <v>8</v>
      </c>
      <c r="N15" s="23">
        <v>5</v>
      </c>
      <c r="O15" s="23">
        <v>8</v>
      </c>
      <c r="P15" s="23">
        <v>2</v>
      </c>
      <c r="Q15" s="23">
        <v>1000</v>
      </c>
      <c r="S15">
        <f t="shared" si="11"/>
        <v>13</v>
      </c>
      <c r="T15">
        <f t="shared" si="0"/>
        <v>10</v>
      </c>
      <c r="U15">
        <f t="shared" si="1"/>
        <v>8</v>
      </c>
      <c r="V15">
        <f t="shared" si="2"/>
        <v>12</v>
      </c>
      <c r="W15">
        <f t="shared" si="3"/>
        <v>10</v>
      </c>
      <c r="X15">
        <f t="shared" si="4"/>
        <v>6</v>
      </c>
      <c r="Y15">
        <f t="shared" si="5"/>
        <v>13</v>
      </c>
      <c r="Z15">
        <f t="shared" si="6"/>
        <v>7</v>
      </c>
      <c r="AA15">
        <f t="shared" si="7"/>
        <v>8</v>
      </c>
      <c r="AB15">
        <f t="shared" si="8"/>
        <v>11</v>
      </c>
      <c r="AC15">
        <f t="shared" si="9"/>
        <v>8</v>
      </c>
      <c r="AD15">
        <f t="shared" si="10"/>
        <v>14</v>
      </c>
      <c r="AE15">
        <f t="shared" si="12"/>
        <v>1000</v>
      </c>
      <c r="AG15" s="22" t="s">
        <v>95</v>
      </c>
      <c r="AH15" s="23">
        <v>13</v>
      </c>
      <c r="AI15" s="23">
        <v>10</v>
      </c>
      <c r="AJ15" s="23">
        <v>8</v>
      </c>
      <c r="AK15" s="23">
        <v>12</v>
      </c>
      <c r="AL15" s="23">
        <v>10</v>
      </c>
      <c r="AM15" s="23">
        <v>6</v>
      </c>
      <c r="AN15" s="23">
        <v>13</v>
      </c>
      <c r="AO15" s="23">
        <v>7</v>
      </c>
      <c r="AP15" s="23">
        <v>8</v>
      </c>
      <c r="AQ15" s="23">
        <v>11</v>
      </c>
      <c r="AR15" s="23">
        <v>8</v>
      </c>
      <c r="AS15" s="23">
        <v>14</v>
      </c>
      <c r="AT15" s="23">
        <v>1000</v>
      </c>
    </row>
    <row r="16" spans="1:46" ht="15" thickBot="1" x14ac:dyDescent="0.35">
      <c r="D16" s="22" t="s">
        <v>96</v>
      </c>
      <c r="E16" s="23">
        <v>3</v>
      </c>
      <c r="F16" s="23">
        <v>10</v>
      </c>
      <c r="G16" s="23">
        <v>5</v>
      </c>
      <c r="H16" s="23">
        <v>4</v>
      </c>
      <c r="I16" s="23">
        <v>2</v>
      </c>
      <c r="J16" s="23">
        <v>2</v>
      </c>
      <c r="K16" s="23">
        <v>3</v>
      </c>
      <c r="L16" s="23">
        <v>4</v>
      </c>
      <c r="M16" s="23">
        <v>2</v>
      </c>
      <c r="N16" s="23">
        <v>9</v>
      </c>
      <c r="O16" s="23">
        <v>8</v>
      </c>
      <c r="P16" s="23">
        <v>9</v>
      </c>
      <c r="Q16" s="23">
        <v>1000</v>
      </c>
      <c r="S16">
        <f t="shared" si="11"/>
        <v>13</v>
      </c>
      <c r="T16">
        <f t="shared" si="0"/>
        <v>6</v>
      </c>
      <c r="U16">
        <f t="shared" si="1"/>
        <v>11</v>
      </c>
      <c r="V16">
        <f t="shared" si="2"/>
        <v>12</v>
      </c>
      <c r="W16">
        <f t="shared" si="3"/>
        <v>14</v>
      </c>
      <c r="X16">
        <f t="shared" si="4"/>
        <v>14</v>
      </c>
      <c r="Y16">
        <f t="shared" si="5"/>
        <v>13</v>
      </c>
      <c r="Z16">
        <f t="shared" si="6"/>
        <v>12</v>
      </c>
      <c r="AA16">
        <f t="shared" si="7"/>
        <v>14</v>
      </c>
      <c r="AB16">
        <f t="shared" si="8"/>
        <v>7</v>
      </c>
      <c r="AC16">
        <f t="shared" si="9"/>
        <v>8</v>
      </c>
      <c r="AD16">
        <f t="shared" si="10"/>
        <v>7</v>
      </c>
      <c r="AE16">
        <f t="shared" si="12"/>
        <v>1000</v>
      </c>
      <c r="AG16" s="22" t="s">
        <v>96</v>
      </c>
      <c r="AH16" s="23">
        <v>13</v>
      </c>
      <c r="AI16" s="23">
        <v>6</v>
      </c>
      <c r="AJ16" s="23">
        <v>11</v>
      </c>
      <c r="AK16" s="23">
        <v>12</v>
      </c>
      <c r="AL16" s="23">
        <v>14</v>
      </c>
      <c r="AM16" s="23">
        <v>14</v>
      </c>
      <c r="AN16" s="23">
        <v>13</v>
      </c>
      <c r="AO16" s="23">
        <v>12</v>
      </c>
      <c r="AP16" s="23">
        <v>14</v>
      </c>
      <c r="AQ16" s="23">
        <v>7</v>
      </c>
      <c r="AR16" s="23">
        <v>8</v>
      </c>
      <c r="AS16" s="23">
        <v>7</v>
      </c>
      <c r="AT16" s="23">
        <v>1000</v>
      </c>
    </row>
    <row r="17" spans="4:46" ht="15" thickBot="1" x14ac:dyDescent="0.35">
      <c r="D17" s="22" t="s">
        <v>97</v>
      </c>
      <c r="E17" s="23">
        <v>6</v>
      </c>
      <c r="F17" s="23">
        <v>10</v>
      </c>
      <c r="G17" s="23">
        <v>8</v>
      </c>
      <c r="H17" s="23">
        <v>4</v>
      </c>
      <c r="I17" s="23">
        <v>6</v>
      </c>
      <c r="J17" s="23">
        <v>10</v>
      </c>
      <c r="K17" s="23">
        <v>1</v>
      </c>
      <c r="L17" s="23">
        <v>9</v>
      </c>
      <c r="M17" s="23">
        <v>2</v>
      </c>
      <c r="N17" s="23">
        <v>5</v>
      </c>
      <c r="O17" s="23">
        <v>8</v>
      </c>
      <c r="P17" s="23">
        <v>5</v>
      </c>
      <c r="Q17" s="23">
        <v>1000</v>
      </c>
      <c r="S17">
        <f t="shared" si="11"/>
        <v>10</v>
      </c>
      <c r="T17">
        <f t="shared" si="0"/>
        <v>6</v>
      </c>
      <c r="U17">
        <f t="shared" si="1"/>
        <v>8</v>
      </c>
      <c r="V17">
        <f t="shared" si="2"/>
        <v>12</v>
      </c>
      <c r="W17">
        <f t="shared" si="3"/>
        <v>10</v>
      </c>
      <c r="X17">
        <f t="shared" si="4"/>
        <v>6</v>
      </c>
      <c r="Y17">
        <f t="shared" si="5"/>
        <v>15</v>
      </c>
      <c r="Z17">
        <f t="shared" si="6"/>
        <v>7</v>
      </c>
      <c r="AA17">
        <f t="shared" si="7"/>
        <v>14</v>
      </c>
      <c r="AB17">
        <f t="shared" si="8"/>
        <v>11</v>
      </c>
      <c r="AC17">
        <f t="shared" si="9"/>
        <v>8</v>
      </c>
      <c r="AD17">
        <f t="shared" si="10"/>
        <v>11</v>
      </c>
      <c r="AE17">
        <f t="shared" si="12"/>
        <v>1000</v>
      </c>
      <c r="AG17" s="22" t="s">
        <v>97</v>
      </c>
      <c r="AH17" s="23">
        <v>10</v>
      </c>
      <c r="AI17" s="23">
        <v>6</v>
      </c>
      <c r="AJ17" s="23">
        <v>8</v>
      </c>
      <c r="AK17" s="23">
        <v>12</v>
      </c>
      <c r="AL17" s="23">
        <v>10</v>
      </c>
      <c r="AM17" s="23">
        <v>6</v>
      </c>
      <c r="AN17" s="23">
        <v>15</v>
      </c>
      <c r="AO17" s="23">
        <v>7</v>
      </c>
      <c r="AP17" s="23">
        <v>14</v>
      </c>
      <c r="AQ17" s="23">
        <v>11</v>
      </c>
      <c r="AR17" s="23">
        <v>8</v>
      </c>
      <c r="AS17" s="23">
        <v>11</v>
      </c>
      <c r="AT17" s="23">
        <v>1000</v>
      </c>
    </row>
    <row r="18" spans="4:46" ht="15" thickBot="1" x14ac:dyDescent="0.35">
      <c r="D18" s="22" t="s">
        <v>98</v>
      </c>
      <c r="E18" s="23">
        <v>12</v>
      </c>
      <c r="F18" s="23">
        <v>6</v>
      </c>
      <c r="G18" s="23">
        <v>4</v>
      </c>
      <c r="H18" s="23">
        <v>9</v>
      </c>
      <c r="I18" s="23">
        <v>2</v>
      </c>
      <c r="J18" s="23">
        <v>5</v>
      </c>
      <c r="K18" s="23">
        <v>7</v>
      </c>
      <c r="L18" s="23">
        <v>9</v>
      </c>
      <c r="M18" s="23">
        <v>8</v>
      </c>
      <c r="N18" s="23">
        <v>5</v>
      </c>
      <c r="O18" s="23">
        <v>8</v>
      </c>
      <c r="P18" s="23">
        <v>9</v>
      </c>
      <c r="Q18" s="23">
        <v>1000</v>
      </c>
      <c r="S18">
        <f t="shared" si="11"/>
        <v>4</v>
      </c>
      <c r="T18">
        <f t="shared" si="0"/>
        <v>10</v>
      </c>
      <c r="U18">
        <f t="shared" si="1"/>
        <v>12</v>
      </c>
      <c r="V18">
        <f t="shared" si="2"/>
        <v>7</v>
      </c>
      <c r="W18">
        <f t="shared" si="3"/>
        <v>14</v>
      </c>
      <c r="X18">
        <f t="shared" si="4"/>
        <v>11</v>
      </c>
      <c r="Y18">
        <f t="shared" si="5"/>
        <v>9</v>
      </c>
      <c r="Z18">
        <f t="shared" si="6"/>
        <v>7</v>
      </c>
      <c r="AA18">
        <f t="shared" si="7"/>
        <v>8</v>
      </c>
      <c r="AB18">
        <f t="shared" si="8"/>
        <v>11</v>
      </c>
      <c r="AC18">
        <f t="shared" si="9"/>
        <v>8</v>
      </c>
      <c r="AD18">
        <f t="shared" si="10"/>
        <v>7</v>
      </c>
      <c r="AE18">
        <f t="shared" si="12"/>
        <v>1000</v>
      </c>
      <c r="AG18" s="22" t="s">
        <v>98</v>
      </c>
      <c r="AH18" s="23">
        <v>4</v>
      </c>
      <c r="AI18" s="23">
        <v>10</v>
      </c>
      <c r="AJ18" s="23">
        <v>12</v>
      </c>
      <c r="AK18" s="23">
        <v>7</v>
      </c>
      <c r="AL18" s="23">
        <v>14</v>
      </c>
      <c r="AM18" s="23">
        <v>11</v>
      </c>
      <c r="AN18" s="23">
        <v>9</v>
      </c>
      <c r="AO18" s="23">
        <v>7</v>
      </c>
      <c r="AP18" s="23">
        <v>8</v>
      </c>
      <c r="AQ18" s="23">
        <v>11</v>
      </c>
      <c r="AR18" s="23">
        <v>8</v>
      </c>
      <c r="AS18" s="23">
        <v>7</v>
      </c>
      <c r="AT18" s="23">
        <v>1000</v>
      </c>
    </row>
    <row r="19" spans="4:46" ht="15" thickBot="1" x14ac:dyDescent="0.35">
      <c r="D19" s="22" t="s">
        <v>99</v>
      </c>
      <c r="E19" s="23">
        <v>6</v>
      </c>
      <c r="F19" s="23">
        <v>10</v>
      </c>
      <c r="G19" s="23">
        <v>5</v>
      </c>
      <c r="H19" s="23">
        <v>9</v>
      </c>
      <c r="I19" s="23">
        <v>6</v>
      </c>
      <c r="J19" s="23">
        <v>10</v>
      </c>
      <c r="K19" s="23">
        <v>7</v>
      </c>
      <c r="L19" s="23">
        <v>4</v>
      </c>
      <c r="M19" s="23">
        <v>8</v>
      </c>
      <c r="N19" s="23">
        <v>9</v>
      </c>
      <c r="O19" s="23">
        <v>6</v>
      </c>
      <c r="P19" s="23">
        <v>9</v>
      </c>
      <c r="Q19" s="23">
        <v>1000</v>
      </c>
      <c r="S19">
        <f t="shared" si="11"/>
        <v>10</v>
      </c>
      <c r="T19">
        <f t="shared" si="0"/>
        <v>6</v>
      </c>
      <c r="U19">
        <f t="shared" si="1"/>
        <v>11</v>
      </c>
      <c r="V19">
        <f t="shared" si="2"/>
        <v>7</v>
      </c>
      <c r="W19">
        <f t="shared" si="3"/>
        <v>10</v>
      </c>
      <c r="X19">
        <f t="shared" si="4"/>
        <v>6</v>
      </c>
      <c r="Y19">
        <f t="shared" si="5"/>
        <v>9</v>
      </c>
      <c r="Z19">
        <f t="shared" si="6"/>
        <v>12</v>
      </c>
      <c r="AA19">
        <f t="shared" si="7"/>
        <v>8</v>
      </c>
      <c r="AB19">
        <f t="shared" si="8"/>
        <v>7</v>
      </c>
      <c r="AC19">
        <f t="shared" si="9"/>
        <v>10</v>
      </c>
      <c r="AD19">
        <f t="shared" si="10"/>
        <v>7</v>
      </c>
      <c r="AE19">
        <f t="shared" si="12"/>
        <v>1000</v>
      </c>
      <c r="AG19" s="22" t="s">
        <v>99</v>
      </c>
      <c r="AH19" s="23">
        <v>10</v>
      </c>
      <c r="AI19" s="23">
        <v>6</v>
      </c>
      <c r="AJ19" s="23">
        <v>11</v>
      </c>
      <c r="AK19" s="23">
        <v>7</v>
      </c>
      <c r="AL19" s="23">
        <v>10</v>
      </c>
      <c r="AM19" s="23">
        <v>6</v>
      </c>
      <c r="AN19" s="23">
        <v>9</v>
      </c>
      <c r="AO19" s="23">
        <v>12</v>
      </c>
      <c r="AP19" s="23">
        <v>8</v>
      </c>
      <c r="AQ19" s="23">
        <v>7</v>
      </c>
      <c r="AR19" s="23">
        <v>10</v>
      </c>
      <c r="AS19" s="23">
        <v>7</v>
      </c>
      <c r="AT19" s="23">
        <v>1000</v>
      </c>
    </row>
    <row r="20" spans="4:46" ht="15" thickBot="1" x14ac:dyDescent="0.35">
      <c r="D20" s="22" t="s">
        <v>100</v>
      </c>
      <c r="E20" s="23">
        <v>12</v>
      </c>
      <c r="F20" s="23">
        <v>10</v>
      </c>
      <c r="G20" s="23">
        <v>8</v>
      </c>
      <c r="H20" s="23">
        <v>4</v>
      </c>
      <c r="I20" s="23">
        <v>6</v>
      </c>
      <c r="J20" s="23">
        <v>10</v>
      </c>
      <c r="K20" s="23">
        <v>7</v>
      </c>
      <c r="L20" s="23">
        <v>2</v>
      </c>
      <c r="M20" s="23">
        <v>2</v>
      </c>
      <c r="N20" s="23">
        <v>2</v>
      </c>
      <c r="O20" s="23">
        <v>8</v>
      </c>
      <c r="P20" s="23">
        <v>9</v>
      </c>
      <c r="Q20" s="23">
        <v>1000</v>
      </c>
      <c r="S20">
        <f t="shared" si="11"/>
        <v>4</v>
      </c>
      <c r="T20">
        <f t="shared" si="0"/>
        <v>6</v>
      </c>
      <c r="U20">
        <f t="shared" si="1"/>
        <v>8</v>
      </c>
      <c r="V20">
        <f t="shared" si="2"/>
        <v>12</v>
      </c>
      <c r="W20">
        <f t="shared" si="3"/>
        <v>10</v>
      </c>
      <c r="X20">
        <f t="shared" si="4"/>
        <v>6</v>
      </c>
      <c r="Y20">
        <f t="shared" si="5"/>
        <v>9</v>
      </c>
      <c r="Z20">
        <f t="shared" si="6"/>
        <v>14</v>
      </c>
      <c r="AA20">
        <f t="shared" si="7"/>
        <v>14</v>
      </c>
      <c r="AB20">
        <f t="shared" si="8"/>
        <v>14</v>
      </c>
      <c r="AC20">
        <f t="shared" si="9"/>
        <v>8</v>
      </c>
      <c r="AD20">
        <f t="shared" si="10"/>
        <v>7</v>
      </c>
      <c r="AE20">
        <f t="shared" si="12"/>
        <v>1000</v>
      </c>
      <c r="AG20" s="22" t="s">
        <v>100</v>
      </c>
      <c r="AH20" s="23">
        <v>4</v>
      </c>
      <c r="AI20" s="23">
        <v>6</v>
      </c>
      <c r="AJ20" s="23">
        <v>8</v>
      </c>
      <c r="AK20" s="23">
        <v>12</v>
      </c>
      <c r="AL20" s="23">
        <v>10</v>
      </c>
      <c r="AM20" s="23">
        <v>6</v>
      </c>
      <c r="AN20" s="23">
        <v>9</v>
      </c>
      <c r="AO20" s="23">
        <v>14</v>
      </c>
      <c r="AP20" s="23">
        <v>14</v>
      </c>
      <c r="AQ20" s="23">
        <v>14</v>
      </c>
      <c r="AR20" s="23">
        <v>8</v>
      </c>
      <c r="AS20" s="23">
        <v>7</v>
      </c>
      <c r="AT20" s="23">
        <v>1000</v>
      </c>
    </row>
    <row r="21" spans="4:46" ht="15" thickBot="1" x14ac:dyDescent="0.35">
      <c r="D21" s="22" t="s">
        <v>101</v>
      </c>
      <c r="E21" s="23">
        <v>12</v>
      </c>
      <c r="F21" s="23">
        <v>6</v>
      </c>
      <c r="G21" s="23">
        <v>8</v>
      </c>
      <c r="H21" s="23">
        <v>1</v>
      </c>
      <c r="I21" s="23">
        <v>6</v>
      </c>
      <c r="J21" s="23">
        <v>5</v>
      </c>
      <c r="K21" s="23">
        <v>3</v>
      </c>
      <c r="L21" s="23">
        <v>9</v>
      </c>
      <c r="M21" s="23">
        <v>8</v>
      </c>
      <c r="N21" s="23">
        <v>9</v>
      </c>
      <c r="O21" s="23">
        <v>6</v>
      </c>
      <c r="P21" s="23">
        <v>5</v>
      </c>
      <c r="Q21" s="23">
        <v>1000</v>
      </c>
      <c r="S21">
        <f t="shared" si="11"/>
        <v>4</v>
      </c>
      <c r="T21">
        <f t="shared" si="0"/>
        <v>10</v>
      </c>
      <c r="U21">
        <f t="shared" si="1"/>
        <v>8</v>
      </c>
      <c r="V21">
        <f t="shared" si="2"/>
        <v>15</v>
      </c>
      <c r="W21">
        <f t="shared" si="3"/>
        <v>10</v>
      </c>
      <c r="X21">
        <f t="shared" si="4"/>
        <v>11</v>
      </c>
      <c r="Y21">
        <f t="shared" si="5"/>
        <v>13</v>
      </c>
      <c r="Z21">
        <f t="shared" si="6"/>
        <v>7</v>
      </c>
      <c r="AA21">
        <f t="shared" si="7"/>
        <v>8</v>
      </c>
      <c r="AB21">
        <f t="shared" si="8"/>
        <v>7</v>
      </c>
      <c r="AC21">
        <f t="shared" si="9"/>
        <v>10</v>
      </c>
      <c r="AD21">
        <f t="shared" si="10"/>
        <v>11</v>
      </c>
      <c r="AE21">
        <f t="shared" si="12"/>
        <v>1000</v>
      </c>
      <c r="AG21" s="22" t="s">
        <v>101</v>
      </c>
      <c r="AH21" s="23">
        <v>4</v>
      </c>
      <c r="AI21" s="23">
        <v>10</v>
      </c>
      <c r="AJ21" s="23">
        <v>8</v>
      </c>
      <c r="AK21" s="23">
        <v>15</v>
      </c>
      <c r="AL21" s="23">
        <v>10</v>
      </c>
      <c r="AM21" s="23">
        <v>11</v>
      </c>
      <c r="AN21" s="23">
        <v>13</v>
      </c>
      <c r="AO21" s="23">
        <v>7</v>
      </c>
      <c r="AP21" s="23">
        <v>8</v>
      </c>
      <c r="AQ21" s="23">
        <v>7</v>
      </c>
      <c r="AR21" s="23">
        <v>10</v>
      </c>
      <c r="AS21" s="23">
        <v>11</v>
      </c>
      <c r="AT21" s="23">
        <v>1000</v>
      </c>
    </row>
    <row r="22" spans="4:46" ht="15" thickBot="1" x14ac:dyDescent="0.35">
      <c r="D22" s="22" t="s">
        <v>102</v>
      </c>
      <c r="E22" s="23">
        <v>6</v>
      </c>
      <c r="F22" s="23">
        <v>10</v>
      </c>
      <c r="G22" s="23">
        <v>5</v>
      </c>
      <c r="H22" s="23">
        <v>9</v>
      </c>
      <c r="I22" s="23">
        <v>6</v>
      </c>
      <c r="J22" s="23">
        <v>2</v>
      </c>
      <c r="K22" s="23">
        <v>7</v>
      </c>
      <c r="L22" s="23">
        <v>1</v>
      </c>
      <c r="M22" s="23">
        <v>8</v>
      </c>
      <c r="N22" s="23">
        <v>9</v>
      </c>
      <c r="O22" s="23">
        <v>8</v>
      </c>
      <c r="P22" s="23">
        <v>2</v>
      </c>
      <c r="Q22" s="23">
        <v>1000</v>
      </c>
      <c r="S22">
        <f t="shared" si="11"/>
        <v>10</v>
      </c>
      <c r="T22">
        <f t="shared" si="0"/>
        <v>6</v>
      </c>
      <c r="U22">
        <f t="shared" si="1"/>
        <v>11</v>
      </c>
      <c r="V22">
        <f t="shared" si="2"/>
        <v>7</v>
      </c>
      <c r="W22">
        <f t="shared" si="3"/>
        <v>10</v>
      </c>
      <c r="X22">
        <f t="shared" si="4"/>
        <v>14</v>
      </c>
      <c r="Y22">
        <f t="shared" si="5"/>
        <v>9</v>
      </c>
      <c r="Z22">
        <f t="shared" si="6"/>
        <v>15</v>
      </c>
      <c r="AA22">
        <f t="shared" si="7"/>
        <v>8</v>
      </c>
      <c r="AB22">
        <f t="shared" si="8"/>
        <v>7</v>
      </c>
      <c r="AC22">
        <f t="shared" si="9"/>
        <v>8</v>
      </c>
      <c r="AD22">
        <f t="shared" si="10"/>
        <v>14</v>
      </c>
      <c r="AE22">
        <f t="shared" si="12"/>
        <v>1000</v>
      </c>
      <c r="AG22" s="22" t="s">
        <v>102</v>
      </c>
      <c r="AH22" s="23">
        <v>10</v>
      </c>
      <c r="AI22" s="23">
        <v>6</v>
      </c>
      <c r="AJ22" s="23">
        <v>11</v>
      </c>
      <c r="AK22" s="23">
        <v>7</v>
      </c>
      <c r="AL22" s="23">
        <v>10</v>
      </c>
      <c r="AM22" s="23">
        <v>14</v>
      </c>
      <c r="AN22" s="23">
        <v>9</v>
      </c>
      <c r="AO22" s="23">
        <v>15</v>
      </c>
      <c r="AP22" s="23">
        <v>8</v>
      </c>
      <c r="AQ22" s="23">
        <v>7</v>
      </c>
      <c r="AR22" s="23">
        <v>8</v>
      </c>
      <c r="AS22" s="23">
        <v>14</v>
      </c>
      <c r="AT22" s="23">
        <v>1000</v>
      </c>
    </row>
    <row r="23" spans="4:46" ht="18.600000000000001" thickBot="1" x14ac:dyDescent="0.35">
      <c r="D23" s="19"/>
      <c r="AG23" s="19"/>
    </row>
    <row r="24" spans="4:46" ht="15" thickBot="1" x14ac:dyDescent="0.35">
      <c r="D24" s="22" t="s">
        <v>103</v>
      </c>
      <c r="E24" s="22" t="s">
        <v>75</v>
      </c>
      <c r="F24" s="22" t="s">
        <v>76</v>
      </c>
      <c r="G24" s="22" t="s">
        <v>77</v>
      </c>
      <c r="H24" s="22" t="s">
        <v>78</v>
      </c>
      <c r="I24" s="22" t="s">
        <v>79</v>
      </c>
      <c r="J24" s="22" t="s">
        <v>80</v>
      </c>
      <c r="K24" s="22" t="s">
        <v>81</v>
      </c>
      <c r="L24" s="22" t="s">
        <v>82</v>
      </c>
      <c r="M24" s="22" t="s">
        <v>83</v>
      </c>
      <c r="N24" s="22" t="s">
        <v>84</v>
      </c>
      <c r="O24" s="22" t="s">
        <v>85</v>
      </c>
      <c r="P24" s="22" t="s">
        <v>86</v>
      </c>
      <c r="AG24" s="22" t="s">
        <v>103</v>
      </c>
      <c r="AH24" s="22" t="s">
        <v>75</v>
      </c>
      <c r="AI24" s="22" t="s">
        <v>76</v>
      </c>
      <c r="AJ24" s="22" t="s">
        <v>77</v>
      </c>
      <c r="AK24" s="22" t="s">
        <v>78</v>
      </c>
      <c r="AL24" s="22" t="s">
        <v>79</v>
      </c>
      <c r="AM24" s="22" t="s">
        <v>80</v>
      </c>
      <c r="AN24" s="22" t="s">
        <v>81</v>
      </c>
      <c r="AO24" s="22" t="s">
        <v>82</v>
      </c>
      <c r="AP24" s="22" t="s">
        <v>83</v>
      </c>
      <c r="AQ24" s="22" t="s">
        <v>84</v>
      </c>
      <c r="AR24" s="22" t="s">
        <v>85</v>
      </c>
      <c r="AS24" s="22" t="s">
        <v>86</v>
      </c>
    </row>
    <row r="25" spans="4:46" ht="15" thickBot="1" x14ac:dyDescent="0.35">
      <c r="D25" s="22" t="s">
        <v>104</v>
      </c>
      <c r="E25" s="23" t="s">
        <v>105</v>
      </c>
      <c r="F25" s="23" t="s">
        <v>106</v>
      </c>
      <c r="G25" s="23" t="s">
        <v>107</v>
      </c>
      <c r="H25" s="23" t="s">
        <v>108</v>
      </c>
      <c r="I25" s="23" t="s">
        <v>106</v>
      </c>
      <c r="J25" s="23" t="s">
        <v>106</v>
      </c>
      <c r="K25" s="23" t="s">
        <v>109</v>
      </c>
      <c r="L25" s="23" t="s">
        <v>110</v>
      </c>
      <c r="M25" s="23" t="s">
        <v>106</v>
      </c>
      <c r="N25" s="23" t="s">
        <v>106</v>
      </c>
      <c r="O25" s="23" t="s">
        <v>111</v>
      </c>
      <c r="P25" s="23" t="s">
        <v>112</v>
      </c>
      <c r="AG25" s="22" t="s">
        <v>104</v>
      </c>
      <c r="AH25" s="23" t="s">
        <v>201</v>
      </c>
      <c r="AI25" s="23" t="s">
        <v>106</v>
      </c>
      <c r="AJ25" s="23" t="s">
        <v>202</v>
      </c>
      <c r="AK25" s="23" t="s">
        <v>203</v>
      </c>
      <c r="AL25" s="23" t="s">
        <v>106</v>
      </c>
      <c r="AM25" s="23" t="s">
        <v>106</v>
      </c>
      <c r="AN25" s="23" t="s">
        <v>204</v>
      </c>
      <c r="AO25" s="23" t="s">
        <v>205</v>
      </c>
      <c r="AP25" s="23" t="s">
        <v>106</v>
      </c>
      <c r="AQ25" s="23" t="s">
        <v>206</v>
      </c>
      <c r="AR25" s="23" t="s">
        <v>207</v>
      </c>
      <c r="AS25" s="23" t="s">
        <v>208</v>
      </c>
    </row>
    <row r="26" spans="4:46" ht="15" thickBot="1" x14ac:dyDescent="0.35">
      <c r="D26" s="22" t="s">
        <v>113</v>
      </c>
      <c r="E26" s="23" t="s">
        <v>114</v>
      </c>
      <c r="F26" s="23" t="s">
        <v>115</v>
      </c>
      <c r="G26" s="23" t="s">
        <v>116</v>
      </c>
      <c r="H26" s="23" t="s">
        <v>117</v>
      </c>
      <c r="I26" s="23" t="s">
        <v>115</v>
      </c>
      <c r="J26" s="23" t="s">
        <v>115</v>
      </c>
      <c r="K26" s="23" t="s">
        <v>118</v>
      </c>
      <c r="L26" s="23" t="s">
        <v>119</v>
      </c>
      <c r="M26" s="23" t="s">
        <v>115</v>
      </c>
      <c r="N26" s="23" t="s">
        <v>115</v>
      </c>
      <c r="O26" s="23" t="s">
        <v>120</v>
      </c>
      <c r="P26" s="23" t="s">
        <v>115</v>
      </c>
      <c r="AG26" s="22" t="s">
        <v>113</v>
      </c>
      <c r="AH26" s="23" t="s">
        <v>209</v>
      </c>
      <c r="AI26" s="23" t="s">
        <v>115</v>
      </c>
      <c r="AJ26" s="23" t="s">
        <v>210</v>
      </c>
      <c r="AK26" s="23" t="s">
        <v>211</v>
      </c>
      <c r="AL26" s="23" t="s">
        <v>115</v>
      </c>
      <c r="AM26" s="23" t="s">
        <v>115</v>
      </c>
      <c r="AN26" s="23" t="s">
        <v>212</v>
      </c>
      <c r="AO26" s="23" t="s">
        <v>213</v>
      </c>
      <c r="AP26" s="23" t="s">
        <v>115</v>
      </c>
      <c r="AQ26" s="23" t="s">
        <v>214</v>
      </c>
      <c r="AR26" s="23" t="s">
        <v>215</v>
      </c>
      <c r="AS26" s="23" t="s">
        <v>216</v>
      </c>
    </row>
    <row r="27" spans="4:46" ht="15" thickBot="1" x14ac:dyDescent="0.35">
      <c r="D27" s="22" t="s">
        <v>121</v>
      </c>
      <c r="E27" s="23" t="s">
        <v>122</v>
      </c>
      <c r="F27" s="23" t="s">
        <v>123</v>
      </c>
      <c r="G27" s="23" t="s">
        <v>124</v>
      </c>
      <c r="H27" s="23" t="s">
        <v>123</v>
      </c>
      <c r="I27" s="23" t="s">
        <v>123</v>
      </c>
      <c r="J27" s="23" t="s">
        <v>123</v>
      </c>
      <c r="K27" s="23" t="s">
        <v>125</v>
      </c>
      <c r="L27" s="23" t="s">
        <v>126</v>
      </c>
      <c r="M27" s="23" t="s">
        <v>123</v>
      </c>
      <c r="N27" s="23" t="s">
        <v>123</v>
      </c>
      <c r="O27" s="23" t="s">
        <v>127</v>
      </c>
      <c r="P27" s="23" t="s">
        <v>123</v>
      </c>
      <c r="AG27" s="22" t="s">
        <v>121</v>
      </c>
      <c r="AH27" s="23" t="s">
        <v>217</v>
      </c>
      <c r="AI27" s="23" t="s">
        <v>123</v>
      </c>
      <c r="AJ27" s="23" t="s">
        <v>218</v>
      </c>
      <c r="AK27" s="23" t="s">
        <v>219</v>
      </c>
      <c r="AL27" s="23" t="s">
        <v>123</v>
      </c>
      <c r="AM27" s="23" t="s">
        <v>123</v>
      </c>
      <c r="AN27" s="23" t="s">
        <v>220</v>
      </c>
      <c r="AO27" s="23" t="s">
        <v>221</v>
      </c>
      <c r="AP27" s="23" t="s">
        <v>123</v>
      </c>
      <c r="AQ27" s="23" t="s">
        <v>222</v>
      </c>
      <c r="AR27" s="23" t="s">
        <v>223</v>
      </c>
      <c r="AS27" s="23" t="s">
        <v>224</v>
      </c>
    </row>
    <row r="28" spans="4:46" ht="15" thickBot="1" x14ac:dyDescent="0.35">
      <c r="D28" s="22" t="s">
        <v>128</v>
      </c>
      <c r="E28" s="23" t="s">
        <v>129</v>
      </c>
      <c r="F28" s="23" t="s">
        <v>130</v>
      </c>
      <c r="G28" s="23" t="s">
        <v>131</v>
      </c>
      <c r="H28" s="23" t="s">
        <v>130</v>
      </c>
      <c r="I28" s="23" t="s">
        <v>130</v>
      </c>
      <c r="J28" s="23" t="s">
        <v>130</v>
      </c>
      <c r="K28" s="23" t="s">
        <v>130</v>
      </c>
      <c r="L28" s="23" t="s">
        <v>132</v>
      </c>
      <c r="M28" s="23" t="s">
        <v>130</v>
      </c>
      <c r="N28" s="23" t="s">
        <v>130</v>
      </c>
      <c r="O28" s="23" t="s">
        <v>133</v>
      </c>
      <c r="P28" s="23" t="s">
        <v>130</v>
      </c>
      <c r="AG28" s="22" t="s">
        <v>128</v>
      </c>
      <c r="AH28" s="23" t="s">
        <v>225</v>
      </c>
      <c r="AI28" s="23" t="s">
        <v>130</v>
      </c>
      <c r="AJ28" s="23" t="s">
        <v>226</v>
      </c>
      <c r="AK28" s="23" t="s">
        <v>227</v>
      </c>
      <c r="AL28" s="23" t="s">
        <v>130</v>
      </c>
      <c r="AM28" s="23" t="s">
        <v>130</v>
      </c>
      <c r="AN28" s="23" t="s">
        <v>228</v>
      </c>
      <c r="AO28" s="23" t="s">
        <v>229</v>
      </c>
      <c r="AP28" s="23" t="s">
        <v>130</v>
      </c>
      <c r="AQ28" s="23" t="s">
        <v>230</v>
      </c>
      <c r="AR28" s="23" t="s">
        <v>231</v>
      </c>
      <c r="AS28" s="23" t="s">
        <v>232</v>
      </c>
    </row>
    <row r="29" spans="4:46" ht="15" thickBot="1" x14ac:dyDescent="0.35">
      <c r="D29" s="22" t="s">
        <v>134</v>
      </c>
      <c r="E29" s="23" t="s">
        <v>135</v>
      </c>
      <c r="F29" s="23" t="s">
        <v>136</v>
      </c>
      <c r="G29" s="23" t="s">
        <v>137</v>
      </c>
      <c r="H29" s="23" t="s">
        <v>136</v>
      </c>
      <c r="I29" s="23" t="s">
        <v>136</v>
      </c>
      <c r="J29" s="23" t="s">
        <v>136</v>
      </c>
      <c r="K29" s="23" t="s">
        <v>136</v>
      </c>
      <c r="L29" s="23" t="s">
        <v>138</v>
      </c>
      <c r="M29" s="23" t="s">
        <v>136</v>
      </c>
      <c r="N29" s="23" t="s">
        <v>136</v>
      </c>
      <c r="O29" s="23" t="s">
        <v>139</v>
      </c>
      <c r="P29" s="23" t="s">
        <v>136</v>
      </c>
      <c r="AG29" s="22" t="s">
        <v>134</v>
      </c>
      <c r="AH29" s="23" t="s">
        <v>233</v>
      </c>
      <c r="AI29" s="23" t="s">
        <v>136</v>
      </c>
      <c r="AJ29" s="23" t="s">
        <v>234</v>
      </c>
      <c r="AK29" s="23" t="s">
        <v>235</v>
      </c>
      <c r="AL29" s="23" t="s">
        <v>136</v>
      </c>
      <c r="AM29" s="23" t="s">
        <v>136</v>
      </c>
      <c r="AN29" s="23" t="s">
        <v>236</v>
      </c>
      <c r="AO29" s="23" t="s">
        <v>237</v>
      </c>
      <c r="AP29" s="23" t="s">
        <v>136</v>
      </c>
      <c r="AQ29" s="23" t="s">
        <v>238</v>
      </c>
      <c r="AR29" s="23" t="s">
        <v>239</v>
      </c>
      <c r="AS29" s="23" t="s">
        <v>240</v>
      </c>
    </row>
    <row r="30" spans="4:46" ht="15" thickBot="1" x14ac:dyDescent="0.35">
      <c r="D30" s="22" t="s">
        <v>140</v>
      </c>
      <c r="E30" s="23" t="s">
        <v>141</v>
      </c>
      <c r="F30" s="23" t="s">
        <v>142</v>
      </c>
      <c r="G30" s="23" t="s">
        <v>143</v>
      </c>
      <c r="H30" s="23" t="s">
        <v>142</v>
      </c>
      <c r="I30" s="23" t="s">
        <v>142</v>
      </c>
      <c r="J30" s="23" t="s">
        <v>142</v>
      </c>
      <c r="K30" s="23" t="s">
        <v>142</v>
      </c>
      <c r="L30" s="23" t="s">
        <v>144</v>
      </c>
      <c r="M30" s="23" t="s">
        <v>142</v>
      </c>
      <c r="N30" s="23" t="s">
        <v>142</v>
      </c>
      <c r="O30" s="23" t="s">
        <v>145</v>
      </c>
      <c r="P30" s="23" t="s">
        <v>142</v>
      </c>
      <c r="AG30" s="22" t="s">
        <v>140</v>
      </c>
      <c r="AH30" s="23" t="s">
        <v>241</v>
      </c>
      <c r="AI30" s="23" t="s">
        <v>142</v>
      </c>
      <c r="AJ30" s="23" t="s">
        <v>242</v>
      </c>
      <c r="AK30" s="23" t="s">
        <v>243</v>
      </c>
      <c r="AL30" s="23" t="s">
        <v>142</v>
      </c>
      <c r="AM30" s="23" t="s">
        <v>142</v>
      </c>
      <c r="AN30" s="23" t="s">
        <v>244</v>
      </c>
      <c r="AO30" s="23" t="s">
        <v>245</v>
      </c>
      <c r="AP30" s="23" t="s">
        <v>142</v>
      </c>
      <c r="AQ30" s="23" t="s">
        <v>246</v>
      </c>
      <c r="AR30" s="23" t="s">
        <v>247</v>
      </c>
      <c r="AS30" s="23" t="s">
        <v>248</v>
      </c>
    </row>
    <row r="31" spans="4:46" ht="15" thickBot="1" x14ac:dyDescent="0.35">
      <c r="D31" s="22" t="s">
        <v>146</v>
      </c>
      <c r="E31" s="23" t="s">
        <v>147</v>
      </c>
      <c r="F31" s="23" t="s">
        <v>148</v>
      </c>
      <c r="G31" s="23" t="s">
        <v>149</v>
      </c>
      <c r="H31" s="23" t="s">
        <v>148</v>
      </c>
      <c r="I31" s="23" t="s">
        <v>148</v>
      </c>
      <c r="J31" s="23" t="s">
        <v>148</v>
      </c>
      <c r="K31" s="23" t="s">
        <v>148</v>
      </c>
      <c r="L31" s="23" t="s">
        <v>150</v>
      </c>
      <c r="M31" s="23" t="s">
        <v>148</v>
      </c>
      <c r="N31" s="23" t="s">
        <v>148</v>
      </c>
      <c r="O31" s="23" t="s">
        <v>148</v>
      </c>
      <c r="P31" s="23" t="s">
        <v>148</v>
      </c>
      <c r="AG31" s="22" t="s">
        <v>146</v>
      </c>
      <c r="AH31" s="23" t="s">
        <v>148</v>
      </c>
      <c r="AI31" s="23" t="s">
        <v>148</v>
      </c>
      <c r="AJ31" s="23" t="s">
        <v>249</v>
      </c>
      <c r="AK31" s="23" t="s">
        <v>250</v>
      </c>
      <c r="AL31" s="23" t="s">
        <v>148</v>
      </c>
      <c r="AM31" s="23" t="s">
        <v>148</v>
      </c>
      <c r="AN31" s="23" t="s">
        <v>251</v>
      </c>
      <c r="AO31" s="23" t="s">
        <v>252</v>
      </c>
      <c r="AP31" s="23" t="s">
        <v>148</v>
      </c>
      <c r="AQ31" s="23" t="s">
        <v>253</v>
      </c>
      <c r="AR31" s="23" t="s">
        <v>254</v>
      </c>
      <c r="AS31" s="23" t="s">
        <v>255</v>
      </c>
    </row>
    <row r="32" spans="4:46" ht="15" thickBot="1" x14ac:dyDescent="0.35">
      <c r="D32" s="22" t="s">
        <v>151</v>
      </c>
      <c r="E32" s="23" t="s">
        <v>152</v>
      </c>
      <c r="F32" s="23" t="s">
        <v>153</v>
      </c>
      <c r="G32" s="23" t="s">
        <v>154</v>
      </c>
      <c r="H32" s="23" t="s">
        <v>153</v>
      </c>
      <c r="I32" s="23" t="s">
        <v>153</v>
      </c>
      <c r="J32" s="23" t="s">
        <v>153</v>
      </c>
      <c r="K32" s="23" t="s">
        <v>153</v>
      </c>
      <c r="L32" s="23" t="s">
        <v>155</v>
      </c>
      <c r="M32" s="23" t="s">
        <v>153</v>
      </c>
      <c r="N32" s="23" t="s">
        <v>153</v>
      </c>
      <c r="O32" s="23" t="s">
        <v>153</v>
      </c>
      <c r="P32" s="23" t="s">
        <v>153</v>
      </c>
      <c r="AG32" s="22" t="s">
        <v>151</v>
      </c>
      <c r="AH32" s="23" t="s">
        <v>153</v>
      </c>
      <c r="AI32" s="23" t="s">
        <v>153</v>
      </c>
      <c r="AJ32" s="23" t="s">
        <v>256</v>
      </c>
      <c r="AK32" s="23" t="s">
        <v>257</v>
      </c>
      <c r="AL32" s="23" t="s">
        <v>153</v>
      </c>
      <c r="AM32" s="23" t="s">
        <v>153</v>
      </c>
      <c r="AN32" s="23" t="s">
        <v>258</v>
      </c>
      <c r="AO32" s="23" t="s">
        <v>259</v>
      </c>
      <c r="AP32" s="23" t="s">
        <v>153</v>
      </c>
      <c r="AQ32" s="23" t="s">
        <v>153</v>
      </c>
      <c r="AR32" s="23" t="s">
        <v>260</v>
      </c>
      <c r="AS32" s="23" t="s">
        <v>261</v>
      </c>
    </row>
    <row r="33" spans="4:45" ht="15" thickBot="1" x14ac:dyDescent="0.35">
      <c r="D33" s="22" t="s">
        <v>156</v>
      </c>
      <c r="E33" s="23" t="s">
        <v>157</v>
      </c>
      <c r="F33" s="23" t="s">
        <v>158</v>
      </c>
      <c r="G33" s="23" t="s">
        <v>158</v>
      </c>
      <c r="H33" s="23" t="s">
        <v>158</v>
      </c>
      <c r="I33" s="23" t="s">
        <v>158</v>
      </c>
      <c r="J33" s="23" t="s">
        <v>158</v>
      </c>
      <c r="K33" s="23" t="s">
        <v>158</v>
      </c>
      <c r="L33" s="23" t="s">
        <v>159</v>
      </c>
      <c r="M33" s="23" t="s">
        <v>158</v>
      </c>
      <c r="N33" s="23" t="s">
        <v>158</v>
      </c>
      <c r="O33" s="23" t="s">
        <v>158</v>
      </c>
      <c r="P33" s="23" t="s">
        <v>158</v>
      </c>
      <c r="AG33" s="22" t="s">
        <v>156</v>
      </c>
      <c r="AH33" s="23" t="s">
        <v>158</v>
      </c>
      <c r="AI33" s="23" t="s">
        <v>158</v>
      </c>
      <c r="AJ33" s="23" t="s">
        <v>262</v>
      </c>
      <c r="AK33" s="23" t="s">
        <v>263</v>
      </c>
      <c r="AL33" s="23" t="s">
        <v>158</v>
      </c>
      <c r="AM33" s="23" t="s">
        <v>158</v>
      </c>
      <c r="AN33" s="23" t="s">
        <v>264</v>
      </c>
      <c r="AO33" s="23" t="s">
        <v>265</v>
      </c>
      <c r="AP33" s="23" t="s">
        <v>158</v>
      </c>
      <c r="AQ33" s="23" t="s">
        <v>158</v>
      </c>
      <c r="AR33" s="23" t="s">
        <v>266</v>
      </c>
      <c r="AS33" s="23" t="s">
        <v>267</v>
      </c>
    </row>
    <row r="34" spans="4:45" ht="15" thickBot="1" x14ac:dyDescent="0.35">
      <c r="D34" s="22" t="s">
        <v>160</v>
      </c>
      <c r="E34" s="23" t="s">
        <v>161</v>
      </c>
      <c r="F34" s="23" t="s">
        <v>161</v>
      </c>
      <c r="G34" s="23" t="s">
        <v>161</v>
      </c>
      <c r="H34" s="23" t="s">
        <v>161</v>
      </c>
      <c r="I34" s="23" t="s">
        <v>161</v>
      </c>
      <c r="J34" s="23" t="s">
        <v>161</v>
      </c>
      <c r="K34" s="23" t="s">
        <v>161</v>
      </c>
      <c r="L34" s="23" t="s">
        <v>162</v>
      </c>
      <c r="M34" s="23" t="s">
        <v>161</v>
      </c>
      <c r="N34" s="23" t="s">
        <v>161</v>
      </c>
      <c r="O34" s="23" t="s">
        <v>161</v>
      </c>
      <c r="P34" s="23" t="s">
        <v>161</v>
      </c>
      <c r="AG34" s="22" t="s">
        <v>160</v>
      </c>
      <c r="AH34" s="23" t="s">
        <v>161</v>
      </c>
      <c r="AI34" s="23" t="s">
        <v>161</v>
      </c>
      <c r="AJ34" s="23" t="s">
        <v>268</v>
      </c>
      <c r="AK34" s="23" t="s">
        <v>161</v>
      </c>
      <c r="AL34" s="23" t="s">
        <v>161</v>
      </c>
      <c r="AM34" s="23" t="s">
        <v>161</v>
      </c>
      <c r="AN34" s="23" t="s">
        <v>269</v>
      </c>
      <c r="AO34" s="23" t="s">
        <v>270</v>
      </c>
      <c r="AP34" s="23" t="s">
        <v>161</v>
      </c>
      <c r="AQ34" s="23" t="s">
        <v>161</v>
      </c>
      <c r="AR34" s="23" t="s">
        <v>271</v>
      </c>
      <c r="AS34" s="23" t="s">
        <v>272</v>
      </c>
    </row>
    <row r="35" spans="4:45" ht="15" thickBot="1" x14ac:dyDescent="0.35">
      <c r="D35" s="22" t="s">
        <v>163</v>
      </c>
      <c r="E35" s="23" t="s">
        <v>164</v>
      </c>
      <c r="F35" s="23" t="s">
        <v>164</v>
      </c>
      <c r="G35" s="23" t="s">
        <v>164</v>
      </c>
      <c r="H35" s="23" t="s">
        <v>164</v>
      </c>
      <c r="I35" s="23" t="s">
        <v>164</v>
      </c>
      <c r="J35" s="23" t="s">
        <v>164</v>
      </c>
      <c r="K35" s="23" t="s">
        <v>164</v>
      </c>
      <c r="L35" s="23" t="s">
        <v>165</v>
      </c>
      <c r="M35" s="23" t="s">
        <v>164</v>
      </c>
      <c r="N35" s="23" t="s">
        <v>164</v>
      </c>
      <c r="O35" s="23" t="s">
        <v>164</v>
      </c>
      <c r="P35" s="23" t="s">
        <v>164</v>
      </c>
      <c r="AG35" s="22" t="s">
        <v>163</v>
      </c>
      <c r="AH35" s="23" t="s">
        <v>164</v>
      </c>
      <c r="AI35" s="23" t="s">
        <v>164</v>
      </c>
      <c r="AJ35" s="23" t="s">
        <v>273</v>
      </c>
      <c r="AK35" s="23" t="s">
        <v>164</v>
      </c>
      <c r="AL35" s="23" t="s">
        <v>164</v>
      </c>
      <c r="AM35" s="23" t="s">
        <v>164</v>
      </c>
      <c r="AN35" s="23" t="s">
        <v>274</v>
      </c>
      <c r="AO35" s="23" t="s">
        <v>275</v>
      </c>
      <c r="AP35" s="23" t="s">
        <v>164</v>
      </c>
      <c r="AQ35" s="23" t="s">
        <v>164</v>
      </c>
      <c r="AR35" s="23" t="s">
        <v>276</v>
      </c>
      <c r="AS35" s="23" t="s">
        <v>277</v>
      </c>
    </row>
    <row r="36" spans="4:45" ht="15" thickBot="1" x14ac:dyDescent="0.35">
      <c r="D36" s="22" t="s">
        <v>166</v>
      </c>
      <c r="E36" s="23" t="s">
        <v>167</v>
      </c>
      <c r="F36" s="23" t="s">
        <v>167</v>
      </c>
      <c r="G36" s="23" t="s">
        <v>167</v>
      </c>
      <c r="H36" s="23" t="s">
        <v>167</v>
      </c>
      <c r="I36" s="23" t="s">
        <v>167</v>
      </c>
      <c r="J36" s="23" t="s">
        <v>167</v>
      </c>
      <c r="K36" s="23" t="s">
        <v>167</v>
      </c>
      <c r="L36" s="23" t="s">
        <v>168</v>
      </c>
      <c r="M36" s="23" t="s">
        <v>167</v>
      </c>
      <c r="N36" s="23" t="s">
        <v>167</v>
      </c>
      <c r="O36" s="23" t="s">
        <v>167</v>
      </c>
      <c r="P36" s="23" t="s">
        <v>167</v>
      </c>
      <c r="AG36" s="22" t="s">
        <v>166</v>
      </c>
      <c r="AH36" s="23" t="s">
        <v>167</v>
      </c>
      <c r="AI36" s="23" t="s">
        <v>167</v>
      </c>
      <c r="AJ36" s="23" t="s">
        <v>278</v>
      </c>
      <c r="AK36" s="23" t="s">
        <v>167</v>
      </c>
      <c r="AL36" s="23" t="s">
        <v>167</v>
      </c>
      <c r="AM36" s="23" t="s">
        <v>167</v>
      </c>
      <c r="AN36" s="23" t="s">
        <v>167</v>
      </c>
      <c r="AO36" s="23" t="s">
        <v>279</v>
      </c>
      <c r="AP36" s="23" t="s">
        <v>167</v>
      </c>
      <c r="AQ36" s="23" t="s">
        <v>167</v>
      </c>
      <c r="AR36" s="23" t="s">
        <v>280</v>
      </c>
      <c r="AS36" s="23" t="s">
        <v>281</v>
      </c>
    </row>
    <row r="37" spans="4:45" ht="15" thickBot="1" x14ac:dyDescent="0.35">
      <c r="D37" s="22" t="s">
        <v>169</v>
      </c>
      <c r="E37" s="23" t="s">
        <v>170</v>
      </c>
      <c r="F37" s="23" t="s">
        <v>170</v>
      </c>
      <c r="G37" s="23" t="s">
        <v>170</v>
      </c>
      <c r="H37" s="23" t="s">
        <v>170</v>
      </c>
      <c r="I37" s="23" t="s">
        <v>170</v>
      </c>
      <c r="J37" s="23" t="s">
        <v>170</v>
      </c>
      <c r="K37" s="23" t="s">
        <v>170</v>
      </c>
      <c r="L37" s="23" t="s">
        <v>171</v>
      </c>
      <c r="M37" s="23" t="s">
        <v>170</v>
      </c>
      <c r="N37" s="23" t="s">
        <v>170</v>
      </c>
      <c r="O37" s="23" t="s">
        <v>170</v>
      </c>
      <c r="P37" s="23" t="s">
        <v>170</v>
      </c>
      <c r="AG37" s="22" t="s">
        <v>169</v>
      </c>
      <c r="AH37" s="23" t="s">
        <v>170</v>
      </c>
      <c r="AI37" s="23" t="s">
        <v>170</v>
      </c>
      <c r="AJ37" s="23" t="s">
        <v>282</v>
      </c>
      <c r="AK37" s="23" t="s">
        <v>170</v>
      </c>
      <c r="AL37" s="23" t="s">
        <v>170</v>
      </c>
      <c r="AM37" s="23" t="s">
        <v>170</v>
      </c>
      <c r="AN37" s="23" t="s">
        <v>170</v>
      </c>
      <c r="AO37" s="23" t="s">
        <v>283</v>
      </c>
      <c r="AP37" s="23" t="s">
        <v>170</v>
      </c>
      <c r="AQ37" s="23" t="s">
        <v>170</v>
      </c>
      <c r="AR37" s="23" t="s">
        <v>284</v>
      </c>
      <c r="AS37" s="23" t="s">
        <v>285</v>
      </c>
    </row>
    <row r="38" spans="4:45" ht="15" thickBot="1" x14ac:dyDescent="0.35">
      <c r="D38" s="22" t="s">
        <v>172</v>
      </c>
      <c r="E38" s="23" t="s">
        <v>173</v>
      </c>
      <c r="F38" s="23" t="s">
        <v>173</v>
      </c>
      <c r="G38" s="23" t="s">
        <v>173</v>
      </c>
      <c r="H38" s="23" t="s">
        <v>173</v>
      </c>
      <c r="I38" s="23" t="s">
        <v>173</v>
      </c>
      <c r="J38" s="23" t="s">
        <v>173</v>
      </c>
      <c r="K38" s="23" t="s">
        <v>173</v>
      </c>
      <c r="L38" s="23" t="s">
        <v>173</v>
      </c>
      <c r="M38" s="23" t="s">
        <v>173</v>
      </c>
      <c r="N38" s="23" t="s">
        <v>173</v>
      </c>
      <c r="O38" s="23" t="s">
        <v>173</v>
      </c>
      <c r="P38" s="23" t="s">
        <v>173</v>
      </c>
      <c r="AG38" s="22" t="s">
        <v>172</v>
      </c>
      <c r="AH38" s="23" t="s">
        <v>173</v>
      </c>
      <c r="AI38" s="23" t="s">
        <v>173</v>
      </c>
      <c r="AJ38" s="23" t="s">
        <v>286</v>
      </c>
      <c r="AK38" s="23" t="s">
        <v>173</v>
      </c>
      <c r="AL38" s="23" t="s">
        <v>173</v>
      </c>
      <c r="AM38" s="23" t="s">
        <v>173</v>
      </c>
      <c r="AN38" s="23" t="s">
        <v>173</v>
      </c>
      <c r="AO38" s="23" t="s">
        <v>287</v>
      </c>
      <c r="AP38" s="23" t="s">
        <v>173</v>
      </c>
      <c r="AQ38" s="23" t="s">
        <v>173</v>
      </c>
      <c r="AR38" s="23" t="s">
        <v>288</v>
      </c>
      <c r="AS38" s="23" t="s">
        <v>289</v>
      </c>
    </row>
    <row r="39" spans="4:45" ht="15" thickBot="1" x14ac:dyDescent="0.35">
      <c r="D39" s="22" t="s">
        <v>174</v>
      </c>
      <c r="E39" s="23" t="s">
        <v>175</v>
      </c>
      <c r="F39" s="23" t="s">
        <v>175</v>
      </c>
      <c r="G39" s="23" t="s">
        <v>175</v>
      </c>
      <c r="H39" s="23" t="s">
        <v>175</v>
      </c>
      <c r="I39" s="23" t="s">
        <v>175</v>
      </c>
      <c r="J39" s="23" t="s">
        <v>175</v>
      </c>
      <c r="K39" s="23" t="s">
        <v>175</v>
      </c>
      <c r="L39" s="23" t="s">
        <v>175</v>
      </c>
      <c r="M39" s="23" t="s">
        <v>175</v>
      </c>
      <c r="N39" s="23" t="s">
        <v>175</v>
      </c>
      <c r="O39" s="23" t="s">
        <v>175</v>
      </c>
      <c r="P39" s="23" t="s">
        <v>175</v>
      </c>
      <c r="AG39" s="22" t="s">
        <v>174</v>
      </c>
      <c r="AH39" s="23" t="s">
        <v>175</v>
      </c>
      <c r="AI39" s="23" t="s">
        <v>175</v>
      </c>
      <c r="AJ39" s="23" t="s">
        <v>290</v>
      </c>
      <c r="AK39" s="23" t="s">
        <v>175</v>
      </c>
      <c r="AL39" s="23" t="s">
        <v>175</v>
      </c>
      <c r="AM39" s="23" t="s">
        <v>175</v>
      </c>
      <c r="AN39" s="23" t="s">
        <v>175</v>
      </c>
      <c r="AO39" s="23" t="s">
        <v>175</v>
      </c>
      <c r="AP39" s="23" t="s">
        <v>175</v>
      </c>
      <c r="AQ39" s="23" t="s">
        <v>175</v>
      </c>
      <c r="AR39" s="23" t="s">
        <v>291</v>
      </c>
      <c r="AS39" s="23" t="s">
        <v>175</v>
      </c>
    </row>
    <row r="40" spans="4:45" ht="18.600000000000001" thickBot="1" x14ac:dyDescent="0.35">
      <c r="D40" s="19"/>
      <c r="AG40" s="19"/>
    </row>
    <row r="41" spans="4:45" ht="15" thickBot="1" x14ac:dyDescent="0.35">
      <c r="D41" s="22" t="s">
        <v>176</v>
      </c>
      <c r="E41" s="22" t="s">
        <v>75</v>
      </c>
      <c r="F41" s="22" t="s">
        <v>76</v>
      </c>
      <c r="G41" s="22" t="s">
        <v>77</v>
      </c>
      <c r="H41" s="22" t="s">
        <v>78</v>
      </c>
      <c r="I41" s="22" t="s">
        <v>79</v>
      </c>
      <c r="J41" s="22" t="s">
        <v>80</v>
      </c>
      <c r="K41" s="22" t="s">
        <v>81</v>
      </c>
      <c r="L41" s="22" t="s">
        <v>82</v>
      </c>
      <c r="M41" s="22" t="s">
        <v>83</v>
      </c>
      <c r="N41" s="22" t="s">
        <v>84</v>
      </c>
      <c r="O41" s="22" t="s">
        <v>85</v>
      </c>
      <c r="P41" s="22" t="s">
        <v>86</v>
      </c>
      <c r="AG41" s="22" t="s">
        <v>176</v>
      </c>
      <c r="AH41" s="22" t="s">
        <v>75</v>
      </c>
      <c r="AI41" s="22" t="s">
        <v>76</v>
      </c>
      <c r="AJ41" s="22" t="s">
        <v>77</v>
      </c>
      <c r="AK41" s="22" t="s">
        <v>78</v>
      </c>
      <c r="AL41" s="22" t="s">
        <v>79</v>
      </c>
      <c r="AM41" s="22" t="s">
        <v>80</v>
      </c>
      <c r="AN41" s="22" t="s">
        <v>81</v>
      </c>
      <c r="AO41" s="22" t="s">
        <v>82</v>
      </c>
      <c r="AP41" s="22" t="s">
        <v>83</v>
      </c>
      <c r="AQ41" s="22" t="s">
        <v>84</v>
      </c>
      <c r="AR41" s="22" t="s">
        <v>85</v>
      </c>
      <c r="AS41" s="22" t="s">
        <v>86</v>
      </c>
    </row>
    <row r="42" spans="4:45" ht="15" thickBot="1" x14ac:dyDescent="0.35">
      <c r="D42" s="22" t="s">
        <v>104</v>
      </c>
      <c r="E42" s="23">
        <v>20.5</v>
      </c>
      <c r="F42" s="23">
        <v>14</v>
      </c>
      <c r="G42" s="23">
        <v>470.3</v>
      </c>
      <c r="H42" s="23">
        <v>18.5</v>
      </c>
      <c r="I42" s="23">
        <v>14</v>
      </c>
      <c r="J42" s="23">
        <v>14</v>
      </c>
      <c r="K42" s="23">
        <v>22.5</v>
      </c>
      <c r="L42" s="23">
        <v>456.3</v>
      </c>
      <c r="M42" s="23">
        <v>14</v>
      </c>
      <c r="N42" s="23">
        <v>14</v>
      </c>
      <c r="O42" s="23">
        <v>14.5</v>
      </c>
      <c r="P42" s="23">
        <v>26</v>
      </c>
      <c r="AG42" s="22" t="s">
        <v>104</v>
      </c>
      <c r="AH42" s="23">
        <v>14.5</v>
      </c>
      <c r="AI42" s="23">
        <v>14</v>
      </c>
      <c r="AJ42" s="23">
        <v>488.6</v>
      </c>
      <c r="AK42" s="23">
        <v>24.5</v>
      </c>
      <c r="AL42" s="23">
        <v>14</v>
      </c>
      <c r="AM42" s="23">
        <v>14</v>
      </c>
      <c r="AN42" s="23">
        <v>22.5</v>
      </c>
      <c r="AO42" s="23">
        <v>40.5</v>
      </c>
      <c r="AP42" s="23">
        <v>14</v>
      </c>
      <c r="AQ42" s="23">
        <v>18.5</v>
      </c>
      <c r="AR42" s="23">
        <v>427.7</v>
      </c>
      <c r="AS42" s="23">
        <v>36.5</v>
      </c>
    </row>
    <row r="43" spans="4:45" ht="15" thickBot="1" x14ac:dyDescent="0.35">
      <c r="D43" s="22" t="s">
        <v>113</v>
      </c>
      <c r="E43" s="23">
        <v>19.5</v>
      </c>
      <c r="F43" s="23">
        <v>13</v>
      </c>
      <c r="G43" s="23">
        <v>465.3</v>
      </c>
      <c r="H43" s="23">
        <v>17.5</v>
      </c>
      <c r="I43" s="23">
        <v>13</v>
      </c>
      <c r="J43" s="23">
        <v>13</v>
      </c>
      <c r="K43" s="23">
        <v>21.5</v>
      </c>
      <c r="L43" s="23">
        <v>440.8</v>
      </c>
      <c r="M43" s="23">
        <v>13</v>
      </c>
      <c r="N43" s="23">
        <v>13</v>
      </c>
      <c r="O43" s="23">
        <v>13.5</v>
      </c>
      <c r="P43" s="23">
        <v>13</v>
      </c>
      <c r="AG43" s="22" t="s">
        <v>113</v>
      </c>
      <c r="AH43" s="23">
        <v>13.5</v>
      </c>
      <c r="AI43" s="23">
        <v>13</v>
      </c>
      <c r="AJ43" s="23">
        <v>487.6</v>
      </c>
      <c r="AK43" s="23">
        <v>23.5</v>
      </c>
      <c r="AL43" s="23">
        <v>13</v>
      </c>
      <c r="AM43" s="23">
        <v>13</v>
      </c>
      <c r="AN43" s="23">
        <v>21.5</v>
      </c>
      <c r="AO43" s="23">
        <v>39.5</v>
      </c>
      <c r="AP43" s="23">
        <v>13</v>
      </c>
      <c r="AQ43" s="23">
        <v>17.5</v>
      </c>
      <c r="AR43" s="23">
        <v>426.7</v>
      </c>
      <c r="AS43" s="23">
        <v>35.5</v>
      </c>
    </row>
    <row r="44" spans="4:45" ht="15" thickBot="1" x14ac:dyDescent="0.35">
      <c r="D44" s="22" t="s">
        <v>121</v>
      </c>
      <c r="E44" s="23">
        <v>18.5</v>
      </c>
      <c r="F44" s="23">
        <v>12</v>
      </c>
      <c r="G44" s="23">
        <v>464.3</v>
      </c>
      <c r="H44" s="23">
        <v>12</v>
      </c>
      <c r="I44" s="23">
        <v>12</v>
      </c>
      <c r="J44" s="23">
        <v>12</v>
      </c>
      <c r="K44" s="23">
        <v>20.5</v>
      </c>
      <c r="L44" s="23">
        <v>439.8</v>
      </c>
      <c r="M44" s="23">
        <v>12</v>
      </c>
      <c r="N44" s="23">
        <v>12</v>
      </c>
      <c r="O44" s="23">
        <v>12.5</v>
      </c>
      <c r="P44" s="23">
        <v>12</v>
      </c>
      <c r="AG44" s="22" t="s">
        <v>121</v>
      </c>
      <c r="AH44" s="23">
        <v>12.5</v>
      </c>
      <c r="AI44" s="23">
        <v>12</v>
      </c>
      <c r="AJ44" s="23">
        <v>486.6</v>
      </c>
      <c r="AK44" s="23">
        <v>22.5</v>
      </c>
      <c r="AL44" s="23">
        <v>12</v>
      </c>
      <c r="AM44" s="23">
        <v>12</v>
      </c>
      <c r="AN44" s="23">
        <v>20.5</v>
      </c>
      <c r="AO44" s="23">
        <v>38.5</v>
      </c>
      <c r="AP44" s="23">
        <v>12</v>
      </c>
      <c r="AQ44" s="23">
        <v>16.5</v>
      </c>
      <c r="AR44" s="23">
        <v>425.7</v>
      </c>
      <c r="AS44" s="23">
        <v>34.5</v>
      </c>
    </row>
    <row r="45" spans="4:45" ht="15" thickBot="1" x14ac:dyDescent="0.35">
      <c r="D45" s="22" t="s">
        <v>128</v>
      </c>
      <c r="E45" s="23">
        <v>17.5</v>
      </c>
      <c r="F45" s="23">
        <v>11</v>
      </c>
      <c r="G45" s="23">
        <v>463.3</v>
      </c>
      <c r="H45" s="23">
        <v>11</v>
      </c>
      <c r="I45" s="23">
        <v>11</v>
      </c>
      <c r="J45" s="23">
        <v>11</v>
      </c>
      <c r="K45" s="23">
        <v>11</v>
      </c>
      <c r="L45" s="23">
        <v>438.8</v>
      </c>
      <c r="M45" s="23">
        <v>11</v>
      </c>
      <c r="N45" s="23">
        <v>11</v>
      </c>
      <c r="O45" s="23">
        <v>11.5</v>
      </c>
      <c r="P45" s="23">
        <v>11</v>
      </c>
      <c r="AG45" s="22" t="s">
        <v>128</v>
      </c>
      <c r="AH45" s="23">
        <v>11.5</v>
      </c>
      <c r="AI45" s="23">
        <v>11</v>
      </c>
      <c r="AJ45" s="23">
        <v>485.6</v>
      </c>
      <c r="AK45" s="23">
        <v>21.5</v>
      </c>
      <c r="AL45" s="23">
        <v>11</v>
      </c>
      <c r="AM45" s="23">
        <v>11</v>
      </c>
      <c r="AN45" s="23">
        <v>19.5</v>
      </c>
      <c r="AO45" s="23">
        <v>37.5</v>
      </c>
      <c r="AP45" s="23">
        <v>11</v>
      </c>
      <c r="AQ45" s="23">
        <v>15.5</v>
      </c>
      <c r="AR45" s="23">
        <v>424.7</v>
      </c>
      <c r="AS45" s="23">
        <v>33.5</v>
      </c>
    </row>
    <row r="46" spans="4:45" ht="15" thickBot="1" x14ac:dyDescent="0.35">
      <c r="D46" s="22" t="s">
        <v>134</v>
      </c>
      <c r="E46" s="23">
        <v>16.5</v>
      </c>
      <c r="F46" s="23">
        <v>10</v>
      </c>
      <c r="G46" s="23">
        <v>462.3</v>
      </c>
      <c r="H46" s="23">
        <v>10</v>
      </c>
      <c r="I46" s="23">
        <v>10</v>
      </c>
      <c r="J46" s="23">
        <v>10</v>
      </c>
      <c r="K46" s="23">
        <v>10</v>
      </c>
      <c r="L46" s="23">
        <v>437.8</v>
      </c>
      <c r="M46" s="23">
        <v>10</v>
      </c>
      <c r="N46" s="23">
        <v>10</v>
      </c>
      <c r="O46" s="23">
        <v>10.5</v>
      </c>
      <c r="P46" s="23">
        <v>10</v>
      </c>
      <c r="AG46" s="22" t="s">
        <v>134</v>
      </c>
      <c r="AH46" s="23">
        <v>10.5</v>
      </c>
      <c r="AI46" s="23">
        <v>10</v>
      </c>
      <c r="AJ46" s="23">
        <v>484.6</v>
      </c>
      <c r="AK46" s="23">
        <v>20.5</v>
      </c>
      <c r="AL46" s="23">
        <v>10</v>
      </c>
      <c r="AM46" s="23">
        <v>10</v>
      </c>
      <c r="AN46" s="23">
        <v>18.5</v>
      </c>
      <c r="AO46" s="23">
        <v>36.5</v>
      </c>
      <c r="AP46" s="23">
        <v>10</v>
      </c>
      <c r="AQ46" s="23">
        <v>14.5</v>
      </c>
      <c r="AR46" s="23">
        <v>423.7</v>
      </c>
      <c r="AS46" s="23">
        <v>32.5</v>
      </c>
    </row>
    <row r="47" spans="4:45" ht="15" thickBot="1" x14ac:dyDescent="0.35">
      <c r="D47" s="22" t="s">
        <v>140</v>
      </c>
      <c r="E47" s="23">
        <v>15.5</v>
      </c>
      <c r="F47" s="23">
        <v>9</v>
      </c>
      <c r="G47" s="23">
        <v>457.8</v>
      </c>
      <c r="H47" s="23">
        <v>9</v>
      </c>
      <c r="I47" s="23">
        <v>9</v>
      </c>
      <c r="J47" s="23">
        <v>9</v>
      </c>
      <c r="K47" s="23">
        <v>9</v>
      </c>
      <c r="L47" s="23">
        <v>435.3</v>
      </c>
      <c r="M47" s="23">
        <v>9</v>
      </c>
      <c r="N47" s="23">
        <v>9</v>
      </c>
      <c r="O47" s="23">
        <v>9.5</v>
      </c>
      <c r="P47" s="23">
        <v>9</v>
      </c>
      <c r="AG47" s="22" t="s">
        <v>140</v>
      </c>
      <c r="AH47" s="23">
        <v>9.5</v>
      </c>
      <c r="AI47" s="23">
        <v>9</v>
      </c>
      <c r="AJ47" s="23">
        <v>483.6</v>
      </c>
      <c r="AK47" s="23">
        <v>19.5</v>
      </c>
      <c r="AL47" s="23">
        <v>9</v>
      </c>
      <c r="AM47" s="23">
        <v>9</v>
      </c>
      <c r="AN47" s="23">
        <v>17.5</v>
      </c>
      <c r="AO47" s="23">
        <v>35.5</v>
      </c>
      <c r="AP47" s="23">
        <v>9</v>
      </c>
      <c r="AQ47" s="23">
        <v>13.5</v>
      </c>
      <c r="AR47" s="23">
        <v>422.7</v>
      </c>
      <c r="AS47" s="23">
        <v>31.5</v>
      </c>
    </row>
    <row r="48" spans="4:45" ht="15" thickBot="1" x14ac:dyDescent="0.35">
      <c r="D48" s="22" t="s">
        <v>146</v>
      </c>
      <c r="E48" s="23">
        <v>14.5</v>
      </c>
      <c r="F48" s="23">
        <v>8</v>
      </c>
      <c r="G48" s="23">
        <v>456.8</v>
      </c>
      <c r="H48" s="23">
        <v>8</v>
      </c>
      <c r="I48" s="23">
        <v>8</v>
      </c>
      <c r="J48" s="23">
        <v>8</v>
      </c>
      <c r="K48" s="23">
        <v>8</v>
      </c>
      <c r="L48" s="23">
        <v>434.3</v>
      </c>
      <c r="M48" s="23">
        <v>8</v>
      </c>
      <c r="N48" s="23">
        <v>8</v>
      </c>
      <c r="O48" s="23">
        <v>8</v>
      </c>
      <c r="P48" s="23">
        <v>8</v>
      </c>
      <c r="AG48" s="22" t="s">
        <v>146</v>
      </c>
      <c r="AH48" s="23">
        <v>8</v>
      </c>
      <c r="AI48" s="23">
        <v>8</v>
      </c>
      <c r="AJ48" s="23">
        <v>482.6</v>
      </c>
      <c r="AK48" s="23">
        <v>18.5</v>
      </c>
      <c r="AL48" s="23">
        <v>8</v>
      </c>
      <c r="AM48" s="23">
        <v>8</v>
      </c>
      <c r="AN48" s="23">
        <v>16.5</v>
      </c>
      <c r="AO48" s="23">
        <v>34.5</v>
      </c>
      <c r="AP48" s="23">
        <v>8</v>
      </c>
      <c r="AQ48" s="23">
        <v>12.5</v>
      </c>
      <c r="AR48" s="23">
        <v>421.7</v>
      </c>
      <c r="AS48" s="23">
        <v>30.5</v>
      </c>
    </row>
    <row r="49" spans="4:49" ht="15" thickBot="1" x14ac:dyDescent="0.35">
      <c r="D49" s="22" t="s">
        <v>151</v>
      </c>
      <c r="E49" s="23">
        <v>13.5</v>
      </c>
      <c r="F49" s="23">
        <v>7</v>
      </c>
      <c r="G49" s="23">
        <v>455.8</v>
      </c>
      <c r="H49" s="23">
        <v>7</v>
      </c>
      <c r="I49" s="23">
        <v>7</v>
      </c>
      <c r="J49" s="23">
        <v>7</v>
      </c>
      <c r="K49" s="23">
        <v>7</v>
      </c>
      <c r="L49" s="23">
        <v>433.3</v>
      </c>
      <c r="M49" s="23">
        <v>7</v>
      </c>
      <c r="N49" s="23">
        <v>7</v>
      </c>
      <c r="O49" s="23">
        <v>7</v>
      </c>
      <c r="P49" s="23">
        <v>7</v>
      </c>
      <c r="AG49" s="22" t="s">
        <v>151</v>
      </c>
      <c r="AH49" s="23">
        <v>7</v>
      </c>
      <c r="AI49" s="23">
        <v>7</v>
      </c>
      <c r="AJ49" s="23">
        <v>481.6</v>
      </c>
      <c r="AK49" s="23">
        <v>17.5</v>
      </c>
      <c r="AL49" s="23">
        <v>7</v>
      </c>
      <c r="AM49" s="23">
        <v>7</v>
      </c>
      <c r="AN49" s="23">
        <v>15.5</v>
      </c>
      <c r="AO49" s="23">
        <v>33.5</v>
      </c>
      <c r="AP49" s="23">
        <v>7</v>
      </c>
      <c r="AQ49" s="23">
        <v>7</v>
      </c>
      <c r="AR49" s="23">
        <v>420.7</v>
      </c>
      <c r="AS49" s="23">
        <v>29.5</v>
      </c>
    </row>
    <row r="50" spans="4:49" ht="15" thickBot="1" x14ac:dyDescent="0.35">
      <c r="D50" s="22" t="s">
        <v>156</v>
      </c>
      <c r="E50" s="23">
        <v>12</v>
      </c>
      <c r="F50" s="23">
        <v>6</v>
      </c>
      <c r="G50" s="23">
        <v>6</v>
      </c>
      <c r="H50" s="23">
        <v>6</v>
      </c>
      <c r="I50" s="23">
        <v>6</v>
      </c>
      <c r="J50" s="23">
        <v>6</v>
      </c>
      <c r="K50" s="23">
        <v>6</v>
      </c>
      <c r="L50" s="23">
        <v>432.3</v>
      </c>
      <c r="M50" s="23">
        <v>6</v>
      </c>
      <c r="N50" s="23">
        <v>6</v>
      </c>
      <c r="O50" s="23">
        <v>6</v>
      </c>
      <c r="P50" s="23">
        <v>6</v>
      </c>
      <c r="AG50" s="22" t="s">
        <v>156</v>
      </c>
      <c r="AH50" s="23">
        <v>6</v>
      </c>
      <c r="AI50" s="23">
        <v>6</v>
      </c>
      <c r="AJ50" s="23">
        <v>480.6</v>
      </c>
      <c r="AK50" s="23">
        <v>16.5</v>
      </c>
      <c r="AL50" s="23">
        <v>6</v>
      </c>
      <c r="AM50" s="23">
        <v>6</v>
      </c>
      <c r="AN50" s="23">
        <v>14.5</v>
      </c>
      <c r="AO50" s="23">
        <v>32.5</v>
      </c>
      <c r="AP50" s="23">
        <v>6</v>
      </c>
      <c r="AQ50" s="23">
        <v>6</v>
      </c>
      <c r="AR50" s="23">
        <v>419.7</v>
      </c>
      <c r="AS50" s="23">
        <v>28.5</v>
      </c>
    </row>
    <row r="51" spans="4:49" ht="15" thickBot="1" x14ac:dyDescent="0.35">
      <c r="D51" s="22" t="s">
        <v>160</v>
      </c>
      <c r="E51" s="23">
        <v>5</v>
      </c>
      <c r="F51" s="23">
        <v>5</v>
      </c>
      <c r="G51" s="23">
        <v>5</v>
      </c>
      <c r="H51" s="23">
        <v>5</v>
      </c>
      <c r="I51" s="23">
        <v>5</v>
      </c>
      <c r="J51" s="23">
        <v>5</v>
      </c>
      <c r="K51" s="23">
        <v>5</v>
      </c>
      <c r="L51" s="23">
        <v>431.3</v>
      </c>
      <c r="M51" s="23">
        <v>5</v>
      </c>
      <c r="N51" s="23">
        <v>5</v>
      </c>
      <c r="O51" s="23">
        <v>5</v>
      </c>
      <c r="P51" s="23">
        <v>5</v>
      </c>
      <c r="AG51" s="22" t="s">
        <v>160</v>
      </c>
      <c r="AH51" s="23">
        <v>5</v>
      </c>
      <c r="AI51" s="23">
        <v>5</v>
      </c>
      <c r="AJ51" s="23">
        <v>479.6</v>
      </c>
      <c r="AK51" s="23">
        <v>5</v>
      </c>
      <c r="AL51" s="23">
        <v>5</v>
      </c>
      <c r="AM51" s="23">
        <v>5</v>
      </c>
      <c r="AN51" s="23">
        <v>13.5</v>
      </c>
      <c r="AO51" s="23">
        <v>31.5</v>
      </c>
      <c r="AP51" s="23">
        <v>5</v>
      </c>
      <c r="AQ51" s="23">
        <v>5</v>
      </c>
      <c r="AR51" s="23">
        <v>418.2</v>
      </c>
      <c r="AS51" s="23">
        <v>27.5</v>
      </c>
    </row>
    <row r="52" spans="4:49" ht="15" thickBot="1" x14ac:dyDescent="0.35">
      <c r="D52" s="22" t="s">
        <v>163</v>
      </c>
      <c r="E52" s="23">
        <v>4</v>
      </c>
      <c r="F52" s="23">
        <v>4</v>
      </c>
      <c r="G52" s="23">
        <v>4</v>
      </c>
      <c r="H52" s="23">
        <v>4</v>
      </c>
      <c r="I52" s="23">
        <v>4</v>
      </c>
      <c r="J52" s="23">
        <v>4</v>
      </c>
      <c r="K52" s="23">
        <v>4</v>
      </c>
      <c r="L52" s="23">
        <v>430.3</v>
      </c>
      <c r="M52" s="23">
        <v>4</v>
      </c>
      <c r="N52" s="23">
        <v>4</v>
      </c>
      <c r="O52" s="23">
        <v>4</v>
      </c>
      <c r="P52" s="23">
        <v>4</v>
      </c>
      <c r="AG52" s="22" t="s">
        <v>163</v>
      </c>
      <c r="AH52" s="23">
        <v>4</v>
      </c>
      <c r="AI52" s="23">
        <v>4</v>
      </c>
      <c r="AJ52" s="23">
        <v>475.2</v>
      </c>
      <c r="AK52" s="23">
        <v>4</v>
      </c>
      <c r="AL52" s="23">
        <v>4</v>
      </c>
      <c r="AM52" s="23">
        <v>4</v>
      </c>
      <c r="AN52" s="23">
        <v>12.5</v>
      </c>
      <c r="AO52" s="23">
        <v>29</v>
      </c>
      <c r="AP52" s="23">
        <v>4</v>
      </c>
      <c r="AQ52" s="23">
        <v>4</v>
      </c>
      <c r="AR52" s="23">
        <v>417.2</v>
      </c>
      <c r="AS52" s="23">
        <v>26.5</v>
      </c>
    </row>
    <row r="53" spans="4:49" ht="15" thickBot="1" x14ac:dyDescent="0.35">
      <c r="D53" s="22" t="s">
        <v>166</v>
      </c>
      <c r="E53" s="23">
        <v>3</v>
      </c>
      <c r="F53" s="23">
        <v>3</v>
      </c>
      <c r="G53" s="23">
        <v>3</v>
      </c>
      <c r="H53" s="23">
        <v>3</v>
      </c>
      <c r="I53" s="23">
        <v>3</v>
      </c>
      <c r="J53" s="23">
        <v>3</v>
      </c>
      <c r="K53" s="23">
        <v>3</v>
      </c>
      <c r="L53" s="23">
        <v>429.3</v>
      </c>
      <c r="M53" s="23">
        <v>3</v>
      </c>
      <c r="N53" s="23">
        <v>3</v>
      </c>
      <c r="O53" s="23">
        <v>3</v>
      </c>
      <c r="P53" s="23">
        <v>3</v>
      </c>
      <c r="AG53" s="22" t="s">
        <v>166</v>
      </c>
      <c r="AH53" s="23">
        <v>3</v>
      </c>
      <c r="AI53" s="23">
        <v>3</v>
      </c>
      <c r="AJ53" s="23">
        <v>474.2</v>
      </c>
      <c r="AK53" s="23">
        <v>3</v>
      </c>
      <c r="AL53" s="23">
        <v>3</v>
      </c>
      <c r="AM53" s="23">
        <v>3</v>
      </c>
      <c r="AN53" s="23">
        <v>3</v>
      </c>
      <c r="AO53" s="23">
        <v>28</v>
      </c>
      <c r="AP53" s="23">
        <v>3</v>
      </c>
      <c r="AQ53" s="23">
        <v>3</v>
      </c>
      <c r="AR53" s="23">
        <v>416.2</v>
      </c>
      <c r="AS53" s="23">
        <v>25.5</v>
      </c>
    </row>
    <row r="54" spans="4:49" ht="15" thickBot="1" x14ac:dyDescent="0.35">
      <c r="D54" s="22" t="s">
        <v>169</v>
      </c>
      <c r="E54" s="23">
        <v>2</v>
      </c>
      <c r="F54" s="23">
        <v>2</v>
      </c>
      <c r="G54" s="23">
        <v>2</v>
      </c>
      <c r="H54" s="23">
        <v>2</v>
      </c>
      <c r="I54" s="23">
        <v>2</v>
      </c>
      <c r="J54" s="23">
        <v>2</v>
      </c>
      <c r="K54" s="23">
        <v>2</v>
      </c>
      <c r="L54" s="23">
        <v>428.3</v>
      </c>
      <c r="M54" s="23">
        <v>2</v>
      </c>
      <c r="N54" s="23">
        <v>2</v>
      </c>
      <c r="O54" s="23">
        <v>2</v>
      </c>
      <c r="P54" s="23">
        <v>2</v>
      </c>
      <c r="AG54" s="22" t="s">
        <v>169</v>
      </c>
      <c r="AH54" s="23">
        <v>2</v>
      </c>
      <c r="AI54" s="23">
        <v>2</v>
      </c>
      <c r="AJ54" s="23">
        <v>473.2</v>
      </c>
      <c r="AK54" s="23">
        <v>2</v>
      </c>
      <c r="AL54" s="23">
        <v>2</v>
      </c>
      <c r="AM54" s="23">
        <v>2</v>
      </c>
      <c r="AN54" s="23">
        <v>2</v>
      </c>
      <c r="AO54" s="23">
        <v>27</v>
      </c>
      <c r="AP54" s="23">
        <v>2</v>
      </c>
      <c r="AQ54" s="23">
        <v>2</v>
      </c>
      <c r="AR54" s="23">
        <v>415.2</v>
      </c>
      <c r="AS54" s="23">
        <v>24.5</v>
      </c>
    </row>
    <row r="55" spans="4:49" ht="15" thickBot="1" x14ac:dyDescent="0.35">
      <c r="D55" s="22" t="s">
        <v>172</v>
      </c>
      <c r="E55" s="23">
        <v>1</v>
      </c>
      <c r="F55" s="23">
        <v>1</v>
      </c>
      <c r="G55" s="23">
        <v>1</v>
      </c>
      <c r="H55" s="23">
        <v>1</v>
      </c>
      <c r="I55" s="23">
        <v>1</v>
      </c>
      <c r="J55" s="23">
        <v>1</v>
      </c>
      <c r="K55" s="23">
        <v>1</v>
      </c>
      <c r="L55" s="23">
        <v>1</v>
      </c>
      <c r="M55" s="23">
        <v>1</v>
      </c>
      <c r="N55" s="23">
        <v>1</v>
      </c>
      <c r="O55" s="23">
        <v>1</v>
      </c>
      <c r="P55" s="23">
        <v>1</v>
      </c>
      <c r="AG55" s="22" t="s">
        <v>172</v>
      </c>
      <c r="AH55" s="23">
        <v>1</v>
      </c>
      <c r="AI55" s="23">
        <v>1</v>
      </c>
      <c r="AJ55" s="23">
        <v>472.2</v>
      </c>
      <c r="AK55" s="23">
        <v>1</v>
      </c>
      <c r="AL55" s="23">
        <v>1</v>
      </c>
      <c r="AM55" s="23">
        <v>1</v>
      </c>
      <c r="AN55" s="23">
        <v>1</v>
      </c>
      <c r="AO55" s="23">
        <v>26</v>
      </c>
      <c r="AP55" s="23">
        <v>1</v>
      </c>
      <c r="AQ55" s="23">
        <v>1</v>
      </c>
      <c r="AR55" s="23">
        <v>414.2</v>
      </c>
      <c r="AS55" s="23">
        <v>23.5</v>
      </c>
    </row>
    <row r="56" spans="4:49" ht="15" thickBot="1" x14ac:dyDescent="0.35">
      <c r="D56" s="22" t="s">
        <v>174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AG56" s="22" t="s">
        <v>174</v>
      </c>
      <c r="AH56" s="23">
        <v>0</v>
      </c>
      <c r="AI56" s="23">
        <v>0</v>
      </c>
      <c r="AJ56" s="23">
        <v>461.2</v>
      </c>
      <c r="AK56" s="23">
        <v>0</v>
      </c>
      <c r="AL56" s="23">
        <v>0</v>
      </c>
      <c r="AM56" s="23">
        <v>0</v>
      </c>
      <c r="AN56" s="23">
        <v>0</v>
      </c>
      <c r="AO56" s="23">
        <v>0</v>
      </c>
      <c r="AP56" s="23">
        <v>0</v>
      </c>
      <c r="AQ56" s="23">
        <v>0</v>
      </c>
      <c r="AR56" s="23">
        <v>413.2</v>
      </c>
      <c r="AS56" s="23">
        <v>0</v>
      </c>
    </row>
    <row r="57" spans="4:49" ht="18.600000000000001" thickBot="1" x14ac:dyDescent="0.35">
      <c r="D57" s="19"/>
      <c r="AG57" s="19"/>
    </row>
    <row r="58" spans="4:49" ht="15" thickBot="1" x14ac:dyDescent="0.35">
      <c r="D58" s="22" t="s">
        <v>177</v>
      </c>
      <c r="E58" s="22" t="s">
        <v>75</v>
      </c>
      <c r="F58" s="22" t="s">
        <v>76</v>
      </c>
      <c r="G58" s="22" t="s">
        <v>77</v>
      </c>
      <c r="H58" s="22" t="s">
        <v>78</v>
      </c>
      <c r="I58" s="22" t="s">
        <v>79</v>
      </c>
      <c r="J58" s="22" t="s">
        <v>80</v>
      </c>
      <c r="K58" s="22" t="s">
        <v>81</v>
      </c>
      <c r="L58" s="22" t="s">
        <v>82</v>
      </c>
      <c r="M58" s="22" t="s">
        <v>83</v>
      </c>
      <c r="N58" s="22" t="s">
        <v>84</v>
      </c>
      <c r="O58" s="22" t="s">
        <v>85</v>
      </c>
      <c r="P58" s="22" t="s">
        <v>86</v>
      </c>
      <c r="Q58" s="22" t="s">
        <v>178</v>
      </c>
      <c r="R58" s="22" t="s">
        <v>179</v>
      </c>
      <c r="S58" s="22" t="s">
        <v>180</v>
      </c>
      <c r="T58" s="22" t="s">
        <v>181</v>
      </c>
      <c r="AG58" s="22" t="s">
        <v>177</v>
      </c>
      <c r="AH58" s="22" t="s">
        <v>75</v>
      </c>
      <c r="AI58" s="22" t="s">
        <v>76</v>
      </c>
      <c r="AJ58" s="22" t="s">
        <v>77</v>
      </c>
      <c r="AK58" s="22" t="s">
        <v>78</v>
      </c>
      <c r="AL58" s="22" t="s">
        <v>79</v>
      </c>
      <c r="AM58" s="22" t="s">
        <v>80</v>
      </c>
      <c r="AN58" s="22" t="s">
        <v>81</v>
      </c>
      <c r="AO58" s="22" t="s">
        <v>82</v>
      </c>
      <c r="AP58" s="22" t="s">
        <v>83</v>
      </c>
      <c r="AQ58" s="22" t="s">
        <v>84</v>
      </c>
      <c r="AR58" s="22" t="s">
        <v>85</v>
      </c>
      <c r="AS58" s="22" t="s">
        <v>86</v>
      </c>
      <c r="AT58" s="22" t="s">
        <v>178</v>
      </c>
      <c r="AU58" s="22" t="s">
        <v>179</v>
      </c>
      <c r="AV58" s="22" t="s">
        <v>180</v>
      </c>
      <c r="AW58" s="22" t="s">
        <v>181</v>
      </c>
    </row>
    <row r="59" spans="4:49" ht="15" thickBot="1" x14ac:dyDescent="0.35">
      <c r="D59" s="22" t="s">
        <v>88</v>
      </c>
      <c r="E59" s="23">
        <v>20.5</v>
      </c>
      <c r="F59" s="23">
        <v>9</v>
      </c>
      <c r="G59" s="23">
        <v>464.3</v>
      </c>
      <c r="H59" s="23">
        <v>18.5</v>
      </c>
      <c r="I59" s="23">
        <v>13</v>
      </c>
      <c r="J59" s="23">
        <v>5</v>
      </c>
      <c r="K59" s="23">
        <v>8</v>
      </c>
      <c r="L59" s="23">
        <v>438.8</v>
      </c>
      <c r="M59" s="23">
        <v>7</v>
      </c>
      <c r="N59" s="23">
        <v>14</v>
      </c>
      <c r="O59" s="23">
        <v>14.5</v>
      </c>
      <c r="P59" s="23">
        <v>6</v>
      </c>
      <c r="Q59" s="23">
        <v>1018.7</v>
      </c>
      <c r="R59" s="23">
        <v>1000</v>
      </c>
      <c r="S59" s="23">
        <v>-18.7</v>
      </c>
      <c r="T59" s="23">
        <v>-1.87</v>
      </c>
      <c r="AG59" s="22" t="s">
        <v>88</v>
      </c>
      <c r="AH59" s="23">
        <v>0</v>
      </c>
      <c r="AI59" s="23">
        <v>5</v>
      </c>
      <c r="AJ59" s="23">
        <v>473.2</v>
      </c>
      <c r="AK59" s="23">
        <v>0</v>
      </c>
      <c r="AL59" s="23">
        <v>1</v>
      </c>
      <c r="AM59" s="23">
        <v>9</v>
      </c>
      <c r="AN59" s="23">
        <v>14.5</v>
      </c>
      <c r="AO59" s="23">
        <v>28</v>
      </c>
      <c r="AP59" s="23">
        <v>7</v>
      </c>
      <c r="AQ59" s="23">
        <v>0</v>
      </c>
      <c r="AR59" s="23">
        <v>413.2</v>
      </c>
      <c r="AS59" s="23">
        <v>30.5</v>
      </c>
      <c r="AT59" s="23">
        <v>981.3</v>
      </c>
      <c r="AU59" s="23">
        <v>1000</v>
      </c>
      <c r="AV59" s="23">
        <v>18.7</v>
      </c>
      <c r="AW59" s="23">
        <v>1.87</v>
      </c>
    </row>
    <row r="60" spans="4:49" ht="15" thickBot="1" x14ac:dyDescent="0.35">
      <c r="D60" s="22" t="s">
        <v>89</v>
      </c>
      <c r="E60" s="23">
        <v>20.5</v>
      </c>
      <c r="F60" s="23">
        <v>11</v>
      </c>
      <c r="G60" s="23">
        <v>465.3</v>
      </c>
      <c r="H60" s="23">
        <v>11</v>
      </c>
      <c r="I60" s="23">
        <v>14</v>
      </c>
      <c r="J60" s="23">
        <v>10</v>
      </c>
      <c r="K60" s="23">
        <v>8</v>
      </c>
      <c r="L60" s="23">
        <v>440.8</v>
      </c>
      <c r="M60" s="23">
        <v>13</v>
      </c>
      <c r="N60" s="23">
        <v>6</v>
      </c>
      <c r="O60" s="23">
        <v>13.5</v>
      </c>
      <c r="P60" s="23">
        <v>10</v>
      </c>
      <c r="Q60" s="23">
        <v>1023.3</v>
      </c>
      <c r="R60" s="23">
        <v>1000</v>
      </c>
      <c r="S60" s="23">
        <v>-23.3</v>
      </c>
      <c r="T60" s="23">
        <v>-2.33</v>
      </c>
      <c r="AG60" s="22" t="s">
        <v>89</v>
      </c>
      <c r="AH60" s="23">
        <v>0</v>
      </c>
      <c r="AI60" s="23">
        <v>3</v>
      </c>
      <c r="AJ60" s="23">
        <v>472.2</v>
      </c>
      <c r="AK60" s="23">
        <v>3</v>
      </c>
      <c r="AL60" s="23">
        <v>0</v>
      </c>
      <c r="AM60" s="23">
        <v>4</v>
      </c>
      <c r="AN60" s="23">
        <v>14.5</v>
      </c>
      <c r="AO60" s="23">
        <v>26</v>
      </c>
      <c r="AP60" s="23">
        <v>1</v>
      </c>
      <c r="AQ60" s="23">
        <v>12.5</v>
      </c>
      <c r="AR60" s="23">
        <v>414.2</v>
      </c>
      <c r="AS60" s="23">
        <v>26.5</v>
      </c>
      <c r="AT60" s="23">
        <v>976.8</v>
      </c>
      <c r="AU60" s="23">
        <v>1000</v>
      </c>
      <c r="AV60" s="23">
        <v>23.2</v>
      </c>
      <c r="AW60" s="23">
        <v>2.3199999999999998</v>
      </c>
    </row>
    <row r="61" spans="4:49" ht="15" thickBot="1" x14ac:dyDescent="0.35">
      <c r="D61" s="22" t="s">
        <v>90</v>
      </c>
      <c r="E61" s="23">
        <v>15.5</v>
      </c>
      <c r="F61" s="23">
        <v>5</v>
      </c>
      <c r="G61" s="23">
        <v>470.3</v>
      </c>
      <c r="H61" s="23">
        <v>6</v>
      </c>
      <c r="I61" s="23">
        <v>13</v>
      </c>
      <c r="J61" s="23">
        <v>13</v>
      </c>
      <c r="K61" s="23">
        <v>20.5</v>
      </c>
      <c r="L61" s="23">
        <v>432.3</v>
      </c>
      <c r="M61" s="23">
        <v>7</v>
      </c>
      <c r="N61" s="23">
        <v>13</v>
      </c>
      <c r="O61" s="23">
        <v>7</v>
      </c>
      <c r="P61" s="23">
        <v>6</v>
      </c>
      <c r="Q61" s="23">
        <v>1008.7</v>
      </c>
      <c r="R61" s="23">
        <v>1000</v>
      </c>
      <c r="S61" s="23">
        <v>-8.6999999999999993</v>
      </c>
      <c r="T61" s="23">
        <v>-0.87</v>
      </c>
      <c r="AG61" s="22" t="s">
        <v>90</v>
      </c>
      <c r="AH61" s="23">
        <v>5</v>
      </c>
      <c r="AI61" s="23">
        <v>9</v>
      </c>
      <c r="AJ61" s="23">
        <v>461.2</v>
      </c>
      <c r="AK61" s="23">
        <v>18.5</v>
      </c>
      <c r="AL61" s="23">
        <v>1</v>
      </c>
      <c r="AM61" s="23">
        <v>1</v>
      </c>
      <c r="AN61" s="23">
        <v>2</v>
      </c>
      <c r="AO61" s="23">
        <v>34.5</v>
      </c>
      <c r="AP61" s="23">
        <v>7</v>
      </c>
      <c r="AQ61" s="23">
        <v>1</v>
      </c>
      <c r="AR61" s="23">
        <v>420.7</v>
      </c>
      <c r="AS61" s="23">
        <v>30.5</v>
      </c>
      <c r="AT61" s="23">
        <v>991.3</v>
      </c>
      <c r="AU61" s="23">
        <v>1000</v>
      </c>
      <c r="AV61" s="23">
        <v>8.6999999999999993</v>
      </c>
      <c r="AW61" s="23">
        <v>0.87</v>
      </c>
    </row>
    <row r="62" spans="4:49" ht="15" thickBot="1" x14ac:dyDescent="0.35">
      <c r="D62" s="22" t="s">
        <v>91</v>
      </c>
      <c r="E62" s="23">
        <v>3</v>
      </c>
      <c r="F62" s="23">
        <v>14</v>
      </c>
      <c r="G62" s="23">
        <v>455.8</v>
      </c>
      <c r="H62" s="23">
        <v>6</v>
      </c>
      <c r="I62" s="23">
        <v>9</v>
      </c>
      <c r="J62" s="23">
        <v>14</v>
      </c>
      <c r="K62" s="23">
        <v>22.5</v>
      </c>
      <c r="L62" s="23">
        <v>438.8</v>
      </c>
      <c r="M62" s="23">
        <v>14</v>
      </c>
      <c r="N62" s="23">
        <v>13</v>
      </c>
      <c r="O62" s="23">
        <v>13.5</v>
      </c>
      <c r="P62" s="23">
        <v>13</v>
      </c>
      <c r="Q62" s="23">
        <v>1016.7</v>
      </c>
      <c r="R62" s="23">
        <v>1000</v>
      </c>
      <c r="S62" s="23">
        <v>-16.7</v>
      </c>
      <c r="T62" s="23">
        <v>-1.67</v>
      </c>
      <c r="AG62" s="22" t="s">
        <v>91</v>
      </c>
      <c r="AH62" s="23">
        <v>11.5</v>
      </c>
      <c r="AI62" s="23">
        <v>0</v>
      </c>
      <c r="AJ62" s="23">
        <v>481.6</v>
      </c>
      <c r="AK62" s="23">
        <v>18.5</v>
      </c>
      <c r="AL62" s="23">
        <v>5</v>
      </c>
      <c r="AM62" s="23">
        <v>0</v>
      </c>
      <c r="AN62" s="23">
        <v>0</v>
      </c>
      <c r="AO62" s="23">
        <v>28</v>
      </c>
      <c r="AP62" s="23">
        <v>0</v>
      </c>
      <c r="AQ62" s="23">
        <v>1</v>
      </c>
      <c r="AR62" s="23">
        <v>414.2</v>
      </c>
      <c r="AS62" s="23">
        <v>23.5</v>
      </c>
      <c r="AT62" s="23">
        <v>983.3</v>
      </c>
      <c r="AU62" s="23">
        <v>1000</v>
      </c>
      <c r="AV62" s="23">
        <v>16.7</v>
      </c>
      <c r="AW62" s="23">
        <v>1.67</v>
      </c>
    </row>
    <row r="63" spans="4:49" ht="15" thickBot="1" x14ac:dyDescent="0.35">
      <c r="D63" s="22" t="s">
        <v>92</v>
      </c>
      <c r="E63" s="23">
        <v>15.5</v>
      </c>
      <c r="F63" s="23">
        <v>13</v>
      </c>
      <c r="G63" s="23">
        <v>455.8</v>
      </c>
      <c r="H63" s="23">
        <v>18.5</v>
      </c>
      <c r="I63" s="23">
        <v>9</v>
      </c>
      <c r="J63" s="23">
        <v>10</v>
      </c>
      <c r="K63" s="23">
        <v>8</v>
      </c>
      <c r="L63" s="23">
        <v>438.8</v>
      </c>
      <c r="M63" s="23">
        <v>7</v>
      </c>
      <c r="N63" s="23">
        <v>6</v>
      </c>
      <c r="O63" s="23">
        <v>13.5</v>
      </c>
      <c r="P63" s="23">
        <v>10</v>
      </c>
      <c r="Q63" s="23">
        <v>1005.2</v>
      </c>
      <c r="R63" s="23">
        <v>1000</v>
      </c>
      <c r="S63" s="23">
        <v>-5.2</v>
      </c>
      <c r="T63" s="23">
        <v>-0.52</v>
      </c>
      <c r="AG63" s="22" t="s">
        <v>92</v>
      </c>
      <c r="AH63" s="23">
        <v>5</v>
      </c>
      <c r="AI63" s="23">
        <v>1</v>
      </c>
      <c r="AJ63" s="23">
        <v>481.6</v>
      </c>
      <c r="AK63" s="23">
        <v>0</v>
      </c>
      <c r="AL63" s="23">
        <v>5</v>
      </c>
      <c r="AM63" s="23">
        <v>4</v>
      </c>
      <c r="AN63" s="23">
        <v>14.5</v>
      </c>
      <c r="AO63" s="23">
        <v>28</v>
      </c>
      <c r="AP63" s="23">
        <v>7</v>
      </c>
      <c r="AQ63" s="23">
        <v>12.5</v>
      </c>
      <c r="AR63" s="23">
        <v>414.2</v>
      </c>
      <c r="AS63" s="23">
        <v>26.5</v>
      </c>
      <c r="AT63" s="23">
        <v>999.3</v>
      </c>
      <c r="AU63" s="23">
        <v>1000</v>
      </c>
      <c r="AV63" s="23">
        <v>0.7</v>
      </c>
      <c r="AW63" s="23">
        <v>7.0000000000000007E-2</v>
      </c>
    </row>
    <row r="64" spans="4:49" ht="15" thickBot="1" x14ac:dyDescent="0.35">
      <c r="D64" s="22" t="s">
        <v>93</v>
      </c>
      <c r="E64" s="23">
        <v>15.5</v>
      </c>
      <c r="F64" s="23">
        <v>11</v>
      </c>
      <c r="G64" s="23">
        <v>455.8</v>
      </c>
      <c r="H64" s="23">
        <v>6</v>
      </c>
      <c r="I64" s="23">
        <v>9</v>
      </c>
      <c r="J64" s="23">
        <v>10</v>
      </c>
      <c r="K64" s="23">
        <v>8</v>
      </c>
      <c r="L64" s="23">
        <v>432.3</v>
      </c>
      <c r="M64" s="23">
        <v>13</v>
      </c>
      <c r="N64" s="23">
        <v>10</v>
      </c>
      <c r="O64" s="23">
        <v>7</v>
      </c>
      <c r="P64" s="23">
        <v>6</v>
      </c>
      <c r="Q64" s="23">
        <v>983.7</v>
      </c>
      <c r="R64" s="23">
        <v>1000</v>
      </c>
      <c r="S64" s="23">
        <v>16.3</v>
      </c>
      <c r="T64" s="23">
        <v>1.63</v>
      </c>
      <c r="AG64" s="22" t="s">
        <v>93</v>
      </c>
      <c r="AH64" s="23">
        <v>5</v>
      </c>
      <c r="AI64" s="23">
        <v>3</v>
      </c>
      <c r="AJ64" s="23">
        <v>481.6</v>
      </c>
      <c r="AK64" s="23">
        <v>18.5</v>
      </c>
      <c r="AL64" s="23">
        <v>5</v>
      </c>
      <c r="AM64" s="23">
        <v>4</v>
      </c>
      <c r="AN64" s="23">
        <v>14.5</v>
      </c>
      <c r="AO64" s="23">
        <v>34.5</v>
      </c>
      <c r="AP64" s="23">
        <v>1</v>
      </c>
      <c r="AQ64" s="23">
        <v>4</v>
      </c>
      <c r="AR64" s="23">
        <v>420.7</v>
      </c>
      <c r="AS64" s="23">
        <v>30.5</v>
      </c>
      <c r="AT64" s="23">
        <v>1022.3</v>
      </c>
      <c r="AU64" s="23">
        <v>1000</v>
      </c>
      <c r="AV64" s="23">
        <v>-22.3</v>
      </c>
      <c r="AW64" s="23">
        <v>-2.23</v>
      </c>
    </row>
    <row r="65" spans="4:49" ht="15" thickBot="1" x14ac:dyDescent="0.35">
      <c r="D65" s="22" t="s">
        <v>94</v>
      </c>
      <c r="E65" s="23">
        <v>18.5</v>
      </c>
      <c r="F65" s="23">
        <v>13</v>
      </c>
      <c r="G65" s="23">
        <v>455.8</v>
      </c>
      <c r="H65" s="23">
        <v>6</v>
      </c>
      <c r="I65" s="23">
        <v>9</v>
      </c>
      <c r="J65" s="23">
        <v>5</v>
      </c>
      <c r="K65" s="23">
        <v>8</v>
      </c>
      <c r="L65" s="23">
        <v>432.3</v>
      </c>
      <c r="M65" s="23">
        <v>13</v>
      </c>
      <c r="N65" s="23">
        <v>6</v>
      </c>
      <c r="O65" s="23">
        <v>13.5</v>
      </c>
      <c r="P65" s="23">
        <v>26</v>
      </c>
      <c r="Q65" s="23">
        <v>1006.2</v>
      </c>
      <c r="R65" s="23">
        <v>1000</v>
      </c>
      <c r="S65" s="23">
        <v>-6.2</v>
      </c>
      <c r="T65" s="23">
        <v>-0.62</v>
      </c>
      <c r="AG65" s="22" t="s">
        <v>94</v>
      </c>
      <c r="AH65" s="23">
        <v>2</v>
      </c>
      <c r="AI65" s="23">
        <v>1</v>
      </c>
      <c r="AJ65" s="23">
        <v>481.6</v>
      </c>
      <c r="AK65" s="23">
        <v>18.5</v>
      </c>
      <c r="AL65" s="23">
        <v>5</v>
      </c>
      <c r="AM65" s="23">
        <v>9</v>
      </c>
      <c r="AN65" s="23">
        <v>14.5</v>
      </c>
      <c r="AO65" s="23">
        <v>34.5</v>
      </c>
      <c r="AP65" s="23">
        <v>1</v>
      </c>
      <c r="AQ65" s="23">
        <v>12.5</v>
      </c>
      <c r="AR65" s="23">
        <v>414.2</v>
      </c>
      <c r="AS65" s="23">
        <v>0</v>
      </c>
      <c r="AT65" s="23">
        <v>993.8</v>
      </c>
      <c r="AU65" s="23">
        <v>1000</v>
      </c>
      <c r="AV65" s="23">
        <v>6.2</v>
      </c>
      <c r="AW65" s="23">
        <v>0.62</v>
      </c>
    </row>
    <row r="66" spans="4:49" ht="15" thickBot="1" x14ac:dyDescent="0.35">
      <c r="D66" s="22" t="s">
        <v>95</v>
      </c>
      <c r="E66" s="23">
        <v>18.5</v>
      </c>
      <c r="F66" s="23">
        <v>9</v>
      </c>
      <c r="G66" s="23">
        <v>455.8</v>
      </c>
      <c r="H66" s="23">
        <v>11</v>
      </c>
      <c r="I66" s="23">
        <v>9</v>
      </c>
      <c r="J66" s="23">
        <v>5</v>
      </c>
      <c r="K66" s="23">
        <v>20.5</v>
      </c>
      <c r="L66" s="23">
        <v>432.3</v>
      </c>
      <c r="M66" s="23">
        <v>7</v>
      </c>
      <c r="N66" s="23">
        <v>10</v>
      </c>
      <c r="O66" s="23">
        <v>7</v>
      </c>
      <c r="P66" s="23">
        <v>13</v>
      </c>
      <c r="Q66" s="23">
        <v>998.2</v>
      </c>
      <c r="R66" s="23">
        <v>1000</v>
      </c>
      <c r="S66" s="23">
        <v>1.8</v>
      </c>
      <c r="T66" s="23">
        <v>0.18</v>
      </c>
      <c r="AG66" s="22" t="s">
        <v>95</v>
      </c>
      <c r="AH66" s="23">
        <v>2</v>
      </c>
      <c r="AI66" s="23">
        <v>5</v>
      </c>
      <c r="AJ66" s="23">
        <v>481.6</v>
      </c>
      <c r="AK66" s="23">
        <v>3</v>
      </c>
      <c r="AL66" s="23">
        <v>5</v>
      </c>
      <c r="AM66" s="23">
        <v>9</v>
      </c>
      <c r="AN66" s="23">
        <v>2</v>
      </c>
      <c r="AO66" s="23">
        <v>34.5</v>
      </c>
      <c r="AP66" s="23">
        <v>7</v>
      </c>
      <c r="AQ66" s="23">
        <v>4</v>
      </c>
      <c r="AR66" s="23">
        <v>420.7</v>
      </c>
      <c r="AS66" s="23">
        <v>23.5</v>
      </c>
      <c r="AT66" s="23">
        <v>997.3</v>
      </c>
      <c r="AU66" s="23">
        <v>1000</v>
      </c>
      <c r="AV66" s="23">
        <v>2.7</v>
      </c>
      <c r="AW66" s="23">
        <v>0.27</v>
      </c>
    </row>
    <row r="67" spans="4:49" ht="15" thickBot="1" x14ac:dyDescent="0.35">
      <c r="D67" s="22" t="s">
        <v>96</v>
      </c>
      <c r="E67" s="23">
        <v>18.5</v>
      </c>
      <c r="F67" s="23">
        <v>5</v>
      </c>
      <c r="G67" s="23">
        <v>462.3</v>
      </c>
      <c r="H67" s="23">
        <v>11</v>
      </c>
      <c r="I67" s="23">
        <v>13</v>
      </c>
      <c r="J67" s="23">
        <v>13</v>
      </c>
      <c r="K67" s="23">
        <v>20.5</v>
      </c>
      <c r="L67" s="23">
        <v>438.8</v>
      </c>
      <c r="M67" s="23">
        <v>13</v>
      </c>
      <c r="N67" s="23">
        <v>6</v>
      </c>
      <c r="O67" s="23">
        <v>7</v>
      </c>
      <c r="P67" s="23">
        <v>6</v>
      </c>
      <c r="Q67" s="23">
        <v>1014.2</v>
      </c>
      <c r="R67" s="23">
        <v>1000</v>
      </c>
      <c r="S67" s="23">
        <v>-14.2</v>
      </c>
      <c r="T67" s="23">
        <v>-1.42</v>
      </c>
      <c r="AG67" s="22" t="s">
        <v>96</v>
      </c>
      <c r="AH67" s="23">
        <v>2</v>
      </c>
      <c r="AI67" s="23">
        <v>9</v>
      </c>
      <c r="AJ67" s="23">
        <v>475.2</v>
      </c>
      <c r="AK67" s="23">
        <v>3</v>
      </c>
      <c r="AL67" s="23">
        <v>1</v>
      </c>
      <c r="AM67" s="23">
        <v>1</v>
      </c>
      <c r="AN67" s="23">
        <v>2</v>
      </c>
      <c r="AO67" s="23">
        <v>28</v>
      </c>
      <c r="AP67" s="23">
        <v>1</v>
      </c>
      <c r="AQ67" s="23">
        <v>12.5</v>
      </c>
      <c r="AR67" s="23">
        <v>420.7</v>
      </c>
      <c r="AS67" s="23">
        <v>30.5</v>
      </c>
      <c r="AT67" s="23">
        <v>985.8</v>
      </c>
      <c r="AU67" s="23">
        <v>1000</v>
      </c>
      <c r="AV67" s="23">
        <v>14.2</v>
      </c>
      <c r="AW67" s="23">
        <v>1.42</v>
      </c>
    </row>
    <row r="68" spans="4:49" ht="15" thickBot="1" x14ac:dyDescent="0.35">
      <c r="D68" s="22" t="s">
        <v>97</v>
      </c>
      <c r="E68" s="23">
        <v>15.5</v>
      </c>
      <c r="F68" s="23">
        <v>5</v>
      </c>
      <c r="G68" s="23">
        <v>455.8</v>
      </c>
      <c r="H68" s="23">
        <v>11</v>
      </c>
      <c r="I68" s="23">
        <v>9</v>
      </c>
      <c r="J68" s="23">
        <v>5</v>
      </c>
      <c r="K68" s="23">
        <v>22.5</v>
      </c>
      <c r="L68" s="23">
        <v>432.3</v>
      </c>
      <c r="M68" s="23">
        <v>13</v>
      </c>
      <c r="N68" s="23">
        <v>10</v>
      </c>
      <c r="O68" s="23">
        <v>7</v>
      </c>
      <c r="P68" s="23">
        <v>10</v>
      </c>
      <c r="Q68" s="23">
        <v>996.2</v>
      </c>
      <c r="R68" s="23">
        <v>1000</v>
      </c>
      <c r="S68" s="23">
        <v>3.8</v>
      </c>
      <c r="T68" s="23">
        <v>0.38</v>
      </c>
      <c r="AG68" s="22" t="s">
        <v>97</v>
      </c>
      <c r="AH68" s="23">
        <v>5</v>
      </c>
      <c r="AI68" s="23">
        <v>9</v>
      </c>
      <c r="AJ68" s="23">
        <v>481.6</v>
      </c>
      <c r="AK68" s="23">
        <v>3</v>
      </c>
      <c r="AL68" s="23">
        <v>5</v>
      </c>
      <c r="AM68" s="23">
        <v>9</v>
      </c>
      <c r="AN68" s="23">
        <v>0</v>
      </c>
      <c r="AO68" s="23">
        <v>34.5</v>
      </c>
      <c r="AP68" s="23">
        <v>1</v>
      </c>
      <c r="AQ68" s="23">
        <v>4</v>
      </c>
      <c r="AR68" s="23">
        <v>420.7</v>
      </c>
      <c r="AS68" s="23">
        <v>26.5</v>
      </c>
      <c r="AT68" s="23">
        <v>999.3</v>
      </c>
      <c r="AU68" s="23">
        <v>1000</v>
      </c>
      <c r="AV68" s="23">
        <v>0.7</v>
      </c>
      <c r="AW68" s="23">
        <v>7.0000000000000007E-2</v>
      </c>
    </row>
    <row r="69" spans="4:49" ht="15" thickBot="1" x14ac:dyDescent="0.35">
      <c r="D69" s="22" t="s">
        <v>98</v>
      </c>
      <c r="E69" s="23">
        <v>3</v>
      </c>
      <c r="F69" s="23">
        <v>9</v>
      </c>
      <c r="G69" s="23">
        <v>463.3</v>
      </c>
      <c r="H69" s="23">
        <v>6</v>
      </c>
      <c r="I69" s="23">
        <v>13</v>
      </c>
      <c r="J69" s="23">
        <v>10</v>
      </c>
      <c r="K69" s="23">
        <v>8</v>
      </c>
      <c r="L69" s="23">
        <v>432.3</v>
      </c>
      <c r="M69" s="23">
        <v>7</v>
      </c>
      <c r="N69" s="23">
        <v>10</v>
      </c>
      <c r="O69" s="23">
        <v>7</v>
      </c>
      <c r="P69" s="23">
        <v>6</v>
      </c>
      <c r="Q69" s="23">
        <v>974.7</v>
      </c>
      <c r="R69" s="23">
        <v>1000</v>
      </c>
      <c r="S69" s="23">
        <v>25.3</v>
      </c>
      <c r="T69" s="23">
        <v>2.5299999999999998</v>
      </c>
      <c r="AG69" s="22" t="s">
        <v>98</v>
      </c>
      <c r="AH69" s="23">
        <v>11.5</v>
      </c>
      <c r="AI69" s="23">
        <v>5</v>
      </c>
      <c r="AJ69" s="23">
        <v>474.2</v>
      </c>
      <c r="AK69" s="23">
        <v>18.5</v>
      </c>
      <c r="AL69" s="23">
        <v>1</v>
      </c>
      <c r="AM69" s="23">
        <v>4</v>
      </c>
      <c r="AN69" s="23">
        <v>14.5</v>
      </c>
      <c r="AO69" s="23">
        <v>34.5</v>
      </c>
      <c r="AP69" s="23">
        <v>7</v>
      </c>
      <c r="AQ69" s="23">
        <v>4</v>
      </c>
      <c r="AR69" s="23">
        <v>420.7</v>
      </c>
      <c r="AS69" s="23">
        <v>30.5</v>
      </c>
      <c r="AT69" s="23">
        <v>1025.2</v>
      </c>
      <c r="AU69" s="23">
        <v>1000</v>
      </c>
      <c r="AV69" s="23">
        <v>-25.2</v>
      </c>
      <c r="AW69" s="23">
        <v>-2.52</v>
      </c>
    </row>
    <row r="70" spans="4:49" ht="15" thickBot="1" x14ac:dyDescent="0.35">
      <c r="D70" s="22" t="s">
        <v>99</v>
      </c>
      <c r="E70" s="23">
        <v>15.5</v>
      </c>
      <c r="F70" s="23">
        <v>5</v>
      </c>
      <c r="G70" s="23">
        <v>462.3</v>
      </c>
      <c r="H70" s="23">
        <v>6</v>
      </c>
      <c r="I70" s="23">
        <v>9</v>
      </c>
      <c r="J70" s="23">
        <v>5</v>
      </c>
      <c r="K70" s="23">
        <v>8</v>
      </c>
      <c r="L70" s="23">
        <v>438.8</v>
      </c>
      <c r="M70" s="23">
        <v>7</v>
      </c>
      <c r="N70" s="23">
        <v>6</v>
      </c>
      <c r="O70" s="23">
        <v>9.5</v>
      </c>
      <c r="P70" s="23">
        <v>6</v>
      </c>
      <c r="Q70" s="23">
        <v>978.2</v>
      </c>
      <c r="R70" s="23">
        <v>1000</v>
      </c>
      <c r="S70" s="23">
        <v>21.8</v>
      </c>
      <c r="T70" s="23">
        <v>2.1800000000000002</v>
      </c>
      <c r="AG70" s="22" t="s">
        <v>99</v>
      </c>
      <c r="AH70" s="23">
        <v>5</v>
      </c>
      <c r="AI70" s="23">
        <v>9</v>
      </c>
      <c r="AJ70" s="23">
        <v>475.2</v>
      </c>
      <c r="AK70" s="23">
        <v>18.5</v>
      </c>
      <c r="AL70" s="23">
        <v>5</v>
      </c>
      <c r="AM70" s="23">
        <v>9</v>
      </c>
      <c r="AN70" s="23">
        <v>14.5</v>
      </c>
      <c r="AO70" s="23">
        <v>28</v>
      </c>
      <c r="AP70" s="23">
        <v>7</v>
      </c>
      <c r="AQ70" s="23">
        <v>12.5</v>
      </c>
      <c r="AR70" s="23">
        <v>418.2</v>
      </c>
      <c r="AS70" s="23">
        <v>30.5</v>
      </c>
      <c r="AT70" s="23">
        <v>1032.2</v>
      </c>
      <c r="AU70" s="23">
        <v>1000</v>
      </c>
      <c r="AV70" s="23">
        <v>-32.200000000000003</v>
      </c>
      <c r="AW70" s="23">
        <v>-3.22</v>
      </c>
    </row>
    <row r="71" spans="4:49" ht="15" thickBot="1" x14ac:dyDescent="0.35">
      <c r="D71" s="22" t="s">
        <v>100</v>
      </c>
      <c r="E71" s="23">
        <v>3</v>
      </c>
      <c r="F71" s="23">
        <v>5</v>
      </c>
      <c r="G71" s="23">
        <v>455.8</v>
      </c>
      <c r="H71" s="23">
        <v>11</v>
      </c>
      <c r="I71" s="23">
        <v>9</v>
      </c>
      <c r="J71" s="23">
        <v>5</v>
      </c>
      <c r="K71" s="23">
        <v>8</v>
      </c>
      <c r="L71" s="23">
        <v>440.8</v>
      </c>
      <c r="M71" s="23">
        <v>13</v>
      </c>
      <c r="N71" s="23">
        <v>13</v>
      </c>
      <c r="O71" s="23">
        <v>7</v>
      </c>
      <c r="P71" s="23">
        <v>6</v>
      </c>
      <c r="Q71" s="23">
        <v>976.7</v>
      </c>
      <c r="R71" s="23">
        <v>1000</v>
      </c>
      <c r="S71" s="23">
        <v>23.3</v>
      </c>
      <c r="T71" s="23">
        <v>2.33</v>
      </c>
      <c r="AG71" s="22" t="s">
        <v>100</v>
      </c>
      <c r="AH71" s="23">
        <v>11.5</v>
      </c>
      <c r="AI71" s="23">
        <v>9</v>
      </c>
      <c r="AJ71" s="23">
        <v>481.6</v>
      </c>
      <c r="AK71" s="23">
        <v>3</v>
      </c>
      <c r="AL71" s="23">
        <v>5</v>
      </c>
      <c r="AM71" s="23">
        <v>9</v>
      </c>
      <c r="AN71" s="23">
        <v>14.5</v>
      </c>
      <c r="AO71" s="23">
        <v>26</v>
      </c>
      <c r="AP71" s="23">
        <v>1</v>
      </c>
      <c r="AQ71" s="23">
        <v>1</v>
      </c>
      <c r="AR71" s="23">
        <v>420.7</v>
      </c>
      <c r="AS71" s="23">
        <v>30.5</v>
      </c>
      <c r="AT71" s="23">
        <v>1012.8</v>
      </c>
      <c r="AU71" s="23">
        <v>1000</v>
      </c>
      <c r="AV71" s="23">
        <v>-12.8</v>
      </c>
      <c r="AW71" s="23">
        <v>-1.28</v>
      </c>
    </row>
    <row r="72" spans="4:49" ht="15" thickBot="1" x14ac:dyDescent="0.35">
      <c r="D72" s="22" t="s">
        <v>101</v>
      </c>
      <c r="E72" s="23">
        <v>3</v>
      </c>
      <c r="F72" s="23">
        <v>9</v>
      </c>
      <c r="G72" s="23">
        <v>455.8</v>
      </c>
      <c r="H72" s="23">
        <v>18.5</v>
      </c>
      <c r="I72" s="23">
        <v>9</v>
      </c>
      <c r="J72" s="23">
        <v>10</v>
      </c>
      <c r="K72" s="23">
        <v>20.5</v>
      </c>
      <c r="L72" s="23">
        <v>432.3</v>
      </c>
      <c r="M72" s="23">
        <v>7</v>
      </c>
      <c r="N72" s="23">
        <v>6</v>
      </c>
      <c r="O72" s="23">
        <v>9.5</v>
      </c>
      <c r="P72" s="23">
        <v>10</v>
      </c>
      <c r="Q72" s="23">
        <v>990.7</v>
      </c>
      <c r="R72" s="23">
        <v>1000</v>
      </c>
      <c r="S72" s="23">
        <v>9.3000000000000007</v>
      </c>
      <c r="T72" s="23">
        <v>0.93</v>
      </c>
      <c r="AG72" s="22" t="s">
        <v>101</v>
      </c>
      <c r="AH72" s="23">
        <v>11.5</v>
      </c>
      <c r="AI72" s="23">
        <v>5</v>
      </c>
      <c r="AJ72" s="23">
        <v>481.6</v>
      </c>
      <c r="AK72" s="23">
        <v>0</v>
      </c>
      <c r="AL72" s="23">
        <v>5</v>
      </c>
      <c r="AM72" s="23">
        <v>4</v>
      </c>
      <c r="AN72" s="23">
        <v>2</v>
      </c>
      <c r="AO72" s="23">
        <v>34.5</v>
      </c>
      <c r="AP72" s="23">
        <v>7</v>
      </c>
      <c r="AQ72" s="23">
        <v>12.5</v>
      </c>
      <c r="AR72" s="23">
        <v>418.2</v>
      </c>
      <c r="AS72" s="23">
        <v>26.5</v>
      </c>
      <c r="AT72" s="23">
        <v>1007.8</v>
      </c>
      <c r="AU72" s="23">
        <v>1000</v>
      </c>
      <c r="AV72" s="23">
        <v>-7.8</v>
      </c>
      <c r="AW72" s="23">
        <v>-0.78</v>
      </c>
    </row>
    <row r="73" spans="4:49" ht="15" thickBot="1" x14ac:dyDescent="0.35">
      <c r="D73" s="22" t="s">
        <v>102</v>
      </c>
      <c r="E73" s="23">
        <v>15.5</v>
      </c>
      <c r="F73" s="23">
        <v>5</v>
      </c>
      <c r="G73" s="23">
        <v>462.3</v>
      </c>
      <c r="H73" s="23">
        <v>6</v>
      </c>
      <c r="I73" s="23">
        <v>9</v>
      </c>
      <c r="J73" s="23">
        <v>13</v>
      </c>
      <c r="K73" s="23">
        <v>8</v>
      </c>
      <c r="L73" s="23">
        <v>456.3</v>
      </c>
      <c r="M73" s="23">
        <v>7</v>
      </c>
      <c r="N73" s="23">
        <v>6</v>
      </c>
      <c r="O73" s="23">
        <v>7</v>
      </c>
      <c r="P73" s="23">
        <v>13</v>
      </c>
      <c r="Q73" s="23">
        <v>1008.2</v>
      </c>
      <c r="R73" s="23">
        <v>1000</v>
      </c>
      <c r="S73" s="23">
        <v>-8.1999999999999993</v>
      </c>
      <c r="T73" s="23">
        <v>-0.82</v>
      </c>
      <c r="AG73" s="22" t="s">
        <v>102</v>
      </c>
      <c r="AH73" s="23">
        <v>5</v>
      </c>
      <c r="AI73" s="23">
        <v>9</v>
      </c>
      <c r="AJ73" s="23">
        <v>475.2</v>
      </c>
      <c r="AK73" s="23">
        <v>18.5</v>
      </c>
      <c r="AL73" s="23">
        <v>5</v>
      </c>
      <c r="AM73" s="23">
        <v>1</v>
      </c>
      <c r="AN73" s="23">
        <v>14.5</v>
      </c>
      <c r="AO73" s="23">
        <v>0</v>
      </c>
      <c r="AP73" s="23">
        <v>7</v>
      </c>
      <c r="AQ73" s="23">
        <v>12.5</v>
      </c>
      <c r="AR73" s="23">
        <v>420.7</v>
      </c>
      <c r="AS73" s="23">
        <v>23.5</v>
      </c>
      <c r="AT73" s="23">
        <v>991.8</v>
      </c>
      <c r="AU73" s="23">
        <v>1000</v>
      </c>
      <c r="AV73" s="23">
        <v>8.1999999999999993</v>
      </c>
      <c r="AW73" s="23">
        <v>0.82</v>
      </c>
    </row>
    <row r="74" spans="4:49" ht="15" thickBot="1" x14ac:dyDescent="0.35"/>
    <row r="75" spans="4:49" ht="15" thickBot="1" x14ac:dyDescent="0.35">
      <c r="D75" s="24" t="s">
        <v>182</v>
      </c>
      <c r="E75" s="25">
        <v>1098.5999999999999</v>
      </c>
      <c r="AG75" s="24" t="s">
        <v>182</v>
      </c>
      <c r="AH75" s="25">
        <v>1129.3</v>
      </c>
    </row>
    <row r="76" spans="4:49" ht="15" thickBot="1" x14ac:dyDescent="0.35">
      <c r="D76" s="24" t="s">
        <v>183</v>
      </c>
      <c r="E76" s="25">
        <v>0</v>
      </c>
      <c r="AG76" s="24" t="s">
        <v>183</v>
      </c>
      <c r="AH76" s="25">
        <v>874.4</v>
      </c>
    </row>
    <row r="77" spans="4:49" ht="15" thickBot="1" x14ac:dyDescent="0.35">
      <c r="D77" s="24" t="s">
        <v>184</v>
      </c>
      <c r="E77" s="25">
        <v>14999.6</v>
      </c>
      <c r="AG77" s="24" t="s">
        <v>184</v>
      </c>
      <c r="AH77" s="25">
        <v>15000.3</v>
      </c>
    </row>
    <row r="78" spans="4:49" ht="15" thickBot="1" x14ac:dyDescent="0.35">
      <c r="D78" s="24" t="s">
        <v>185</v>
      </c>
      <c r="E78" s="25">
        <v>15000</v>
      </c>
      <c r="AG78" s="24" t="s">
        <v>185</v>
      </c>
      <c r="AH78" s="25">
        <v>15000</v>
      </c>
    </row>
    <row r="79" spans="4:49" ht="15" thickBot="1" x14ac:dyDescent="0.35">
      <c r="D79" s="24" t="s">
        <v>186</v>
      </c>
      <c r="E79" s="25">
        <v>-0.4</v>
      </c>
      <c r="AG79" s="24" t="s">
        <v>186</v>
      </c>
      <c r="AH79" s="25">
        <v>0.3</v>
      </c>
    </row>
    <row r="80" spans="4:49" ht="15" thickBot="1" x14ac:dyDescent="0.35">
      <c r="D80" s="24" t="s">
        <v>187</v>
      </c>
      <c r="E80" s="25"/>
      <c r="AG80" s="24" t="s">
        <v>187</v>
      </c>
      <c r="AH80" s="25"/>
    </row>
    <row r="81" spans="4:34" ht="15" thickBot="1" x14ac:dyDescent="0.35">
      <c r="D81" s="24" t="s">
        <v>188</v>
      </c>
      <c r="E81" s="25"/>
      <c r="AG81" s="24" t="s">
        <v>188</v>
      </c>
      <c r="AH81" s="25"/>
    </row>
    <row r="82" spans="4:34" ht="15" thickBot="1" x14ac:dyDescent="0.35">
      <c r="D82" s="24" t="s">
        <v>189</v>
      </c>
      <c r="E82" s="25">
        <v>0</v>
      </c>
      <c r="AG82" s="24" t="s">
        <v>189</v>
      </c>
      <c r="AH82" s="25">
        <v>0</v>
      </c>
    </row>
    <row r="84" spans="4:34" x14ac:dyDescent="0.3">
      <c r="D84" s="18" t="s">
        <v>190</v>
      </c>
      <c r="AG84" s="18" t="s">
        <v>190</v>
      </c>
    </row>
    <row r="86" spans="4:34" x14ac:dyDescent="0.3">
      <c r="D86" s="26" t="s">
        <v>191</v>
      </c>
      <c r="AG86" s="26" t="s">
        <v>191</v>
      </c>
    </row>
    <row r="87" spans="4:34" x14ac:dyDescent="0.3">
      <c r="D87" s="26" t="s">
        <v>192</v>
      </c>
      <c r="AG87" s="26" t="s">
        <v>292</v>
      </c>
    </row>
  </sheetData>
  <hyperlinks>
    <hyperlink ref="B2" r:id="rId1" xr:uid="{60E20649-F96D-46F5-8E8D-031095105062}"/>
    <hyperlink ref="B1" r:id="rId2" xr:uid="{C192F1B2-C84A-426B-AB9B-35DBE4505735}"/>
    <hyperlink ref="B5" r:id="rId3" xr:uid="{A25D38A9-259B-4F06-A30F-08D7130C2373}"/>
    <hyperlink ref="D84" r:id="rId4" display="https://miau.my-x.hu/myx-free/coco/test/623773620230208053144.html" xr:uid="{BA19D916-C2EC-4FA1-8C2B-AE4B862E6A40}"/>
    <hyperlink ref="AG84" r:id="rId5" display="https://miau.my-x.hu/myx-free/coco/test/464579820230208053720.html" xr:uid="{BCBDE145-50DB-483E-8A61-7DA75E7160DD}"/>
  </hyperlinks>
  <pageMargins left="0.7" right="0.7" top="0.75" bottom="0.75" header="0.3" footer="0.3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3FDDB-52DD-4213-B3B1-32C24BD08572}">
  <dimension ref="A1:I19"/>
  <sheetViews>
    <sheetView workbookViewId="0"/>
  </sheetViews>
  <sheetFormatPr defaultRowHeight="14.4" x14ac:dyDescent="0.3"/>
  <cols>
    <col min="1" max="1" width="35.109375" bestFit="1" customWidth="1"/>
    <col min="2" max="2" width="10.109375" bestFit="1" customWidth="1"/>
    <col min="3" max="3" width="13.88671875" bestFit="1" customWidth="1"/>
    <col min="4" max="4" width="8.21875" bestFit="1" customWidth="1"/>
    <col min="5" max="5" width="10.109375" bestFit="1" customWidth="1"/>
    <col min="6" max="6" width="20.6640625" bestFit="1" customWidth="1"/>
    <col min="8" max="8" width="10" bestFit="1" customWidth="1"/>
    <col min="9" max="9" width="24.6640625" bestFit="1" customWidth="1"/>
  </cols>
  <sheetData>
    <row r="1" spans="1:9" ht="28.8" x14ac:dyDescent="0.3">
      <c r="A1" s="1" t="str">
        <f>'ranked OAM with naive solution'!A2</f>
        <v>objects/attributes</v>
      </c>
      <c r="B1" s="1" t="str">
        <f>'ranked OAM with naive solution'!P2</f>
        <v>naive ranks</v>
      </c>
      <c r="C1" s="2" t="s">
        <v>193</v>
      </c>
      <c r="D1" s="2" t="s">
        <v>295</v>
      </c>
      <c r="E1" t="s">
        <v>194</v>
      </c>
      <c r="F1" s="1" t="s">
        <v>195</v>
      </c>
      <c r="G1" t="s">
        <v>296</v>
      </c>
      <c r="H1" t="s">
        <v>297</v>
      </c>
      <c r="I1" s="1" t="s">
        <v>300</v>
      </c>
    </row>
    <row r="2" spans="1:9" x14ac:dyDescent="0.3">
      <c r="A2" s="1" t="str">
        <f>'ranked OAM with naive solution'!A3</f>
        <v>support@msupdate.net</v>
      </c>
      <c r="B2" s="1">
        <f>'ranked OAM with naive solution'!P3</f>
        <v>3</v>
      </c>
      <c r="C2" s="1">
        <f>RANK('online solution'!Q59,'online solution'!Q$59:Q$73,0)</f>
        <v>2</v>
      </c>
      <c r="D2" s="1">
        <f>IF('online solution'!AV59*'online solution'!S59&lt;=0,1,0)</f>
        <v>1</v>
      </c>
      <c r="E2" s="1">
        <f>B2-C2</f>
        <v>1</v>
      </c>
      <c r="G2" s="1">
        <f>'online solution'!Q59</f>
        <v>1018.7</v>
      </c>
      <c r="H2" s="1">
        <f>'online solution'!AT59</f>
        <v>981.3</v>
      </c>
      <c r="I2" t="s">
        <v>298</v>
      </c>
    </row>
    <row r="3" spans="1:9" x14ac:dyDescent="0.3">
      <c r="A3" s="1" t="str">
        <f>'ranked OAM with naive solution'!A4</f>
        <v>laura@startup.com</v>
      </c>
      <c r="B3" s="1">
        <f>'ranked OAM with naive solution'!P4</f>
        <v>1</v>
      </c>
      <c r="C3" s="1">
        <f>RANK('online solution'!Q60,'online solution'!Q$59:Q$73,0)</f>
        <v>1</v>
      </c>
      <c r="D3" s="1">
        <f>IF('online solution'!AV60*'online solution'!S60&lt;=0,1,0)</f>
        <v>1</v>
      </c>
      <c r="E3" s="1">
        <f t="shared" ref="E3:E16" si="0">B3-C3</f>
        <v>0</v>
      </c>
      <c r="F3" t="s">
        <v>196</v>
      </c>
      <c r="G3" s="1">
        <f>'online solution'!Q60</f>
        <v>1023.3</v>
      </c>
      <c r="H3" s="1">
        <f>'online solution'!AT60</f>
        <v>976.8</v>
      </c>
      <c r="I3" t="s">
        <v>298</v>
      </c>
    </row>
    <row r="4" spans="1:9" x14ac:dyDescent="0.3">
      <c r="A4" s="1" t="str">
        <f>'ranked OAM with naive solution'!A5</f>
        <v>msoutlook94@service.out1ook.com</v>
      </c>
      <c r="B4" s="1">
        <f>'ranked OAM with naive solution'!P5</f>
        <v>7</v>
      </c>
      <c r="C4" s="1">
        <f>RANK('online solution'!Q61,'online solution'!Q$59:Q$73,0)</f>
        <v>5</v>
      </c>
      <c r="D4" s="1">
        <f>IF('online solution'!AV61*'online solution'!S61&lt;=0,1,0)</f>
        <v>1</v>
      </c>
      <c r="E4" s="1">
        <f t="shared" si="0"/>
        <v>2</v>
      </c>
      <c r="G4" s="1">
        <f>'online solution'!Q61</f>
        <v>1008.7</v>
      </c>
      <c r="H4" s="1">
        <f>'online solution'!AT61</f>
        <v>991.3</v>
      </c>
      <c r="I4" t="s">
        <v>298</v>
      </c>
    </row>
    <row r="5" spans="1:9" x14ac:dyDescent="0.3">
      <c r="A5" s="1" t="str">
        <f>'ranked OAM with naive solution'!A6</f>
        <v>verfication@lehigh.edu</v>
      </c>
      <c r="B5" s="1">
        <f>'ranked OAM with naive solution'!P6</f>
        <v>2</v>
      </c>
      <c r="C5" s="1">
        <f>RANK('online solution'!Q62,'online solution'!Q$59:Q$73,0)</f>
        <v>3</v>
      </c>
      <c r="D5" s="1">
        <f>IF('online solution'!AV62*'online solution'!S62&lt;=0,1,0)</f>
        <v>1</v>
      </c>
      <c r="E5" s="1">
        <f t="shared" si="0"/>
        <v>-1</v>
      </c>
      <c r="G5" s="1">
        <f>'online solution'!Q62</f>
        <v>1016.7</v>
      </c>
      <c r="H5" s="1">
        <f>'online solution'!AT62</f>
        <v>983.3</v>
      </c>
      <c r="I5" t="s">
        <v>298</v>
      </c>
    </row>
    <row r="6" spans="1:9" x14ac:dyDescent="0.3">
      <c r="A6" s="1" t="str">
        <f>'ranked OAM with naive solution'!A7</f>
        <v>info@colgate.edu</v>
      </c>
      <c r="B6" s="1">
        <f>'ranked OAM with naive solution'!P7</f>
        <v>5</v>
      </c>
      <c r="C6" s="1">
        <f>RANK('online solution'!Q63,'online solution'!Q$59:Q$73,0)</f>
        <v>8</v>
      </c>
      <c r="D6" s="1">
        <f>IF('online solution'!AV63*'online solution'!S63&lt;=0,1,0)</f>
        <v>1</v>
      </c>
      <c r="E6" s="1">
        <f t="shared" si="0"/>
        <v>-3</v>
      </c>
      <c r="F6" t="s">
        <v>198</v>
      </c>
      <c r="G6" s="1">
        <f>'online solution'!Q63</f>
        <v>1005.2</v>
      </c>
      <c r="H6" s="1">
        <f>'online solution'!AT63</f>
        <v>999.3</v>
      </c>
      <c r="I6" t="s">
        <v>298</v>
      </c>
    </row>
    <row r="7" spans="1:9" x14ac:dyDescent="0.3">
      <c r="A7" s="1" t="str">
        <f>'ranked OAM with naive solution'!A8</f>
        <v>adminstraction@pentagon-seguridad.cl</v>
      </c>
      <c r="B7" s="1">
        <f>'ranked OAM with naive solution'!P8</f>
        <v>11</v>
      </c>
      <c r="C7" s="1">
        <f>RANK('online solution'!Q64,'online solution'!Q$59:Q$73,0)</f>
        <v>12</v>
      </c>
      <c r="D7" s="1">
        <f>IF('online solution'!AV64*'online solution'!S64&lt;=0,1,0)</f>
        <v>1</v>
      </c>
      <c r="E7" s="1">
        <f t="shared" si="0"/>
        <v>-1</v>
      </c>
      <c r="G7" s="1">
        <f>'online solution'!Q64</f>
        <v>983.7</v>
      </c>
      <c r="H7" s="1">
        <f>'online solution'!AT64</f>
        <v>1022.3</v>
      </c>
      <c r="I7" t="s">
        <v>298</v>
      </c>
    </row>
    <row r="8" spans="1:9" x14ac:dyDescent="0.3">
      <c r="A8" s="1" t="str">
        <f>'ranked OAM with naive solution'!A9</f>
        <v>cariccio@virginia.edu</v>
      </c>
      <c r="B8" s="1">
        <f>'ranked OAM with naive solution'!P9</f>
        <v>6</v>
      </c>
      <c r="C8" s="1">
        <f>RANK('online solution'!Q65,'online solution'!Q$59:Q$73,0)</f>
        <v>7</v>
      </c>
      <c r="D8" s="1">
        <f>IF('online solution'!AV65*'online solution'!S65&lt;=0,1,0)</f>
        <v>1</v>
      </c>
      <c r="E8" s="1">
        <f t="shared" si="0"/>
        <v>-1</v>
      </c>
      <c r="G8" s="1">
        <f>'online solution'!Q65</f>
        <v>1006.2</v>
      </c>
      <c r="H8" s="1">
        <f>'online solution'!AT65</f>
        <v>993.8</v>
      </c>
      <c r="I8" t="s">
        <v>298</v>
      </c>
    </row>
    <row r="9" spans="1:9" x14ac:dyDescent="0.3">
      <c r="A9" s="30" t="str">
        <f>'ranked OAM with naive solution'!A10</f>
        <v>emrgencyupdates@micrsoft-federal.com</v>
      </c>
      <c r="B9" s="30">
        <f>'ranked OAM with naive solution'!P10</f>
        <v>8</v>
      </c>
      <c r="C9" s="30">
        <f>RANK('online solution'!Q66,'online solution'!Q$59:Q$73,0)</f>
        <v>9</v>
      </c>
      <c r="D9" s="30">
        <f>IF('online solution'!AV66*'online solution'!S66&lt;=0,1,0)</f>
        <v>0</v>
      </c>
      <c r="E9" s="30">
        <f t="shared" si="0"/>
        <v>-1</v>
      </c>
      <c r="G9" s="29">
        <f>'online solution'!Q66</f>
        <v>998.2</v>
      </c>
      <c r="H9" s="29">
        <f>'online solution'!AT66</f>
        <v>997.3</v>
      </c>
      <c r="I9" s="28" t="s">
        <v>299</v>
      </c>
    </row>
    <row r="10" spans="1:9" x14ac:dyDescent="0.3">
      <c r="A10" s="1" t="str">
        <f>'ranked OAM with naive solution'!A11</f>
        <v>service@365online.com</v>
      </c>
      <c r="B10" s="1">
        <f>'ranked OAM with naive solution'!P11</f>
        <v>4</v>
      </c>
      <c r="C10" s="1">
        <f>RANK('online solution'!Q67,'online solution'!Q$59:Q$73,0)</f>
        <v>4</v>
      </c>
      <c r="D10" s="1">
        <f>IF('online solution'!AV67*'online solution'!S67&lt;=0,1,0)</f>
        <v>1</v>
      </c>
      <c r="E10" s="1">
        <f t="shared" si="0"/>
        <v>0</v>
      </c>
      <c r="G10" s="1">
        <f>'online solution'!Q67</f>
        <v>1014.2</v>
      </c>
      <c r="H10" s="1">
        <f>'online solution'!AT67</f>
        <v>985.8</v>
      </c>
      <c r="I10" t="s">
        <v>298</v>
      </c>
    </row>
    <row r="11" spans="1:9" x14ac:dyDescent="0.3">
      <c r="A11" s="30" t="str">
        <f>'ranked OAM with naive solution'!A12</f>
        <v>supports@yourbank.com</v>
      </c>
      <c r="B11" s="30">
        <f>'ranked OAM with naive solution'!P12</f>
        <v>10</v>
      </c>
      <c r="C11" s="30">
        <f>RANK('online solution'!Q68,'online solution'!Q$59:Q$73,0)</f>
        <v>10</v>
      </c>
      <c r="D11" s="30">
        <f>IF('online solution'!AV68*'online solution'!S68&lt;=0,1,0)</f>
        <v>0</v>
      </c>
      <c r="E11" s="30">
        <f t="shared" si="0"/>
        <v>0</v>
      </c>
      <c r="G11" s="29">
        <f>'online solution'!Q68</f>
        <v>996.2</v>
      </c>
      <c r="H11" s="29">
        <f>'online solution'!AT68</f>
        <v>999.3</v>
      </c>
      <c r="I11" s="28" t="s">
        <v>299</v>
      </c>
    </row>
    <row r="12" spans="1:9" x14ac:dyDescent="0.3">
      <c r="A12" s="1" t="str">
        <f>'ranked OAM with naive solution'!A13</f>
        <v>mail-noreply@google.com</v>
      </c>
      <c r="B12" s="1">
        <f>'ranked OAM with naive solution'!P13</f>
        <v>14</v>
      </c>
      <c r="C12" s="1">
        <f>RANK('online solution'!Q69,'online solution'!Q$59:Q$73,0)</f>
        <v>15</v>
      </c>
      <c r="D12" s="1">
        <f>IF('online solution'!AV69*'online solution'!S69&lt;=0,1,0)</f>
        <v>1</v>
      </c>
      <c r="E12" s="1">
        <f t="shared" si="0"/>
        <v>-1</v>
      </c>
      <c r="F12" t="s">
        <v>197</v>
      </c>
      <c r="G12" s="1">
        <f>'online solution'!Q69</f>
        <v>974.7</v>
      </c>
      <c r="H12" s="1">
        <f>'online solution'!AT69</f>
        <v>1025.2</v>
      </c>
      <c r="I12" t="s">
        <v>298</v>
      </c>
    </row>
    <row r="13" spans="1:9" x14ac:dyDescent="0.3">
      <c r="A13" s="1" t="str">
        <f>'ranked OAM with naive solution'!A14</f>
        <v>xxx@hotmail.co.uk</v>
      </c>
      <c r="B13" s="1">
        <f>'ranked OAM with naive solution'!P14</f>
        <v>15</v>
      </c>
      <c r="C13" s="1">
        <f>RANK('online solution'!Q70,'online solution'!Q$59:Q$73,0)</f>
        <v>13</v>
      </c>
      <c r="D13" s="1">
        <f>IF('online solution'!AV70*'online solution'!S70&lt;=0,1,0)</f>
        <v>1</v>
      </c>
      <c r="E13" s="1">
        <f t="shared" si="0"/>
        <v>2</v>
      </c>
      <c r="F13" t="s">
        <v>197</v>
      </c>
      <c r="G13" s="1">
        <f>'online solution'!Q70</f>
        <v>978.2</v>
      </c>
      <c r="H13" s="1">
        <f>'online solution'!AT70</f>
        <v>1032.2</v>
      </c>
      <c r="I13" t="s">
        <v>298</v>
      </c>
    </row>
    <row r="14" spans="1:9" x14ac:dyDescent="0.3">
      <c r="A14" s="1" t="str">
        <f>'ranked OAM with naive solution'!A15</f>
        <v>wfbank.connect.auth@t-online.de</v>
      </c>
      <c r="B14" s="1">
        <f>'ranked OAM with naive solution'!P15</f>
        <v>13</v>
      </c>
      <c r="C14" s="1">
        <f>RANK('online solution'!Q71,'online solution'!Q$59:Q$73,0)</f>
        <v>14</v>
      </c>
      <c r="D14" s="1">
        <f>IF('online solution'!AV71*'online solution'!S71&lt;=0,1,0)</f>
        <v>1</v>
      </c>
      <c r="E14" s="1">
        <f t="shared" si="0"/>
        <v>-1</v>
      </c>
      <c r="F14" t="s">
        <v>197</v>
      </c>
      <c r="G14" s="1">
        <f>'online solution'!Q71</f>
        <v>976.7</v>
      </c>
      <c r="H14" s="1">
        <f>'online solution'!AT71</f>
        <v>1012.8</v>
      </c>
      <c r="I14" t="s">
        <v>298</v>
      </c>
    </row>
    <row r="15" spans="1:9" x14ac:dyDescent="0.3">
      <c r="A15" s="1" t="str">
        <f>'ranked OAM with naive solution'!A16</f>
        <v>no-reply@office365.co.uk</v>
      </c>
      <c r="B15" s="1">
        <f>'ranked OAM with naive solution'!P16</f>
        <v>11</v>
      </c>
      <c r="C15" s="1">
        <f>RANK('online solution'!Q72,'online solution'!Q$59:Q$73,0)</f>
        <v>11</v>
      </c>
      <c r="D15" s="1">
        <f>IF('online solution'!AV72*'online solution'!S72&lt;=0,1,0)</f>
        <v>1</v>
      </c>
      <c r="E15" s="1">
        <f t="shared" si="0"/>
        <v>0</v>
      </c>
      <c r="G15" s="1">
        <f>'online solution'!Q72</f>
        <v>990.7</v>
      </c>
      <c r="H15" s="1">
        <f>'online solution'!AT72</f>
        <v>1007.8</v>
      </c>
      <c r="I15" t="s">
        <v>298</v>
      </c>
    </row>
    <row r="16" spans="1:9" x14ac:dyDescent="0.3">
      <c r="A16" s="1" t="str">
        <f>'ranked OAM with naive solution'!A17</f>
        <v>webmaster@ufl.edu</v>
      </c>
      <c r="B16" s="1">
        <f>'ranked OAM with naive solution'!P17</f>
        <v>9</v>
      </c>
      <c r="C16" s="1">
        <f>RANK('online solution'!Q73,'online solution'!Q$59:Q$73,0)</f>
        <v>6</v>
      </c>
      <c r="D16" s="1">
        <f>IF('online solution'!AV73*'online solution'!S73&lt;=0,1,0)</f>
        <v>1</v>
      </c>
      <c r="E16" s="1">
        <f t="shared" si="0"/>
        <v>3</v>
      </c>
      <c r="F16" t="s">
        <v>198</v>
      </c>
      <c r="G16" s="1">
        <f>'online solution'!Q73</f>
        <v>1008.2</v>
      </c>
      <c r="H16" s="1">
        <f>'online solution'!AT73</f>
        <v>991.8</v>
      </c>
      <c r="I16" t="s">
        <v>298</v>
      </c>
    </row>
    <row r="18" spans="4:4" x14ac:dyDescent="0.3">
      <c r="D18" t="s">
        <v>301</v>
      </c>
    </row>
    <row r="19" spans="4:4" x14ac:dyDescent="0.3">
      <c r="D19" s="28" t="s">
        <v>302</v>
      </c>
    </row>
  </sheetData>
  <conditionalFormatting sqref="B2:B1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1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:D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raw OAM</vt:lpstr>
      <vt:lpstr>ranked OAM with naive solution</vt:lpstr>
      <vt:lpstr>visualization</vt:lpstr>
      <vt:lpstr>online solution</vt:lpstr>
      <vt:lpstr>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2023-02-06T21:16:53Z</dcterms:created>
  <dcterms:modified xsi:type="dcterms:W3CDTF">2023-02-09T06:17:03Z</dcterms:modified>
</cp:coreProperties>
</file>