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atitude\AppData\Local\Temp\scp38201\var\www\miau\data\bprof\2023\"/>
    </mc:Choice>
  </mc:AlternateContent>
  <xr:revisionPtr revIDLastSave="0" documentId="13_ncr:1_{50AFB024-9D63-4CF9-93EB-0CFB04484DB9}" xr6:coauthVersionLast="47" xr6:coauthVersionMax="47" xr10:uidLastSave="{00000000-0000-0000-0000-000000000000}"/>
  <bookViews>
    <workbookView xWindow="-108" yWindow="-108" windowWidth="23256" windowHeight="12720" firstSheet="1" activeTab="6" xr2:uid="{9040B14A-2467-4512-BD62-049588719E59}"/>
  </bookViews>
  <sheets>
    <sheet name="Foglio2" sheetId="2" state="hidden" r:id="rId1"/>
    <sheet name="Key words" sheetId="3" r:id="rId2"/>
    <sheet name="Time analysis" sheetId="1" r:id="rId3"/>
    <sheet name="Foglio8" sheetId="8" state="hidden" r:id="rId4"/>
    <sheet name="Comparison" sheetId="7" r:id="rId5"/>
    <sheet name="password-attack-log (OAM)" sheetId="9" r:id="rId6"/>
    <sheet name="password-attack-log (OAM) (2)" sheetId="11" r:id="rId7"/>
  </sheets>
  <calcPr calcId="191029"/>
  <pivotCaches>
    <pivotCache cacheId="4"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90" i="11" l="1"/>
  <c r="P89" i="11" s="1"/>
  <c r="P88" i="11" s="1"/>
  <c r="AD90" i="11"/>
  <c r="O89" i="11" s="1"/>
  <c r="O88" i="11" s="1"/>
  <c r="AC90" i="11"/>
  <c r="AB90" i="11"/>
  <c r="AA90" i="11"/>
  <c r="L89" i="11" s="1"/>
  <c r="Z90" i="11"/>
  <c r="K89" i="11" s="1"/>
  <c r="Y90" i="11"/>
  <c r="X90" i="11"/>
  <c r="W90" i="11"/>
  <c r="H89" i="11" s="1"/>
  <c r="H88" i="11" s="1"/>
  <c r="V90" i="11"/>
  <c r="G89" i="11" s="1"/>
  <c r="G88" i="11" s="1"/>
  <c r="U90" i="11"/>
  <c r="T90" i="11"/>
  <c r="S90" i="11"/>
  <c r="D89" i="11" s="1"/>
  <c r="R90" i="11"/>
  <c r="C89" i="11" s="1"/>
  <c r="Q90" i="11"/>
  <c r="B89" i="11" s="1"/>
  <c r="P90" i="11"/>
  <c r="O90" i="11"/>
  <c r="N90" i="11"/>
  <c r="N88" i="11" s="1"/>
  <c r="M90" i="11"/>
  <c r="L90" i="11"/>
  <c r="K90" i="11"/>
  <c r="J90" i="11"/>
  <c r="I90" i="11"/>
  <c r="H90" i="11"/>
  <c r="G90" i="11"/>
  <c r="F90" i="11"/>
  <c r="E90" i="11"/>
  <c r="D90" i="11"/>
  <c r="C90" i="11"/>
  <c r="B90" i="11"/>
  <c r="F88" i="11"/>
  <c r="E88" i="11"/>
  <c r="N89" i="11"/>
  <c r="M89" i="11"/>
  <c r="M88" i="11" s="1"/>
  <c r="J89" i="11"/>
  <c r="J88" i="11" s="1"/>
  <c r="I89" i="11"/>
  <c r="F89" i="11"/>
  <c r="E89" i="11"/>
  <c r="AD91" i="11"/>
  <c r="P91" i="11"/>
  <c r="AE91" i="11" s="1"/>
  <c r="O91" i="11"/>
  <c r="N91" i="11"/>
  <c r="AC91" i="11" s="1"/>
  <c r="M91" i="11"/>
  <c r="AB91" i="11" s="1"/>
  <c r="L91" i="11"/>
  <c r="AA91" i="11" s="1"/>
  <c r="K91" i="11"/>
  <c r="Z91" i="11" s="1"/>
  <c r="J91" i="11"/>
  <c r="Y91" i="11" s="1"/>
  <c r="I91" i="11"/>
  <c r="X91" i="11" s="1"/>
  <c r="H91" i="11"/>
  <c r="W91" i="11" s="1"/>
  <c r="G91" i="11"/>
  <c r="V91" i="11" s="1"/>
  <c r="F91" i="11"/>
  <c r="U91" i="11" s="1"/>
  <c r="E91" i="11"/>
  <c r="T91" i="11" s="1"/>
  <c r="D91" i="11"/>
  <c r="S91" i="11" s="1"/>
  <c r="C91" i="11"/>
  <c r="R91" i="11" s="1"/>
  <c r="B91" i="11"/>
  <c r="Q91" i="11" s="1"/>
  <c r="AG26" i="11"/>
  <c r="AG27" i="11"/>
  <c r="AG28" i="11"/>
  <c r="AG29" i="11"/>
  <c r="AG30" i="11"/>
  <c r="AG31" i="11"/>
  <c r="AG32" i="11"/>
  <c r="AG33" i="11"/>
  <c r="AG34" i="11"/>
  <c r="AG35" i="11"/>
  <c r="AG36" i="11"/>
  <c r="AG37" i="11"/>
  <c r="AG38" i="11"/>
  <c r="AG39" i="11"/>
  <c r="AG40" i="11"/>
  <c r="AG41" i="11"/>
  <c r="AG25" i="11"/>
  <c r="AF41" i="11"/>
  <c r="AF40" i="11"/>
  <c r="AF39" i="11"/>
  <c r="AF38" i="11"/>
  <c r="AH38" i="11" s="1"/>
  <c r="AF37" i="11"/>
  <c r="AH37" i="11" s="1"/>
  <c r="AF36" i="11"/>
  <c r="AF35" i="11"/>
  <c r="AF34" i="11"/>
  <c r="AH34" i="11" s="1"/>
  <c r="AF33" i="11"/>
  <c r="AF32" i="11"/>
  <c r="AF31" i="11"/>
  <c r="AH31" i="11" s="1"/>
  <c r="AF30" i="11"/>
  <c r="AH30" i="11" s="1"/>
  <c r="AF29" i="11"/>
  <c r="AF28" i="11"/>
  <c r="AF27" i="11"/>
  <c r="AH27" i="11" s="1"/>
  <c r="AF26" i="11"/>
  <c r="AH26" i="11" s="1"/>
  <c r="AF25" i="11"/>
  <c r="AF24" i="11"/>
  <c r="P23" i="11"/>
  <c r="O23" i="11"/>
  <c r="N23" i="11"/>
  <c r="M23" i="11"/>
  <c r="L23" i="11"/>
  <c r="K23" i="11"/>
  <c r="J23" i="11"/>
  <c r="I23" i="11"/>
  <c r="H23" i="11"/>
  <c r="G23" i="11"/>
  <c r="F23" i="11"/>
  <c r="E23" i="11"/>
  <c r="D23" i="11"/>
  <c r="C23" i="11"/>
  <c r="B23" i="11"/>
  <c r="A23" i="11"/>
  <c r="A41" i="11"/>
  <c r="A40" i="11"/>
  <c r="A39" i="11"/>
  <c r="A38" i="11"/>
  <c r="A37" i="11"/>
  <c r="A36" i="11"/>
  <c r="A35" i="11"/>
  <c r="A34" i="11"/>
  <c r="A33" i="11"/>
  <c r="A32" i="11"/>
  <c r="A31" i="11"/>
  <c r="A30" i="11"/>
  <c r="A29" i="11"/>
  <c r="A28" i="11"/>
  <c r="A27" i="11"/>
  <c r="A26" i="11"/>
  <c r="A25" i="11"/>
  <c r="P24" i="11"/>
  <c r="AE24" i="11" s="1"/>
  <c r="O24" i="11"/>
  <c r="AD24" i="11" s="1"/>
  <c r="N24" i="11"/>
  <c r="AC24" i="11" s="1"/>
  <c r="M24" i="11"/>
  <c r="AB24" i="11" s="1"/>
  <c r="L24" i="11"/>
  <c r="AA24" i="11" s="1"/>
  <c r="K24" i="11"/>
  <c r="Z24" i="11" s="1"/>
  <c r="J24" i="11"/>
  <c r="Y24" i="11" s="1"/>
  <c r="I24" i="11"/>
  <c r="X24" i="11" s="1"/>
  <c r="H24" i="11"/>
  <c r="W24" i="11" s="1"/>
  <c r="G24" i="11"/>
  <c r="V24" i="11" s="1"/>
  <c r="F24" i="11"/>
  <c r="U24" i="11" s="1"/>
  <c r="E24" i="11"/>
  <c r="T24" i="11" s="1"/>
  <c r="D24" i="11"/>
  <c r="S24" i="11" s="1"/>
  <c r="C24" i="11"/>
  <c r="R24" i="11" s="1"/>
  <c r="B24" i="11"/>
  <c r="Q24" i="11" s="1"/>
  <c r="A24" i="11"/>
  <c r="P21" i="11"/>
  <c r="P41" i="11" s="1"/>
  <c r="AE41" i="11" s="1"/>
  <c r="O21" i="11"/>
  <c r="O41" i="11" s="1"/>
  <c r="AD41" i="11" s="1"/>
  <c r="N21" i="11"/>
  <c r="N41" i="11" s="1"/>
  <c r="AC41" i="11" s="1"/>
  <c r="M21" i="11"/>
  <c r="M41" i="11" s="1"/>
  <c r="AB41" i="11" s="1"/>
  <c r="L21" i="11"/>
  <c r="L41" i="11" s="1"/>
  <c r="AA41" i="11" s="1"/>
  <c r="K21" i="11"/>
  <c r="K41" i="11" s="1"/>
  <c r="Z41" i="11" s="1"/>
  <c r="J21" i="11"/>
  <c r="J41" i="11" s="1"/>
  <c r="Y41" i="11" s="1"/>
  <c r="I21" i="11"/>
  <c r="I41" i="11" s="1"/>
  <c r="X41" i="11" s="1"/>
  <c r="H21" i="11"/>
  <c r="H41" i="11" s="1"/>
  <c r="W41" i="11" s="1"/>
  <c r="G21" i="11"/>
  <c r="G41" i="11" s="1"/>
  <c r="V41" i="11" s="1"/>
  <c r="F21" i="11"/>
  <c r="F41" i="11" s="1"/>
  <c r="U41" i="11" s="1"/>
  <c r="E21" i="11"/>
  <c r="E41" i="11" s="1"/>
  <c r="T41" i="11" s="1"/>
  <c r="D21" i="11"/>
  <c r="D41" i="11" s="1"/>
  <c r="S41" i="11" s="1"/>
  <c r="C21" i="11"/>
  <c r="C41" i="11" s="1"/>
  <c r="R41" i="11" s="1"/>
  <c r="P20" i="11"/>
  <c r="P40" i="11" s="1"/>
  <c r="AE40" i="11" s="1"/>
  <c r="O20" i="11"/>
  <c r="O40" i="11" s="1"/>
  <c r="AD40" i="11" s="1"/>
  <c r="N20" i="11"/>
  <c r="N40" i="11" s="1"/>
  <c r="AC40" i="11" s="1"/>
  <c r="M20" i="11"/>
  <c r="M40" i="11" s="1"/>
  <c r="AB40" i="11" s="1"/>
  <c r="L20" i="11"/>
  <c r="L40" i="11" s="1"/>
  <c r="AA40" i="11" s="1"/>
  <c r="K20" i="11"/>
  <c r="K40" i="11" s="1"/>
  <c r="Z40" i="11" s="1"/>
  <c r="J20" i="11"/>
  <c r="J40" i="11" s="1"/>
  <c r="Y40" i="11" s="1"/>
  <c r="I20" i="11"/>
  <c r="I40" i="11" s="1"/>
  <c r="X40" i="11" s="1"/>
  <c r="H20" i="11"/>
  <c r="H40" i="11" s="1"/>
  <c r="W40" i="11" s="1"/>
  <c r="G20" i="11"/>
  <c r="G40" i="11" s="1"/>
  <c r="V40" i="11" s="1"/>
  <c r="F20" i="11"/>
  <c r="F40" i="11" s="1"/>
  <c r="U40" i="11" s="1"/>
  <c r="E20" i="11"/>
  <c r="E40" i="11" s="1"/>
  <c r="T40" i="11" s="1"/>
  <c r="D20" i="11"/>
  <c r="D40" i="11" s="1"/>
  <c r="S40" i="11" s="1"/>
  <c r="C20" i="11"/>
  <c r="C40" i="11" s="1"/>
  <c r="R40" i="11" s="1"/>
  <c r="P19" i="11"/>
  <c r="P39" i="11" s="1"/>
  <c r="AE39" i="11" s="1"/>
  <c r="O19" i="11"/>
  <c r="O39" i="11" s="1"/>
  <c r="AD39" i="11" s="1"/>
  <c r="N19" i="11"/>
  <c r="N39" i="11" s="1"/>
  <c r="AC39" i="11" s="1"/>
  <c r="M19" i="11"/>
  <c r="M39" i="11" s="1"/>
  <c r="AB39" i="11" s="1"/>
  <c r="L19" i="11"/>
  <c r="L39" i="11" s="1"/>
  <c r="AA39" i="11" s="1"/>
  <c r="K19" i="11"/>
  <c r="K39" i="11" s="1"/>
  <c r="Z39" i="11" s="1"/>
  <c r="J19" i="11"/>
  <c r="J39" i="11" s="1"/>
  <c r="Y39" i="11" s="1"/>
  <c r="I19" i="11"/>
  <c r="I39" i="11" s="1"/>
  <c r="X39" i="11" s="1"/>
  <c r="H19" i="11"/>
  <c r="H39" i="11" s="1"/>
  <c r="W39" i="11" s="1"/>
  <c r="G19" i="11"/>
  <c r="G39" i="11" s="1"/>
  <c r="V39" i="11" s="1"/>
  <c r="F19" i="11"/>
  <c r="F39" i="11" s="1"/>
  <c r="U39" i="11" s="1"/>
  <c r="E19" i="11"/>
  <c r="E39" i="11" s="1"/>
  <c r="T39" i="11" s="1"/>
  <c r="D19" i="11"/>
  <c r="D39" i="11" s="1"/>
  <c r="S39" i="11" s="1"/>
  <c r="C19" i="11"/>
  <c r="C39" i="11" s="1"/>
  <c r="R39" i="11" s="1"/>
  <c r="P18" i="11"/>
  <c r="P38" i="11" s="1"/>
  <c r="AE38" i="11" s="1"/>
  <c r="O18" i="11"/>
  <c r="O38" i="11" s="1"/>
  <c r="AD38" i="11" s="1"/>
  <c r="N18" i="11"/>
  <c r="N38" i="11" s="1"/>
  <c r="AC38" i="11" s="1"/>
  <c r="M18" i="11"/>
  <c r="M38" i="11" s="1"/>
  <c r="AB38" i="11" s="1"/>
  <c r="L18" i="11"/>
  <c r="L38" i="11" s="1"/>
  <c r="AA38" i="11" s="1"/>
  <c r="K18" i="11"/>
  <c r="K38" i="11" s="1"/>
  <c r="Z38" i="11" s="1"/>
  <c r="J18" i="11"/>
  <c r="J38" i="11" s="1"/>
  <c r="Y38" i="11" s="1"/>
  <c r="I18" i="11"/>
  <c r="I38" i="11" s="1"/>
  <c r="X38" i="11" s="1"/>
  <c r="H18" i="11"/>
  <c r="H38" i="11" s="1"/>
  <c r="W38" i="11" s="1"/>
  <c r="G18" i="11"/>
  <c r="G38" i="11" s="1"/>
  <c r="V38" i="11" s="1"/>
  <c r="F18" i="11"/>
  <c r="F38" i="11" s="1"/>
  <c r="U38" i="11" s="1"/>
  <c r="E18" i="11"/>
  <c r="E38" i="11" s="1"/>
  <c r="T38" i="11" s="1"/>
  <c r="D18" i="11"/>
  <c r="D38" i="11" s="1"/>
  <c r="S38" i="11" s="1"/>
  <c r="C18" i="11"/>
  <c r="C38" i="11" s="1"/>
  <c r="R38" i="11" s="1"/>
  <c r="P17" i="11"/>
  <c r="P37" i="11" s="1"/>
  <c r="AE37" i="11" s="1"/>
  <c r="O17" i="11"/>
  <c r="O37" i="11" s="1"/>
  <c r="AD37" i="11" s="1"/>
  <c r="N17" i="11"/>
  <c r="N37" i="11" s="1"/>
  <c r="AC37" i="11" s="1"/>
  <c r="M17" i="11"/>
  <c r="M37" i="11" s="1"/>
  <c r="AB37" i="11" s="1"/>
  <c r="L17" i="11"/>
  <c r="L37" i="11" s="1"/>
  <c r="AA37" i="11" s="1"/>
  <c r="K17" i="11"/>
  <c r="K37" i="11" s="1"/>
  <c r="Z37" i="11" s="1"/>
  <c r="J17" i="11"/>
  <c r="J37" i="11" s="1"/>
  <c r="Y37" i="11" s="1"/>
  <c r="I17" i="11"/>
  <c r="I37" i="11" s="1"/>
  <c r="X37" i="11" s="1"/>
  <c r="H17" i="11"/>
  <c r="H37" i="11" s="1"/>
  <c r="W37" i="11" s="1"/>
  <c r="G17" i="11"/>
  <c r="G37" i="11" s="1"/>
  <c r="V37" i="11" s="1"/>
  <c r="F17" i="11"/>
  <c r="F37" i="11" s="1"/>
  <c r="U37" i="11" s="1"/>
  <c r="E17" i="11"/>
  <c r="E37" i="11" s="1"/>
  <c r="T37" i="11" s="1"/>
  <c r="D17" i="11"/>
  <c r="D37" i="11" s="1"/>
  <c r="S37" i="11" s="1"/>
  <c r="C17" i="11"/>
  <c r="C37" i="11" s="1"/>
  <c r="R37" i="11" s="1"/>
  <c r="P16" i="11"/>
  <c r="P36" i="11" s="1"/>
  <c r="AE36" i="11" s="1"/>
  <c r="O16" i="11"/>
  <c r="O36" i="11" s="1"/>
  <c r="AD36" i="11" s="1"/>
  <c r="N16" i="11"/>
  <c r="N36" i="11" s="1"/>
  <c r="AC36" i="11" s="1"/>
  <c r="M16" i="11"/>
  <c r="M36" i="11" s="1"/>
  <c r="AB36" i="11" s="1"/>
  <c r="L16" i="11"/>
  <c r="L36" i="11" s="1"/>
  <c r="AA36" i="11" s="1"/>
  <c r="K16" i="11"/>
  <c r="K36" i="11" s="1"/>
  <c r="Z36" i="11" s="1"/>
  <c r="J16" i="11"/>
  <c r="J36" i="11" s="1"/>
  <c r="Y36" i="11" s="1"/>
  <c r="I16" i="11"/>
  <c r="I36" i="11" s="1"/>
  <c r="X36" i="11" s="1"/>
  <c r="H16" i="11"/>
  <c r="H36" i="11" s="1"/>
  <c r="W36" i="11" s="1"/>
  <c r="G16" i="11"/>
  <c r="G36" i="11" s="1"/>
  <c r="V36" i="11" s="1"/>
  <c r="F16" i="11"/>
  <c r="F36" i="11" s="1"/>
  <c r="U36" i="11" s="1"/>
  <c r="E16" i="11"/>
  <c r="E36" i="11" s="1"/>
  <c r="T36" i="11" s="1"/>
  <c r="D16" i="11"/>
  <c r="D36" i="11" s="1"/>
  <c r="S36" i="11" s="1"/>
  <c r="C16" i="11"/>
  <c r="C36" i="11" s="1"/>
  <c r="R36" i="11" s="1"/>
  <c r="P15" i="11"/>
  <c r="P35" i="11" s="1"/>
  <c r="AE35" i="11" s="1"/>
  <c r="O15" i="11"/>
  <c r="O35" i="11" s="1"/>
  <c r="AD35" i="11" s="1"/>
  <c r="N15" i="11"/>
  <c r="N35" i="11" s="1"/>
  <c r="AC35" i="11" s="1"/>
  <c r="M15" i="11"/>
  <c r="M35" i="11" s="1"/>
  <c r="AB35" i="11" s="1"/>
  <c r="L15" i="11"/>
  <c r="L35" i="11" s="1"/>
  <c r="AA35" i="11" s="1"/>
  <c r="K15" i="11"/>
  <c r="K35" i="11" s="1"/>
  <c r="Z35" i="11" s="1"/>
  <c r="J15" i="11"/>
  <c r="J35" i="11" s="1"/>
  <c r="Y35" i="11" s="1"/>
  <c r="I15" i="11"/>
  <c r="I35" i="11" s="1"/>
  <c r="X35" i="11" s="1"/>
  <c r="H15" i="11"/>
  <c r="H35" i="11" s="1"/>
  <c r="W35" i="11" s="1"/>
  <c r="G15" i="11"/>
  <c r="G35" i="11" s="1"/>
  <c r="V35" i="11" s="1"/>
  <c r="F15" i="11"/>
  <c r="F35" i="11" s="1"/>
  <c r="U35" i="11" s="1"/>
  <c r="E15" i="11"/>
  <c r="E35" i="11" s="1"/>
  <c r="T35" i="11" s="1"/>
  <c r="D15" i="11"/>
  <c r="D35" i="11" s="1"/>
  <c r="S35" i="11" s="1"/>
  <c r="C15" i="11"/>
  <c r="C35" i="11" s="1"/>
  <c r="R35" i="11" s="1"/>
  <c r="P14" i="11"/>
  <c r="P34" i="11" s="1"/>
  <c r="AE34" i="11" s="1"/>
  <c r="O14" i="11"/>
  <c r="O34" i="11" s="1"/>
  <c r="AD34" i="11" s="1"/>
  <c r="N14" i="11"/>
  <c r="N34" i="11" s="1"/>
  <c r="AC34" i="11" s="1"/>
  <c r="M14" i="11"/>
  <c r="M34" i="11" s="1"/>
  <c r="AB34" i="11" s="1"/>
  <c r="L14" i="11"/>
  <c r="L34" i="11" s="1"/>
  <c r="AA34" i="11" s="1"/>
  <c r="K14" i="11"/>
  <c r="K34" i="11" s="1"/>
  <c r="Z34" i="11" s="1"/>
  <c r="J14" i="11"/>
  <c r="J34" i="11" s="1"/>
  <c r="Y34" i="11" s="1"/>
  <c r="I14" i="11"/>
  <c r="I34" i="11" s="1"/>
  <c r="X34" i="11" s="1"/>
  <c r="H14" i="11"/>
  <c r="H34" i="11" s="1"/>
  <c r="W34" i="11" s="1"/>
  <c r="G14" i="11"/>
  <c r="G34" i="11" s="1"/>
  <c r="V34" i="11" s="1"/>
  <c r="F14" i="11"/>
  <c r="F34" i="11" s="1"/>
  <c r="U34" i="11" s="1"/>
  <c r="E14" i="11"/>
  <c r="E34" i="11" s="1"/>
  <c r="T34" i="11" s="1"/>
  <c r="D14" i="11"/>
  <c r="D34" i="11" s="1"/>
  <c r="S34" i="11" s="1"/>
  <c r="C14" i="11"/>
  <c r="C34" i="11" s="1"/>
  <c r="R34" i="11" s="1"/>
  <c r="P13" i="11"/>
  <c r="P33" i="11" s="1"/>
  <c r="AE33" i="11" s="1"/>
  <c r="O13" i="11"/>
  <c r="O33" i="11" s="1"/>
  <c r="AD33" i="11" s="1"/>
  <c r="N13" i="11"/>
  <c r="N33" i="11" s="1"/>
  <c r="AC33" i="11" s="1"/>
  <c r="M13" i="11"/>
  <c r="M33" i="11" s="1"/>
  <c r="AB33" i="11" s="1"/>
  <c r="L13" i="11"/>
  <c r="L33" i="11" s="1"/>
  <c r="AA33" i="11" s="1"/>
  <c r="K13" i="11"/>
  <c r="K33" i="11" s="1"/>
  <c r="Z33" i="11" s="1"/>
  <c r="J13" i="11"/>
  <c r="J33" i="11" s="1"/>
  <c r="Y33" i="11" s="1"/>
  <c r="I13" i="11"/>
  <c r="I33" i="11" s="1"/>
  <c r="X33" i="11" s="1"/>
  <c r="H13" i="11"/>
  <c r="H33" i="11" s="1"/>
  <c r="W33" i="11" s="1"/>
  <c r="G13" i="11"/>
  <c r="G33" i="11" s="1"/>
  <c r="V33" i="11" s="1"/>
  <c r="F13" i="11"/>
  <c r="F33" i="11" s="1"/>
  <c r="U33" i="11" s="1"/>
  <c r="E13" i="11"/>
  <c r="E33" i="11" s="1"/>
  <c r="T33" i="11" s="1"/>
  <c r="D13" i="11"/>
  <c r="D33" i="11" s="1"/>
  <c r="S33" i="11" s="1"/>
  <c r="C13" i="11"/>
  <c r="C33" i="11" s="1"/>
  <c r="R33" i="11" s="1"/>
  <c r="P12" i="11"/>
  <c r="P32" i="11" s="1"/>
  <c r="AE32" i="11" s="1"/>
  <c r="O12" i="11"/>
  <c r="O32" i="11" s="1"/>
  <c r="AD32" i="11" s="1"/>
  <c r="N12" i="11"/>
  <c r="N32" i="11" s="1"/>
  <c r="AC32" i="11" s="1"/>
  <c r="M12" i="11"/>
  <c r="M32" i="11" s="1"/>
  <c r="AB32" i="11" s="1"/>
  <c r="L12" i="11"/>
  <c r="L32" i="11" s="1"/>
  <c r="AA32" i="11" s="1"/>
  <c r="K12" i="11"/>
  <c r="K32" i="11" s="1"/>
  <c r="Z32" i="11" s="1"/>
  <c r="J12" i="11"/>
  <c r="J32" i="11" s="1"/>
  <c r="Y32" i="11" s="1"/>
  <c r="I12" i="11"/>
  <c r="I32" i="11" s="1"/>
  <c r="X32" i="11" s="1"/>
  <c r="H12" i="11"/>
  <c r="H32" i="11" s="1"/>
  <c r="W32" i="11" s="1"/>
  <c r="G12" i="11"/>
  <c r="G32" i="11" s="1"/>
  <c r="V32" i="11" s="1"/>
  <c r="F12" i="11"/>
  <c r="F32" i="11" s="1"/>
  <c r="U32" i="11" s="1"/>
  <c r="E12" i="11"/>
  <c r="E32" i="11" s="1"/>
  <c r="T32" i="11" s="1"/>
  <c r="D12" i="11"/>
  <c r="D32" i="11" s="1"/>
  <c r="S32" i="11" s="1"/>
  <c r="C12" i="11"/>
  <c r="C32" i="11" s="1"/>
  <c r="R32" i="11" s="1"/>
  <c r="P11" i="11"/>
  <c r="P31" i="11" s="1"/>
  <c r="AE31" i="11" s="1"/>
  <c r="O11" i="11"/>
  <c r="O31" i="11" s="1"/>
  <c r="AD31" i="11" s="1"/>
  <c r="N11" i="11"/>
  <c r="N31" i="11" s="1"/>
  <c r="AC31" i="11" s="1"/>
  <c r="M11" i="11"/>
  <c r="M31" i="11" s="1"/>
  <c r="AB31" i="11" s="1"/>
  <c r="L11" i="11"/>
  <c r="L31" i="11" s="1"/>
  <c r="AA31" i="11" s="1"/>
  <c r="K11" i="11"/>
  <c r="K31" i="11" s="1"/>
  <c r="Z31" i="11" s="1"/>
  <c r="J11" i="11"/>
  <c r="J31" i="11" s="1"/>
  <c r="Y31" i="11" s="1"/>
  <c r="I11" i="11"/>
  <c r="I31" i="11" s="1"/>
  <c r="X31" i="11" s="1"/>
  <c r="H11" i="11"/>
  <c r="H31" i="11" s="1"/>
  <c r="W31" i="11" s="1"/>
  <c r="G11" i="11"/>
  <c r="G31" i="11" s="1"/>
  <c r="V31" i="11" s="1"/>
  <c r="F11" i="11"/>
  <c r="F31" i="11" s="1"/>
  <c r="U31" i="11" s="1"/>
  <c r="E11" i="11"/>
  <c r="E31" i="11" s="1"/>
  <c r="T31" i="11" s="1"/>
  <c r="D11" i="11"/>
  <c r="D31" i="11" s="1"/>
  <c r="S31" i="11" s="1"/>
  <c r="C11" i="11"/>
  <c r="C31" i="11" s="1"/>
  <c r="R31" i="11" s="1"/>
  <c r="P10" i="11"/>
  <c r="P30" i="11" s="1"/>
  <c r="AE30" i="11" s="1"/>
  <c r="O10" i="11"/>
  <c r="O30" i="11" s="1"/>
  <c r="AD30" i="11" s="1"/>
  <c r="N10" i="11"/>
  <c r="N30" i="11" s="1"/>
  <c r="AC30" i="11" s="1"/>
  <c r="M10" i="11"/>
  <c r="M30" i="11" s="1"/>
  <c r="AB30" i="11" s="1"/>
  <c r="L10" i="11"/>
  <c r="L30" i="11" s="1"/>
  <c r="AA30" i="11" s="1"/>
  <c r="K10" i="11"/>
  <c r="K30" i="11" s="1"/>
  <c r="Z30" i="11" s="1"/>
  <c r="J10" i="11"/>
  <c r="J30" i="11" s="1"/>
  <c r="Y30" i="11" s="1"/>
  <c r="I10" i="11"/>
  <c r="I30" i="11" s="1"/>
  <c r="X30" i="11" s="1"/>
  <c r="H10" i="11"/>
  <c r="H30" i="11" s="1"/>
  <c r="W30" i="11" s="1"/>
  <c r="G10" i="11"/>
  <c r="G30" i="11" s="1"/>
  <c r="V30" i="11" s="1"/>
  <c r="F10" i="11"/>
  <c r="F30" i="11" s="1"/>
  <c r="U30" i="11" s="1"/>
  <c r="E10" i="11"/>
  <c r="E30" i="11" s="1"/>
  <c r="T30" i="11" s="1"/>
  <c r="D10" i="11"/>
  <c r="D30" i="11" s="1"/>
  <c r="S30" i="11" s="1"/>
  <c r="C10" i="11"/>
  <c r="C30" i="11" s="1"/>
  <c r="R30" i="11" s="1"/>
  <c r="P9" i="11"/>
  <c r="P29" i="11" s="1"/>
  <c r="AE29" i="11" s="1"/>
  <c r="O9" i="11"/>
  <c r="O29" i="11" s="1"/>
  <c r="AD29" i="11" s="1"/>
  <c r="N9" i="11"/>
  <c r="N29" i="11" s="1"/>
  <c r="AC29" i="11" s="1"/>
  <c r="M9" i="11"/>
  <c r="M29" i="11" s="1"/>
  <c r="AB29" i="11" s="1"/>
  <c r="L9" i="11"/>
  <c r="L29" i="11" s="1"/>
  <c r="AA29" i="11" s="1"/>
  <c r="K9" i="11"/>
  <c r="K29" i="11" s="1"/>
  <c r="Z29" i="11" s="1"/>
  <c r="J9" i="11"/>
  <c r="J29" i="11" s="1"/>
  <c r="Y29" i="11" s="1"/>
  <c r="I9" i="11"/>
  <c r="I29" i="11" s="1"/>
  <c r="X29" i="11" s="1"/>
  <c r="H9" i="11"/>
  <c r="H29" i="11" s="1"/>
  <c r="W29" i="11" s="1"/>
  <c r="G9" i="11"/>
  <c r="G29" i="11" s="1"/>
  <c r="V29" i="11" s="1"/>
  <c r="F9" i="11"/>
  <c r="F29" i="11" s="1"/>
  <c r="U29" i="11" s="1"/>
  <c r="E9" i="11"/>
  <c r="E29" i="11" s="1"/>
  <c r="T29" i="11" s="1"/>
  <c r="D9" i="11"/>
  <c r="D29" i="11" s="1"/>
  <c r="S29" i="11" s="1"/>
  <c r="C9" i="11"/>
  <c r="C29" i="11" s="1"/>
  <c r="R29" i="11" s="1"/>
  <c r="P8" i="11"/>
  <c r="P28" i="11" s="1"/>
  <c r="AE28" i="11" s="1"/>
  <c r="O8" i="11"/>
  <c r="O28" i="11" s="1"/>
  <c r="AD28" i="11" s="1"/>
  <c r="N8" i="11"/>
  <c r="N28" i="11" s="1"/>
  <c r="AC28" i="11" s="1"/>
  <c r="M8" i="11"/>
  <c r="M28" i="11" s="1"/>
  <c r="AB28" i="11" s="1"/>
  <c r="L8" i="11"/>
  <c r="L28" i="11" s="1"/>
  <c r="AA28" i="11" s="1"/>
  <c r="K8" i="11"/>
  <c r="K28" i="11" s="1"/>
  <c r="Z28" i="11" s="1"/>
  <c r="J8" i="11"/>
  <c r="J28" i="11" s="1"/>
  <c r="Y28" i="11" s="1"/>
  <c r="I8" i="11"/>
  <c r="I28" i="11" s="1"/>
  <c r="X28" i="11" s="1"/>
  <c r="H8" i="11"/>
  <c r="H28" i="11" s="1"/>
  <c r="W28" i="11" s="1"/>
  <c r="G8" i="11"/>
  <c r="G28" i="11" s="1"/>
  <c r="V28" i="11" s="1"/>
  <c r="F8" i="11"/>
  <c r="F28" i="11" s="1"/>
  <c r="U28" i="11" s="1"/>
  <c r="E8" i="11"/>
  <c r="E28" i="11" s="1"/>
  <c r="T28" i="11" s="1"/>
  <c r="D8" i="11"/>
  <c r="D28" i="11" s="1"/>
  <c r="S28" i="11" s="1"/>
  <c r="C8" i="11"/>
  <c r="C28" i="11" s="1"/>
  <c r="R28" i="11" s="1"/>
  <c r="P7" i="11"/>
  <c r="P27" i="11" s="1"/>
  <c r="AE27" i="11" s="1"/>
  <c r="O7" i="11"/>
  <c r="O27" i="11" s="1"/>
  <c r="AD27" i="11" s="1"/>
  <c r="N7" i="11"/>
  <c r="N27" i="11" s="1"/>
  <c r="AC27" i="11" s="1"/>
  <c r="M7" i="11"/>
  <c r="M27" i="11" s="1"/>
  <c r="AB27" i="11" s="1"/>
  <c r="L7" i="11"/>
  <c r="L27" i="11" s="1"/>
  <c r="AA27" i="11" s="1"/>
  <c r="K7" i="11"/>
  <c r="K27" i="11" s="1"/>
  <c r="Z27" i="11" s="1"/>
  <c r="J7" i="11"/>
  <c r="J27" i="11" s="1"/>
  <c r="Y27" i="11" s="1"/>
  <c r="I7" i="11"/>
  <c r="I27" i="11" s="1"/>
  <c r="X27" i="11" s="1"/>
  <c r="H7" i="11"/>
  <c r="H27" i="11" s="1"/>
  <c r="W27" i="11" s="1"/>
  <c r="G7" i="11"/>
  <c r="G27" i="11" s="1"/>
  <c r="V27" i="11" s="1"/>
  <c r="F7" i="11"/>
  <c r="F27" i="11" s="1"/>
  <c r="U27" i="11" s="1"/>
  <c r="E7" i="11"/>
  <c r="E27" i="11" s="1"/>
  <c r="T27" i="11" s="1"/>
  <c r="D7" i="11"/>
  <c r="D27" i="11" s="1"/>
  <c r="S27" i="11" s="1"/>
  <c r="C7" i="11"/>
  <c r="C27" i="11" s="1"/>
  <c r="R27" i="11" s="1"/>
  <c r="P6" i="11"/>
  <c r="P26" i="11" s="1"/>
  <c r="AE26" i="11" s="1"/>
  <c r="O6" i="11"/>
  <c r="O26" i="11" s="1"/>
  <c r="AD26" i="11" s="1"/>
  <c r="N6" i="11"/>
  <c r="N26" i="11" s="1"/>
  <c r="AC26" i="11" s="1"/>
  <c r="M6" i="11"/>
  <c r="M26" i="11" s="1"/>
  <c r="AB26" i="11" s="1"/>
  <c r="L6" i="11"/>
  <c r="L26" i="11" s="1"/>
  <c r="AA26" i="11" s="1"/>
  <c r="K6" i="11"/>
  <c r="K26" i="11" s="1"/>
  <c r="Z26" i="11" s="1"/>
  <c r="J6" i="11"/>
  <c r="J26" i="11" s="1"/>
  <c r="Y26" i="11" s="1"/>
  <c r="I6" i="11"/>
  <c r="I26" i="11" s="1"/>
  <c r="X26" i="11" s="1"/>
  <c r="H6" i="11"/>
  <c r="H26" i="11" s="1"/>
  <c r="W26" i="11" s="1"/>
  <c r="G6" i="11"/>
  <c r="G26" i="11" s="1"/>
  <c r="V26" i="11" s="1"/>
  <c r="F6" i="11"/>
  <c r="F26" i="11" s="1"/>
  <c r="U26" i="11" s="1"/>
  <c r="E6" i="11"/>
  <c r="E26" i="11" s="1"/>
  <c r="T26" i="11" s="1"/>
  <c r="D6" i="11"/>
  <c r="D26" i="11" s="1"/>
  <c r="S26" i="11" s="1"/>
  <c r="C6" i="11"/>
  <c r="C26" i="11" s="1"/>
  <c r="R26" i="11" s="1"/>
  <c r="P5" i="11"/>
  <c r="P25" i="11" s="1"/>
  <c r="AE25" i="11" s="1"/>
  <c r="O5" i="11"/>
  <c r="O25" i="11" s="1"/>
  <c r="AD25" i="11" s="1"/>
  <c r="N5" i="11"/>
  <c r="N25" i="11" s="1"/>
  <c r="AC25" i="11" s="1"/>
  <c r="M5" i="11"/>
  <c r="M25" i="11" s="1"/>
  <c r="AB25" i="11" s="1"/>
  <c r="L5" i="11"/>
  <c r="L25" i="11" s="1"/>
  <c r="AA25" i="11" s="1"/>
  <c r="K5" i="11"/>
  <c r="K25" i="11" s="1"/>
  <c r="Z25" i="11" s="1"/>
  <c r="J5" i="11"/>
  <c r="J25" i="11" s="1"/>
  <c r="Y25" i="11" s="1"/>
  <c r="I5" i="11"/>
  <c r="I25" i="11" s="1"/>
  <c r="X25" i="11" s="1"/>
  <c r="H5" i="11"/>
  <c r="H25" i="11" s="1"/>
  <c r="W25" i="11" s="1"/>
  <c r="G5" i="11"/>
  <c r="G25" i="11" s="1"/>
  <c r="V25" i="11" s="1"/>
  <c r="F5" i="11"/>
  <c r="F25" i="11" s="1"/>
  <c r="U25" i="11" s="1"/>
  <c r="E5" i="11"/>
  <c r="E25" i="11" s="1"/>
  <c r="T25" i="11" s="1"/>
  <c r="D5" i="11"/>
  <c r="D25" i="11" s="1"/>
  <c r="S25" i="11" s="1"/>
  <c r="C5" i="11"/>
  <c r="C25" i="11" s="1"/>
  <c r="R25" i="11" s="1"/>
  <c r="B21" i="11"/>
  <c r="B41" i="11" s="1"/>
  <c r="Q41" i="11" s="1"/>
  <c r="B20" i="11"/>
  <c r="B40" i="11" s="1"/>
  <c r="Q40" i="11" s="1"/>
  <c r="B19" i="11"/>
  <c r="B39" i="11" s="1"/>
  <c r="Q39" i="11" s="1"/>
  <c r="B18" i="11"/>
  <c r="B38" i="11" s="1"/>
  <c r="Q38" i="11" s="1"/>
  <c r="B17" i="11"/>
  <c r="B37" i="11" s="1"/>
  <c r="Q37" i="11" s="1"/>
  <c r="B16" i="11"/>
  <c r="B36" i="11" s="1"/>
  <c r="Q36" i="11" s="1"/>
  <c r="B15" i="11"/>
  <c r="B35" i="11" s="1"/>
  <c r="Q35" i="11" s="1"/>
  <c r="B14" i="11"/>
  <c r="B34" i="11" s="1"/>
  <c r="Q34" i="11" s="1"/>
  <c r="B13" i="11"/>
  <c r="B33" i="11" s="1"/>
  <c r="Q33" i="11" s="1"/>
  <c r="B12" i="11"/>
  <c r="B32" i="11" s="1"/>
  <c r="Q32" i="11" s="1"/>
  <c r="B11" i="11"/>
  <c r="B31" i="11" s="1"/>
  <c r="Q31" i="11" s="1"/>
  <c r="B10" i="11"/>
  <c r="B30" i="11" s="1"/>
  <c r="Q30" i="11" s="1"/>
  <c r="B9" i="11"/>
  <c r="B29" i="11" s="1"/>
  <c r="Q29" i="11" s="1"/>
  <c r="B8" i="11"/>
  <c r="B28" i="11" s="1"/>
  <c r="Q28" i="11" s="1"/>
  <c r="B7" i="11"/>
  <c r="B27" i="11" s="1"/>
  <c r="Q27" i="11" s="1"/>
  <c r="B6" i="11"/>
  <c r="B26" i="11" s="1"/>
  <c r="Q26" i="11" s="1"/>
  <c r="B5" i="11"/>
  <c r="B25" i="11" s="1"/>
  <c r="Q25" i="11" s="1"/>
  <c r="P22" i="9"/>
  <c r="O22" i="9"/>
  <c r="N22" i="9"/>
  <c r="M22" i="9"/>
  <c r="L22" i="9"/>
  <c r="K22" i="9"/>
  <c r="J22" i="9"/>
  <c r="I22" i="9"/>
  <c r="H22" i="9"/>
  <c r="G22" i="9"/>
  <c r="F22" i="9"/>
  <c r="E22" i="9"/>
  <c r="D22" i="9"/>
  <c r="C22" i="9"/>
  <c r="B22" i="9"/>
  <c r="R25" i="9"/>
  <c r="Q25" i="9"/>
  <c r="P25" i="9"/>
  <c r="O25" i="9"/>
  <c r="N25" i="9"/>
  <c r="M25" i="9"/>
  <c r="L25" i="9"/>
  <c r="K25" i="9"/>
  <c r="J25" i="9"/>
  <c r="I25" i="9"/>
  <c r="H25" i="9"/>
  <c r="G25" i="9"/>
  <c r="F25" i="9"/>
  <c r="E25" i="9"/>
  <c r="D25" i="9"/>
  <c r="C25" i="9"/>
  <c r="B25" i="9"/>
  <c r="R24" i="9"/>
  <c r="Q24" i="9"/>
  <c r="P24" i="9"/>
  <c r="O24" i="9"/>
  <c r="N24" i="9"/>
  <c r="M24" i="9"/>
  <c r="L24" i="9"/>
  <c r="K24" i="9"/>
  <c r="J24" i="9"/>
  <c r="I24" i="9"/>
  <c r="H24" i="9"/>
  <c r="G24" i="9"/>
  <c r="F24" i="9"/>
  <c r="E24" i="9"/>
  <c r="D24" i="9"/>
  <c r="C24" i="9"/>
  <c r="B24" i="9"/>
  <c r="C88" i="11" l="1"/>
  <c r="I88" i="11"/>
  <c r="D88" i="11"/>
  <c r="L88" i="11"/>
  <c r="K88" i="11"/>
  <c r="B88" i="11"/>
  <c r="AH39" i="11"/>
  <c r="AH33" i="11"/>
  <c r="AH41" i="11"/>
  <c r="AH35" i="11"/>
  <c r="AH29" i="11"/>
  <c r="AH32" i="11"/>
  <c r="AH40" i="11"/>
  <c r="AH36" i="11"/>
  <c r="AH28" i="11"/>
  <c r="AH2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Utente</author>
  </authors>
  <commentList>
    <comment ref="C12" authorId="0" shapeId="0" xr:uid="{3B183D25-D26A-4628-B48C-3C10203E6609}">
      <text>
        <r>
          <rPr>
            <b/>
            <sz val="9"/>
            <color indexed="81"/>
            <rFont val="Tahoma"/>
            <family val="2"/>
          </rPr>
          <t>Utente:</t>
        </r>
        <r>
          <rPr>
            <sz val="9"/>
            <color indexed="81"/>
            <rFont val="Tahoma"/>
            <family val="2"/>
          </rPr>
          <t xml:space="preserve">
</t>
        </r>
      </text>
    </comment>
  </commentList>
</comments>
</file>

<file path=xl/sharedStrings.xml><?xml version="1.0" encoding="utf-8"?>
<sst xmlns="http://schemas.openxmlformats.org/spreadsheetml/2006/main" count="982" uniqueCount="281">
  <si>
    <t>Incident type</t>
  </si>
  <si>
    <t>Objects</t>
  </si>
  <si>
    <t>Attributes</t>
  </si>
  <si>
    <t>Detection time</t>
  </si>
  <si>
    <t xml:space="preserve"> Incident type</t>
  </si>
  <si>
    <t xml:space="preserve"> Time stramp</t>
  </si>
  <si>
    <t>Teams</t>
  </si>
  <si>
    <t>response time</t>
  </si>
  <si>
    <t>TTS</t>
  </si>
  <si>
    <t>The time taken to resolve</t>
  </si>
  <si>
    <t>Responders to security incidents</t>
  </si>
  <si>
    <t>The date of the  incidents</t>
  </si>
  <si>
    <t>Attack type</t>
  </si>
  <si>
    <t>The time it takes to discover</t>
  </si>
  <si>
    <t>The time it takes to respond</t>
  </si>
  <si>
    <t>Team A</t>
  </si>
  <si>
    <t>Team B</t>
  </si>
  <si>
    <t>Team C</t>
  </si>
  <si>
    <t>Team D</t>
  </si>
  <si>
    <t>Team E</t>
  </si>
  <si>
    <t>Team F</t>
  </si>
  <si>
    <t>Team G</t>
  </si>
  <si>
    <t>Team K</t>
  </si>
  <si>
    <t>Incident time</t>
  </si>
  <si>
    <t>15/5/2020</t>
  </si>
  <si>
    <t>18/4/2020</t>
  </si>
  <si>
    <t>20/8/2020</t>
  </si>
  <si>
    <t>13/1/2022</t>
  </si>
  <si>
    <t>The time of the incidents</t>
  </si>
  <si>
    <t>7h</t>
  </si>
  <si>
    <t>3h</t>
  </si>
  <si>
    <t>5h</t>
  </si>
  <si>
    <t>10h</t>
  </si>
  <si>
    <t>24h</t>
  </si>
  <si>
    <t>6h</t>
  </si>
  <si>
    <t>20h</t>
  </si>
  <si>
    <t>25h</t>
  </si>
  <si>
    <t>15h</t>
  </si>
  <si>
    <t>40h</t>
  </si>
  <si>
    <t>30h</t>
  </si>
  <si>
    <t>72h</t>
  </si>
  <si>
    <t>34h</t>
  </si>
  <si>
    <t>70h</t>
  </si>
  <si>
    <t>Privilege escalation</t>
  </si>
  <si>
    <t>Level</t>
  </si>
  <si>
    <t>Malware attack</t>
  </si>
  <si>
    <t>High</t>
  </si>
  <si>
    <t>Medium</t>
  </si>
  <si>
    <t>Password attack</t>
  </si>
  <si>
    <t>Unauthorized attempts to access systems or data</t>
  </si>
  <si>
    <t>Advanced persistent threat (APT)</t>
  </si>
  <si>
    <t>Denial-of-service (DoS) attack</t>
  </si>
  <si>
    <t xml:space="preserve"> Man-in-the-middle (MitM) attack</t>
  </si>
  <si>
    <t>Conteggio di Detection time</t>
  </si>
  <si>
    <t>Total</t>
  </si>
  <si>
    <t>22h</t>
  </si>
  <si>
    <t>45h</t>
  </si>
  <si>
    <t>46h</t>
  </si>
  <si>
    <t>96h</t>
  </si>
  <si>
    <t>54h</t>
  </si>
  <si>
    <t>95h</t>
  </si>
  <si>
    <t>This data closer to reality, but it is not fundamentally reliable because it may differ from team to</t>
  </si>
  <si>
    <t>team, and it depends on the experience of the team or people, the level of the attackers, and the</t>
  </si>
  <si>
    <t>type of attack.</t>
  </si>
  <si>
    <t>like: Third quarter of 2021, the average length of interruption that businesses and organizations</t>
  </si>
  <si>
    <t>experienced after a ransomware attack was 22 days. So it coould be a long time</t>
  </si>
  <si>
    <t>We also note here that the team’s duration of detection of the</t>
  </si>
  <si>
    <t>accident is an important factor for all teams, because it will mean</t>
  </si>
  <si>
    <t>that the response is faster, the damage is contained faster, and the</t>
  </si>
  <si>
    <t>recovery is faster.</t>
  </si>
  <si>
    <t>https://crashtest-security.com/password-attack/</t>
  </si>
  <si>
    <t>definition</t>
  </si>
  <si>
    <t>ratio of letters to numbers within the password</t>
  </si>
  <si>
    <t>ratio of letters to other characters within the password</t>
  </si>
  <si>
    <t>ratio of numbers to other characters within the password</t>
  </si>
  <si>
    <t>ratio of capital letters to small letters within the password</t>
  </si>
  <si>
    <t>length of the password</t>
  </si>
  <si>
    <t>IP-number</t>
  </si>
  <si>
    <t>length of the username</t>
  </si>
  <si>
    <t>date of login</t>
  </si>
  <si>
    <t>time of login</t>
  </si>
  <si>
    <t>date of the last change of the password</t>
  </si>
  <si>
    <t>Y0</t>
  </si>
  <si>
    <t>X1</t>
  </si>
  <si>
    <t>X2</t>
  </si>
  <si>
    <t>X3</t>
  </si>
  <si>
    <t>X4</t>
  </si>
  <si>
    <t>X5</t>
  </si>
  <si>
    <t>X6</t>
  </si>
  <si>
    <t>X7</t>
  </si>
  <si>
    <t>X8</t>
  </si>
  <si>
    <t>X9</t>
  </si>
  <si>
    <t>X10</t>
  </si>
  <si>
    <t>X11</t>
  </si>
  <si>
    <t>X12</t>
  </si>
  <si>
    <t>X13</t>
  </si>
  <si>
    <t>X14</t>
  </si>
  <si>
    <t>X15</t>
  </si>
  <si>
    <t>attributes</t>
  </si>
  <si>
    <t>directions</t>
  </si>
  <si>
    <t>&lt;--Y=f(X1,…,Xi,…,Xn)</t>
  </si>
  <si>
    <t>the more the more /// the more the less /// optimum-like ///…</t>
  </si>
  <si>
    <t>types</t>
  </si>
  <si>
    <t>number of the previous passwords</t>
  </si>
  <si>
    <t>number of all the logins</t>
  </si>
  <si>
    <t>ratio of errors during the login procedures</t>
  </si>
  <si>
    <t>id (event=login=object)</t>
  </si>
  <si>
    <t>(real)</t>
  </si>
  <si>
    <t>(fiction)</t>
  </si>
  <si>
    <t>anti-discrimination process = aggregated risk-index</t>
  </si>
  <si>
    <t>Data for statistic (pivot reports)</t>
  </si>
  <si>
    <t>Level may be estimated by experts and/or level should be derived by robots</t>
  </si>
  <si>
    <t>Data for statistics</t>
  </si>
  <si>
    <t>Potential objects and attributes</t>
  </si>
  <si>
    <t>date of the registration</t>
  </si>
  <si>
    <t>&lt;--ideas</t>
  </si>
  <si>
    <t>The attributes (columns) can be defined relatively free (for the chosen objects). The OAM positions should be filled with data in an automated way (c.f. Excel pivot reports). Directions can be definied based on the literature or in an inductive (automated way). Production functions (knowledge representation forms) can be optimized e.g., as regression models or neural networks or staircase functions (c.f. https://miau.my-x.hu/miau/296/risk_index_naive_regression_coco.xlsx).</t>
  </si>
  <si>
    <t>project: https://miau.my-x.hu/mediawiki/index.php/System-modeling#Automation_of_Incident_Response_Planning_in_IT_Security_.28AIR-P-ITS.29
potential sub-goal: detecting password attacks
solutions: 
A. derivation of production functions in case of real Y-attributes (like damage volume or binary fraud detection)
B. derivation of aggregated risk index values based on anti-discrimination models
potential data required: https://miau.my-x.hu/bprof/2023/data_for_password_attack_models.xlsx
as it can be seen, there are different constellations concerning data: 
- there are statistical needs
- there are modeling needs (like in case of the password-attacks as example)</t>
  </si>
  <si>
    <t>password is complex and long</t>
  </si>
  <si>
    <r>
      <rPr>
        <sz val="11"/>
        <color rgb="FFFF0000"/>
        <rFont val="Calibri"/>
        <family val="2"/>
        <charset val="238"/>
        <scheme val="minor"/>
      </rPr>
      <t>Direction</t>
    </r>
    <r>
      <rPr>
        <sz val="11"/>
        <color theme="1"/>
        <rFont val="Calibri"/>
        <family val="2"/>
        <scheme val="minor"/>
      </rPr>
      <t xml:space="preserve">-codes: 0 = the more the more OR 1 = the more the less
The more the more (0) phrase means: the more is the value in the column the more is the probability to have an password attack e.g., the more is a ratio (it means to more homogeneous is a password) the more is the chance to "crack" it
The less the more (1) phrase means: the less is the value in the column the more is the probability to have an password attack e.g., the less is the number of previous passwords the more is the chance to "crack" it
Therefore: the OAM seems to be realistic.
Please, try to define the direction codes (0 or 1).
Potential support: it is possible to calculate </t>
    </r>
    <r>
      <rPr>
        <sz val="11"/>
        <color rgb="FFFF0000"/>
        <rFont val="Calibri"/>
        <family val="2"/>
        <charset val="238"/>
        <scheme val="minor"/>
      </rPr>
      <t>correlation</t>
    </r>
    <r>
      <rPr>
        <sz val="11"/>
        <color theme="1"/>
        <rFont val="Calibri"/>
        <family val="2"/>
        <scheme val="minor"/>
      </rPr>
      <t xml:space="preserve"> values between column of damage and each other X(i)!
(if the content of the OAM can be interpreted as a number)
</t>
    </r>
    <r>
      <rPr>
        <sz val="11"/>
        <color rgb="FFFF0000"/>
        <rFont val="Calibri"/>
        <family val="2"/>
        <charset val="238"/>
        <scheme val="minor"/>
      </rPr>
      <t>Correlation</t>
    </r>
    <r>
      <rPr>
        <sz val="11"/>
        <color theme="1"/>
        <rFont val="Calibri"/>
        <family val="2"/>
        <scheme val="minor"/>
      </rPr>
      <t xml:space="preserve"> can have values between -1 and + 1.
Positive signs means: the more the more
Negative sings means: the less the more
The </t>
    </r>
    <r>
      <rPr>
        <sz val="11"/>
        <color rgb="FFFF0000"/>
        <rFont val="Calibri"/>
        <family val="2"/>
        <charset val="238"/>
        <scheme val="minor"/>
      </rPr>
      <t>correlation</t>
    </r>
    <r>
      <rPr>
        <sz val="11"/>
        <color theme="1"/>
        <rFont val="Calibri"/>
        <family val="2"/>
        <scheme val="minor"/>
      </rPr>
      <t xml:space="preserve"> code (0;1) can also be derived, based on classic logic(c.f. literature).
In case of random values the </t>
    </r>
    <r>
      <rPr>
        <sz val="11"/>
        <color rgb="FFFF0000"/>
        <rFont val="Calibri"/>
        <family val="2"/>
        <charset val="238"/>
        <scheme val="minor"/>
      </rPr>
      <t>correlation</t>
    </r>
    <r>
      <rPr>
        <sz val="11"/>
        <color theme="1"/>
        <rFont val="Calibri"/>
        <family val="2"/>
        <scheme val="minor"/>
      </rPr>
      <t xml:space="preserve"> and the classic logic can lead to antagonisms.</t>
    </r>
  </si>
  <si>
    <t>-/-</t>
  </si>
  <si>
    <t>-/+</t>
  </si>
  <si>
    <t>+/+</t>
  </si>
  <si>
    <t>+/-</t>
  </si>
  <si>
    <r>
      <t xml:space="preserve">Y = </t>
    </r>
    <r>
      <rPr>
        <sz val="11"/>
        <color rgb="FF00B0F0"/>
        <rFont val="Calibri"/>
        <family val="2"/>
        <charset val="238"/>
        <scheme val="minor"/>
      </rPr>
      <t>attacks</t>
    </r>
    <r>
      <rPr>
        <sz val="11"/>
        <color theme="1"/>
        <rFont val="Calibri"/>
        <family val="2"/>
        <scheme val="minor"/>
      </rPr>
      <t xml:space="preserve"> (yes/no)</t>
    </r>
  </si>
  <si>
    <r>
      <t>directions (</t>
    </r>
    <r>
      <rPr>
        <sz val="11"/>
        <color rgb="FF00B050"/>
        <rFont val="Calibri"/>
        <family val="2"/>
        <charset val="238"/>
        <scheme val="minor"/>
      </rPr>
      <t>damages</t>
    </r>
    <r>
      <rPr>
        <sz val="11"/>
        <color rgb="FFFF0000"/>
        <rFont val="Calibri"/>
        <family val="2"/>
        <scheme val="minor"/>
      </rPr>
      <t>)</t>
    </r>
  </si>
  <si>
    <r>
      <t xml:space="preserve">Y = </t>
    </r>
    <r>
      <rPr>
        <sz val="11"/>
        <color rgb="FF00B050"/>
        <rFont val="Calibri"/>
        <family val="2"/>
        <charset val="238"/>
        <scheme val="minor"/>
      </rPr>
      <t>damages</t>
    </r>
    <r>
      <rPr>
        <sz val="11"/>
        <color theme="1"/>
        <rFont val="Calibri"/>
        <family val="2"/>
        <scheme val="minor"/>
      </rPr>
      <t xml:space="preserve"> (USD)</t>
    </r>
  </si>
  <si>
    <r>
      <t>directions (</t>
    </r>
    <r>
      <rPr>
        <sz val="11"/>
        <color rgb="FF00B0F0"/>
        <rFont val="Calibri"/>
        <family val="2"/>
        <charset val="238"/>
        <scheme val="minor"/>
      </rPr>
      <t>attacks</t>
    </r>
    <r>
      <rPr>
        <sz val="11"/>
        <color rgb="FFFF0000"/>
        <rFont val="Calibri"/>
        <family val="2"/>
        <scheme val="minor"/>
      </rPr>
      <t>)</t>
    </r>
  </si>
  <si>
    <r>
      <t>correlation (</t>
    </r>
    <r>
      <rPr>
        <sz val="11"/>
        <color rgb="FF00B0F0"/>
        <rFont val="Calibri"/>
        <family val="2"/>
        <charset val="238"/>
        <scheme val="minor"/>
      </rPr>
      <t>attacks</t>
    </r>
    <r>
      <rPr>
        <sz val="11"/>
        <color rgb="FFFF0000"/>
        <rFont val="Calibri"/>
        <family val="2"/>
        <scheme val="minor"/>
      </rPr>
      <t>)</t>
    </r>
  </si>
  <si>
    <r>
      <t>correlation (</t>
    </r>
    <r>
      <rPr>
        <sz val="11"/>
        <color rgb="FF00B050"/>
        <rFont val="Calibri"/>
        <family val="2"/>
        <charset val="238"/>
        <scheme val="minor"/>
      </rPr>
      <t>damages</t>
    </r>
    <r>
      <rPr>
        <sz val="11"/>
        <color rgb="FFFF0000"/>
        <rFont val="Calibri"/>
        <family val="2"/>
        <scheme val="minor"/>
      </rPr>
      <t>)</t>
    </r>
  </si>
  <si>
    <t>signs</t>
  </si>
  <si>
    <t>The why-questions mean: WHY is the direction code is even that value, what we have in the appropriate cell, if the correlation below has eventually an other sign as expected? (see: negative correlation = direction-code(1) and positive correlation = direction-code(0))  / Parallel, we have two Y-attributes. The question is: May we have really two direction-codes for one single column? Do we have the possibility to have two WHY-interpretations?</t>
  </si>
  <si>
    <r>
      <rPr>
        <sz val="11"/>
        <color theme="1"/>
        <rFont val="Calibri"/>
        <family val="2"/>
        <charset val="238"/>
        <scheme val="minor"/>
      </rPr>
      <t>argumentations</t>
    </r>
    <r>
      <rPr>
        <sz val="11"/>
        <color rgb="FF00B050"/>
        <rFont val="Calibri"/>
        <family val="2"/>
        <scheme val="minor"/>
      </rPr>
      <t xml:space="preserve"> (damages)</t>
    </r>
  </si>
  <si>
    <r>
      <rPr>
        <sz val="11"/>
        <color theme="1"/>
        <rFont val="Calibri"/>
        <family val="2"/>
        <charset val="238"/>
        <scheme val="minor"/>
      </rPr>
      <t>argumentations</t>
    </r>
    <r>
      <rPr>
        <sz val="11"/>
        <color rgb="FFFF0000"/>
        <rFont val="Calibri"/>
        <family val="2"/>
        <scheme val="minor"/>
      </rPr>
      <t xml:space="preserve"> </t>
    </r>
    <r>
      <rPr>
        <sz val="11"/>
        <color rgb="FF00B0F0"/>
        <rFont val="Calibri"/>
        <family val="2"/>
        <charset val="238"/>
        <scheme val="minor"/>
      </rPr>
      <t>(attacks)</t>
    </r>
  </si>
  <si>
    <t>Because the shorter the length, the greater the attack and the greater the damage</t>
  </si>
  <si>
    <t>Because of the length password</t>
  </si>
  <si>
    <t>because of the increased time-interval from the last change of the password,that an attack weak</t>
  </si>
  <si>
    <t>Because of the lack of characters ,the chance of attack increases</t>
  </si>
  <si>
    <t>Because of the increase in letters,the attack  decreases</t>
  </si>
  <si>
    <t>Because of the increase in numbers, the attack increases</t>
  </si>
  <si>
    <t>Because of the few among them, the attack increases</t>
  </si>
  <si>
    <t>Because of the increase in numbers, the attack decreases</t>
  </si>
  <si>
    <t>Because the lengthvof the username ,the attack increases</t>
  </si>
  <si>
    <t>Because of the spaced intervsl the attack increases</t>
  </si>
  <si>
    <t>Because of the increases in errors, the attack increases</t>
  </si>
  <si>
    <t>Because the lack of registration, the attack increases</t>
  </si>
  <si>
    <t>Because increase in logging, the attack decreases</t>
  </si>
  <si>
    <t>because increase in previous passwords, the attack decreases</t>
  </si>
  <si>
    <t>Because of the low complexity of the password ,the attack increases</t>
  </si>
  <si>
    <t>lack of letters</t>
  </si>
  <si>
    <t>Lack of characters</t>
  </si>
  <si>
    <t>Increase the numbers</t>
  </si>
  <si>
    <t>Lack of diversity among them</t>
  </si>
  <si>
    <t>Because of the lack of complexity in the numbers</t>
  </si>
  <si>
    <t>The simplicity of the name</t>
  </si>
  <si>
    <t>Increase interval</t>
  </si>
  <si>
    <t>Increase intrval</t>
  </si>
  <si>
    <t>Sin in errors increased</t>
  </si>
  <si>
    <t>Lack of registration</t>
  </si>
  <si>
    <t>Lack of login</t>
  </si>
  <si>
    <t>less password change</t>
  </si>
  <si>
    <t>Lack of complexity in the password</t>
  </si>
  <si>
    <t>Increased login time</t>
  </si>
  <si>
    <t>Because increase in login time, it can be detected and thus the attack will increase</t>
  </si>
  <si>
    <t>Attacks and damages have a strong relationship! Damages can only be realized, if attacks are detected. Therefore the directions for attacks and directions for damages should be the same. Correlation values should be ignored, if the literature delivers a robust argumentation, why a direction should be so or so...</t>
  </si>
  <si>
    <t>argumentation</t>
  </si>
  <si>
    <t>Azonosító:</t>
  </si>
  <si>
    <t>Objektumok:</t>
  </si>
  <si>
    <t>Attribútumok:</t>
  </si>
  <si>
    <t>Lépcsôk:</t>
  </si>
  <si>
    <t>Eltolás:</t>
  </si>
  <si>
    <t>Leírás:</t>
  </si>
  <si>
    <t>COCO STD: 8002022</t>
  </si>
  <si>
    <t>Rangsor</t>
  </si>
  <si>
    <t>X(A1)</t>
  </si>
  <si>
    <t>X(A2)</t>
  </si>
  <si>
    <t>X(A3)</t>
  </si>
  <si>
    <t>X(A4)</t>
  </si>
  <si>
    <t>X(A5)</t>
  </si>
  <si>
    <t>X(A6)</t>
  </si>
  <si>
    <t>X(A7)</t>
  </si>
  <si>
    <t>X(A8)</t>
  </si>
  <si>
    <t>X(A9)</t>
  </si>
  <si>
    <t>X(A10)</t>
  </si>
  <si>
    <t>X(A11)</t>
  </si>
  <si>
    <t>X(A12)</t>
  </si>
  <si>
    <t>X(A13)</t>
  </si>
  <si>
    <t>X(A14)</t>
  </si>
  <si>
    <t>X(A15)</t>
  </si>
  <si>
    <t>X(A16)</t>
  </si>
  <si>
    <t>X(A17)</t>
  </si>
  <si>
    <t>X(A18)</t>
  </si>
  <si>
    <t>X(A19)</t>
  </si>
  <si>
    <t>X(A20)</t>
  </si>
  <si>
    <t>X(A21)</t>
  </si>
  <si>
    <t>X(A22)</t>
  </si>
  <si>
    <t>X(A23)</t>
  </si>
  <si>
    <t>X(A24)</t>
  </si>
  <si>
    <t>X(A25)</t>
  </si>
  <si>
    <t>X(A26)</t>
  </si>
  <si>
    <t>X(A27)</t>
  </si>
  <si>
    <t>X(A28)</t>
  </si>
  <si>
    <t>X(A29)</t>
  </si>
  <si>
    <t>X(A30)</t>
  </si>
  <si>
    <t>Y(A31)</t>
  </si>
  <si>
    <t>O1</t>
  </si>
  <si>
    <t>O2</t>
  </si>
  <si>
    <t>O3</t>
  </si>
  <si>
    <t>O4</t>
  </si>
  <si>
    <t>O5</t>
  </si>
  <si>
    <t>O6</t>
  </si>
  <si>
    <t>O7</t>
  </si>
  <si>
    <t>O8</t>
  </si>
  <si>
    <t>O9</t>
  </si>
  <si>
    <t>O10</t>
  </si>
  <si>
    <t>O11</t>
  </si>
  <si>
    <t>O12</t>
  </si>
  <si>
    <t>O13</t>
  </si>
  <si>
    <t>O14</t>
  </si>
  <si>
    <t>O15</t>
  </si>
  <si>
    <t>O16</t>
  </si>
  <si>
    <t>O17</t>
  </si>
  <si>
    <t>Lépcsôk(1)</t>
  </si>
  <si>
    <t>S1</t>
  </si>
  <si>
    <t>(0+991600)/(2)=495800</t>
  </si>
  <si>
    <t>(1400+1007400)/(2)=504400</t>
  </si>
  <si>
    <t>(1000000+8400)/(2)=504200</t>
  </si>
  <si>
    <t>(5050+13950)/(2)=9500</t>
  </si>
  <si>
    <t>(0+0)/(2)=0</t>
  </si>
  <si>
    <t>(73500+1085000)/(2)=579250</t>
  </si>
  <si>
    <t>(0+1000000)/(2)=500000</t>
  </si>
  <si>
    <t>(4000+1010000)/(2)=507000</t>
  </si>
  <si>
    <t>(500+0)/(2)=250</t>
  </si>
  <si>
    <t>(5000+1005000)/(2)=505000</t>
  </si>
  <si>
    <t>(0+1006000)/(2)=503000</t>
  </si>
  <si>
    <t>(6000+0)/(2)=3000</t>
  </si>
  <si>
    <t>S2</t>
  </si>
  <si>
    <t>(3000+1009000)/(2)=506000</t>
  </si>
  <si>
    <t>(5000+0)/(2)=2500</t>
  </si>
  <si>
    <t>(0+9500)/(2)=4750</t>
  </si>
  <si>
    <t>S3</t>
  </si>
  <si>
    <t>(3000+0)/(2)=1500</t>
  </si>
  <si>
    <t>(2400+0)/(2)=1200</t>
  </si>
  <si>
    <t>S4</t>
  </si>
  <si>
    <t>(1000000+0)/(2)=500000</t>
  </si>
  <si>
    <t>S5</t>
  </si>
  <si>
    <t>S6</t>
  </si>
  <si>
    <t>S7</t>
  </si>
  <si>
    <t>S8</t>
  </si>
  <si>
    <t>S9</t>
  </si>
  <si>
    <t>S10</t>
  </si>
  <si>
    <t>S11</t>
  </si>
  <si>
    <t>S12</t>
  </si>
  <si>
    <t>S13</t>
  </si>
  <si>
    <t>S14</t>
  </si>
  <si>
    <t>S15</t>
  </si>
  <si>
    <t>S16</t>
  </si>
  <si>
    <t>S17</t>
  </si>
  <si>
    <t>Lépcsôk(2)</t>
  </si>
  <si>
    <t>COCO:STD</t>
  </si>
  <si>
    <t>Becslés</t>
  </si>
  <si>
    <t>Tény+0</t>
  </si>
  <si>
    <t>Delta</t>
  </si>
  <si>
    <t>Delta/Tény</t>
  </si>
  <si>
    <t>S1 összeg:</t>
  </si>
  <si>
    <t>S17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</si>
  <si>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</si>
  <si>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</si>
  <si>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</si>
  <si>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</si>
  <si>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</si>
  <si>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</si>
  <si>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</si>
  <si>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1.47 Mb</t>
    </r>
  </si>
  <si>
    <r>
      <t>A futtatás idôtartama: </t>
    </r>
    <r>
      <rPr>
        <b/>
        <sz val="7"/>
        <color rgb="FF333333"/>
        <rFont val="Verdana"/>
        <family val="2"/>
        <charset val="238"/>
      </rPr>
      <t>0.36 mp (0.01 p)</t>
    </r>
  </si>
  <si>
    <t>Estimation</t>
  </si>
  <si>
    <t>error</t>
  </si>
  <si>
    <t>direction (inverse)</t>
  </si>
  <si>
    <t>direction (direct)</t>
  </si>
  <si>
    <t>conclusion</t>
  </si>
  <si>
    <t>If codes for the directions can not be set in a trivial way, then it is possible to ask the robot. The doubled-attribute-models are capable of error-free estimation of the Y values. Parallel, it is possible to derive the direction-codes (c.f. ceteris paribus). Optimum means (here and now): risks are minimized in case of inputs with average levels. Higher risks can be seen if the input values are too low or too high... The damage level can be estimated in an error-free way (in case of these objects and attributes), even if the data are generated (randomized). This is a kind of simulation, because estimations can be derived for each potential existing input-scenario. A simulator is a production function: inputs (risk-components&lt;--X-attributes) are transformed to outputs (damages, to Y-attribute).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</si>
</sst>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9"/>
      <color indexed="81"/>
      <name val="Tahoma"/>
      <family val="2"/>
    </font>
    <font>
      <b/>
      <sz val="9"/>
      <color indexed="81"/>
      <name val="Tahoma"/>
      <family val="2"/>
    </font>
    <font>
      <sz val="11"/>
      <color rgb="FF666666"/>
      <name val="Calibri "/>
    </font>
    <font>
      <sz val="11"/>
      <color rgb="FFFF0000"/>
      <name val="Calibri"/>
      <family val="2"/>
      <scheme val="minor"/>
    </font>
    <font>
      <u/>
      <sz val="11"/>
      <color theme="10"/>
      <name val="Calibri"/>
      <family val="2"/>
      <scheme val="minor"/>
    </font>
    <font>
      <sz val="8"/>
      <name val="Calibri"/>
      <family val="2"/>
      <scheme val="minor"/>
    </font>
    <font>
      <sz val="20"/>
      <color rgb="FFFF0000"/>
      <name val="Calibri"/>
      <family val="2"/>
      <scheme val="minor"/>
    </font>
    <font>
      <sz val="11"/>
      <color rgb="FF00B050"/>
      <name val="Calibri"/>
      <family val="2"/>
      <scheme val="minor"/>
    </font>
    <font>
      <sz val="11"/>
      <color rgb="FFFF0000"/>
      <name val="Calibri"/>
      <family val="2"/>
      <charset val="238"/>
      <scheme val="minor"/>
    </font>
    <font>
      <sz val="11"/>
      <color rgb="FF00B050"/>
      <name val="Calibri"/>
      <family val="2"/>
      <charset val="238"/>
      <scheme val="minor"/>
    </font>
    <font>
      <sz val="11"/>
      <color rgb="FF00B0F0"/>
      <name val="Calibri"/>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b/>
      <sz val="5"/>
      <color rgb="FFFF0000"/>
      <name val="Verdana"/>
      <family val="2"/>
      <charset val="238"/>
    </font>
    <font>
      <b/>
      <sz val="5"/>
      <color rgb="FFFFFF00"/>
      <name val="Verdana"/>
      <family val="2"/>
      <charset val="238"/>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rgb="FF33333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4" fillId="0" borderId="0"/>
    <xf numFmtId="0" fontId="9" fillId="0" borderId="0" applyNumberFormat="0" applyFill="0" applyBorder="0" applyAlignment="0" applyProtection="0"/>
  </cellStyleXfs>
  <cellXfs count="58">
    <xf numFmtId="0" fontId="0" fillId="0" borderId="0" xfId="0"/>
    <xf numFmtId="0" fontId="4" fillId="2" borderId="0" xfId="1" applyFill="1" applyAlignment="1">
      <alignment horizontal="center"/>
    </xf>
    <xf numFmtId="0" fontId="0" fillId="0" borderId="0" xfId="0" applyAlignment="1">
      <alignment horizontal="center"/>
    </xf>
    <xf numFmtId="0" fontId="0" fillId="2" borderId="0" xfId="0" applyFill="1" applyAlignment="1">
      <alignment horizontal="center"/>
    </xf>
    <xf numFmtId="14" fontId="0" fillId="0" borderId="0" xfId="0" applyNumberFormat="1" applyAlignment="1">
      <alignment horizontal="center"/>
    </xf>
    <xf numFmtId="18" fontId="0" fillId="0" borderId="0" xfId="0" applyNumberFormat="1"/>
    <xf numFmtId="0" fontId="7" fillId="0" borderId="0" xfId="0" applyFont="1"/>
    <xf numFmtId="0" fontId="0" fillId="0" borderId="0" xfId="0" pivotButton="1"/>
    <xf numFmtId="0" fontId="9" fillId="0" borderId="0" xfId="2"/>
    <xf numFmtId="0" fontId="0" fillId="0" borderId="0" xfId="0" applyAlignment="1">
      <alignment horizontal="center" wrapText="1"/>
    </xf>
    <xf numFmtId="0" fontId="0" fillId="0" borderId="1" xfId="0" applyBorder="1" applyAlignment="1">
      <alignment horizontal="center"/>
    </xf>
    <xf numFmtId="0" fontId="11" fillId="0" borderId="0" xfId="0" applyFont="1"/>
    <xf numFmtId="0" fontId="12" fillId="2" borderId="0" xfId="0" applyFont="1" applyFill="1" applyAlignment="1">
      <alignment horizontal="center"/>
    </xf>
    <xf numFmtId="0" fontId="8" fillId="0" borderId="0" xfId="0" applyFont="1" applyAlignment="1">
      <alignment horizontal="center"/>
    </xf>
    <xf numFmtId="20" fontId="0" fillId="0" borderId="1" xfId="0" applyNumberFormat="1" applyBorder="1" applyAlignment="1">
      <alignment horizontal="center"/>
    </xf>
    <xf numFmtId="14" fontId="0" fillId="0" borderId="1" xfId="0" applyNumberFormat="1" applyBorder="1" applyAlignment="1">
      <alignment horizontal="center"/>
    </xf>
    <xf numFmtId="18" fontId="0" fillId="0" borderId="1" xfId="0" applyNumberFormat="1" applyBorder="1" applyAlignment="1">
      <alignment horizontal="center"/>
    </xf>
    <xf numFmtId="164" fontId="0" fillId="0" borderId="0" xfId="0" applyNumberFormat="1"/>
    <xf numFmtId="0" fontId="8" fillId="0" borderId="0" xfId="0" applyFont="1"/>
    <xf numFmtId="164" fontId="8" fillId="0" borderId="0" xfId="0" applyNumberFormat="1" applyFont="1"/>
    <xf numFmtId="0" fontId="3" fillId="0" borderId="0" xfId="0" applyFont="1" applyAlignment="1">
      <alignment horizontal="center" vertical="center" wrapText="1"/>
    </xf>
    <xf numFmtId="164" fontId="0" fillId="0" borderId="0" xfId="0" applyNumberFormat="1" applyAlignment="1">
      <alignment horizontal="center"/>
    </xf>
    <xf numFmtId="164" fontId="8" fillId="0" borderId="0" xfId="0" applyNumberFormat="1" applyFont="1" applyAlignment="1">
      <alignment horizontal="center"/>
    </xf>
    <xf numFmtId="164" fontId="0" fillId="0" borderId="0" xfId="0" quotePrefix="1" applyNumberFormat="1" applyAlignment="1">
      <alignment horizontal="center"/>
    </xf>
    <xf numFmtId="0" fontId="14" fillId="0" borderId="0" xfId="0" applyFont="1"/>
    <xf numFmtId="0" fontId="13" fillId="0" borderId="0" xfId="0" applyFont="1"/>
    <xf numFmtId="0" fontId="8" fillId="3" borderId="0" xfId="0" applyFont="1" applyFill="1" applyAlignment="1">
      <alignment horizontal="center"/>
    </xf>
    <xf numFmtId="164" fontId="0" fillId="4" borderId="0" xfId="0" applyNumberFormat="1" applyFill="1" applyAlignment="1">
      <alignment horizontal="center" wrapText="1"/>
    </xf>
    <xf numFmtId="164" fontId="0" fillId="5" borderId="0" xfId="0" applyNumberFormat="1" applyFill="1" applyAlignment="1">
      <alignment horizontal="center" wrapText="1"/>
    </xf>
    <xf numFmtId="0" fontId="0" fillId="0" borderId="0" xfId="0" applyAlignment="1">
      <alignment wrapText="1"/>
    </xf>
    <xf numFmtId="0" fontId="16"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right" vertical="center" wrapText="1"/>
    </xf>
    <xf numFmtId="0" fontId="17" fillId="0" borderId="0" xfId="0" applyFont="1" applyAlignment="1">
      <alignment vertical="center" wrapText="1"/>
    </xf>
    <xf numFmtId="0" fontId="19" fillId="7"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19" fillId="7" borderId="2" xfId="0" applyFont="1" applyFill="1" applyBorder="1" applyAlignment="1">
      <alignment horizontal="left" vertical="center" wrapText="1"/>
    </xf>
    <xf numFmtId="0" fontId="21" fillId="8" borderId="3" xfId="0" applyFont="1" applyFill="1" applyBorder="1" applyAlignment="1">
      <alignment horizontal="center" vertical="center" wrapText="1"/>
    </xf>
    <xf numFmtId="0" fontId="22" fillId="0" borderId="0" xfId="0" applyFont="1"/>
    <xf numFmtId="0" fontId="24" fillId="7"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8" fillId="0" borderId="0" xfId="0" applyFont="1" applyAlignment="1">
      <alignment horizontal="center" vertical="center"/>
    </xf>
    <xf numFmtId="0" fontId="12" fillId="0" borderId="0" xfId="0" applyFont="1" applyAlignment="1">
      <alignment horizontal="center" vertical="center" wrapText="1"/>
    </xf>
    <xf numFmtId="0" fontId="8"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0" fillId="6" borderId="0" xfId="0"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cellXfs>
  <cellStyles count="3">
    <cellStyle name="Hivatkozás" xfId="2" builtinId="8"/>
    <cellStyle name="Normál" xfId="0" builtinId="0"/>
    <cellStyle name="Normale 2" xfId="1" xr:uid="{7FF4B887-82AA-4A48-8BC9-D852AB6CFF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pivotSource>
    <c:name>[data_for_password_attack_models (5).xlsx]Foglio8!Tabella pivot71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t-IT"/>
              <a:t>Conteggio di Detection time per response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Foglio8!$B$1</c:f>
              <c:strCache>
                <c:ptCount val="1"/>
                <c:pt idx="0">
                  <c:v>Összeg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errBars>
            <c:errBarType val="both"/>
            <c:errValType val="stdErr"/>
            <c:noEndCap val="0"/>
            <c:spPr>
              <a:noFill/>
              <a:ln w="9525" cap="flat" cmpd="sng" algn="ctr">
                <a:solidFill>
                  <a:schemeClr val="tx1">
                    <a:lumMod val="65000"/>
                    <a:lumOff val="35000"/>
                  </a:schemeClr>
                </a:solidFill>
                <a:round/>
              </a:ln>
              <a:effectLst/>
            </c:spPr>
          </c:errBars>
          <c:cat>
            <c:strRef>
              <c:f>Foglio8!$A$2:$A$8</c:f>
              <c:strCache>
                <c:ptCount val="7"/>
                <c:pt idx="0">
                  <c:v>15h</c:v>
                </c:pt>
                <c:pt idx="1">
                  <c:v>30h</c:v>
                </c:pt>
                <c:pt idx="2">
                  <c:v>34h</c:v>
                </c:pt>
                <c:pt idx="3">
                  <c:v>40h</c:v>
                </c:pt>
                <c:pt idx="4">
                  <c:v>70h</c:v>
                </c:pt>
                <c:pt idx="5">
                  <c:v>72h</c:v>
                </c:pt>
                <c:pt idx="6">
                  <c:v>7h</c:v>
                </c:pt>
              </c:strCache>
            </c:strRef>
          </c:cat>
          <c:val>
            <c:numRef>
              <c:f>Foglio8!$B$2:$B$8</c:f>
              <c:numCache>
                <c:formatCode>General</c:formatCode>
                <c:ptCount val="7"/>
                <c:pt idx="0">
                  <c:v>1</c:v>
                </c:pt>
                <c:pt idx="1">
                  <c:v>1</c:v>
                </c:pt>
                <c:pt idx="2">
                  <c:v>1</c:v>
                </c:pt>
                <c:pt idx="3">
                  <c:v>2</c:v>
                </c:pt>
                <c:pt idx="4">
                  <c:v>1</c:v>
                </c:pt>
                <c:pt idx="5">
                  <c:v>1</c:v>
                </c:pt>
                <c:pt idx="6">
                  <c:v>1</c:v>
                </c:pt>
              </c:numCache>
            </c:numRef>
          </c:val>
          <c:extLst>
            <c:ext xmlns:c16="http://schemas.microsoft.com/office/drawing/2014/chart" uri="{C3380CC4-5D6E-409C-BE32-E72D297353CC}">
              <c16:uniqueId val="{00000000-20D6-4233-9EEE-9F609A1E198A}"/>
            </c:ext>
          </c:extLst>
        </c:ser>
        <c:dLbls>
          <c:dLblPos val="outEnd"/>
          <c:showLegendKey val="0"/>
          <c:showVal val="1"/>
          <c:showCatName val="0"/>
          <c:showSerName val="0"/>
          <c:showPercent val="0"/>
          <c:showBubbleSize val="0"/>
        </c:dLbls>
        <c:gapWidth val="219"/>
        <c:overlap val="-27"/>
        <c:axId val="455257647"/>
        <c:axId val="455256399"/>
      </c:barChart>
      <c:catAx>
        <c:axId val="455257647"/>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256399"/>
        <c:crosses val="autoZero"/>
        <c:auto val="1"/>
        <c:lblAlgn val="ctr"/>
        <c:lblOffset val="100"/>
        <c:noMultiLvlLbl val="0"/>
      </c:catAx>
      <c:valAx>
        <c:axId val="455256399"/>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5257647"/>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Totale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15h Medium Team A</c:v>
              </c:pt>
              <c:pt idx="1">
                <c:v>30h High Team D</c:v>
              </c:pt>
              <c:pt idx="2">
                <c:v>34h High Team G</c:v>
              </c:pt>
              <c:pt idx="3">
                <c:v>40h High Team F</c:v>
              </c:pt>
              <c:pt idx="4">
                <c:v>40h Medium Team C</c:v>
              </c:pt>
              <c:pt idx="5">
                <c:v>70h High Team K</c:v>
              </c:pt>
              <c:pt idx="6">
                <c:v>72h Medium Team E</c:v>
              </c:pt>
              <c:pt idx="7">
                <c:v>7h Medium Team B</c:v>
              </c:pt>
            </c:strLit>
          </c:cat>
          <c:val>
            <c:numLit>
              <c:formatCode>General</c:formatCode>
              <c:ptCount val="8"/>
              <c:pt idx="0">
                <c:v>1</c:v>
              </c:pt>
              <c:pt idx="1">
                <c:v>1</c:v>
              </c:pt>
              <c:pt idx="2">
                <c:v>1</c:v>
              </c:pt>
              <c:pt idx="3">
                <c:v>1</c:v>
              </c:pt>
              <c:pt idx="4">
                <c:v>1</c:v>
              </c:pt>
              <c:pt idx="5">
                <c:v>1</c:v>
              </c:pt>
              <c:pt idx="6">
                <c:v>1</c:v>
              </c:pt>
              <c:pt idx="7">
                <c:v>1</c:v>
              </c:pt>
            </c:numLit>
          </c:val>
          <c:extLst>
            <c:ext xmlns:c16="http://schemas.microsoft.com/office/drawing/2014/chart" uri="{C3380CC4-5D6E-409C-BE32-E72D297353CC}">
              <c16:uniqueId val="{00000000-8F03-4136-8D04-825094B0407C}"/>
            </c:ext>
          </c:extLst>
        </c:ser>
        <c:dLbls>
          <c:dLblPos val="outEnd"/>
          <c:showLegendKey val="0"/>
          <c:showVal val="1"/>
          <c:showCatName val="0"/>
          <c:showSerName val="0"/>
          <c:showPercent val="0"/>
          <c:showBubbleSize val="0"/>
        </c:dLbls>
        <c:gapWidth val="219"/>
        <c:overlap val="-27"/>
        <c:axId val="446990735"/>
        <c:axId val="446992815"/>
      </c:barChart>
      <c:catAx>
        <c:axId val="446990735"/>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992815"/>
        <c:crosses val="autoZero"/>
        <c:auto val="1"/>
        <c:lblAlgn val="ctr"/>
        <c:lblOffset val="100"/>
        <c:noMultiLvlLbl val="0"/>
      </c:catAx>
      <c:valAx>
        <c:axId val="446992815"/>
        <c:scaling>
          <c:orientation val="minMax"/>
        </c:scaling>
        <c:delete val="0"/>
        <c:axPos val="l"/>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69907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358140</xdr:colOff>
      <xdr:row>6</xdr:row>
      <xdr:rowOff>83820</xdr:rowOff>
    </xdr:from>
    <xdr:to>
      <xdr:col>11</xdr:col>
      <xdr:colOff>53340</xdr:colOff>
      <xdr:row>21</xdr:row>
      <xdr:rowOff>83820</xdr:rowOff>
    </xdr:to>
    <xdr:graphicFrame macro="">
      <xdr:nvGraphicFramePr>
        <xdr:cNvPr id="2" name="Grafico 1">
          <a:extLst>
            <a:ext uri="{FF2B5EF4-FFF2-40B4-BE49-F238E27FC236}">
              <a16:creationId xmlns:a16="http://schemas.microsoft.com/office/drawing/2014/main" id="{7163CF30-0A9E-70CE-D669-1E4DDF6829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594360</xdr:colOff>
      <xdr:row>0</xdr:row>
      <xdr:rowOff>0</xdr:rowOff>
    </xdr:from>
    <xdr:to>
      <xdr:col>19</xdr:col>
      <xdr:colOff>289560</xdr:colOff>
      <xdr:row>17</xdr:row>
      <xdr:rowOff>83820</xdr:rowOff>
    </xdr:to>
    <xdr:graphicFrame macro="">
      <xdr:nvGraphicFramePr>
        <xdr:cNvPr id="2" name="Grafico 1">
          <a:extLst>
            <a:ext uri="{FF2B5EF4-FFF2-40B4-BE49-F238E27FC236}">
              <a16:creationId xmlns:a16="http://schemas.microsoft.com/office/drawing/2014/main" id="{232CD21A-9A87-190C-3423-5060798E89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1</xdr:col>
      <xdr:colOff>213360</xdr:colOff>
      <xdr:row>46</xdr:row>
      <xdr:rowOff>22860</xdr:rowOff>
    </xdr:to>
    <xdr:pic>
      <xdr:nvPicPr>
        <xdr:cNvPr id="2" name="Kép 1" descr="COCO">
          <a:extLst>
            <a:ext uri="{FF2B5EF4-FFF2-40B4-BE49-F238E27FC236}">
              <a16:creationId xmlns:a16="http://schemas.microsoft.com/office/drawing/2014/main" id="{7000C615-FDEA-5734-5F80-56753E0ADB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8992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tente" refreshedDate="44963.562341203702" createdVersion="8" refreshedVersion="8" minRefreshableVersion="3" recordCount="8" xr:uid="{B6103ABD-DD5F-45E2-BFF6-04C0750C694C}">
  <cacheSource type="worksheet">
    <worksheetSource ref="B1:D9" sheet="Comparison"/>
  </cacheSource>
  <cacheFields count="3">
    <cacheField name="Detection time" numFmtId="0">
      <sharedItems/>
    </cacheField>
    <cacheField name="response time" numFmtId="0">
      <sharedItems count="7">
        <s v="15h"/>
        <s v="7h"/>
        <s v="40h"/>
        <s v="30h"/>
        <s v="72h"/>
        <s v="34h"/>
        <s v="70h"/>
      </sharedItems>
    </cacheField>
    <cacheField name="Level"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s v="7h"/>
    <x v="0"/>
    <s v="Medium"/>
  </r>
  <r>
    <s v="3h"/>
    <x v="1"/>
    <s v="Medium"/>
  </r>
  <r>
    <s v="5h"/>
    <x v="2"/>
    <s v="Medium"/>
  </r>
  <r>
    <s v="10h"/>
    <x v="3"/>
    <s v="High"/>
  </r>
  <r>
    <s v="24h"/>
    <x v="4"/>
    <s v="Medium"/>
  </r>
  <r>
    <s v="6h"/>
    <x v="2"/>
    <s v="High"/>
  </r>
  <r>
    <s v="20h"/>
    <x v="5"/>
    <s v="High"/>
  </r>
  <r>
    <s v="25h"/>
    <x v="6"/>
    <s v="High"/>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6BFA2CF-B08F-47A9-99D3-901F232306E6}" name="Tabella pivot71" cacheId="4" applyNumberFormats="0" applyBorderFormats="0" applyFontFormats="0" applyPatternFormats="0" applyAlignmentFormats="0" applyWidthHeightFormats="1" dataCaption="Valori" updatedVersion="8" minRefreshableVersion="3" useAutoFormatting="1" rowGrandTotals="0" colGrandTotals="0" itemPrintTitles="1" createdVersion="8" indent="0" compact="0" compactData="0" multipleFieldFilters="0" chartFormat="1">
  <location ref="A1:B8" firstHeaderRow="1" firstDataRow="1" firstDataCol="1"/>
  <pivotFields count="3">
    <pivotField dataField="1"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7">
        <item x="0"/>
        <item x="3"/>
        <item x="5"/>
        <item x="2"/>
        <item x="6"/>
        <item x="4"/>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1"/>
  </rowFields>
  <rowItems count="7">
    <i>
      <x/>
    </i>
    <i>
      <x v="1"/>
    </i>
    <i>
      <x v="2"/>
    </i>
    <i>
      <x v="3"/>
    </i>
    <i>
      <x v="4"/>
    </i>
    <i>
      <x v="5"/>
    </i>
    <i>
      <x v="6"/>
    </i>
  </rowItems>
  <colItems count="1">
    <i/>
  </colItems>
  <dataFields count="1">
    <dataField name="Conteggio di Detection time"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rashtest-security.com/password-attack/"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iau.my-x.hu/myx-free/coco/test/80020222023020823241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BE95-B423-4BA7-A9C1-29795BC18F6E}">
  <dimension ref="A1"/>
  <sheetViews>
    <sheetView workbookViewId="0"/>
  </sheetViews>
  <sheetFormatPr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319C-38E6-47F4-8FB5-A1EB46074E69}">
  <dimension ref="A1:H8"/>
  <sheetViews>
    <sheetView workbookViewId="0">
      <selection activeCell="D4" sqref="D4:H7"/>
    </sheetView>
  </sheetViews>
  <sheetFormatPr defaultRowHeight="14.4"/>
  <cols>
    <col min="1" max="1" width="35.5546875" customWidth="1"/>
    <col min="2" max="2" width="44.5546875" customWidth="1"/>
  </cols>
  <sheetData>
    <row r="1" spans="1:8">
      <c r="A1" s="1" t="s">
        <v>1</v>
      </c>
      <c r="B1" s="1" t="s">
        <v>2</v>
      </c>
    </row>
    <row r="2" spans="1:8">
      <c r="A2" t="s">
        <v>10</v>
      </c>
      <c r="B2" t="s">
        <v>6</v>
      </c>
    </row>
    <row r="3" spans="1:8">
      <c r="A3" t="s">
        <v>11</v>
      </c>
      <c r="B3" t="s">
        <v>5</v>
      </c>
    </row>
    <row r="4" spans="1:8">
      <c r="A4" t="s">
        <v>12</v>
      </c>
      <c r="B4" t="s">
        <v>4</v>
      </c>
      <c r="D4" s="41" t="s">
        <v>113</v>
      </c>
      <c r="E4" s="41"/>
      <c r="F4" s="41"/>
      <c r="G4" s="41"/>
      <c r="H4" s="41"/>
    </row>
    <row r="5" spans="1:8">
      <c r="A5" t="s">
        <v>13</v>
      </c>
      <c r="B5" t="s">
        <v>3</v>
      </c>
      <c r="D5" s="41"/>
      <c r="E5" s="41"/>
      <c r="F5" s="41"/>
      <c r="G5" s="41"/>
      <c r="H5" s="41"/>
    </row>
    <row r="6" spans="1:8">
      <c r="A6" t="s">
        <v>14</v>
      </c>
      <c r="B6" t="s">
        <v>7</v>
      </c>
      <c r="D6" s="41"/>
      <c r="E6" s="41"/>
      <c r="F6" s="41"/>
      <c r="G6" s="41"/>
      <c r="H6" s="41"/>
    </row>
    <row r="7" spans="1:8">
      <c r="A7" t="s">
        <v>9</v>
      </c>
      <c r="B7" t="s">
        <v>8</v>
      </c>
      <c r="D7" s="41"/>
      <c r="E7" s="41"/>
      <c r="F7" s="41"/>
      <c r="G7" s="41"/>
      <c r="H7" s="41"/>
    </row>
    <row r="8" spans="1:8">
      <c r="A8" t="s">
        <v>28</v>
      </c>
      <c r="B8" t="s">
        <v>23</v>
      </c>
    </row>
  </sheetData>
  <mergeCells count="1">
    <mergeCell ref="D4:H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7CF58-DE17-44A0-8C48-CDC5FD933C26}">
  <dimension ref="A1:L21"/>
  <sheetViews>
    <sheetView workbookViewId="0">
      <selection activeCell="D3" sqref="D3"/>
    </sheetView>
  </sheetViews>
  <sheetFormatPr defaultRowHeight="14.4"/>
  <cols>
    <col min="1" max="1" width="9.88671875" customWidth="1"/>
    <col min="2" max="2" width="15.88671875" style="2" bestFit="1" customWidth="1"/>
    <col min="3" max="3" width="15.44140625" customWidth="1"/>
    <col min="4" max="4" width="40.6640625" customWidth="1"/>
    <col min="5" max="5" width="12.77734375" customWidth="1"/>
    <col min="6" max="6" width="13.33203125" style="2" customWidth="1"/>
  </cols>
  <sheetData>
    <row r="1" spans="1:12">
      <c r="A1" s="3" t="s">
        <v>6</v>
      </c>
      <c r="B1" s="3" t="s">
        <v>5</v>
      </c>
      <c r="C1" s="3" t="s">
        <v>23</v>
      </c>
      <c r="D1" s="3" t="s">
        <v>0</v>
      </c>
      <c r="E1" s="3" t="s">
        <v>3</v>
      </c>
      <c r="F1" s="3" t="s">
        <v>7</v>
      </c>
      <c r="G1" s="12" t="s">
        <v>44</v>
      </c>
    </row>
    <row r="2" spans="1:12">
      <c r="A2" t="s">
        <v>15</v>
      </c>
      <c r="B2" s="4">
        <v>44078</v>
      </c>
      <c r="C2" s="5">
        <v>0.5708333333333333</v>
      </c>
      <c r="D2" s="6" t="s">
        <v>45</v>
      </c>
      <c r="E2" t="s">
        <v>29</v>
      </c>
      <c r="F2" s="2" t="s">
        <v>37</v>
      </c>
      <c r="G2" t="s">
        <v>47</v>
      </c>
    </row>
    <row r="3" spans="1:12" ht="25.8">
      <c r="A3" t="s">
        <v>16</v>
      </c>
      <c r="B3" s="2" t="s">
        <v>24</v>
      </c>
      <c r="C3" s="5">
        <v>0.60416666666666663</v>
      </c>
      <c r="D3" s="11" t="s">
        <v>48</v>
      </c>
      <c r="E3" t="s">
        <v>30</v>
      </c>
      <c r="F3" s="2" t="s">
        <v>29</v>
      </c>
      <c r="G3" t="s">
        <v>47</v>
      </c>
    </row>
    <row r="4" spans="1:12">
      <c r="A4" t="s">
        <v>17</v>
      </c>
      <c r="B4" s="4">
        <v>43839</v>
      </c>
      <c r="C4" s="5">
        <v>8.6805555555555566E-2</v>
      </c>
      <c r="D4" t="s">
        <v>45</v>
      </c>
      <c r="E4" t="s">
        <v>31</v>
      </c>
      <c r="F4" s="2" t="s">
        <v>38</v>
      </c>
      <c r="G4" t="s">
        <v>47</v>
      </c>
      <c r="I4" s="42" t="s">
        <v>111</v>
      </c>
      <c r="J4" s="42"/>
      <c r="K4" s="42"/>
      <c r="L4" s="42"/>
    </row>
    <row r="5" spans="1:12">
      <c r="A5" t="s">
        <v>18</v>
      </c>
      <c r="B5" s="2" t="s">
        <v>25</v>
      </c>
      <c r="C5" s="5">
        <v>0.625</v>
      </c>
      <c r="D5" t="s">
        <v>50</v>
      </c>
      <c r="E5" t="s">
        <v>32</v>
      </c>
      <c r="F5" s="2" t="s">
        <v>39</v>
      </c>
      <c r="G5" t="s">
        <v>46</v>
      </c>
      <c r="I5" s="42"/>
      <c r="J5" s="42"/>
      <c r="K5" s="42"/>
      <c r="L5" s="42"/>
    </row>
    <row r="6" spans="1:12">
      <c r="A6" t="s">
        <v>19</v>
      </c>
      <c r="B6" s="4">
        <v>44292</v>
      </c>
      <c r="C6" s="5">
        <v>0.72916666666666663</v>
      </c>
      <c r="D6" t="s">
        <v>49</v>
      </c>
      <c r="E6" t="s">
        <v>33</v>
      </c>
      <c r="F6" s="2" t="s">
        <v>40</v>
      </c>
      <c r="G6" t="s">
        <v>47</v>
      </c>
      <c r="I6" s="42"/>
      <c r="J6" s="42"/>
      <c r="K6" s="42"/>
      <c r="L6" s="42"/>
    </row>
    <row r="7" spans="1:12">
      <c r="A7" t="s">
        <v>20</v>
      </c>
      <c r="B7" s="2" t="s">
        <v>26</v>
      </c>
      <c r="C7" s="5">
        <v>0.875</v>
      </c>
      <c r="D7" t="s">
        <v>52</v>
      </c>
      <c r="E7" t="s">
        <v>34</v>
      </c>
      <c r="F7" s="2" t="s">
        <v>38</v>
      </c>
      <c r="G7" t="s">
        <v>46</v>
      </c>
      <c r="I7" s="42"/>
      <c r="J7" s="42"/>
      <c r="K7" s="42"/>
      <c r="L7" s="42"/>
    </row>
    <row r="8" spans="1:12">
      <c r="A8" t="s">
        <v>21</v>
      </c>
      <c r="B8" s="4">
        <v>44321</v>
      </c>
      <c r="C8" s="5">
        <v>0.46527777777777773</v>
      </c>
      <c r="D8" t="s">
        <v>51</v>
      </c>
      <c r="E8" t="s">
        <v>35</v>
      </c>
      <c r="F8" s="2" t="s">
        <v>41</v>
      </c>
      <c r="G8" t="s">
        <v>46</v>
      </c>
    </row>
    <row r="9" spans="1:12">
      <c r="A9" t="s">
        <v>22</v>
      </c>
      <c r="B9" s="2" t="s">
        <v>27</v>
      </c>
      <c r="C9" s="5">
        <v>0.35416666666666669</v>
      </c>
      <c r="D9" t="s">
        <v>43</v>
      </c>
      <c r="E9" t="s">
        <v>36</v>
      </c>
      <c r="F9" s="2" t="s">
        <v>42</v>
      </c>
      <c r="G9" t="s">
        <v>46</v>
      </c>
      <c r="I9" s="43" t="s">
        <v>112</v>
      </c>
      <c r="J9" s="43"/>
      <c r="K9" s="43"/>
      <c r="L9" s="43"/>
    </row>
    <row r="12" spans="1:12">
      <c r="C12" t="s">
        <v>61</v>
      </c>
    </row>
    <row r="13" spans="1:12">
      <c r="C13" t="s">
        <v>62</v>
      </c>
    </row>
    <row r="14" spans="1:12">
      <c r="C14" t="s">
        <v>63</v>
      </c>
    </row>
    <row r="15" spans="1:12">
      <c r="B15"/>
      <c r="F15"/>
    </row>
    <row r="16" spans="1:12">
      <c r="B16"/>
      <c r="C16" t="s">
        <v>64</v>
      </c>
      <c r="F16"/>
    </row>
    <row r="17" spans="2:6">
      <c r="B17"/>
      <c r="C17" t="s">
        <v>65</v>
      </c>
      <c r="F17"/>
    </row>
    <row r="18" spans="2:6">
      <c r="B18"/>
      <c r="F18"/>
    </row>
    <row r="19" spans="2:6" ht="25.8">
      <c r="B19" s="11" t="s">
        <v>71</v>
      </c>
      <c r="C19" s="8" t="s">
        <v>70</v>
      </c>
      <c r="F19"/>
    </row>
    <row r="20" spans="2:6">
      <c r="B20"/>
      <c r="F20"/>
    </row>
    <row r="21" spans="2:6">
      <c r="B21"/>
      <c r="F21"/>
    </row>
  </sheetData>
  <mergeCells count="2">
    <mergeCell ref="I4:L7"/>
    <mergeCell ref="I9:L9"/>
  </mergeCells>
  <hyperlinks>
    <hyperlink ref="C19" r:id="rId1" xr:uid="{ED6567AA-73FC-40E3-8712-B33771AF8728}"/>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8AE44-9AA0-4E55-B10C-32C9CCE37B23}">
  <dimension ref="A1:B8"/>
  <sheetViews>
    <sheetView workbookViewId="0"/>
  </sheetViews>
  <sheetFormatPr defaultRowHeight="14.4"/>
  <cols>
    <col min="1" max="1" width="15" bestFit="1" customWidth="1"/>
    <col min="2" max="2" width="24.6640625" bestFit="1" customWidth="1"/>
  </cols>
  <sheetData>
    <row r="1" spans="1:2">
      <c r="A1" s="7" t="s">
        <v>7</v>
      </c>
      <c r="B1" t="s">
        <v>53</v>
      </c>
    </row>
    <row r="2" spans="1:2">
      <c r="A2" t="s">
        <v>37</v>
      </c>
      <c r="B2">
        <v>1</v>
      </c>
    </row>
    <row r="3" spans="1:2">
      <c r="A3" t="s">
        <v>39</v>
      </c>
      <c r="B3">
        <v>1</v>
      </c>
    </row>
    <row r="4" spans="1:2">
      <c r="A4" t="s">
        <v>41</v>
      </c>
      <c r="B4">
        <v>1</v>
      </c>
    </row>
    <row r="5" spans="1:2">
      <c r="A5" t="s">
        <v>38</v>
      </c>
      <c r="B5">
        <v>2</v>
      </c>
    </row>
    <row r="6" spans="1:2">
      <c r="A6" t="s">
        <v>42</v>
      </c>
      <c r="B6">
        <v>1</v>
      </c>
    </row>
    <row r="7" spans="1:2">
      <c r="A7" t="s">
        <v>40</v>
      </c>
      <c r="B7">
        <v>1</v>
      </c>
    </row>
    <row r="8" spans="1:2">
      <c r="A8" t="s">
        <v>29</v>
      </c>
      <c r="B8">
        <v>1</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C7FA-EA25-4384-BCC6-2CA9824962EF}">
  <dimension ref="A1:J15"/>
  <sheetViews>
    <sheetView workbookViewId="0">
      <selection activeCell="F5" sqref="F5:J7"/>
    </sheetView>
  </sheetViews>
  <sheetFormatPr defaultRowHeight="14.4"/>
  <cols>
    <col min="2" max="2" width="14.77734375" customWidth="1"/>
    <col min="3" max="3" width="13.109375" customWidth="1"/>
    <col min="4" max="5" width="10.5546875" customWidth="1"/>
  </cols>
  <sheetData>
    <row r="1" spans="1:10">
      <c r="A1" s="3" t="s">
        <v>6</v>
      </c>
      <c r="B1" s="3" t="s">
        <v>3</v>
      </c>
      <c r="C1" s="3" t="s">
        <v>7</v>
      </c>
      <c r="D1" s="3" t="s">
        <v>44</v>
      </c>
      <c r="E1" s="3" t="s">
        <v>54</v>
      </c>
    </row>
    <row r="2" spans="1:10">
      <c r="A2" t="s">
        <v>15</v>
      </c>
      <c r="B2" s="2" t="s">
        <v>29</v>
      </c>
      <c r="C2" s="2" t="s">
        <v>37</v>
      </c>
      <c r="D2" t="s">
        <v>47</v>
      </c>
      <c r="E2" t="s">
        <v>55</v>
      </c>
    </row>
    <row r="3" spans="1:10">
      <c r="A3" t="s">
        <v>16</v>
      </c>
      <c r="B3" s="2" t="s">
        <v>30</v>
      </c>
      <c r="C3" s="2" t="s">
        <v>29</v>
      </c>
      <c r="D3" t="s">
        <v>47</v>
      </c>
      <c r="E3" t="s">
        <v>32</v>
      </c>
    </row>
    <row r="4" spans="1:10">
      <c r="A4" t="s">
        <v>17</v>
      </c>
      <c r="B4" s="2" t="s">
        <v>31</v>
      </c>
      <c r="C4" s="2" t="s">
        <v>38</v>
      </c>
      <c r="D4" t="s">
        <v>47</v>
      </c>
      <c r="E4" t="s">
        <v>56</v>
      </c>
    </row>
    <row r="5" spans="1:10">
      <c r="A5" t="s">
        <v>18</v>
      </c>
      <c r="B5" s="2" t="s">
        <v>32</v>
      </c>
      <c r="C5" s="2" t="s">
        <v>39</v>
      </c>
      <c r="D5" t="s">
        <v>46</v>
      </c>
      <c r="E5" t="s">
        <v>38</v>
      </c>
      <c r="F5" s="41" t="s">
        <v>110</v>
      </c>
      <c r="G5" s="41"/>
      <c r="H5" s="41"/>
      <c r="I5" s="41"/>
      <c r="J5" s="41"/>
    </row>
    <row r="6" spans="1:10">
      <c r="A6" t="s">
        <v>19</v>
      </c>
      <c r="B6" s="2" t="s">
        <v>33</v>
      </c>
      <c r="C6" s="2" t="s">
        <v>40</v>
      </c>
      <c r="D6" t="s">
        <v>47</v>
      </c>
      <c r="E6" t="s">
        <v>58</v>
      </c>
      <c r="F6" s="41"/>
      <c r="G6" s="41"/>
      <c r="H6" s="41"/>
      <c r="I6" s="41"/>
      <c r="J6" s="41"/>
    </row>
    <row r="7" spans="1:10">
      <c r="A7" t="s">
        <v>20</v>
      </c>
      <c r="B7" s="2" t="s">
        <v>34</v>
      </c>
      <c r="C7" s="2" t="s">
        <v>38</v>
      </c>
      <c r="D7" t="s">
        <v>46</v>
      </c>
      <c r="E7" t="s">
        <v>57</v>
      </c>
      <c r="F7" s="41"/>
      <c r="G7" s="41"/>
      <c r="H7" s="41"/>
      <c r="I7" s="41"/>
      <c r="J7" s="41"/>
    </row>
    <row r="8" spans="1:10">
      <c r="A8" t="s">
        <v>21</v>
      </c>
      <c r="B8" s="2" t="s">
        <v>35</v>
      </c>
      <c r="C8" s="2" t="s">
        <v>41</v>
      </c>
      <c r="D8" t="s">
        <v>46</v>
      </c>
      <c r="E8" t="s">
        <v>59</v>
      </c>
    </row>
    <row r="9" spans="1:10">
      <c r="A9" t="s">
        <v>22</v>
      </c>
      <c r="B9" s="2" t="s">
        <v>36</v>
      </c>
      <c r="C9" s="2" t="s">
        <v>42</v>
      </c>
      <c r="D9" t="s">
        <v>46</v>
      </c>
      <c r="E9" t="s">
        <v>60</v>
      </c>
    </row>
    <row r="12" spans="1:10">
      <c r="B12" s="2"/>
      <c r="E12" t="s">
        <v>66</v>
      </c>
    </row>
    <row r="13" spans="1:10">
      <c r="B13" s="2"/>
      <c r="E13" t="s">
        <v>67</v>
      </c>
    </row>
    <row r="14" spans="1:10">
      <c r="B14" s="2"/>
      <c r="E14" t="s">
        <v>68</v>
      </c>
    </row>
    <row r="15" spans="1:10">
      <c r="B15" s="2"/>
      <c r="E15" t="s">
        <v>69</v>
      </c>
    </row>
  </sheetData>
  <mergeCells count="1">
    <mergeCell ref="F5:J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71047-62F8-4F96-B93F-5229ADF4C5B9}">
  <dimension ref="A1:AK48"/>
  <sheetViews>
    <sheetView zoomScale="48" zoomScaleNormal="48" workbookViewId="0">
      <selection activeCell="M21" sqref="M21"/>
    </sheetView>
  </sheetViews>
  <sheetFormatPr defaultColWidth="7.77734375" defaultRowHeight="14.4"/>
  <cols>
    <col min="1" max="1" width="24.6640625" bestFit="1" customWidth="1"/>
    <col min="2" max="2" width="17.44140625" customWidth="1"/>
    <col min="3" max="3" width="14.21875" customWidth="1"/>
    <col min="4" max="4" width="13" customWidth="1"/>
    <col min="5" max="5" width="14.33203125" customWidth="1"/>
    <col min="6" max="6" width="13.33203125" customWidth="1"/>
    <col min="7" max="7" width="15.109375" customWidth="1"/>
    <col min="8" max="8" width="13.6640625" customWidth="1"/>
    <col min="9" max="9" width="14.5546875" customWidth="1"/>
    <col min="10" max="10" width="14.6640625" customWidth="1"/>
    <col min="11" max="11" width="17.77734375" customWidth="1"/>
    <col min="12" max="12" width="12.88671875" customWidth="1"/>
    <col min="13" max="13" width="11.44140625" bestFit="1" customWidth="1"/>
    <col min="14" max="14" width="11.21875" customWidth="1"/>
    <col min="15" max="15" width="14.77734375" customWidth="1"/>
    <col min="16" max="16" width="12.88671875" customWidth="1"/>
    <col min="17" max="18" width="17.77734375" bestFit="1" customWidth="1"/>
    <col min="19" max="19" width="18.33203125" bestFit="1" customWidth="1"/>
  </cols>
  <sheetData>
    <row r="1" spans="1:37">
      <c r="A1" s="2" t="s">
        <v>102</v>
      </c>
      <c r="B1" s="44" t="s">
        <v>101</v>
      </c>
      <c r="C1" s="44"/>
      <c r="D1" s="44"/>
      <c r="E1" s="44"/>
      <c r="F1" s="44"/>
      <c r="G1" s="44"/>
      <c r="H1" s="44"/>
      <c r="I1" s="44"/>
      <c r="J1" s="44"/>
      <c r="K1" s="44"/>
      <c r="L1" s="44"/>
      <c r="M1" s="44"/>
      <c r="N1" s="44"/>
      <c r="O1" s="44"/>
      <c r="P1" s="44"/>
    </row>
    <row r="2" spans="1:37" ht="43.2">
      <c r="A2" s="13" t="s">
        <v>99</v>
      </c>
      <c r="B2" s="13">
        <v>0</v>
      </c>
      <c r="C2" s="13">
        <v>0</v>
      </c>
      <c r="D2" s="13">
        <v>1</v>
      </c>
      <c r="E2" s="13">
        <v>1</v>
      </c>
      <c r="F2" s="13">
        <v>0</v>
      </c>
      <c r="G2" s="13">
        <v>1</v>
      </c>
      <c r="H2" s="13">
        <v>1</v>
      </c>
      <c r="I2" s="13">
        <v>1</v>
      </c>
      <c r="J2" s="13">
        <v>0</v>
      </c>
      <c r="K2" s="13">
        <v>1</v>
      </c>
      <c r="L2" s="13">
        <v>1</v>
      </c>
      <c r="M2" s="13">
        <v>0</v>
      </c>
      <c r="N2" s="13">
        <v>1</v>
      </c>
      <c r="O2" s="13">
        <v>0</v>
      </c>
      <c r="P2" s="13">
        <v>1</v>
      </c>
      <c r="Q2" s="2" t="s">
        <v>100</v>
      </c>
      <c r="R2" s="2" t="s">
        <v>100</v>
      </c>
      <c r="S2" s="9" t="s">
        <v>109</v>
      </c>
    </row>
    <row r="3" spans="1:37">
      <c r="A3" s="2" t="s">
        <v>98</v>
      </c>
      <c r="B3" s="2" t="s">
        <v>83</v>
      </c>
      <c r="C3" s="2" t="s">
        <v>84</v>
      </c>
      <c r="D3" s="2" t="s">
        <v>85</v>
      </c>
      <c r="E3" s="2" t="s">
        <v>86</v>
      </c>
      <c r="F3" s="2" t="s">
        <v>87</v>
      </c>
      <c r="G3" s="2" t="s">
        <v>88</v>
      </c>
      <c r="H3" s="2" t="s">
        <v>89</v>
      </c>
      <c r="I3" s="2" t="s">
        <v>90</v>
      </c>
      <c r="J3" s="2" t="s">
        <v>91</v>
      </c>
      <c r="K3" s="2" t="s">
        <v>92</v>
      </c>
      <c r="L3" s="2" t="s">
        <v>93</v>
      </c>
      <c r="M3" s="2" t="s">
        <v>94</v>
      </c>
      <c r="N3" s="2" t="s">
        <v>95</v>
      </c>
      <c r="O3" s="2" t="s">
        <v>96</v>
      </c>
      <c r="P3" s="2" t="s">
        <v>97</v>
      </c>
      <c r="Q3" s="2" t="s">
        <v>107</v>
      </c>
      <c r="R3" s="2" t="s">
        <v>107</v>
      </c>
      <c r="S3" s="2" t="s">
        <v>108</v>
      </c>
    </row>
    <row r="4" spans="1:37" ht="86.4">
      <c r="A4" s="9" t="s">
        <v>106</v>
      </c>
      <c r="B4" s="9" t="s">
        <v>76</v>
      </c>
      <c r="C4" s="9" t="s">
        <v>72</v>
      </c>
      <c r="D4" s="9" t="s">
        <v>73</v>
      </c>
      <c r="E4" s="9" t="s">
        <v>74</v>
      </c>
      <c r="F4" s="9" t="s">
        <v>75</v>
      </c>
      <c r="G4" s="9" t="s">
        <v>77</v>
      </c>
      <c r="H4" s="9" t="s">
        <v>78</v>
      </c>
      <c r="I4" s="9" t="s">
        <v>79</v>
      </c>
      <c r="J4" s="9" t="s">
        <v>80</v>
      </c>
      <c r="K4" s="9" t="s">
        <v>81</v>
      </c>
      <c r="L4" s="9" t="s">
        <v>105</v>
      </c>
      <c r="M4" s="9" t="s">
        <v>114</v>
      </c>
      <c r="N4" s="9" t="s">
        <v>104</v>
      </c>
      <c r="O4" s="9" t="s">
        <v>103</v>
      </c>
      <c r="P4" s="9" t="s">
        <v>118</v>
      </c>
      <c r="Q4" s="9" t="s">
        <v>124</v>
      </c>
      <c r="R4" s="9" t="s">
        <v>126</v>
      </c>
      <c r="S4" s="9" t="s">
        <v>82</v>
      </c>
      <c r="T4" s="9" t="s">
        <v>115</v>
      </c>
    </row>
    <row r="5" spans="1:37">
      <c r="A5" s="2">
        <v>1</v>
      </c>
      <c r="B5" s="10">
        <v>13</v>
      </c>
      <c r="C5" s="14">
        <v>0.2590277777777778</v>
      </c>
      <c r="D5" s="14">
        <v>4.3055555555555562E-2</v>
      </c>
      <c r="E5" s="14">
        <v>0.21249999999999999</v>
      </c>
      <c r="F5" s="14">
        <v>4.3055555555555562E-2</v>
      </c>
      <c r="G5" s="10">
        <v>2917847877</v>
      </c>
      <c r="H5" s="10">
        <v>15</v>
      </c>
      <c r="I5" s="15">
        <v>43892</v>
      </c>
      <c r="J5" s="16">
        <v>0.66666666666666663</v>
      </c>
      <c r="K5" s="15">
        <v>43858</v>
      </c>
      <c r="L5" s="14">
        <v>4.8611111111111112E-2</v>
      </c>
      <c r="M5" s="15">
        <v>43831</v>
      </c>
      <c r="N5" s="10">
        <v>10</v>
      </c>
      <c r="O5" s="10">
        <v>11</v>
      </c>
      <c r="P5" s="10">
        <v>1</v>
      </c>
      <c r="Q5" s="10">
        <v>0</v>
      </c>
      <c r="R5" s="10">
        <v>0</v>
      </c>
      <c r="S5" s="2">
        <v>1000</v>
      </c>
    </row>
    <row r="6" spans="1:37">
      <c r="A6" s="2">
        <v>2</v>
      </c>
      <c r="B6" s="10">
        <v>11</v>
      </c>
      <c r="C6" s="14">
        <v>0.13263888888888889</v>
      </c>
      <c r="D6" s="10">
        <v>0</v>
      </c>
      <c r="E6" s="14">
        <v>0.3354166666666667</v>
      </c>
      <c r="F6" s="10">
        <v>0</v>
      </c>
      <c r="G6" s="10">
        <v>2996684420</v>
      </c>
      <c r="H6" s="10">
        <v>10</v>
      </c>
      <c r="I6" s="15">
        <v>44018</v>
      </c>
      <c r="J6" s="16">
        <v>0.64583333333333337</v>
      </c>
      <c r="K6" s="15">
        <v>43999</v>
      </c>
      <c r="L6" s="14">
        <v>4.2361111111111106E-2</v>
      </c>
      <c r="M6" s="15">
        <v>43977</v>
      </c>
      <c r="N6" s="10">
        <v>3</v>
      </c>
      <c r="O6" s="10">
        <v>6</v>
      </c>
      <c r="P6" s="10">
        <v>1</v>
      </c>
      <c r="Q6" s="10">
        <v>0</v>
      </c>
      <c r="R6" s="10">
        <v>0</v>
      </c>
      <c r="S6" s="2">
        <v>1000</v>
      </c>
    </row>
    <row r="7" spans="1:37">
      <c r="A7" s="2">
        <v>3</v>
      </c>
      <c r="B7" s="10">
        <v>14</v>
      </c>
      <c r="C7" s="14">
        <v>4.3055555555555562E-2</v>
      </c>
      <c r="D7" s="10">
        <v>0</v>
      </c>
      <c r="E7" s="14">
        <v>4.2361111111111106E-2</v>
      </c>
      <c r="F7" s="14">
        <v>0.1277777777777778</v>
      </c>
      <c r="G7" s="10">
        <v>2988487096</v>
      </c>
      <c r="H7" s="10">
        <v>7</v>
      </c>
      <c r="I7" s="15">
        <v>44089</v>
      </c>
      <c r="J7" s="16">
        <v>0.25</v>
      </c>
      <c r="K7" s="15">
        <v>44097</v>
      </c>
      <c r="L7" s="14">
        <v>0.12847222222222224</v>
      </c>
      <c r="M7" s="15">
        <v>44113</v>
      </c>
      <c r="N7" s="10">
        <v>5</v>
      </c>
      <c r="O7" s="10">
        <v>6</v>
      </c>
      <c r="P7" s="10">
        <v>1</v>
      </c>
      <c r="Q7" s="10">
        <v>1</v>
      </c>
      <c r="R7" s="10">
        <v>5000</v>
      </c>
      <c r="S7" s="2">
        <v>1000</v>
      </c>
    </row>
    <row r="8" spans="1:37">
      <c r="A8" s="2">
        <v>4</v>
      </c>
      <c r="B8" s="10">
        <v>9</v>
      </c>
      <c r="C8" s="14">
        <v>4.3750000000000004E-2</v>
      </c>
      <c r="D8" s="10">
        <v>0</v>
      </c>
      <c r="E8" s="14">
        <v>8.4027777777777771E-2</v>
      </c>
      <c r="F8" s="14">
        <v>4.3055555555555562E-2</v>
      </c>
      <c r="G8" s="10">
        <v>29885551893</v>
      </c>
      <c r="H8" s="10">
        <v>9</v>
      </c>
      <c r="I8" s="15">
        <v>43926</v>
      </c>
      <c r="J8" s="16">
        <v>0.20833333333333334</v>
      </c>
      <c r="K8" s="15">
        <v>44109</v>
      </c>
      <c r="L8" s="14">
        <v>0.63888888888888895</v>
      </c>
      <c r="M8" s="15">
        <v>44108</v>
      </c>
      <c r="N8" s="10">
        <v>20</v>
      </c>
      <c r="O8" s="10">
        <v>4</v>
      </c>
      <c r="P8" s="10">
        <v>0</v>
      </c>
      <c r="Q8" s="10">
        <v>1</v>
      </c>
      <c r="R8" s="10">
        <v>85000</v>
      </c>
      <c r="S8" s="2">
        <v>1000</v>
      </c>
    </row>
    <row r="9" spans="1:37" ht="14.4" customHeight="1">
      <c r="A9" s="2">
        <v>5</v>
      </c>
      <c r="B9" s="10">
        <v>12</v>
      </c>
      <c r="C9" s="14">
        <v>4.3055555555555562E-2</v>
      </c>
      <c r="D9" s="14">
        <v>4.3750000000000004E-2</v>
      </c>
      <c r="E9" s="14">
        <v>4.3055555555555562E-2</v>
      </c>
      <c r="F9" s="10">
        <v>0</v>
      </c>
      <c r="G9" s="10">
        <v>2990524364</v>
      </c>
      <c r="H9" s="10">
        <v>11</v>
      </c>
      <c r="I9" s="15">
        <v>43898</v>
      </c>
      <c r="J9" s="16">
        <v>0.60416666666666663</v>
      </c>
      <c r="K9" s="15">
        <v>44032</v>
      </c>
      <c r="L9" s="14">
        <v>4.2361111111111106E-2</v>
      </c>
      <c r="M9" s="15">
        <v>44008</v>
      </c>
      <c r="N9" s="10">
        <v>7</v>
      </c>
      <c r="O9" s="10">
        <v>14</v>
      </c>
      <c r="P9" s="10">
        <v>1</v>
      </c>
      <c r="Q9" s="10">
        <v>0</v>
      </c>
      <c r="R9" s="10">
        <v>0</v>
      </c>
      <c r="S9" s="2">
        <v>1000</v>
      </c>
      <c r="U9" s="46" t="s">
        <v>119</v>
      </c>
      <c r="V9" s="46"/>
      <c r="W9" s="46"/>
      <c r="X9" s="46"/>
      <c r="Y9" s="46"/>
      <c r="Z9" s="46"/>
      <c r="AA9" s="46"/>
      <c r="AB9" s="46"/>
      <c r="AC9" s="46"/>
      <c r="AD9" s="46"/>
      <c r="AE9" s="46"/>
      <c r="AF9" s="46"/>
      <c r="AG9" s="46"/>
      <c r="AH9" s="46"/>
      <c r="AI9" s="46"/>
      <c r="AJ9" s="46"/>
      <c r="AK9" s="46"/>
    </row>
    <row r="10" spans="1:37">
      <c r="A10" s="2">
        <v>6</v>
      </c>
      <c r="B10" s="10">
        <v>13</v>
      </c>
      <c r="C10" s="14">
        <v>0.13194444444444445</v>
      </c>
      <c r="D10" s="10">
        <v>0</v>
      </c>
      <c r="E10" s="14">
        <v>0.41875000000000001</v>
      </c>
      <c r="F10" s="10">
        <v>0</v>
      </c>
      <c r="G10" s="10">
        <v>3092435093</v>
      </c>
      <c r="H10" s="10">
        <v>14</v>
      </c>
      <c r="I10" s="15">
        <v>44032</v>
      </c>
      <c r="J10" s="16">
        <v>0.57152777777777775</v>
      </c>
      <c r="K10" s="15">
        <v>44027</v>
      </c>
      <c r="L10" s="14">
        <v>0.34027777777777773</v>
      </c>
      <c r="M10" s="15">
        <v>43928</v>
      </c>
      <c r="N10" s="10">
        <v>10</v>
      </c>
      <c r="O10" s="10">
        <v>3</v>
      </c>
      <c r="P10" s="10">
        <v>0</v>
      </c>
      <c r="Q10" s="10">
        <v>1</v>
      </c>
      <c r="R10" s="10">
        <v>9500</v>
      </c>
      <c r="S10" s="2">
        <v>1000</v>
      </c>
      <c r="U10" s="46"/>
      <c r="V10" s="46"/>
      <c r="W10" s="46"/>
      <c r="X10" s="46"/>
      <c r="Y10" s="46"/>
      <c r="Z10" s="46"/>
      <c r="AA10" s="46"/>
      <c r="AB10" s="46"/>
      <c r="AC10" s="46"/>
      <c r="AD10" s="46"/>
      <c r="AE10" s="46"/>
      <c r="AF10" s="46"/>
      <c r="AG10" s="46"/>
      <c r="AH10" s="46"/>
      <c r="AI10" s="46"/>
      <c r="AJ10" s="46"/>
      <c r="AK10" s="46"/>
    </row>
    <row r="11" spans="1:37">
      <c r="A11" s="2">
        <v>7</v>
      </c>
      <c r="B11" s="10">
        <v>11</v>
      </c>
      <c r="C11" s="14">
        <v>0.21249999999999999</v>
      </c>
      <c r="D11" s="10">
        <v>0</v>
      </c>
      <c r="E11" s="14">
        <v>0.25347222222222221</v>
      </c>
      <c r="F11" s="14">
        <v>4.3055555555555562E-2</v>
      </c>
      <c r="G11" s="10">
        <v>3164977991</v>
      </c>
      <c r="H11" s="10">
        <v>6</v>
      </c>
      <c r="I11" s="15">
        <v>44106</v>
      </c>
      <c r="J11" s="16">
        <v>0.71527777777777779</v>
      </c>
      <c r="K11" s="15">
        <v>43983</v>
      </c>
      <c r="L11" s="14">
        <v>0.25763888888888892</v>
      </c>
      <c r="M11" s="15">
        <v>43813</v>
      </c>
      <c r="N11" s="10">
        <v>11</v>
      </c>
      <c r="O11" s="10">
        <v>6</v>
      </c>
      <c r="P11" s="10">
        <v>0</v>
      </c>
      <c r="Q11" s="10">
        <v>1</v>
      </c>
      <c r="R11" s="10">
        <v>9000</v>
      </c>
      <c r="S11" s="2">
        <v>1000</v>
      </c>
      <c r="U11" s="46"/>
      <c r="V11" s="46"/>
      <c r="W11" s="46"/>
      <c r="X11" s="46"/>
      <c r="Y11" s="46"/>
      <c r="Z11" s="46"/>
      <c r="AA11" s="46"/>
      <c r="AB11" s="46"/>
      <c r="AC11" s="46"/>
      <c r="AD11" s="46"/>
      <c r="AE11" s="46"/>
      <c r="AF11" s="46"/>
      <c r="AG11" s="46"/>
      <c r="AH11" s="46"/>
      <c r="AI11" s="46"/>
      <c r="AJ11" s="46"/>
      <c r="AK11" s="46"/>
    </row>
    <row r="12" spans="1:37">
      <c r="A12" s="2">
        <v>8</v>
      </c>
      <c r="B12" s="10">
        <v>13</v>
      </c>
      <c r="C12" s="14">
        <v>0.21388888888888891</v>
      </c>
      <c r="D12" s="10">
        <v>0</v>
      </c>
      <c r="E12" s="14">
        <v>0.33680555555555558</v>
      </c>
      <c r="F12" s="10">
        <v>0</v>
      </c>
      <c r="G12" s="10">
        <v>2375774562</v>
      </c>
      <c r="H12" s="10">
        <v>8</v>
      </c>
      <c r="I12" s="15">
        <v>43896</v>
      </c>
      <c r="J12" s="16">
        <v>0.80208333333333337</v>
      </c>
      <c r="K12" s="15">
        <v>43896</v>
      </c>
      <c r="L12" s="14">
        <v>4.2361111111111106E-2</v>
      </c>
      <c r="M12" s="15">
        <v>43980</v>
      </c>
      <c r="N12" s="10">
        <v>6</v>
      </c>
      <c r="O12" s="10">
        <v>7</v>
      </c>
      <c r="P12" s="10">
        <v>0</v>
      </c>
      <c r="Q12" s="10">
        <v>1</v>
      </c>
      <c r="R12" s="10">
        <v>10000</v>
      </c>
      <c r="S12" s="2">
        <v>1000</v>
      </c>
      <c r="U12" s="46"/>
      <c r="V12" s="46"/>
      <c r="W12" s="46"/>
      <c r="X12" s="46"/>
      <c r="Y12" s="46"/>
      <c r="Z12" s="46"/>
      <c r="AA12" s="46"/>
      <c r="AB12" s="46"/>
      <c r="AC12" s="46"/>
      <c r="AD12" s="46"/>
      <c r="AE12" s="46"/>
      <c r="AF12" s="46"/>
      <c r="AG12" s="46"/>
      <c r="AH12" s="46"/>
      <c r="AI12" s="46"/>
      <c r="AJ12" s="46"/>
      <c r="AK12" s="46"/>
    </row>
    <row r="13" spans="1:37">
      <c r="A13" s="2">
        <v>9</v>
      </c>
      <c r="B13" s="10">
        <v>10</v>
      </c>
      <c r="C13" s="14">
        <v>0.12638888888888888</v>
      </c>
      <c r="D13" s="10">
        <v>0</v>
      </c>
      <c r="E13" s="14">
        <v>8.5416666666666655E-2</v>
      </c>
      <c r="F13" s="14">
        <v>4.4444444444444446E-2</v>
      </c>
      <c r="G13" s="10">
        <v>2254892290</v>
      </c>
      <c r="H13" s="10">
        <v>8</v>
      </c>
      <c r="I13" s="15">
        <v>43850</v>
      </c>
      <c r="J13" s="16">
        <v>0.35416666666666669</v>
      </c>
      <c r="K13" s="15">
        <v>44105</v>
      </c>
      <c r="L13" s="10">
        <v>0</v>
      </c>
      <c r="M13" s="15">
        <v>43862</v>
      </c>
      <c r="N13" s="10">
        <v>8</v>
      </c>
      <c r="O13" s="10">
        <v>10</v>
      </c>
      <c r="P13" s="10">
        <v>1</v>
      </c>
      <c r="Q13" s="10">
        <v>0</v>
      </c>
      <c r="R13" s="10">
        <v>0</v>
      </c>
      <c r="S13" s="2">
        <v>1000</v>
      </c>
      <c r="U13" s="46"/>
      <c r="V13" s="46"/>
      <c r="W13" s="46"/>
      <c r="X13" s="46"/>
      <c r="Y13" s="46"/>
      <c r="Z13" s="46"/>
      <c r="AA13" s="46"/>
      <c r="AB13" s="46"/>
      <c r="AC13" s="46"/>
      <c r="AD13" s="46"/>
      <c r="AE13" s="46"/>
      <c r="AF13" s="46"/>
      <c r="AG13" s="46"/>
      <c r="AH13" s="46"/>
      <c r="AI13" s="46"/>
      <c r="AJ13" s="46"/>
      <c r="AK13" s="46"/>
    </row>
    <row r="14" spans="1:37">
      <c r="A14" s="2">
        <v>10</v>
      </c>
      <c r="B14" s="10">
        <v>10</v>
      </c>
      <c r="C14" s="14">
        <v>4.3055555555555562E-2</v>
      </c>
      <c r="D14" s="10">
        <v>0</v>
      </c>
      <c r="E14" s="14">
        <v>4.2361111111111106E-2</v>
      </c>
      <c r="F14" s="14">
        <v>4.4444444444444446E-2</v>
      </c>
      <c r="G14" s="10">
        <v>2160906067</v>
      </c>
      <c r="H14" s="10">
        <v>9</v>
      </c>
      <c r="I14" s="15">
        <v>43832</v>
      </c>
      <c r="J14" s="16">
        <v>0.375</v>
      </c>
      <c r="K14" s="15">
        <v>43952</v>
      </c>
      <c r="L14" s="14">
        <v>4.3750000000000004E-2</v>
      </c>
      <c r="M14" s="15">
        <v>43597</v>
      </c>
      <c r="N14" s="10">
        <v>9</v>
      </c>
      <c r="O14" s="10">
        <v>5</v>
      </c>
      <c r="P14" s="10">
        <v>0</v>
      </c>
      <c r="Q14" s="10">
        <v>1</v>
      </c>
      <c r="R14" s="10">
        <v>6000</v>
      </c>
      <c r="S14" s="2">
        <v>1000</v>
      </c>
      <c r="U14" s="46"/>
      <c r="V14" s="46"/>
      <c r="W14" s="46"/>
      <c r="X14" s="46"/>
      <c r="Y14" s="46"/>
      <c r="Z14" s="46"/>
      <c r="AA14" s="46"/>
      <c r="AB14" s="46"/>
      <c r="AC14" s="46"/>
      <c r="AD14" s="46"/>
      <c r="AE14" s="46"/>
      <c r="AF14" s="46"/>
      <c r="AG14" s="46"/>
      <c r="AH14" s="46"/>
      <c r="AI14" s="46"/>
      <c r="AJ14" s="46"/>
      <c r="AK14" s="46"/>
    </row>
    <row r="15" spans="1:37">
      <c r="A15" s="2">
        <v>11</v>
      </c>
      <c r="B15" s="10">
        <v>14</v>
      </c>
      <c r="C15" s="14">
        <v>0.13263888888888889</v>
      </c>
      <c r="D15" s="10">
        <v>0</v>
      </c>
      <c r="E15" s="14">
        <v>0.4604166666666667</v>
      </c>
      <c r="F15" s="10">
        <v>0</v>
      </c>
      <c r="G15" s="10">
        <v>2160903451</v>
      </c>
      <c r="H15" s="10">
        <v>12</v>
      </c>
      <c r="I15" s="15">
        <v>43987</v>
      </c>
      <c r="J15" s="16">
        <v>0.67847222222222225</v>
      </c>
      <c r="K15" s="15">
        <v>44109</v>
      </c>
      <c r="L15" s="14">
        <v>0.42499999999999999</v>
      </c>
      <c r="M15" s="15">
        <v>43835</v>
      </c>
      <c r="N15" s="10">
        <v>12</v>
      </c>
      <c r="O15" s="10">
        <v>16</v>
      </c>
      <c r="P15" s="10">
        <v>1</v>
      </c>
      <c r="Q15" s="10">
        <v>1</v>
      </c>
      <c r="R15" s="10">
        <v>5550</v>
      </c>
      <c r="S15" s="2">
        <v>1000</v>
      </c>
      <c r="U15" s="46"/>
      <c r="V15" s="46"/>
      <c r="W15" s="46"/>
      <c r="X15" s="46"/>
      <c r="Y15" s="46"/>
      <c r="Z15" s="46"/>
      <c r="AA15" s="46"/>
      <c r="AB15" s="46"/>
      <c r="AC15" s="46"/>
      <c r="AD15" s="46"/>
      <c r="AE15" s="46"/>
      <c r="AF15" s="46"/>
      <c r="AG15" s="46"/>
      <c r="AH15" s="46"/>
      <c r="AI15" s="46"/>
      <c r="AJ15" s="46"/>
      <c r="AK15" s="46"/>
    </row>
    <row r="16" spans="1:37">
      <c r="A16" s="2">
        <v>12</v>
      </c>
      <c r="B16" s="10">
        <v>17</v>
      </c>
      <c r="C16" s="14">
        <v>0.2986111111111111</v>
      </c>
      <c r="D16" s="14">
        <v>8.819444444444445E-2</v>
      </c>
      <c r="E16" s="14">
        <v>0.42152777777777778</v>
      </c>
      <c r="F16" s="10">
        <v>0</v>
      </c>
      <c r="G16" s="10">
        <v>2147624544</v>
      </c>
      <c r="H16" s="10">
        <v>12</v>
      </c>
      <c r="I16" s="15">
        <v>44046</v>
      </c>
      <c r="J16" s="16">
        <v>0.28472222222222221</v>
      </c>
      <c r="K16" s="15">
        <v>44015</v>
      </c>
      <c r="L16" s="14">
        <v>4.3055555555555562E-2</v>
      </c>
      <c r="M16" s="15">
        <v>43881</v>
      </c>
      <c r="N16" s="10">
        <v>14</v>
      </c>
      <c r="O16" s="10">
        <v>8</v>
      </c>
      <c r="P16" s="10">
        <v>1</v>
      </c>
      <c r="Q16" s="10">
        <v>0</v>
      </c>
      <c r="R16" s="10">
        <v>0</v>
      </c>
      <c r="S16" s="2">
        <v>1000</v>
      </c>
      <c r="U16" s="46"/>
      <c r="V16" s="46"/>
      <c r="W16" s="46"/>
      <c r="X16" s="46"/>
      <c r="Y16" s="46"/>
      <c r="Z16" s="46"/>
      <c r="AA16" s="46"/>
      <c r="AB16" s="46"/>
      <c r="AC16" s="46"/>
      <c r="AD16" s="46"/>
      <c r="AE16" s="46"/>
      <c r="AF16" s="46"/>
      <c r="AG16" s="46"/>
      <c r="AH16" s="46"/>
      <c r="AI16" s="46"/>
      <c r="AJ16" s="46"/>
      <c r="AK16" s="46"/>
    </row>
    <row r="17" spans="1:37">
      <c r="A17" s="2">
        <v>13</v>
      </c>
      <c r="B17" s="10">
        <v>15</v>
      </c>
      <c r="C17" s="14">
        <v>0.33819444444444446</v>
      </c>
      <c r="D17" s="10">
        <v>0</v>
      </c>
      <c r="E17" s="14">
        <v>0.29722222222222222</v>
      </c>
      <c r="F17" s="14">
        <v>0.12847222222222224</v>
      </c>
      <c r="G17" s="10">
        <v>214529082</v>
      </c>
      <c r="H17" s="10">
        <v>13</v>
      </c>
      <c r="I17" s="15">
        <v>43938</v>
      </c>
      <c r="J17" s="16">
        <v>0.72430555555555554</v>
      </c>
      <c r="K17" s="15">
        <v>43955</v>
      </c>
      <c r="L17" s="14">
        <v>4.2361111111111106E-2</v>
      </c>
      <c r="M17" s="15">
        <v>43910</v>
      </c>
      <c r="N17" s="10">
        <v>5</v>
      </c>
      <c r="O17" s="10">
        <v>8</v>
      </c>
      <c r="P17" s="10">
        <v>0</v>
      </c>
      <c r="Q17" s="10">
        <v>1</v>
      </c>
      <c r="R17" s="10">
        <v>7400</v>
      </c>
      <c r="S17" s="2">
        <v>1000</v>
      </c>
      <c r="U17" s="46"/>
      <c r="V17" s="46"/>
      <c r="W17" s="46"/>
      <c r="X17" s="46"/>
      <c r="Y17" s="46"/>
      <c r="Z17" s="46"/>
      <c r="AA17" s="46"/>
      <c r="AB17" s="46"/>
      <c r="AC17" s="46"/>
      <c r="AD17" s="46"/>
      <c r="AE17" s="46"/>
      <c r="AF17" s="46"/>
      <c r="AG17" s="46"/>
      <c r="AH17" s="46"/>
      <c r="AI17" s="46"/>
      <c r="AJ17" s="46"/>
      <c r="AK17" s="46"/>
    </row>
    <row r="18" spans="1:37">
      <c r="A18" s="2">
        <v>14</v>
      </c>
      <c r="B18" s="10">
        <v>15</v>
      </c>
      <c r="C18" s="14">
        <v>8.4027777777777771E-2</v>
      </c>
      <c r="D18" s="10">
        <v>0</v>
      </c>
      <c r="E18" s="14">
        <v>4.3055555555555562E-2</v>
      </c>
      <c r="F18" s="14">
        <v>0.12638888888888888</v>
      </c>
      <c r="G18" s="10">
        <v>1986054556</v>
      </c>
      <c r="H18" s="10">
        <v>7</v>
      </c>
      <c r="I18" s="15">
        <v>43944</v>
      </c>
      <c r="J18" s="16">
        <v>0.64930555555555558</v>
      </c>
      <c r="K18" s="15">
        <v>43941</v>
      </c>
      <c r="L18" s="14">
        <v>8.819444444444445E-2</v>
      </c>
      <c r="M18" s="15">
        <v>43917</v>
      </c>
      <c r="N18" s="10">
        <v>7</v>
      </c>
      <c r="O18" s="10">
        <v>1</v>
      </c>
      <c r="P18" s="10">
        <v>1</v>
      </c>
      <c r="Q18" s="10">
        <v>0</v>
      </c>
      <c r="R18" s="10">
        <v>0</v>
      </c>
      <c r="S18" s="2">
        <v>1000</v>
      </c>
      <c r="U18" s="46"/>
      <c r="V18" s="46"/>
      <c r="W18" s="46"/>
      <c r="X18" s="46"/>
      <c r="Y18" s="46"/>
      <c r="Z18" s="46"/>
      <c r="AA18" s="46"/>
      <c r="AB18" s="46"/>
      <c r="AC18" s="46"/>
      <c r="AD18" s="46"/>
      <c r="AE18" s="46"/>
      <c r="AF18" s="46"/>
      <c r="AG18" s="46"/>
      <c r="AH18" s="46"/>
      <c r="AI18" s="46"/>
      <c r="AJ18" s="46"/>
      <c r="AK18" s="46"/>
    </row>
    <row r="19" spans="1:37">
      <c r="A19" s="2">
        <v>15</v>
      </c>
      <c r="B19" s="10">
        <v>12</v>
      </c>
      <c r="C19" s="14">
        <v>0.21111111111111111</v>
      </c>
      <c r="D19" s="14">
        <v>0.21041666666666667</v>
      </c>
      <c r="E19" s="14">
        <v>0.17152777777777775</v>
      </c>
      <c r="F19" s="14">
        <v>4.4444444444444446E-2</v>
      </c>
      <c r="G19" s="10">
        <v>2012732427</v>
      </c>
      <c r="H19" s="10">
        <v>8</v>
      </c>
      <c r="I19" s="15">
        <v>43841</v>
      </c>
      <c r="J19" s="16">
        <v>0.36388888888888887</v>
      </c>
      <c r="K19" s="15">
        <v>43872</v>
      </c>
      <c r="L19" s="14">
        <v>4.7222222222222221E-2</v>
      </c>
      <c r="M19" s="15">
        <v>44089</v>
      </c>
      <c r="N19" s="10">
        <v>8</v>
      </c>
      <c r="O19" s="10">
        <v>6</v>
      </c>
      <c r="P19" s="10">
        <v>0</v>
      </c>
      <c r="Q19" s="10">
        <v>1</v>
      </c>
      <c r="R19" s="10">
        <v>8400</v>
      </c>
      <c r="S19" s="2">
        <v>1000</v>
      </c>
      <c r="U19" s="46"/>
      <c r="V19" s="46"/>
      <c r="W19" s="46"/>
      <c r="X19" s="46"/>
      <c r="Y19" s="46"/>
      <c r="Z19" s="46"/>
      <c r="AA19" s="46"/>
      <c r="AB19" s="46"/>
      <c r="AC19" s="46"/>
      <c r="AD19" s="46"/>
      <c r="AE19" s="46"/>
      <c r="AF19" s="46"/>
      <c r="AG19" s="46"/>
      <c r="AH19" s="46"/>
      <c r="AI19" s="46"/>
      <c r="AJ19" s="46"/>
      <c r="AK19" s="46"/>
    </row>
    <row r="20" spans="1:37">
      <c r="A20" s="2">
        <v>16</v>
      </c>
      <c r="B20" s="10">
        <v>11</v>
      </c>
      <c r="C20" s="14">
        <v>0.17152777777777775</v>
      </c>
      <c r="D20" s="10">
        <v>0</v>
      </c>
      <c r="E20" s="14">
        <v>0.29444444444444445</v>
      </c>
      <c r="F20" s="10">
        <v>0</v>
      </c>
      <c r="G20" s="10">
        <v>1934967188</v>
      </c>
      <c r="H20" s="10">
        <v>5</v>
      </c>
      <c r="I20" s="15">
        <v>44028</v>
      </c>
      <c r="J20" s="16">
        <v>0.51527777777777783</v>
      </c>
      <c r="K20" s="15">
        <v>44081</v>
      </c>
      <c r="L20" s="10">
        <v>0</v>
      </c>
      <c r="M20" s="15">
        <v>43996</v>
      </c>
      <c r="N20" s="10">
        <v>4</v>
      </c>
      <c r="O20" s="10">
        <v>9</v>
      </c>
      <c r="P20" s="10">
        <v>1</v>
      </c>
      <c r="Q20" s="10">
        <v>0</v>
      </c>
      <c r="R20" s="10">
        <v>0</v>
      </c>
      <c r="S20" s="2">
        <v>1000</v>
      </c>
      <c r="U20" s="46"/>
      <c r="V20" s="46"/>
      <c r="W20" s="46"/>
      <c r="X20" s="46"/>
      <c r="Y20" s="46"/>
      <c r="Z20" s="46"/>
      <c r="AA20" s="46"/>
      <c r="AB20" s="46"/>
      <c r="AC20" s="46"/>
      <c r="AD20" s="46"/>
      <c r="AE20" s="46"/>
      <c r="AF20" s="46"/>
      <c r="AG20" s="46"/>
      <c r="AH20" s="46"/>
      <c r="AI20" s="46"/>
      <c r="AJ20" s="46"/>
      <c r="AK20" s="46"/>
    </row>
    <row r="21" spans="1:37">
      <c r="A21" s="2">
        <v>17</v>
      </c>
      <c r="B21" s="10">
        <v>11</v>
      </c>
      <c r="C21" s="14">
        <v>8.9583333333333334E-2</v>
      </c>
      <c r="D21" s="10">
        <v>0</v>
      </c>
      <c r="E21" s="14">
        <v>0.37638888888888888</v>
      </c>
      <c r="F21" s="10">
        <v>0</v>
      </c>
      <c r="G21" s="10">
        <v>1976267462</v>
      </c>
      <c r="H21" s="10">
        <v>10</v>
      </c>
      <c r="I21" s="15">
        <v>44148</v>
      </c>
      <c r="J21" s="16">
        <v>0.46180555555555558</v>
      </c>
      <c r="K21" s="15">
        <v>44129</v>
      </c>
      <c r="L21" s="14">
        <v>0.17291666666666669</v>
      </c>
      <c r="M21" s="15">
        <v>43871</v>
      </c>
      <c r="N21" s="10">
        <v>9</v>
      </c>
      <c r="O21" s="10">
        <v>10</v>
      </c>
      <c r="P21" s="10">
        <v>1</v>
      </c>
      <c r="Q21" s="10">
        <v>0</v>
      </c>
      <c r="R21" s="10">
        <v>0</v>
      </c>
      <c r="S21" s="2">
        <v>1000</v>
      </c>
      <c r="U21" s="46"/>
      <c r="V21" s="46"/>
      <c r="W21" s="46"/>
      <c r="X21" s="46"/>
      <c r="Y21" s="46"/>
      <c r="Z21" s="46"/>
      <c r="AA21" s="46"/>
      <c r="AB21" s="46"/>
      <c r="AC21" s="46"/>
      <c r="AD21" s="46"/>
      <c r="AE21" s="46"/>
      <c r="AF21" s="46"/>
      <c r="AG21" s="46"/>
      <c r="AH21" s="46"/>
      <c r="AI21" s="46"/>
      <c r="AJ21" s="46"/>
      <c r="AK21" s="46"/>
    </row>
    <row r="22" spans="1:37">
      <c r="A22" s="13" t="s">
        <v>125</v>
      </c>
      <c r="B22" s="13">
        <f t="shared" ref="B22:P22" si="0">B2</f>
        <v>0</v>
      </c>
      <c r="C22" s="13">
        <f t="shared" si="0"/>
        <v>0</v>
      </c>
      <c r="D22" s="13">
        <f t="shared" si="0"/>
        <v>1</v>
      </c>
      <c r="E22" s="13">
        <f t="shared" si="0"/>
        <v>1</v>
      </c>
      <c r="F22" s="13">
        <f t="shared" si="0"/>
        <v>0</v>
      </c>
      <c r="G22" s="13">
        <f t="shared" si="0"/>
        <v>1</v>
      </c>
      <c r="H22" s="13">
        <f t="shared" si="0"/>
        <v>1</v>
      </c>
      <c r="I22" s="13">
        <f t="shared" si="0"/>
        <v>1</v>
      </c>
      <c r="J22" s="13">
        <f t="shared" si="0"/>
        <v>0</v>
      </c>
      <c r="K22" s="13">
        <f t="shared" si="0"/>
        <v>1</v>
      </c>
      <c r="L22" s="13">
        <f t="shared" si="0"/>
        <v>1</v>
      </c>
      <c r="M22" s="13">
        <f t="shared" si="0"/>
        <v>0</v>
      </c>
      <c r="N22" s="13">
        <f t="shared" si="0"/>
        <v>1</v>
      </c>
      <c r="O22" s="13">
        <f t="shared" si="0"/>
        <v>0</v>
      </c>
      <c r="P22" s="13">
        <f t="shared" si="0"/>
        <v>1</v>
      </c>
      <c r="Q22" s="2"/>
      <c r="R22" s="2"/>
      <c r="S22" s="2"/>
      <c r="U22" s="46"/>
      <c r="V22" s="46"/>
      <c r="W22" s="46"/>
      <c r="X22" s="46"/>
      <c r="Y22" s="46"/>
      <c r="Z22" s="46"/>
      <c r="AA22" s="46"/>
      <c r="AB22" s="46"/>
      <c r="AC22" s="46"/>
      <c r="AD22" s="46"/>
      <c r="AE22" s="46"/>
      <c r="AF22" s="46"/>
      <c r="AG22" s="46"/>
      <c r="AH22" s="46"/>
      <c r="AI22" s="46"/>
      <c r="AJ22" s="46"/>
      <c r="AK22" s="46"/>
    </row>
    <row r="23" spans="1:37" ht="22.8" customHeight="1">
      <c r="A23" s="13" t="s">
        <v>127</v>
      </c>
      <c r="B23" s="26">
        <v>0</v>
      </c>
      <c r="C23" s="26">
        <v>1</v>
      </c>
      <c r="D23" s="26">
        <v>0</v>
      </c>
      <c r="E23" s="26">
        <v>0</v>
      </c>
      <c r="F23" s="26">
        <v>0</v>
      </c>
      <c r="G23" s="26">
        <v>0</v>
      </c>
      <c r="H23" s="26">
        <v>1</v>
      </c>
      <c r="I23" s="26">
        <v>1</v>
      </c>
      <c r="J23" s="26">
        <v>1</v>
      </c>
      <c r="K23" s="26">
        <v>0</v>
      </c>
      <c r="L23" s="26">
        <v>0</v>
      </c>
      <c r="M23" s="26">
        <v>0</v>
      </c>
      <c r="N23" s="26">
        <v>0</v>
      </c>
      <c r="O23" s="26">
        <v>1</v>
      </c>
      <c r="P23" s="26">
        <v>1</v>
      </c>
      <c r="Q23" s="2"/>
      <c r="R23" s="2"/>
      <c r="S23" s="2"/>
      <c r="U23" s="46"/>
      <c r="V23" s="46"/>
      <c r="W23" s="46"/>
      <c r="X23" s="46"/>
      <c r="Y23" s="46"/>
      <c r="Z23" s="46"/>
      <c r="AA23" s="46"/>
      <c r="AB23" s="46"/>
      <c r="AC23" s="46"/>
      <c r="AD23" s="46"/>
      <c r="AE23" s="46"/>
      <c r="AF23" s="46"/>
      <c r="AG23" s="46"/>
      <c r="AH23" s="46"/>
      <c r="AI23" s="46"/>
      <c r="AJ23" s="46"/>
      <c r="AK23" s="46"/>
    </row>
    <row r="24" spans="1:37">
      <c r="A24" s="13" t="s">
        <v>129</v>
      </c>
      <c r="B24" s="21">
        <f>CORREL(B5:B21,$R$5:$R$21)</f>
        <v>-0.40027924723601177</v>
      </c>
      <c r="C24" s="21">
        <f t="shared" ref="C24:R24" si="1">CORREL(C5:C21,$R$5:$R$21)</f>
        <v>-0.25519093395678932</v>
      </c>
      <c r="D24" s="21">
        <f t="shared" si="1"/>
        <v>-8.823917772360837E-2</v>
      </c>
      <c r="E24" s="21">
        <f t="shared" si="1"/>
        <v>-0.20985325543081013</v>
      </c>
      <c r="F24" s="21">
        <f t="shared" si="1"/>
        <v>4.8769357970586256E-2</v>
      </c>
      <c r="G24" s="21">
        <f t="shared" si="1"/>
        <v>0.97348256270334188</v>
      </c>
      <c r="H24" s="21">
        <f t="shared" si="1"/>
        <v>-6.1151866962962396E-2</v>
      </c>
      <c r="I24" s="21">
        <f t="shared" si="1"/>
        <v>-0.12713765790405623</v>
      </c>
      <c r="J24" s="21">
        <f t="shared" si="1"/>
        <v>-0.3829173645778236</v>
      </c>
      <c r="K24" s="21">
        <f t="shared" si="1"/>
        <v>0.22491336258008968</v>
      </c>
      <c r="L24" s="21">
        <f t="shared" si="1"/>
        <v>0.76695196415868994</v>
      </c>
      <c r="M24" s="21">
        <f t="shared" si="1"/>
        <v>0.364832548004077</v>
      </c>
      <c r="N24" s="21">
        <f t="shared" si="1"/>
        <v>0.70513885631360651</v>
      </c>
      <c r="O24" s="21">
        <f t="shared" si="1"/>
        <v>-0.29770552160960495</v>
      </c>
      <c r="P24" s="21">
        <f t="shared" si="1"/>
        <v>-0.4612775554710703</v>
      </c>
      <c r="Q24" s="21">
        <f t="shared" si="1"/>
        <v>0.41487765108983693</v>
      </c>
      <c r="R24" s="22">
        <f t="shared" si="1"/>
        <v>1.0000000000000002</v>
      </c>
      <c r="U24" s="46"/>
      <c r="V24" s="46"/>
      <c r="W24" s="46"/>
      <c r="X24" s="46"/>
      <c r="Y24" s="46"/>
      <c r="Z24" s="46"/>
      <c r="AA24" s="46"/>
      <c r="AB24" s="46"/>
      <c r="AC24" s="46"/>
      <c r="AD24" s="46"/>
      <c r="AE24" s="46"/>
      <c r="AF24" s="46"/>
      <c r="AG24" s="46"/>
      <c r="AH24" s="46"/>
      <c r="AI24" s="46"/>
      <c r="AJ24" s="46"/>
      <c r="AK24" s="46"/>
    </row>
    <row r="25" spans="1:37">
      <c r="A25" s="13" t="s">
        <v>128</v>
      </c>
      <c r="B25" s="21">
        <f>CORREL(B5:B21,$Q$5:$Q$21)</f>
        <v>-4.0389619586100989E-2</v>
      </c>
      <c r="C25" s="21">
        <f t="shared" ref="C25:R25" si="2">CORREL(C5:C21,$Q$5:$Q$21)</f>
        <v>9.0753564371672292E-3</v>
      </c>
      <c r="D25" s="21">
        <f t="shared" si="2"/>
        <v>1.427046281145296E-2</v>
      </c>
      <c r="E25" s="21">
        <f t="shared" si="2"/>
        <v>2.5994646070972394E-2</v>
      </c>
      <c r="F25" s="21">
        <f t="shared" si="2"/>
        <v>0.23034052206658637</v>
      </c>
      <c r="G25" s="21">
        <f t="shared" si="2"/>
        <v>0.22504340231644804</v>
      </c>
      <c r="H25" s="21">
        <f t="shared" si="2"/>
        <v>-3.5112540483349303E-2</v>
      </c>
      <c r="I25" s="21">
        <f t="shared" si="2"/>
        <v>-9.1403382823329118E-2</v>
      </c>
      <c r="J25" s="21">
        <f t="shared" si="2"/>
        <v>-4.8711925478390518E-3</v>
      </c>
      <c r="K25" s="21">
        <f t="shared" si="2"/>
        <v>-0.11720068975413349</v>
      </c>
      <c r="L25" s="21">
        <f t="shared" si="2"/>
        <v>0.47617090494623177</v>
      </c>
      <c r="M25" s="21">
        <f t="shared" si="2"/>
        <v>5.0324287527781814E-2</v>
      </c>
      <c r="N25" s="21">
        <f t="shared" si="2"/>
        <v>0.22549878385764885</v>
      </c>
      <c r="O25" s="21">
        <f t="shared" si="2"/>
        <v>-0.24964742035314333</v>
      </c>
      <c r="P25" s="21">
        <f t="shared" si="2"/>
        <v>-0.78881063774661531</v>
      </c>
      <c r="Q25" s="22">
        <f t="shared" si="2"/>
        <v>0.99999999999999989</v>
      </c>
      <c r="R25" s="21">
        <f t="shared" si="2"/>
        <v>0.41487765108983693</v>
      </c>
      <c r="U25" s="46"/>
      <c r="V25" s="46"/>
      <c r="W25" s="46"/>
      <c r="X25" s="46"/>
      <c r="Y25" s="46"/>
      <c r="Z25" s="46"/>
      <c r="AA25" s="46"/>
      <c r="AB25" s="46"/>
      <c r="AC25" s="46"/>
      <c r="AD25" s="46"/>
      <c r="AE25" s="46"/>
      <c r="AF25" s="46"/>
      <c r="AG25" s="46"/>
      <c r="AH25" s="46"/>
      <c r="AI25" s="46"/>
      <c r="AJ25" s="46"/>
      <c r="AK25" s="46"/>
    </row>
    <row r="26" spans="1:37">
      <c r="A26" s="2" t="s">
        <v>130</v>
      </c>
      <c r="B26" s="23" t="s">
        <v>120</v>
      </c>
      <c r="C26" s="23" t="s">
        <v>121</v>
      </c>
      <c r="D26" s="23" t="s">
        <v>121</v>
      </c>
      <c r="E26" s="23" t="s">
        <v>121</v>
      </c>
      <c r="F26" s="23" t="s">
        <v>122</v>
      </c>
      <c r="G26" s="23" t="s">
        <v>122</v>
      </c>
      <c r="H26" s="23" t="s">
        <v>120</v>
      </c>
      <c r="I26" s="23" t="s">
        <v>120</v>
      </c>
      <c r="J26" s="23" t="s">
        <v>120</v>
      </c>
      <c r="K26" s="23" t="s">
        <v>123</v>
      </c>
      <c r="L26" s="23" t="s">
        <v>122</v>
      </c>
      <c r="M26" s="23" t="s">
        <v>122</v>
      </c>
      <c r="N26" s="23" t="s">
        <v>122</v>
      </c>
      <c r="O26" s="23" t="s">
        <v>120</v>
      </c>
      <c r="P26" s="23" t="s">
        <v>120</v>
      </c>
      <c r="Q26" s="22"/>
      <c r="R26" s="21"/>
      <c r="U26" s="20"/>
      <c r="V26" s="20"/>
      <c r="W26" s="20"/>
      <c r="X26" s="20"/>
      <c r="Y26" s="20"/>
      <c r="Z26" s="20"/>
      <c r="AA26" s="20"/>
      <c r="AB26" s="20"/>
      <c r="AC26" s="20"/>
      <c r="AD26" s="20"/>
      <c r="AE26" s="20"/>
      <c r="AF26" s="20"/>
      <c r="AG26" s="20"/>
      <c r="AH26" s="20"/>
      <c r="AI26" s="20"/>
      <c r="AJ26" s="20"/>
      <c r="AK26" s="20"/>
    </row>
    <row r="27" spans="1:37" ht="62.4" customHeight="1">
      <c r="A27" s="24" t="s">
        <v>132</v>
      </c>
      <c r="B27" s="27" t="s">
        <v>135</v>
      </c>
      <c r="C27" s="27" t="s">
        <v>149</v>
      </c>
      <c r="D27" s="27" t="s">
        <v>150</v>
      </c>
      <c r="E27" s="27" t="s">
        <v>151</v>
      </c>
      <c r="F27" s="27" t="s">
        <v>152</v>
      </c>
      <c r="G27" s="27" t="s">
        <v>153</v>
      </c>
      <c r="H27" s="27" t="s">
        <v>154</v>
      </c>
      <c r="I27" s="27" t="s">
        <v>155</v>
      </c>
      <c r="J27" s="27" t="s">
        <v>162</v>
      </c>
      <c r="K27" s="27" t="s">
        <v>156</v>
      </c>
      <c r="L27" s="27" t="s">
        <v>157</v>
      </c>
      <c r="M27" s="27" t="s">
        <v>158</v>
      </c>
      <c r="N27" s="27" t="s">
        <v>159</v>
      </c>
      <c r="O27" s="27" t="s">
        <v>160</v>
      </c>
      <c r="P27" s="27" t="s">
        <v>161</v>
      </c>
      <c r="Q27" s="19"/>
      <c r="R27" s="17"/>
      <c r="U27" s="47" t="s">
        <v>131</v>
      </c>
      <c r="V27" s="48"/>
      <c r="W27" s="48"/>
      <c r="X27" s="48"/>
      <c r="Y27" s="48"/>
      <c r="Z27" s="48"/>
      <c r="AA27" s="48"/>
      <c r="AB27" s="48"/>
      <c r="AC27" s="48"/>
      <c r="AD27" s="48"/>
      <c r="AE27" s="48"/>
      <c r="AF27" s="48"/>
      <c r="AG27" s="48"/>
      <c r="AH27" s="48"/>
      <c r="AI27" s="48"/>
      <c r="AJ27" s="48"/>
      <c r="AK27" s="48"/>
    </row>
    <row r="28" spans="1:37" ht="90.6" customHeight="1">
      <c r="A28" s="25" t="s">
        <v>133</v>
      </c>
      <c r="B28" s="28" t="s">
        <v>134</v>
      </c>
      <c r="C28" s="28" t="s">
        <v>138</v>
      </c>
      <c r="D28" s="28" t="s">
        <v>137</v>
      </c>
      <c r="E28" s="28" t="s">
        <v>139</v>
      </c>
      <c r="F28" s="28" t="s">
        <v>140</v>
      </c>
      <c r="G28" s="28" t="s">
        <v>141</v>
      </c>
      <c r="H28" s="28" t="s">
        <v>142</v>
      </c>
      <c r="I28" s="28" t="s">
        <v>143</v>
      </c>
      <c r="J28" s="28" t="s">
        <v>163</v>
      </c>
      <c r="K28" s="28" t="s">
        <v>136</v>
      </c>
      <c r="L28" s="28" t="s">
        <v>144</v>
      </c>
      <c r="M28" s="28" t="s">
        <v>145</v>
      </c>
      <c r="N28" s="28" t="s">
        <v>146</v>
      </c>
      <c r="O28" s="28" t="s">
        <v>147</v>
      </c>
      <c r="P28" s="28" t="s">
        <v>148</v>
      </c>
      <c r="Q28" s="19"/>
      <c r="R28" s="17"/>
      <c r="U28" s="48"/>
      <c r="V28" s="48"/>
      <c r="W28" s="48"/>
      <c r="X28" s="48"/>
      <c r="Y28" s="48"/>
      <c r="Z28" s="48"/>
      <c r="AA28" s="48"/>
      <c r="AB28" s="48"/>
      <c r="AC28" s="48"/>
      <c r="AD28" s="48"/>
      <c r="AE28" s="48"/>
      <c r="AF28" s="48"/>
      <c r="AG28" s="48"/>
      <c r="AH28" s="48"/>
      <c r="AI28" s="48"/>
      <c r="AJ28" s="48"/>
      <c r="AK28" s="48"/>
    </row>
    <row r="29" spans="1:37">
      <c r="A29" s="18"/>
      <c r="B29" s="17"/>
      <c r="C29" s="17"/>
      <c r="D29" s="17"/>
      <c r="E29" s="17"/>
      <c r="F29" s="17"/>
      <c r="G29" s="17"/>
      <c r="H29" s="17"/>
      <c r="I29" s="17"/>
      <c r="J29" s="17"/>
      <c r="K29" s="17"/>
      <c r="L29" s="17"/>
      <c r="M29" s="17"/>
      <c r="N29" s="17"/>
      <c r="O29" s="17"/>
      <c r="P29" s="17"/>
      <c r="Q29" s="19"/>
      <c r="R29" s="17"/>
      <c r="U29" s="20"/>
      <c r="V29" s="20"/>
      <c r="W29" s="20"/>
      <c r="X29" s="20"/>
      <c r="Y29" s="20"/>
      <c r="Z29" s="20"/>
      <c r="AA29" s="20"/>
      <c r="AB29" s="20"/>
      <c r="AC29" s="20"/>
      <c r="AD29" s="20"/>
      <c r="AE29" s="20"/>
      <c r="AF29" s="20"/>
      <c r="AG29" s="20"/>
      <c r="AH29" s="20"/>
      <c r="AI29" s="20"/>
      <c r="AJ29" s="20"/>
      <c r="AK29" s="20"/>
    </row>
    <row r="30" spans="1:37" ht="14.4" customHeight="1">
      <c r="D30" s="45" t="s">
        <v>117</v>
      </c>
      <c r="E30" s="45"/>
      <c r="F30" s="45"/>
      <c r="G30" s="45"/>
      <c r="H30" s="45"/>
      <c r="I30" s="45"/>
      <c r="J30" s="45"/>
      <c r="K30" s="45"/>
      <c r="L30" s="45"/>
      <c r="M30" s="45"/>
      <c r="N30" s="45"/>
      <c r="O30" s="45"/>
    </row>
    <row r="31" spans="1:37">
      <c r="D31" s="45"/>
      <c r="E31" s="45"/>
      <c r="F31" s="45"/>
      <c r="G31" s="45"/>
      <c r="H31" s="45"/>
      <c r="I31" s="45"/>
      <c r="J31" s="45"/>
      <c r="K31" s="45"/>
      <c r="L31" s="45"/>
      <c r="M31" s="45"/>
      <c r="N31" s="45"/>
      <c r="O31" s="45"/>
      <c r="U31" s="49" t="s">
        <v>164</v>
      </c>
      <c r="V31" s="49"/>
      <c r="W31" s="49"/>
      <c r="X31" s="49"/>
      <c r="Y31" s="49"/>
      <c r="Z31" s="49"/>
      <c r="AA31" s="49"/>
      <c r="AB31" s="49"/>
      <c r="AC31" s="49"/>
      <c r="AD31" s="49"/>
      <c r="AE31" s="49"/>
      <c r="AF31" s="49"/>
      <c r="AG31" s="49"/>
      <c r="AH31" s="49"/>
      <c r="AI31" s="49"/>
      <c r="AJ31" s="49"/>
      <c r="AK31" s="49"/>
    </row>
    <row r="32" spans="1:37">
      <c r="D32" s="45"/>
      <c r="E32" s="45"/>
      <c r="F32" s="45"/>
      <c r="G32" s="45"/>
      <c r="H32" s="45"/>
      <c r="I32" s="45"/>
      <c r="J32" s="45"/>
      <c r="K32" s="45"/>
      <c r="L32" s="45"/>
      <c r="M32" s="45"/>
      <c r="N32" s="45"/>
      <c r="O32" s="45"/>
      <c r="U32" s="49"/>
      <c r="V32" s="49"/>
      <c r="W32" s="49"/>
      <c r="X32" s="49"/>
      <c r="Y32" s="49"/>
      <c r="Z32" s="49"/>
      <c r="AA32" s="49"/>
      <c r="AB32" s="49"/>
      <c r="AC32" s="49"/>
      <c r="AD32" s="49"/>
      <c r="AE32" s="49"/>
      <c r="AF32" s="49"/>
      <c r="AG32" s="49"/>
      <c r="AH32" s="49"/>
      <c r="AI32" s="49"/>
      <c r="AJ32" s="49"/>
      <c r="AK32" s="49"/>
    </row>
    <row r="33" spans="4:37">
      <c r="D33" s="45"/>
      <c r="E33" s="45"/>
      <c r="F33" s="45"/>
      <c r="G33" s="45"/>
      <c r="H33" s="45"/>
      <c r="I33" s="45"/>
      <c r="J33" s="45"/>
      <c r="K33" s="45"/>
      <c r="L33" s="45"/>
      <c r="M33" s="45"/>
      <c r="N33" s="45"/>
      <c r="O33" s="45"/>
      <c r="U33" s="49"/>
      <c r="V33" s="49"/>
      <c r="W33" s="49"/>
      <c r="X33" s="49"/>
      <c r="Y33" s="49"/>
      <c r="Z33" s="49"/>
      <c r="AA33" s="49"/>
      <c r="AB33" s="49"/>
      <c r="AC33" s="49"/>
      <c r="AD33" s="49"/>
      <c r="AE33" s="49"/>
      <c r="AF33" s="49"/>
      <c r="AG33" s="49"/>
      <c r="AH33" s="49"/>
      <c r="AI33" s="49"/>
      <c r="AJ33" s="49"/>
      <c r="AK33" s="49"/>
    </row>
    <row r="34" spans="4:37">
      <c r="D34" s="45"/>
      <c r="E34" s="45"/>
      <c r="F34" s="45"/>
      <c r="G34" s="45"/>
      <c r="H34" s="45"/>
      <c r="I34" s="45"/>
      <c r="J34" s="45"/>
      <c r="K34" s="45"/>
      <c r="L34" s="45"/>
      <c r="M34" s="45"/>
      <c r="N34" s="45"/>
      <c r="O34" s="45"/>
      <c r="U34" s="49"/>
      <c r="V34" s="49"/>
      <c r="W34" s="49"/>
      <c r="X34" s="49"/>
      <c r="Y34" s="49"/>
      <c r="Z34" s="49"/>
      <c r="AA34" s="49"/>
      <c r="AB34" s="49"/>
      <c r="AC34" s="49"/>
      <c r="AD34" s="49"/>
      <c r="AE34" s="49"/>
      <c r="AF34" s="49"/>
      <c r="AG34" s="49"/>
      <c r="AH34" s="49"/>
      <c r="AI34" s="49"/>
      <c r="AJ34" s="49"/>
      <c r="AK34" s="49"/>
    </row>
    <row r="35" spans="4:37">
      <c r="D35" s="45"/>
      <c r="E35" s="45"/>
      <c r="F35" s="45"/>
      <c r="G35" s="45"/>
      <c r="H35" s="45"/>
      <c r="I35" s="45"/>
      <c r="J35" s="45"/>
      <c r="K35" s="45"/>
      <c r="L35" s="45"/>
      <c r="M35" s="45"/>
      <c r="N35" s="45"/>
      <c r="O35" s="45"/>
      <c r="U35" s="49"/>
      <c r="V35" s="49"/>
      <c r="W35" s="49"/>
      <c r="X35" s="49"/>
      <c r="Y35" s="49"/>
      <c r="Z35" s="49"/>
      <c r="AA35" s="49"/>
      <c r="AB35" s="49"/>
      <c r="AC35" s="49"/>
      <c r="AD35" s="49"/>
      <c r="AE35" s="49"/>
      <c r="AF35" s="49"/>
      <c r="AG35" s="49"/>
      <c r="AH35" s="49"/>
      <c r="AI35" s="49"/>
      <c r="AJ35" s="49"/>
      <c r="AK35" s="49"/>
    </row>
    <row r="36" spans="4:37">
      <c r="D36" s="45"/>
      <c r="E36" s="45"/>
      <c r="F36" s="45"/>
      <c r="G36" s="45"/>
      <c r="H36" s="45"/>
      <c r="I36" s="45"/>
      <c r="J36" s="45"/>
      <c r="K36" s="45"/>
      <c r="L36" s="45"/>
      <c r="M36" s="45"/>
      <c r="N36" s="45"/>
      <c r="O36" s="45"/>
      <c r="U36" s="49"/>
      <c r="V36" s="49"/>
      <c r="W36" s="49"/>
      <c r="X36" s="49"/>
      <c r="Y36" s="49"/>
      <c r="Z36" s="49"/>
      <c r="AA36" s="49"/>
      <c r="AB36" s="49"/>
      <c r="AC36" s="49"/>
      <c r="AD36" s="49"/>
      <c r="AE36" s="49"/>
      <c r="AF36" s="49"/>
      <c r="AG36" s="49"/>
      <c r="AH36" s="49"/>
      <c r="AI36" s="49"/>
      <c r="AJ36" s="49"/>
      <c r="AK36" s="49"/>
    </row>
    <row r="37" spans="4:37">
      <c r="D37" s="45"/>
      <c r="E37" s="45"/>
      <c r="F37" s="45"/>
      <c r="G37" s="45"/>
      <c r="H37" s="45"/>
      <c r="I37" s="45"/>
      <c r="J37" s="45"/>
      <c r="K37" s="45"/>
      <c r="L37" s="45"/>
      <c r="M37" s="45"/>
      <c r="N37" s="45"/>
      <c r="O37" s="45"/>
      <c r="U37" s="49"/>
      <c r="V37" s="49"/>
      <c r="W37" s="49"/>
      <c r="X37" s="49"/>
      <c r="Y37" s="49"/>
      <c r="Z37" s="49"/>
      <c r="AA37" s="49"/>
      <c r="AB37" s="49"/>
      <c r="AC37" s="49"/>
      <c r="AD37" s="49"/>
      <c r="AE37" s="49"/>
      <c r="AF37" s="49"/>
      <c r="AG37" s="49"/>
      <c r="AH37" s="49"/>
      <c r="AI37" s="49"/>
      <c r="AJ37" s="49"/>
      <c r="AK37" s="49"/>
    </row>
    <row r="38" spans="4:37">
      <c r="D38" s="45"/>
      <c r="E38" s="45"/>
      <c r="F38" s="45"/>
      <c r="G38" s="45"/>
      <c r="H38" s="45"/>
      <c r="I38" s="45"/>
      <c r="J38" s="45"/>
      <c r="K38" s="45"/>
      <c r="L38" s="45"/>
      <c r="M38" s="45"/>
      <c r="N38" s="45"/>
      <c r="O38" s="45"/>
      <c r="U38" s="49"/>
      <c r="V38" s="49"/>
      <c r="W38" s="49"/>
      <c r="X38" s="49"/>
      <c r="Y38" s="49"/>
      <c r="Z38" s="49"/>
      <c r="AA38" s="49"/>
      <c r="AB38" s="49"/>
      <c r="AC38" s="49"/>
      <c r="AD38" s="49"/>
      <c r="AE38" s="49"/>
      <c r="AF38" s="49"/>
      <c r="AG38" s="49"/>
      <c r="AH38" s="49"/>
      <c r="AI38" s="49"/>
      <c r="AJ38" s="49"/>
      <c r="AK38" s="49"/>
    </row>
    <row r="39" spans="4:37">
      <c r="D39" s="45"/>
      <c r="E39" s="45"/>
      <c r="F39" s="45"/>
      <c r="G39" s="45"/>
      <c r="H39" s="45"/>
      <c r="I39" s="45"/>
      <c r="J39" s="45"/>
      <c r="K39" s="45"/>
      <c r="L39" s="45"/>
      <c r="M39" s="45"/>
      <c r="N39" s="45"/>
      <c r="O39" s="45"/>
    </row>
    <row r="40" spans="4:37">
      <c r="D40" s="45"/>
      <c r="E40" s="45"/>
      <c r="F40" s="45"/>
      <c r="G40" s="45"/>
      <c r="H40" s="45"/>
      <c r="I40" s="45"/>
      <c r="J40" s="45"/>
      <c r="K40" s="45"/>
      <c r="L40" s="45"/>
      <c r="M40" s="45"/>
      <c r="N40" s="45"/>
      <c r="O40" s="45"/>
    </row>
    <row r="41" spans="4:37">
      <c r="D41" s="45"/>
      <c r="E41" s="45"/>
      <c r="F41" s="45"/>
      <c r="G41" s="45"/>
      <c r="H41" s="45"/>
      <c r="I41" s="45"/>
      <c r="J41" s="45"/>
      <c r="K41" s="45"/>
      <c r="L41" s="45"/>
      <c r="M41" s="45"/>
      <c r="N41" s="45"/>
      <c r="O41" s="45"/>
    </row>
    <row r="42" spans="4:37">
      <c r="D42" s="45"/>
      <c r="E42" s="45"/>
      <c r="F42" s="45"/>
      <c r="G42" s="45"/>
      <c r="H42" s="45"/>
      <c r="I42" s="45"/>
      <c r="J42" s="45"/>
      <c r="K42" s="45"/>
      <c r="L42" s="45"/>
      <c r="M42" s="45"/>
      <c r="N42" s="45"/>
      <c r="O42" s="45"/>
    </row>
    <row r="44" spans="4:37">
      <c r="D44" s="45" t="s">
        <v>116</v>
      </c>
      <c r="E44" s="45"/>
      <c r="F44" s="45"/>
      <c r="G44" s="45"/>
      <c r="H44" s="45"/>
      <c r="I44" s="45"/>
      <c r="J44" s="45"/>
      <c r="K44" s="45"/>
      <c r="L44" s="45"/>
      <c r="M44" s="45"/>
      <c r="N44" s="45"/>
      <c r="O44" s="45"/>
    </row>
    <row r="45" spans="4:37">
      <c r="D45" s="45"/>
      <c r="E45" s="45"/>
      <c r="F45" s="45"/>
      <c r="G45" s="45"/>
      <c r="H45" s="45"/>
      <c r="I45" s="45"/>
      <c r="J45" s="45"/>
      <c r="K45" s="45"/>
      <c r="L45" s="45"/>
      <c r="M45" s="45"/>
      <c r="N45" s="45"/>
      <c r="O45" s="45"/>
    </row>
    <row r="46" spans="4:37">
      <c r="D46" s="45"/>
      <c r="E46" s="45"/>
      <c r="F46" s="45"/>
      <c r="G46" s="45"/>
      <c r="H46" s="45"/>
      <c r="I46" s="45"/>
      <c r="J46" s="45"/>
      <c r="K46" s="45"/>
      <c r="L46" s="45"/>
      <c r="M46" s="45"/>
      <c r="N46" s="45"/>
      <c r="O46" s="45"/>
    </row>
    <row r="47" spans="4:37">
      <c r="D47" s="45"/>
      <c r="E47" s="45"/>
      <c r="F47" s="45"/>
      <c r="G47" s="45"/>
      <c r="H47" s="45"/>
      <c r="I47" s="45"/>
      <c r="J47" s="45"/>
      <c r="K47" s="45"/>
      <c r="L47" s="45"/>
      <c r="M47" s="45"/>
      <c r="N47" s="45"/>
      <c r="O47" s="45"/>
    </row>
    <row r="48" spans="4:37">
      <c r="D48" s="45"/>
      <c r="E48" s="45"/>
      <c r="F48" s="45"/>
      <c r="G48" s="45"/>
      <c r="H48" s="45"/>
      <c r="I48" s="45"/>
      <c r="J48" s="45"/>
      <c r="K48" s="45"/>
      <c r="L48" s="45"/>
      <c r="M48" s="45"/>
      <c r="N48" s="45"/>
      <c r="O48" s="45"/>
    </row>
  </sheetData>
  <mergeCells count="6">
    <mergeCell ref="B1:P1"/>
    <mergeCell ref="D30:O42"/>
    <mergeCell ref="D44:O48"/>
    <mergeCell ref="U9:AK25"/>
    <mergeCell ref="U27:AK28"/>
    <mergeCell ref="U31:AK38"/>
  </mergeCells>
  <phoneticPr fontId="10" type="noConversion"/>
  <conditionalFormatting sqref="B24:P24">
    <cfRule type="colorScale" priority="2">
      <colorScale>
        <cfvo type="min"/>
        <cfvo type="percentile" val="50"/>
        <cfvo type="max"/>
        <color rgb="FFF8696B"/>
        <color rgb="FFFFEB84"/>
        <color rgb="FF63BE7B"/>
      </colorScale>
    </cfRule>
  </conditionalFormatting>
  <conditionalFormatting sqref="B25:P2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73D4-3301-4FFF-A953-34167B67DF62}">
  <dimension ref="A1:AY141"/>
  <sheetViews>
    <sheetView tabSelected="1" topLeftCell="A13" zoomScale="20" zoomScaleNormal="20" workbookViewId="0">
      <selection activeCell="AH80" sqref="AH80:AY93"/>
    </sheetView>
  </sheetViews>
  <sheetFormatPr defaultColWidth="7.77734375" defaultRowHeight="14.4"/>
  <cols>
    <col min="1" max="1" width="24.6640625" bestFit="1" customWidth="1"/>
    <col min="2" max="2" width="17.44140625" customWidth="1"/>
    <col min="3" max="3" width="14.21875" customWidth="1"/>
    <col min="4" max="4" width="13" customWidth="1"/>
    <col min="5" max="5" width="14.33203125" customWidth="1"/>
    <col min="6" max="6" width="13.33203125" customWidth="1"/>
    <col min="7" max="7" width="13.44140625" bestFit="1" customWidth="1"/>
    <col min="8" max="8" width="13.6640625" customWidth="1"/>
    <col min="9" max="9" width="14.5546875" customWidth="1"/>
    <col min="10" max="10" width="14.6640625" customWidth="1"/>
    <col min="11" max="11" width="17.77734375" customWidth="1"/>
    <col min="12" max="12" width="12.88671875" customWidth="1"/>
    <col min="13" max="13" width="11.44140625" bestFit="1" customWidth="1"/>
    <col min="14" max="14" width="11.21875" customWidth="1"/>
    <col min="15" max="15" width="14.77734375" customWidth="1"/>
    <col min="16" max="16" width="12.88671875" customWidth="1"/>
    <col min="17" max="18" width="17.77734375" bestFit="1" customWidth="1"/>
    <col min="19" max="19" width="18.33203125" bestFit="1" customWidth="1"/>
    <col min="32" max="33" width="8.77734375" bestFit="1" customWidth="1"/>
  </cols>
  <sheetData>
    <row r="1" spans="1:19">
      <c r="A1" s="2" t="s">
        <v>165</v>
      </c>
    </row>
    <row r="2" spans="1:19" ht="43.2">
      <c r="A2" s="13" t="s">
        <v>99</v>
      </c>
      <c r="B2" s="13">
        <v>0</v>
      </c>
      <c r="C2" s="13">
        <v>0</v>
      </c>
      <c r="D2" s="13">
        <v>0</v>
      </c>
      <c r="E2" s="13">
        <v>0</v>
      </c>
      <c r="F2" s="13">
        <v>0</v>
      </c>
      <c r="G2" s="13">
        <v>0</v>
      </c>
      <c r="H2" s="13">
        <v>0</v>
      </c>
      <c r="I2" s="13">
        <v>0</v>
      </c>
      <c r="J2" s="13">
        <v>0</v>
      </c>
      <c r="K2" s="13">
        <v>0</v>
      </c>
      <c r="L2" s="13">
        <v>0</v>
      </c>
      <c r="M2" s="13">
        <v>0</v>
      </c>
      <c r="N2" s="13">
        <v>0</v>
      </c>
      <c r="O2" s="13">
        <v>0</v>
      </c>
      <c r="P2" s="13">
        <v>0</v>
      </c>
      <c r="Q2" s="2" t="s">
        <v>100</v>
      </c>
      <c r="R2" s="2" t="s">
        <v>100</v>
      </c>
      <c r="S2" s="9" t="s">
        <v>109</v>
      </c>
    </row>
    <row r="3" spans="1:19">
      <c r="A3" s="2" t="s">
        <v>98</v>
      </c>
      <c r="B3" s="2" t="s">
        <v>83</v>
      </c>
      <c r="C3" s="2" t="s">
        <v>84</v>
      </c>
      <c r="D3" s="2" t="s">
        <v>85</v>
      </c>
      <c r="E3" s="2" t="s">
        <v>86</v>
      </c>
      <c r="F3" s="2" t="s">
        <v>87</v>
      </c>
      <c r="G3" s="2" t="s">
        <v>88</v>
      </c>
      <c r="H3" s="2" t="s">
        <v>89</v>
      </c>
      <c r="I3" s="2" t="s">
        <v>90</v>
      </c>
      <c r="J3" s="2" t="s">
        <v>91</v>
      </c>
      <c r="K3" s="2" t="s">
        <v>92</v>
      </c>
      <c r="L3" s="2" t="s">
        <v>93</v>
      </c>
      <c r="M3" s="2" t="s">
        <v>94</v>
      </c>
      <c r="N3" s="2" t="s">
        <v>95</v>
      </c>
      <c r="O3" s="2" t="s">
        <v>96</v>
      </c>
      <c r="P3" s="2" t="s">
        <v>97</v>
      </c>
      <c r="Q3" s="2" t="s">
        <v>107</v>
      </c>
      <c r="R3" s="2" t="s">
        <v>107</v>
      </c>
      <c r="S3" s="2" t="s">
        <v>108</v>
      </c>
    </row>
    <row r="4" spans="1:19" ht="86.4">
      <c r="A4" s="9" t="s">
        <v>106</v>
      </c>
      <c r="B4" s="9" t="s">
        <v>76</v>
      </c>
      <c r="C4" s="9" t="s">
        <v>72</v>
      </c>
      <c r="D4" s="9" t="s">
        <v>73</v>
      </c>
      <c r="E4" s="9" t="s">
        <v>74</v>
      </c>
      <c r="F4" s="9" t="s">
        <v>75</v>
      </c>
      <c r="G4" s="9" t="s">
        <v>77</v>
      </c>
      <c r="H4" s="9" t="s">
        <v>78</v>
      </c>
      <c r="I4" s="9" t="s">
        <v>79</v>
      </c>
      <c r="J4" s="9" t="s">
        <v>80</v>
      </c>
      <c r="K4" s="9" t="s">
        <v>81</v>
      </c>
      <c r="L4" s="9" t="s">
        <v>105</v>
      </c>
      <c r="M4" s="9" t="s">
        <v>114</v>
      </c>
      <c r="N4" s="9" t="s">
        <v>104</v>
      </c>
      <c r="O4" s="9" t="s">
        <v>103</v>
      </c>
      <c r="P4" s="9" t="s">
        <v>118</v>
      </c>
      <c r="Q4" s="9" t="s">
        <v>124</v>
      </c>
      <c r="R4" s="9" t="s">
        <v>126</v>
      </c>
      <c r="S4" s="9" t="s">
        <v>82</v>
      </c>
    </row>
    <row r="5" spans="1:19">
      <c r="A5" s="2">
        <v>1</v>
      </c>
      <c r="B5" s="10">
        <f>RANK('password-attack-log (OAM)'!B5,'password-attack-log (OAM)'!B$5:B$21,'password-attack-log (OAM) (2)'!B$2)</f>
        <v>6</v>
      </c>
      <c r="C5" s="10">
        <f>RANK('password-attack-log (OAM)'!C5,'password-attack-log (OAM)'!C$5:C$21,'password-attack-log (OAM) (2)'!C$2)</f>
        <v>3</v>
      </c>
      <c r="D5" s="10">
        <f>RANK('password-attack-log (OAM)'!D5,'password-attack-log (OAM)'!D$5:D$21,'password-attack-log (OAM) (2)'!D$2)</f>
        <v>4</v>
      </c>
      <c r="E5" s="10">
        <f>RANK('password-attack-log (OAM)'!E5,'password-attack-log (OAM)'!E$5:E$21,'password-attack-log (OAM) (2)'!E$2)</f>
        <v>10</v>
      </c>
      <c r="F5" s="10">
        <f>RANK('password-attack-log (OAM)'!F5,'password-attack-log (OAM)'!F$5:F$21,'password-attack-log (OAM) (2)'!F$2)</f>
        <v>7</v>
      </c>
      <c r="G5" s="10">
        <f>RANK('password-attack-log (OAM)'!G5,'password-attack-log (OAM)'!G$5:G$21,'password-attack-log (OAM) (2)'!G$2)</f>
        <v>7</v>
      </c>
      <c r="H5" s="10">
        <f>RANK('password-attack-log (OAM)'!H5,'password-attack-log (OAM)'!H$5:H$21,'password-attack-log (OAM) (2)'!H$2)</f>
        <v>1</v>
      </c>
      <c r="I5" s="10">
        <f>RANK('password-attack-log (OAM)'!I5,'password-attack-log (OAM)'!I$5:I$21,'password-attack-log (OAM) (2)'!I$2)</f>
        <v>14</v>
      </c>
      <c r="J5" s="10">
        <f>RANK('password-attack-log (OAM)'!J5,'password-attack-log (OAM)'!J$5:J$21,'password-attack-log (OAM) (2)'!J$2)</f>
        <v>5</v>
      </c>
      <c r="K5" s="10">
        <f>RANK('password-attack-log (OAM)'!K5,'password-attack-log (OAM)'!K$5:K$21,'password-attack-log (OAM) (2)'!K$2)</f>
        <v>17</v>
      </c>
      <c r="L5" s="10">
        <f>RANK('password-attack-log (OAM)'!L5,'password-attack-log (OAM)'!L$5:L$21,'password-attack-log (OAM) (2)'!L$2)</f>
        <v>8</v>
      </c>
      <c r="M5" s="10">
        <f>RANK('password-attack-log (OAM)'!M5,'password-attack-log (OAM)'!M$5:M$21,'password-attack-log (OAM) (2)'!M$2)</f>
        <v>15</v>
      </c>
      <c r="N5" s="10">
        <f>RANK('password-attack-log (OAM)'!N5,'password-attack-log (OAM)'!N$5:N$21,'password-attack-log (OAM) (2)'!N$2)</f>
        <v>5</v>
      </c>
      <c r="O5" s="10">
        <f>RANK('password-attack-log (OAM)'!O5,'password-attack-log (OAM)'!O$5:O$21,'password-attack-log (OAM) (2)'!O$2)</f>
        <v>3</v>
      </c>
      <c r="P5" s="10">
        <f>RANK('password-attack-log (OAM)'!P5,'password-attack-log (OAM)'!P$5:P$21,'password-attack-log (OAM) (2)'!P$2)</f>
        <v>1</v>
      </c>
      <c r="Q5" s="10">
        <v>0</v>
      </c>
      <c r="R5" s="10">
        <v>0</v>
      </c>
      <c r="S5" s="2">
        <v>1000</v>
      </c>
    </row>
    <row r="6" spans="1:19">
      <c r="A6" s="2">
        <v>2</v>
      </c>
      <c r="B6" s="10">
        <f>RANK('password-attack-log (OAM)'!B6,'password-attack-log (OAM)'!B$5:B$21,'password-attack-log (OAM) (2)'!B$2)</f>
        <v>11</v>
      </c>
      <c r="C6" s="10">
        <f>RANK('password-attack-log (OAM)'!C6,'password-attack-log (OAM)'!C$5:C$21,'password-attack-log (OAM) (2)'!C$2)</f>
        <v>8</v>
      </c>
      <c r="D6" s="10">
        <f>RANK('password-attack-log (OAM)'!D6,'password-attack-log (OAM)'!D$5:D$21,'password-attack-log (OAM) (2)'!D$2)</f>
        <v>5</v>
      </c>
      <c r="E6" s="10">
        <f>RANK('password-attack-log (OAM)'!E6,'password-attack-log (OAM)'!E$5:E$21,'password-attack-log (OAM) (2)'!E$2)</f>
        <v>6</v>
      </c>
      <c r="F6" s="10">
        <f>RANK('password-attack-log (OAM)'!F6,'password-attack-log (OAM)'!F$5:F$21,'password-attack-log (OAM) (2)'!F$2)</f>
        <v>10</v>
      </c>
      <c r="G6" s="10">
        <f>RANK('password-attack-log (OAM)'!G6,'password-attack-log (OAM)'!G$5:G$21,'password-attack-log (OAM) (2)'!G$2)</f>
        <v>4</v>
      </c>
      <c r="H6" s="10">
        <f>RANK('password-attack-log (OAM)'!H6,'password-attack-log (OAM)'!H$5:H$21,'password-attack-log (OAM) (2)'!H$2)</f>
        <v>7</v>
      </c>
      <c r="I6" s="10">
        <f>RANK('password-attack-log (OAM)'!I6,'password-attack-log (OAM)'!I$5:I$21,'password-attack-log (OAM) (2)'!I$2)</f>
        <v>7</v>
      </c>
      <c r="J6" s="10">
        <f>RANK('password-attack-log (OAM)'!J6,'password-attack-log (OAM)'!J$5:J$21,'password-attack-log (OAM) (2)'!J$2)</f>
        <v>7</v>
      </c>
      <c r="K6" s="10">
        <f>RANK('password-attack-log (OAM)'!K6,'password-attack-log (OAM)'!K$5:K$21,'password-attack-log (OAM) (2)'!K$2)</f>
        <v>10</v>
      </c>
      <c r="L6" s="10">
        <f>RANK('password-attack-log (OAM)'!L6,'password-attack-log (OAM)'!L$5:L$21,'password-attack-log (OAM) (2)'!L$2)</f>
        <v>12</v>
      </c>
      <c r="M6" s="10">
        <f>RANK('password-attack-log (OAM)'!M6,'password-attack-log (OAM)'!M$5:M$21,'password-attack-log (OAM) (2)'!M$2)</f>
        <v>7</v>
      </c>
      <c r="N6" s="10">
        <f>RANK('password-attack-log (OAM)'!N6,'password-attack-log (OAM)'!N$5:N$21,'password-attack-log (OAM) (2)'!N$2)</f>
        <v>17</v>
      </c>
      <c r="O6" s="10">
        <f>RANK('password-attack-log (OAM)'!O6,'password-attack-log (OAM)'!O$5:O$21,'password-attack-log (OAM) (2)'!O$2)</f>
        <v>10</v>
      </c>
      <c r="P6" s="10">
        <f>RANK('password-attack-log (OAM)'!P6,'password-attack-log (OAM)'!P$5:P$21,'password-attack-log (OAM) (2)'!P$2)</f>
        <v>1</v>
      </c>
      <c r="Q6" s="10">
        <v>0</v>
      </c>
      <c r="R6" s="10">
        <v>0</v>
      </c>
      <c r="S6" s="2">
        <v>1000</v>
      </c>
    </row>
    <row r="7" spans="1:19">
      <c r="A7" s="2">
        <v>3</v>
      </c>
      <c r="B7" s="10">
        <f>RANK('password-attack-log (OAM)'!B7,'password-attack-log (OAM)'!B$5:B$21,'password-attack-log (OAM) (2)'!B$2)</f>
        <v>4</v>
      </c>
      <c r="C7" s="10">
        <f>RANK('password-attack-log (OAM)'!C7,'password-attack-log (OAM)'!C$5:C$21,'password-attack-log (OAM) (2)'!C$2)</f>
        <v>15</v>
      </c>
      <c r="D7" s="10">
        <f>RANK('password-attack-log (OAM)'!D7,'password-attack-log (OAM)'!D$5:D$21,'password-attack-log (OAM) (2)'!D$2)</f>
        <v>5</v>
      </c>
      <c r="E7" s="10">
        <f>RANK('password-attack-log (OAM)'!E7,'password-attack-log (OAM)'!E$5:E$21,'password-attack-log (OAM) (2)'!E$2)</f>
        <v>16</v>
      </c>
      <c r="F7" s="10">
        <f>RANK('password-attack-log (OAM)'!F7,'password-attack-log (OAM)'!F$5:F$21,'password-attack-log (OAM) (2)'!F$2)</f>
        <v>2</v>
      </c>
      <c r="G7" s="10">
        <f>RANK('password-attack-log (OAM)'!G7,'password-attack-log (OAM)'!G$5:G$21,'password-attack-log (OAM) (2)'!G$2)</f>
        <v>6</v>
      </c>
      <c r="H7" s="10">
        <f>RANK('password-attack-log (OAM)'!H7,'password-attack-log (OAM)'!H$5:H$21,'password-attack-log (OAM) (2)'!H$2)</f>
        <v>14</v>
      </c>
      <c r="I7" s="10">
        <f>RANK('password-attack-log (OAM)'!I7,'password-attack-log (OAM)'!I$5:I$21,'password-attack-log (OAM) (2)'!I$2)</f>
        <v>3</v>
      </c>
      <c r="J7" s="10">
        <f>RANK('password-attack-log (OAM)'!J7,'password-attack-log (OAM)'!J$5:J$21,'password-attack-log (OAM) (2)'!J$2)</f>
        <v>16</v>
      </c>
      <c r="K7" s="10">
        <f>RANK('password-attack-log (OAM)'!K7,'password-attack-log (OAM)'!K$5:K$21,'password-attack-log (OAM) (2)'!K$2)</f>
        <v>5</v>
      </c>
      <c r="L7" s="10">
        <f>RANK('password-attack-log (OAM)'!L7,'password-attack-log (OAM)'!L$5:L$21,'password-attack-log (OAM) (2)'!L$2)</f>
        <v>6</v>
      </c>
      <c r="M7" s="10">
        <f>RANK('password-attack-log (OAM)'!M7,'password-attack-log (OAM)'!M$5:M$21,'password-attack-log (OAM) (2)'!M$2)</f>
        <v>1</v>
      </c>
      <c r="N7" s="10">
        <f>RANK('password-attack-log (OAM)'!N7,'password-attack-log (OAM)'!N$5:N$21,'password-attack-log (OAM) (2)'!N$2)</f>
        <v>14</v>
      </c>
      <c r="O7" s="10">
        <f>RANK('password-attack-log (OAM)'!O7,'password-attack-log (OAM)'!O$5:O$21,'password-attack-log (OAM) (2)'!O$2)</f>
        <v>10</v>
      </c>
      <c r="P7" s="10">
        <f>RANK('password-attack-log (OAM)'!P7,'password-attack-log (OAM)'!P$5:P$21,'password-attack-log (OAM) (2)'!P$2)</f>
        <v>1</v>
      </c>
      <c r="Q7" s="10">
        <v>1</v>
      </c>
      <c r="R7" s="10">
        <v>5000</v>
      </c>
      <c r="S7" s="2">
        <v>1000</v>
      </c>
    </row>
    <row r="8" spans="1:19">
      <c r="A8" s="2">
        <v>4</v>
      </c>
      <c r="B8" s="10">
        <f>RANK('password-attack-log (OAM)'!B8,'password-attack-log (OAM)'!B$5:B$21,'password-attack-log (OAM) (2)'!B$2)</f>
        <v>17</v>
      </c>
      <c r="C8" s="10">
        <f>RANK('password-attack-log (OAM)'!C8,'password-attack-log (OAM)'!C$5:C$21,'password-attack-log (OAM) (2)'!C$2)</f>
        <v>14</v>
      </c>
      <c r="D8" s="10">
        <f>RANK('password-attack-log (OAM)'!D8,'password-attack-log (OAM)'!D$5:D$21,'password-attack-log (OAM) (2)'!D$2)</f>
        <v>5</v>
      </c>
      <c r="E8" s="10">
        <f>RANK('password-attack-log (OAM)'!E8,'password-attack-log (OAM)'!E$5:E$21,'password-attack-log (OAM) (2)'!E$2)</f>
        <v>13</v>
      </c>
      <c r="F8" s="10">
        <f>RANK('password-attack-log (OAM)'!F8,'password-attack-log (OAM)'!F$5:F$21,'password-attack-log (OAM) (2)'!F$2)</f>
        <v>7</v>
      </c>
      <c r="G8" s="10">
        <f>RANK('password-attack-log (OAM)'!G8,'password-attack-log (OAM)'!G$5:G$21,'password-attack-log (OAM) (2)'!G$2)</f>
        <v>1</v>
      </c>
      <c r="H8" s="10">
        <f>RANK('password-attack-log (OAM)'!H8,'password-attack-log (OAM)'!H$5:H$21,'password-attack-log (OAM) (2)'!H$2)</f>
        <v>9</v>
      </c>
      <c r="I8" s="10">
        <f>RANK('password-attack-log (OAM)'!I8,'password-attack-log (OAM)'!I$5:I$21,'password-attack-log (OAM) (2)'!I$2)</f>
        <v>11</v>
      </c>
      <c r="J8" s="10">
        <f>RANK('password-attack-log (OAM)'!J8,'password-attack-log (OAM)'!J$5:J$21,'password-attack-log (OAM) (2)'!J$2)</f>
        <v>17</v>
      </c>
      <c r="K8" s="10">
        <f>RANK('password-attack-log (OAM)'!K8,'password-attack-log (OAM)'!K$5:K$21,'password-attack-log (OAM) (2)'!K$2)</f>
        <v>2</v>
      </c>
      <c r="L8" s="10">
        <f>RANK('password-attack-log (OAM)'!L8,'password-attack-log (OAM)'!L$5:L$21,'password-attack-log (OAM) (2)'!L$2)</f>
        <v>1</v>
      </c>
      <c r="M8" s="10">
        <f>RANK('password-attack-log (OAM)'!M8,'password-attack-log (OAM)'!M$5:M$21,'password-attack-log (OAM) (2)'!M$2)</f>
        <v>2</v>
      </c>
      <c r="N8" s="10">
        <f>RANK('password-attack-log (OAM)'!N8,'password-attack-log (OAM)'!N$5:N$21,'password-attack-log (OAM) (2)'!N$2)</f>
        <v>1</v>
      </c>
      <c r="O8" s="10">
        <f>RANK('password-attack-log (OAM)'!O8,'password-attack-log (OAM)'!O$5:O$21,'password-attack-log (OAM) (2)'!O$2)</f>
        <v>15</v>
      </c>
      <c r="P8" s="10">
        <f>RANK('password-attack-log (OAM)'!P8,'password-attack-log (OAM)'!P$5:P$21,'password-attack-log (OAM) (2)'!P$2)</f>
        <v>11</v>
      </c>
      <c r="Q8" s="10">
        <v>1</v>
      </c>
      <c r="R8" s="10">
        <v>85000</v>
      </c>
      <c r="S8" s="2">
        <v>1000</v>
      </c>
    </row>
    <row r="9" spans="1:19" ht="14.4" customHeight="1">
      <c r="A9" s="2">
        <v>5</v>
      </c>
      <c r="B9" s="10">
        <f>RANK('password-attack-log (OAM)'!B9,'password-attack-log (OAM)'!B$5:B$21,'password-attack-log (OAM) (2)'!B$2)</f>
        <v>9</v>
      </c>
      <c r="C9" s="10">
        <f>RANK('password-attack-log (OAM)'!C9,'password-attack-log (OAM)'!C$5:C$21,'password-attack-log (OAM) (2)'!C$2)</f>
        <v>15</v>
      </c>
      <c r="D9" s="10">
        <f>RANK('password-attack-log (OAM)'!D9,'password-attack-log (OAM)'!D$5:D$21,'password-attack-log (OAM) (2)'!D$2)</f>
        <v>3</v>
      </c>
      <c r="E9" s="10">
        <f>RANK('password-attack-log (OAM)'!E9,'password-attack-log (OAM)'!E$5:E$21,'password-attack-log (OAM) (2)'!E$2)</f>
        <v>14</v>
      </c>
      <c r="F9" s="10">
        <f>RANK('password-attack-log (OAM)'!F9,'password-attack-log (OAM)'!F$5:F$21,'password-attack-log (OAM) (2)'!F$2)</f>
        <v>10</v>
      </c>
      <c r="G9" s="10">
        <f>RANK('password-attack-log (OAM)'!G9,'password-attack-log (OAM)'!G$5:G$21,'password-attack-log (OAM) (2)'!G$2)</f>
        <v>5</v>
      </c>
      <c r="H9" s="10">
        <f>RANK('password-attack-log (OAM)'!H9,'password-attack-log (OAM)'!H$5:H$21,'password-attack-log (OAM) (2)'!H$2)</f>
        <v>6</v>
      </c>
      <c r="I9" s="10">
        <f>RANK('password-attack-log (OAM)'!I9,'password-attack-log (OAM)'!I$5:I$21,'password-attack-log (OAM) (2)'!I$2)</f>
        <v>12</v>
      </c>
      <c r="J9" s="10">
        <f>RANK('password-attack-log (OAM)'!J9,'password-attack-log (OAM)'!J$5:J$21,'password-attack-log (OAM) (2)'!J$2)</f>
        <v>8</v>
      </c>
      <c r="K9" s="10">
        <f>RANK('password-attack-log (OAM)'!K9,'password-attack-log (OAM)'!K$5:K$21,'password-attack-log (OAM) (2)'!K$2)</f>
        <v>7</v>
      </c>
      <c r="L9" s="10">
        <f>RANK('password-attack-log (OAM)'!L9,'password-attack-log (OAM)'!L$5:L$21,'password-attack-log (OAM) (2)'!L$2)</f>
        <v>12</v>
      </c>
      <c r="M9" s="10">
        <f>RANK('password-attack-log (OAM)'!M9,'password-attack-log (OAM)'!M$5:M$21,'password-attack-log (OAM) (2)'!M$2)</f>
        <v>4</v>
      </c>
      <c r="N9" s="10">
        <f>RANK('password-attack-log (OAM)'!N9,'password-attack-log (OAM)'!N$5:N$21,'password-attack-log (OAM) (2)'!N$2)</f>
        <v>11</v>
      </c>
      <c r="O9" s="10">
        <f>RANK('password-attack-log (OAM)'!O9,'password-attack-log (OAM)'!O$5:O$21,'password-attack-log (OAM) (2)'!O$2)</f>
        <v>2</v>
      </c>
      <c r="P9" s="10">
        <f>RANK('password-attack-log (OAM)'!P9,'password-attack-log (OAM)'!P$5:P$21,'password-attack-log (OAM) (2)'!P$2)</f>
        <v>1</v>
      </c>
      <c r="Q9" s="10">
        <v>0</v>
      </c>
      <c r="R9" s="10">
        <v>0</v>
      </c>
      <c r="S9" s="2">
        <v>1000</v>
      </c>
    </row>
    <row r="10" spans="1:19">
      <c r="A10" s="2">
        <v>6</v>
      </c>
      <c r="B10" s="10">
        <f>RANK('password-attack-log (OAM)'!B10,'password-attack-log (OAM)'!B$5:B$21,'password-attack-log (OAM) (2)'!B$2)</f>
        <v>6</v>
      </c>
      <c r="C10" s="10">
        <f>RANK('password-attack-log (OAM)'!C10,'password-attack-log (OAM)'!C$5:C$21,'password-attack-log (OAM) (2)'!C$2)</f>
        <v>10</v>
      </c>
      <c r="D10" s="10">
        <f>RANK('password-attack-log (OAM)'!D10,'password-attack-log (OAM)'!D$5:D$21,'password-attack-log (OAM) (2)'!D$2)</f>
        <v>5</v>
      </c>
      <c r="E10" s="10">
        <f>RANK('password-attack-log (OAM)'!E10,'password-attack-log (OAM)'!E$5:E$21,'password-attack-log (OAM) (2)'!E$2)</f>
        <v>3</v>
      </c>
      <c r="F10" s="10">
        <f>RANK('password-attack-log (OAM)'!F10,'password-attack-log (OAM)'!F$5:F$21,'password-attack-log (OAM) (2)'!F$2)</f>
        <v>10</v>
      </c>
      <c r="G10" s="10">
        <f>RANK('password-attack-log (OAM)'!G10,'password-attack-log (OAM)'!G$5:G$21,'password-attack-log (OAM) (2)'!G$2)</f>
        <v>3</v>
      </c>
      <c r="H10" s="10">
        <f>RANK('password-attack-log (OAM)'!H10,'password-attack-log (OAM)'!H$5:H$21,'password-attack-log (OAM) (2)'!H$2)</f>
        <v>2</v>
      </c>
      <c r="I10" s="10">
        <f>RANK('password-attack-log (OAM)'!I10,'password-attack-log (OAM)'!I$5:I$21,'password-attack-log (OAM) (2)'!I$2)</f>
        <v>5</v>
      </c>
      <c r="J10" s="10">
        <f>RANK('password-attack-log (OAM)'!J10,'password-attack-log (OAM)'!J$5:J$21,'password-attack-log (OAM) (2)'!J$2)</f>
        <v>9</v>
      </c>
      <c r="K10" s="10">
        <f>RANK('password-attack-log (OAM)'!K10,'password-attack-log (OAM)'!K$5:K$21,'password-attack-log (OAM) (2)'!K$2)</f>
        <v>8</v>
      </c>
      <c r="L10" s="10">
        <f>RANK('password-attack-log (OAM)'!L10,'password-attack-log (OAM)'!L$5:L$21,'password-attack-log (OAM) (2)'!L$2)</f>
        <v>3</v>
      </c>
      <c r="M10" s="10">
        <f>RANK('password-attack-log (OAM)'!M10,'password-attack-log (OAM)'!M$5:M$21,'password-attack-log (OAM) (2)'!M$2)</f>
        <v>8</v>
      </c>
      <c r="N10" s="10">
        <f>RANK('password-attack-log (OAM)'!N10,'password-attack-log (OAM)'!N$5:N$21,'password-attack-log (OAM) (2)'!N$2)</f>
        <v>5</v>
      </c>
      <c r="O10" s="10">
        <f>RANK('password-attack-log (OAM)'!O10,'password-attack-log (OAM)'!O$5:O$21,'password-attack-log (OAM) (2)'!O$2)</f>
        <v>16</v>
      </c>
      <c r="P10" s="10">
        <f>RANK('password-attack-log (OAM)'!P10,'password-attack-log (OAM)'!P$5:P$21,'password-attack-log (OAM) (2)'!P$2)</f>
        <v>11</v>
      </c>
      <c r="Q10" s="10">
        <v>1</v>
      </c>
      <c r="R10" s="10">
        <v>9500</v>
      </c>
      <c r="S10" s="2">
        <v>1000</v>
      </c>
    </row>
    <row r="11" spans="1:19">
      <c r="A11" s="2">
        <v>7</v>
      </c>
      <c r="B11" s="10">
        <f>RANK('password-attack-log (OAM)'!B11,'password-attack-log (OAM)'!B$5:B$21,'password-attack-log (OAM) (2)'!B$2)</f>
        <v>11</v>
      </c>
      <c r="C11" s="10">
        <f>RANK('password-attack-log (OAM)'!C11,'password-attack-log (OAM)'!C$5:C$21,'password-attack-log (OAM) (2)'!C$2)</f>
        <v>5</v>
      </c>
      <c r="D11" s="10">
        <f>RANK('password-attack-log (OAM)'!D11,'password-attack-log (OAM)'!D$5:D$21,'password-attack-log (OAM) (2)'!D$2)</f>
        <v>5</v>
      </c>
      <c r="E11" s="10">
        <f>RANK('password-attack-log (OAM)'!E11,'password-attack-log (OAM)'!E$5:E$21,'password-attack-log (OAM) (2)'!E$2)</f>
        <v>9</v>
      </c>
      <c r="F11" s="10">
        <f>RANK('password-attack-log (OAM)'!F11,'password-attack-log (OAM)'!F$5:F$21,'password-attack-log (OAM) (2)'!F$2)</f>
        <v>7</v>
      </c>
      <c r="G11" s="10">
        <f>RANK('password-attack-log (OAM)'!G11,'password-attack-log (OAM)'!G$5:G$21,'password-attack-log (OAM) (2)'!G$2)</f>
        <v>2</v>
      </c>
      <c r="H11" s="10">
        <f>RANK('password-attack-log (OAM)'!H11,'password-attack-log (OAM)'!H$5:H$21,'password-attack-log (OAM) (2)'!H$2)</f>
        <v>16</v>
      </c>
      <c r="I11" s="10">
        <f>RANK('password-attack-log (OAM)'!I11,'password-attack-log (OAM)'!I$5:I$21,'password-attack-log (OAM) (2)'!I$2)</f>
        <v>2</v>
      </c>
      <c r="J11" s="10">
        <f>RANK('password-attack-log (OAM)'!J11,'password-attack-log (OAM)'!J$5:J$21,'password-attack-log (OAM) (2)'!J$2)</f>
        <v>3</v>
      </c>
      <c r="K11" s="10">
        <f>RANK('password-attack-log (OAM)'!K11,'password-attack-log (OAM)'!K$5:K$21,'password-attack-log (OAM) (2)'!K$2)</f>
        <v>11</v>
      </c>
      <c r="L11" s="10">
        <f>RANK('password-attack-log (OAM)'!L11,'password-attack-log (OAM)'!L$5:L$21,'password-attack-log (OAM) (2)'!L$2)</f>
        <v>4</v>
      </c>
      <c r="M11" s="10">
        <f>RANK('password-attack-log (OAM)'!M11,'password-attack-log (OAM)'!M$5:M$21,'password-attack-log (OAM) (2)'!M$2)</f>
        <v>16</v>
      </c>
      <c r="N11" s="10">
        <f>RANK('password-attack-log (OAM)'!N11,'password-attack-log (OAM)'!N$5:N$21,'password-attack-log (OAM) (2)'!N$2)</f>
        <v>4</v>
      </c>
      <c r="O11" s="10">
        <f>RANK('password-attack-log (OAM)'!O11,'password-attack-log (OAM)'!O$5:O$21,'password-attack-log (OAM) (2)'!O$2)</f>
        <v>10</v>
      </c>
      <c r="P11" s="10">
        <f>RANK('password-attack-log (OAM)'!P11,'password-attack-log (OAM)'!P$5:P$21,'password-attack-log (OAM) (2)'!P$2)</f>
        <v>11</v>
      </c>
      <c r="Q11" s="10">
        <v>1</v>
      </c>
      <c r="R11" s="10">
        <v>9000</v>
      </c>
      <c r="S11" s="2">
        <v>1000</v>
      </c>
    </row>
    <row r="12" spans="1:19">
      <c r="A12" s="2">
        <v>8</v>
      </c>
      <c r="B12" s="10">
        <f>RANK('password-attack-log (OAM)'!B12,'password-attack-log (OAM)'!B$5:B$21,'password-attack-log (OAM) (2)'!B$2)</f>
        <v>6</v>
      </c>
      <c r="C12" s="10">
        <f>RANK('password-attack-log (OAM)'!C12,'password-attack-log (OAM)'!C$5:C$21,'password-attack-log (OAM) (2)'!C$2)</f>
        <v>4</v>
      </c>
      <c r="D12" s="10">
        <f>RANK('password-attack-log (OAM)'!D12,'password-attack-log (OAM)'!D$5:D$21,'password-attack-log (OAM) (2)'!D$2)</f>
        <v>5</v>
      </c>
      <c r="E12" s="10">
        <f>RANK('password-attack-log (OAM)'!E12,'password-attack-log (OAM)'!E$5:E$21,'password-attack-log (OAM) (2)'!E$2)</f>
        <v>5</v>
      </c>
      <c r="F12" s="10">
        <f>RANK('password-attack-log (OAM)'!F12,'password-attack-log (OAM)'!F$5:F$21,'password-attack-log (OAM) (2)'!F$2)</f>
        <v>10</v>
      </c>
      <c r="G12" s="10">
        <f>RANK('password-attack-log (OAM)'!G12,'password-attack-log (OAM)'!G$5:G$21,'password-attack-log (OAM) (2)'!G$2)</f>
        <v>8</v>
      </c>
      <c r="H12" s="10">
        <f>RANK('password-attack-log (OAM)'!H12,'password-attack-log (OAM)'!H$5:H$21,'password-attack-log (OAM) (2)'!H$2)</f>
        <v>11</v>
      </c>
      <c r="I12" s="10">
        <f>RANK('password-attack-log (OAM)'!I12,'password-attack-log (OAM)'!I$5:I$21,'password-attack-log (OAM) (2)'!I$2)</f>
        <v>13</v>
      </c>
      <c r="J12" s="10">
        <f>RANK('password-attack-log (OAM)'!J12,'password-attack-log (OAM)'!J$5:J$21,'password-attack-log (OAM) (2)'!J$2)</f>
        <v>1</v>
      </c>
      <c r="K12" s="10">
        <f>RANK('password-attack-log (OAM)'!K12,'password-attack-log (OAM)'!K$5:K$21,'password-attack-log (OAM) (2)'!K$2)</f>
        <v>15</v>
      </c>
      <c r="L12" s="10">
        <f>RANK('password-attack-log (OAM)'!L12,'password-attack-log (OAM)'!L$5:L$21,'password-attack-log (OAM) (2)'!L$2)</f>
        <v>12</v>
      </c>
      <c r="M12" s="10">
        <f>RANK('password-attack-log (OAM)'!M12,'password-attack-log (OAM)'!M$5:M$21,'password-attack-log (OAM) (2)'!M$2)</f>
        <v>6</v>
      </c>
      <c r="N12" s="10">
        <f>RANK('password-attack-log (OAM)'!N12,'password-attack-log (OAM)'!N$5:N$21,'password-attack-log (OAM) (2)'!N$2)</f>
        <v>13</v>
      </c>
      <c r="O12" s="10">
        <f>RANK('password-attack-log (OAM)'!O12,'password-attack-log (OAM)'!O$5:O$21,'password-attack-log (OAM) (2)'!O$2)</f>
        <v>9</v>
      </c>
      <c r="P12" s="10">
        <f>RANK('password-attack-log (OAM)'!P12,'password-attack-log (OAM)'!P$5:P$21,'password-attack-log (OAM) (2)'!P$2)</f>
        <v>11</v>
      </c>
      <c r="Q12" s="10">
        <v>1</v>
      </c>
      <c r="R12" s="10">
        <v>10000</v>
      </c>
      <c r="S12" s="2">
        <v>1000</v>
      </c>
    </row>
    <row r="13" spans="1:19">
      <c r="A13" s="2">
        <v>9</v>
      </c>
      <c r="B13" s="10">
        <f>RANK('password-attack-log (OAM)'!B13,'password-attack-log (OAM)'!B$5:B$21,'password-attack-log (OAM) (2)'!B$2)</f>
        <v>15</v>
      </c>
      <c r="C13" s="10">
        <f>RANK('password-attack-log (OAM)'!C13,'password-attack-log (OAM)'!C$5:C$21,'password-attack-log (OAM) (2)'!C$2)</f>
        <v>11</v>
      </c>
      <c r="D13" s="10">
        <f>RANK('password-attack-log (OAM)'!D13,'password-attack-log (OAM)'!D$5:D$21,'password-attack-log (OAM) (2)'!D$2)</f>
        <v>5</v>
      </c>
      <c r="E13" s="10">
        <f>RANK('password-attack-log (OAM)'!E13,'password-attack-log (OAM)'!E$5:E$21,'password-attack-log (OAM) (2)'!E$2)</f>
        <v>12</v>
      </c>
      <c r="F13" s="10">
        <f>RANK('password-attack-log (OAM)'!F13,'password-attack-log (OAM)'!F$5:F$21,'password-attack-log (OAM) (2)'!F$2)</f>
        <v>4</v>
      </c>
      <c r="G13" s="10">
        <f>RANK('password-attack-log (OAM)'!G13,'password-attack-log (OAM)'!G$5:G$21,'password-attack-log (OAM) (2)'!G$2)</f>
        <v>9</v>
      </c>
      <c r="H13" s="10">
        <f>RANK('password-attack-log (OAM)'!H13,'password-attack-log (OAM)'!H$5:H$21,'password-attack-log (OAM) (2)'!H$2)</f>
        <v>11</v>
      </c>
      <c r="I13" s="10">
        <f>RANK('password-attack-log (OAM)'!I13,'password-attack-log (OAM)'!I$5:I$21,'password-attack-log (OAM) (2)'!I$2)</f>
        <v>15</v>
      </c>
      <c r="J13" s="10">
        <f>RANK('password-attack-log (OAM)'!J13,'password-attack-log (OAM)'!J$5:J$21,'password-attack-log (OAM) (2)'!J$2)</f>
        <v>14</v>
      </c>
      <c r="K13" s="10">
        <f>RANK('password-attack-log (OAM)'!K13,'password-attack-log (OAM)'!K$5:K$21,'password-attack-log (OAM) (2)'!K$2)</f>
        <v>4</v>
      </c>
      <c r="L13" s="10">
        <f>RANK('password-attack-log (OAM)'!L13,'password-attack-log (OAM)'!L$5:L$21,'password-attack-log (OAM) (2)'!L$2)</f>
        <v>16</v>
      </c>
      <c r="M13" s="10">
        <f>RANK('password-attack-log (OAM)'!M13,'password-attack-log (OAM)'!M$5:M$21,'password-attack-log (OAM) (2)'!M$2)</f>
        <v>13</v>
      </c>
      <c r="N13" s="10">
        <f>RANK('password-attack-log (OAM)'!N13,'password-attack-log (OAM)'!N$5:N$21,'password-attack-log (OAM) (2)'!N$2)</f>
        <v>9</v>
      </c>
      <c r="O13" s="10">
        <f>RANK('password-attack-log (OAM)'!O13,'password-attack-log (OAM)'!O$5:O$21,'password-attack-log (OAM) (2)'!O$2)</f>
        <v>4</v>
      </c>
      <c r="P13" s="10">
        <f>RANK('password-attack-log (OAM)'!P13,'password-attack-log (OAM)'!P$5:P$21,'password-attack-log (OAM) (2)'!P$2)</f>
        <v>1</v>
      </c>
      <c r="Q13" s="10">
        <v>0</v>
      </c>
      <c r="R13" s="10">
        <v>0</v>
      </c>
      <c r="S13" s="2">
        <v>1000</v>
      </c>
    </row>
    <row r="14" spans="1:19">
      <c r="A14" s="2">
        <v>10</v>
      </c>
      <c r="B14" s="10">
        <f>RANK('password-attack-log (OAM)'!B14,'password-attack-log (OAM)'!B$5:B$21,'password-attack-log (OAM) (2)'!B$2)</f>
        <v>15</v>
      </c>
      <c r="C14" s="10">
        <f>RANK('password-attack-log (OAM)'!C14,'password-attack-log (OAM)'!C$5:C$21,'password-attack-log (OAM) (2)'!C$2)</f>
        <v>15</v>
      </c>
      <c r="D14" s="10">
        <f>RANK('password-attack-log (OAM)'!D14,'password-attack-log (OAM)'!D$5:D$21,'password-attack-log (OAM) (2)'!D$2)</f>
        <v>5</v>
      </c>
      <c r="E14" s="10">
        <f>RANK('password-attack-log (OAM)'!E14,'password-attack-log (OAM)'!E$5:E$21,'password-attack-log (OAM) (2)'!E$2)</f>
        <v>16</v>
      </c>
      <c r="F14" s="10">
        <f>RANK('password-attack-log (OAM)'!F14,'password-attack-log (OAM)'!F$5:F$21,'password-attack-log (OAM) (2)'!F$2)</f>
        <v>4</v>
      </c>
      <c r="G14" s="10">
        <f>RANK('password-attack-log (OAM)'!G14,'password-attack-log (OAM)'!G$5:G$21,'password-attack-log (OAM) (2)'!G$2)</f>
        <v>10</v>
      </c>
      <c r="H14" s="10">
        <f>RANK('password-attack-log (OAM)'!H14,'password-attack-log (OAM)'!H$5:H$21,'password-attack-log (OAM) (2)'!H$2)</f>
        <v>9</v>
      </c>
      <c r="I14" s="10">
        <f>RANK('password-attack-log (OAM)'!I14,'password-attack-log (OAM)'!I$5:I$21,'password-attack-log (OAM) (2)'!I$2)</f>
        <v>17</v>
      </c>
      <c r="J14" s="10">
        <f>RANK('password-attack-log (OAM)'!J14,'password-attack-log (OAM)'!J$5:J$21,'password-attack-log (OAM) (2)'!J$2)</f>
        <v>12</v>
      </c>
      <c r="K14" s="10">
        <f>RANK('password-attack-log (OAM)'!K14,'password-attack-log (OAM)'!K$5:K$21,'password-attack-log (OAM) (2)'!K$2)</f>
        <v>13</v>
      </c>
      <c r="L14" s="10">
        <f>RANK('password-attack-log (OAM)'!L14,'password-attack-log (OAM)'!L$5:L$21,'password-attack-log (OAM) (2)'!L$2)</f>
        <v>10</v>
      </c>
      <c r="M14" s="10">
        <f>RANK('password-attack-log (OAM)'!M14,'password-attack-log (OAM)'!M$5:M$21,'password-attack-log (OAM) (2)'!M$2)</f>
        <v>17</v>
      </c>
      <c r="N14" s="10">
        <f>RANK('password-attack-log (OAM)'!N14,'password-attack-log (OAM)'!N$5:N$21,'password-attack-log (OAM) (2)'!N$2)</f>
        <v>7</v>
      </c>
      <c r="O14" s="10">
        <f>RANK('password-attack-log (OAM)'!O14,'password-attack-log (OAM)'!O$5:O$21,'password-attack-log (OAM) (2)'!O$2)</f>
        <v>14</v>
      </c>
      <c r="P14" s="10">
        <f>RANK('password-attack-log (OAM)'!P14,'password-attack-log (OAM)'!P$5:P$21,'password-attack-log (OAM) (2)'!P$2)</f>
        <v>11</v>
      </c>
      <c r="Q14" s="10">
        <v>1</v>
      </c>
      <c r="R14" s="10">
        <v>6000</v>
      </c>
      <c r="S14" s="2">
        <v>1000</v>
      </c>
    </row>
    <row r="15" spans="1:19">
      <c r="A15" s="2">
        <v>11</v>
      </c>
      <c r="B15" s="10">
        <f>RANK('password-attack-log (OAM)'!B15,'password-attack-log (OAM)'!B$5:B$21,'password-attack-log (OAM) (2)'!B$2)</f>
        <v>4</v>
      </c>
      <c r="C15" s="10">
        <f>RANK('password-attack-log (OAM)'!C15,'password-attack-log (OAM)'!C$5:C$21,'password-attack-log (OAM) (2)'!C$2)</f>
        <v>8</v>
      </c>
      <c r="D15" s="10">
        <f>RANK('password-attack-log (OAM)'!D15,'password-attack-log (OAM)'!D$5:D$21,'password-attack-log (OAM) (2)'!D$2)</f>
        <v>5</v>
      </c>
      <c r="E15" s="10">
        <f>RANK('password-attack-log (OAM)'!E15,'password-attack-log (OAM)'!E$5:E$21,'password-attack-log (OAM) (2)'!E$2)</f>
        <v>1</v>
      </c>
      <c r="F15" s="10">
        <f>RANK('password-attack-log (OAM)'!F15,'password-attack-log (OAM)'!F$5:F$21,'password-attack-log (OAM) (2)'!F$2)</f>
        <v>10</v>
      </c>
      <c r="G15" s="10">
        <f>RANK('password-attack-log (OAM)'!G15,'password-attack-log (OAM)'!G$5:G$21,'password-attack-log (OAM) (2)'!G$2)</f>
        <v>11</v>
      </c>
      <c r="H15" s="10">
        <f>RANK('password-attack-log (OAM)'!H15,'password-attack-log (OAM)'!H$5:H$21,'password-attack-log (OAM) (2)'!H$2)</f>
        <v>4</v>
      </c>
      <c r="I15" s="10">
        <f>RANK('password-attack-log (OAM)'!I15,'password-attack-log (OAM)'!I$5:I$21,'password-attack-log (OAM) (2)'!I$2)</f>
        <v>8</v>
      </c>
      <c r="J15" s="10">
        <f>RANK('password-attack-log (OAM)'!J15,'password-attack-log (OAM)'!J$5:J$21,'password-attack-log (OAM) (2)'!J$2)</f>
        <v>4</v>
      </c>
      <c r="K15" s="10">
        <f>RANK('password-attack-log (OAM)'!K15,'password-attack-log (OAM)'!K$5:K$21,'password-attack-log (OAM) (2)'!K$2)</f>
        <v>2</v>
      </c>
      <c r="L15" s="10">
        <f>RANK('password-attack-log (OAM)'!L15,'password-attack-log (OAM)'!L$5:L$21,'password-attack-log (OAM) (2)'!L$2)</f>
        <v>2</v>
      </c>
      <c r="M15" s="10">
        <f>RANK('password-attack-log (OAM)'!M15,'password-attack-log (OAM)'!M$5:M$21,'password-attack-log (OAM) (2)'!M$2)</f>
        <v>14</v>
      </c>
      <c r="N15" s="10">
        <f>RANK('password-attack-log (OAM)'!N15,'password-attack-log (OAM)'!N$5:N$21,'password-attack-log (OAM) (2)'!N$2)</f>
        <v>3</v>
      </c>
      <c r="O15" s="10">
        <f>RANK('password-attack-log (OAM)'!O15,'password-attack-log (OAM)'!O$5:O$21,'password-attack-log (OAM) (2)'!O$2)</f>
        <v>1</v>
      </c>
      <c r="P15" s="10">
        <f>RANK('password-attack-log (OAM)'!P15,'password-attack-log (OAM)'!P$5:P$21,'password-attack-log (OAM) (2)'!P$2)</f>
        <v>1</v>
      </c>
      <c r="Q15" s="10">
        <v>1</v>
      </c>
      <c r="R15" s="10">
        <v>5550</v>
      </c>
      <c r="S15" s="2">
        <v>1000</v>
      </c>
    </row>
    <row r="16" spans="1:19">
      <c r="A16" s="2">
        <v>12</v>
      </c>
      <c r="B16" s="10">
        <f>RANK('password-attack-log (OAM)'!B16,'password-attack-log (OAM)'!B$5:B$21,'password-attack-log (OAM) (2)'!B$2)</f>
        <v>1</v>
      </c>
      <c r="C16" s="10">
        <f>RANK('password-attack-log (OAM)'!C16,'password-attack-log (OAM)'!C$5:C$21,'password-attack-log (OAM) (2)'!C$2)</f>
        <v>2</v>
      </c>
      <c r="D16" s="10">
        <f>RANK('password-attack-log (OAM)'!D16,'password-attack-log (OAM)'!D$5:D$21,'password-attack-log (OAM) (2)'!D$2)</f>
        <v>2</v>
      </c>
      <c r="E16" s="10">
        <f>RANK('password-attack-log (OAM)'!E16,'password-attack-log (OAM)'!E$5:E$21,'password-attack-log (OAM) (2)'!E$2)</f>
        <v>2</v>
      </c>
      <c r="F16" s="10">
        <f>RANK('password-attack-log (OAM)'!F16,'password-attack-log (OAM)'!F$5:F$21,'password-attack-log (OAM) (2)'!F$2)</f>
        <v>10</v>
      </c>
      <c r="G16" s="10">
        <f>RANK('password-attack-log (OAM)'!G16,'password-attack-log (OAM)'!G$5:G$21,'password-attack-log (OAM) (2)'!G$2)</f>
        <v>12</v>
      </c>
      <c r="H16" s="10">
        <f>RANK('password-attack-log (OAM)'!H16,'password-attack-log (OAM)'!H$5:H$21,'password-attack-log (OAM) (2)'!H$2)</f>
        <v>4</v>
      </c>
      <c r="I16" s="10">
        <f>RANK('password-attack-log (OAM)'!I16,'password-attack-log (OAM)'!I$5:I$21,'password-attack-log (OAM) (2)'!I$2)</f>
        <v>4</v>
      </c>
      <c r="J16" s="10">
        <f>RANK('password-attack-log (OAM)'!J16,'password-attack-log (OAM)'!J$5:J$21,'password-attack-log (OAM) (2)'!J$2)</f>
        <v>15</v>
      </c>
      <c r="K16" s="10">
        <f>RANK('password-attack-log (OAM)'!K16,'password-attack-log (OAM)'!K$5:K$21,'password-attack-log (OAM) (2)'!K$2)</f>
        <v>9</v>
      </c>
      <c r="L16" s="10">
        <f>RANK('password-attack-log (OAM)'!L16,'password-attack-log (OAM)'!L$5:L$21,'password-attack-log (OAM) (2)'!L$2)</f>
        <v>11</v>
      </c>
      <c r="M16" s="10">
        <f>RANK('password-attack-log (OAM)'!M16,'password-attack-log (OAM)'!M$5:M$21,'password-attack-log (OAM) (2)'!M$2)</f>
        <v>11</v>
      </c>
      <c r="N16" s="10">
        <f>RANK('password-attack-log (OAM)'!N16,'password-attack-log (OAM)'!N$5:N$21,'password-attack-log (OAM) (2)'!N$2)</f>
        <v>2</v>
      </c>
      <c r="O16" s="10">
        <f>RANK('password-attack-log (OAM)'!O16,'password-attack-log (OAM)'!O$5:O$21,'password-attack-log (OAM) (2)'!O$2)</f>
        <v>7</v>
      </c>
      <c r="P16" s="10">
        <f>RANK('password-attack-log (OAM)'!P16,'password-attack-log (OAM)'!P$5:P$21,'password-attack-log (OAM) (2)'!P$2)</f>
        <v>1</v>
      </c>
      <c r="Q16" s="10">
        <v>0</v>
      </c>
      <c r="R16" s="10">
        <v>0</v>
      </c>
      <c r="S16" s="2">
        <v>1000</v>
      </c>
    </row>
    <row r="17" spans="1:37">
      <c r="A17" s="2">
        <v>13</v>
      </c>
      <c r="B17" s="10">
        <f>RANK('password-attack-log (OAM)'!B17,'password-attack-log (OAM)'!B$5:B$21,'password-attack-log (OAM) (2)'!B$2)</f>
        <v>2</v>
      </c>
      <c r="C17" s="10">
        <f>RANK('password-attack-log (OAM)'!C17,'password-attack-log (OAM)'!C$5:C$21,'password-attack-log (OAM) (2)'!C$2)</f>
        <v>1</v>
      </c>
      <c r="D17" s="10">
        <f>RANK('password-attack-log (OAM)'!D17,'password-attack-log (OAM)'!D$5:D$21,'password-attack-log (OAM) (2)'!D$2)</f>
        <v>5</v>
      </c>
      <c r="E17" s="10">
        <f>RANK('password-attack-log (OAM)'!E17,'password-attack-log (OAM)'!E$5:E$21,'password-attack-log (OAM) (2)'!E$2)</f>
        <v>7</v>
      </c>
      <c r="F17" s="10">
        <f>RANK('password-attack-log (OAM)'!F17,'password-attack-log (OAM)'!F$5:F$21,'password-attack-log (OAM) (2)'!F$2)</f>
        <v>1</v>
      </c>
      <c r="G17" s="10">
        <f>RANK('password-attack-log (OAM)'!G17,'password-attack-log (OAM)'!G$5:G$21,'password-attack-log (OAM) (2)'!G$2)</f>
        <v>17</v>
      </c>
      <c r="H17" s="10">
        <f>RANK('password-attack-log (OAM)'!H17,'password-attack-log (OAM)'!H$5:H$21,'password-attack-log (OAM) (2)'!H$2)</f>
        <v>3</v>
      </c>
      <c r="I17" s="10">
        <f>RANK('password-attack-log (OAM)'!I17,'password-attack-log (OAM)'!I$5:I$21,'password-attack-log (OAM) (2)'!I$2)</f>
        <v>10</v>
      </c>
      <c r="J17" s="10">
        <f>RANK('password-attack-log (OAM)'!J17,'password-attack-log (OAM)'!J$5:J$21,'password-attack-log (OAM) (2)'!J$2)</f>
        <v>2</v>
      </c>
      <c r="K17" s="10">
        <f>RANK('password-attack-log (OAM)'!K17,'password-attack-log (OAM)'!K$5:K$21,'password-attack-log (OAM) (2)'!K$2)</f>
        <v>12</v>
      </c>
      <c r="L17" s="10">
        <f>RANK('password-attack-log (OAM)'!L17,'password-attack-log (OAM)'!L$5:L$21,'password-attack-log (OAM) (2)'!L$2)</f>
        <v>12</v>
      </c>
      <c r="M17" s="10">
        <f>RANK('password-attack-log (OAM)'!M17,'password-attack-log (OAM)'!M$5:M$21,'password-attack-log (OAM) (2)'!M$2)</f>
        <v>10</v>
      </c>
      <c r="N17" s="10">
        <f>RANK('password-attack-log (OAM)'!N17,'password-attack-log (OAM)'!N$5:N$21,'password-attack-log (OAM) (2)'!N$2)</f>
        <v>14</v>
      </c>
      <c r="O17" s="10">
        <f>RANK('password-attack-log (OAM)'!O17,'password-attack-log (OAM)'!O$5:O$21,'password-attack-log (OAM) (2)'!O$2)</f>
        <v>7</v>
      </c>
      <c r="P17" s="10">
        <f>RANK('password-attack-log (OAM)'!P17,'password-attack-log (OAM)'!P$5:P$21,'password-attack-log (OAM) (2)'!P$2)</f>
        <v>11</v>
      </c>
      <c r="Q17" s="10">
        <v>1</v>
      </c>
      <c r="R17" s="10">
        <v>7400</v>
      </c>
      <c r="S17" s="2">
        <v>1000</v>
      </c>
    </row>
    <row r="18" spans="1:37">
      <c r="A18" s="2">
        <v>14</v>
      </c>
      <c r="B18" s="10">
        <f>RANK('password-attack-log (OAM)'!B18,'password-attack-log (OAM)'!B$5:B$21,'password-attack-log (OAM) (2)'!B$2)</f>
        <v>2</v>
      </c>
      <c r="C18" s="10">
        <f>RANK('password-attack-log (OAM)'!C18,'password-attack-log (OAM)'!C$5:C$21,'password-attack-log (OAM) (2)'!C$2)</f>
        <v>13</v>
      </c>
      <c r="D18" s="10">
        <f>RANK('password-attack-log (OAM)'!D18,'password-attack-log (OAM)'!D$5:D$21,'password-attack-log (OAM) (2)'!D$2)</f>
        <v>5</v>
      </c>
      <c r="E18" s="10">
        <f>RANK('password-attack-log (OAM)'!E18,'password-attack-log (OAM)'!E$5:E$21,'password-attack-log (OAM) (2)'!E$2)</f>
        <v>14</v>
      </c>
      <c r="F18" s="10">
        <f>RANK('password-attack-log (OAM)'!F18,'password-attack-log (OAM)'!F$5:F$21,'password-attack-log (OAM) (2)'!F$2)</f>
        <v>3</v>
      </c>
      <c r="G18" s="10">
        <f>RANK('password-attack-log (OAM)'!G18,'password-attack-log (OAM)'!G$5:G$21,'password-attack-log (OAM) (2)'!G$2)</f>
        <v>14</v>
      </c>
      <c r="H18" s="10">
        <f>RANK('password-attack-log (OAM)'!H18,'password-attack-log (OAM)'!H$5:H$21,'password-attack-log (OAM) (2)'!H$2)</f>
        <v>14</v>
      </c>
      <c r="I18" s="10">
        <f>RANK('password-attack-log (OAM)'!I18,'password-attack-log (OAM)'!I$5:I$21,'password-attack-log (OAM) (2)'!I$2)</f>
        <v>9</v>
      </c>
      <c r="J18" s="10">
        <f>RANK('password-attack-log (OAM)'!J18,'password-attack-log (OAM)'!J$5:J$21,'password-attack-log (OAM) (2)'!J$2)</f>
        <v>6</v>
      </c>
      <c r="K18" s="10">
        <f>RANK('password-attack-log (OAM)'!K18,'password-attack-log (OAM)'!K$5:K$21,'password-attack-log (OAM) (2)'!K$2)</f>
        <v>14</v>
      </c>
      <c r="L18" s="10">
        <f>RANK('password-attack-log (OAM)'!L18,'password-attack-log (OAM)'!L$5:L$21,'password-attack-log (OAM) (2)'!L$2)</f>
        <v>7</v>
      </c>
      <c r="M18" s="10">
        <f>RANK('password-attack-log (OAM)'!M18,'password-attack-log (OAM)'!M$5:M$21,'password-attack-log (OAM) (2)'!M$2)</f>
        <v>9</v>
      </c>
      <c r="N18" s="10">
        <f>RANK('password-attack-log (OAM)'!N18,'password-attack-log (OAM)'!N$5:N$21,'password-attack-log (OAM) (2)'!N$2)</f>
        <v>11</v>
      </c>
      <c r="O18" s="10">
        <f>RANK('password-attack-log (OAM)'!O18,'password-attack-log (OAM)'!O$5:O$21,'password-attack-log (OAM) (2)'!O$2)</f>
        <v>17</v>
      </c>
      <c r="P18" s="10">
        <f>RANK('password-attack-log (OAM)'!P18,'password-attack-log (OAM)'!P$5:P$21,'password-attack-log (OAM) (2)'!P$2)</f>
        <v>1</v>
      </c>
      <c r="Q18" s="10">
        <v>0</v>
      </c>
      <c r="R18" s="10">
        <v>0</v>
      </c>
      <c r="S18" s="2">
        <v>1000</v>
      </c>
    </row>
    <row r="19" spans="1:37">
      <c r="A19" s="2">
        <v>15</v>
      </c>
      <c r="B19" s="10">
        <f>RANK('password-attack-log (OAM)'!B19,'password-attack-log (OAM)'!B$5:B$21,'password-attack-log (OAM) (2)'!B$2)</f>
        <v>9</v>
      </c>
      <c r="C19" s="10">
        <f>RANK('password-attack-log (OAM)'!C19,'password-attack-log (OAM)'!C$5:C$21,'password-attack-log (OAM) (2)'!C$2)</f>
        <v>6</v>
      </c>
      <c r="D19" s="10">
        <f>RANK('password-attack-log (OAM)'!D19,'password-attack-log (OAM)'!D$5:D$21,'password-attack-log (OAM) (2)'!D$2)</f>
        <v>1</v>
      </c>
      <c r="E19" s="10">
        <f>RANK('password-attack-log (OAM)'!E19,'password-attack-log (OAM)'!E$5:E$21,'password-attack-log (OAM) (2)'!E$2)</f>
        <v>11</v>
      </c>
      <c r="F19" s="10">
        <f>RANK('password-attack-log (OAM)'!F19,'password-attack-log (OAM)'!F$5:F$21,'password-attack-log (OAM) (2)'!F$2)</f>
        <v>4</v>
      </c>
      <c r="G19" s="10">
        <f>RANK('password-attack-log (OAM)'!G19,'password-attack-log (OAM)'!G$5:G$21,'password-attack-log (OAM) (2)'!G$2)</f>
        <v>13</v>
      </c>
      <c r="H19" s="10">
        <f>RANK('password-attack-log (OAM)'!H19,'password-attack-log (OAM)'!H$5:H$21,'password-attack-log (OAM) (2)'!H$2)</f>
        <v>11</v>
      </c>
      <c r="I19" s="10">
        <f>RANK('password-attack-log (OAM)'!I19,'password-attack-log (OAM)'!I$5:I$21,'password-attack-log (OAM) (2)'!I$2)</f>
        <v>16</v>
      </c>
      <c r="J19" s="10">
        <f>RANK('password-attack-log (OAM)'!J19,'password-attack-log (OAM)'!J$5:J$21,'password-attack-log (OAM) (2)'!J$2)</f>
        <v>13</v>
      </c>
      <c r="K19" s="10">
        <f>RANK('password-attack-log (OAM)'!K19,'password-attack-log (OAM)'!K$5:K$21,'password-attack-log (OAM) (2)'!K$2)</f>
        <v>16</v>
      </c>
      <c r="L19" s="10">
        <f>RANK('password-attack-log (OAM)'!L19,'password-attack-log (OAM)'!L$5:L$21,'password-attack-log (OAM) (2)'!L$2)</f>
        <v>9</v>
      </c>
      <c r="M19" s="10">
        <f>RANK('password-attack-log (OAM)'!M19,'password-attack-log (OAM)'!M$5:M$21,'password-attack-log (OAM) (2)'!M$2)</f>
        <v>3</v>
      </c>
      <c r="N19" s="10">
        <f>RANK('password-attack-log (OAM)'!N19,'password-attack-log (OAM)'!N$5:N$21,'password-attack-log (OAM) (2)'!N$2)</f>
        <v>9</v>
      </c>
      <c r="O19" s="10">
        <f>RANK('password-attack-log (OAM)'!O19,'password-attack-log (OAM)'!O$5:O$21,'password-attack-log (OAM) (2)'!O$2)</f>
        <v>10</v>
      </c>
      <c r="P19" s="10">
        <f>RANK('password-attack-log (OAM)'!P19,'password-attack-log (OAM)'!P$5:P$21,'password-attack-log (OAM) (2)'!P$2)</f>
        <v>11</v>
      </c>
      <c r="Q19" s="10">
        <v>1</v>
      </c>
      <c r="R19" s="10">
        <v>8400</v>
      </c>
      <c r="S19" s="2">
        <v>1000</v>
      </c>
    </row>
    <row r="20" spans="1:37">
      <c r="A20" s="2">
        <v>16</v>
      </c>
      <c r="B20" s="10">
        <f>RANK('password-attack-log (OAM)'!B20,'password-attack-log (OAM)'!B$5:B$21,'password-attack-log (OAM) (2)'!B$2)</f>
        <v>11</v>
      </c>
      <c r="C20" s="10">
        <f>RANK('password-attack-log (OAM)'!C20,'password-attack-log (OAM)'!C$5:C$21,'password-attack-log (OAM) (2)'!C$2)</f>
        <v>7</v>
      </c>
      <c r="D20" s="10">
        <f>RANK('password-attack-log (OAM)'!D20,'password-attack-log (OAM)'!D$5:D$21,'password-attack-log (OAM) (2)'!D$2)</f>
        <v>5</v>
      </c>
      <c r="E20" s="10">
        <f>RANK('password-attack-log (OAM)'!E20,'password-attack-log (OAM)'!E$5:E$21,'password-attack-log (OAM) (2)'!E$2)</f>
        <v>8</v>
      </c>
      <c r="F20" s="10">
        <f>RANK('password-attack-log (OAM)'!F20,'password-attack-log (OAM)'!F$5:F$21,'password-attack-log (OAM) (2)'!F$2)</f>
        <v>10</v>
      </c>
      <c r="G20" s="10">
        <f>RANK('password-attack-log (OAM)'!G20,'password-attack-log (OAM)'!G$5:G$21,'password-attack-log (OAM) (2)'!G$2)</f>
        <v>16</v>
      </c>
      <c r="H20" s="10">
        <f>RANK('password-attack-log (OAM)'!H20,'password-attack-log (OAM)'!H$5:H$21,'password-attack-log (OAM) (2)'!H$2)</f>
        <v>17</v>
      </c>
      <c r="I20" s="10">
        <f>RANK('password-attack-log (OAM)'!I20,'password-attack-log (OAM)'!I$5:I$21,'password-attack-log (OAM) (2)'!I$2)</f>
        <v>6</v>
      </c>
      <c r="J20" s="10">
        <f>RANK('password-attack-log (OAM)'!J20,'password-attack-log (OAM)'!J$5:J$21,'password-attack-log (OAM) (2)'!J$2)</f>
        <v>10</v>
      </c>
      <c r="K20" s="10">
        <f>RANK('password-attack-log (OAM)'!K20,'password-attack-log (OAM)'!K$5:K$21,'password-attack-log (OAM) (2)'!K$2)</f>
        <v>6</v>
      </c>
      <c r="L20" s="10">
        <f>RANK('password-attack-log (OAM)'!L20,'password-attack-log (OAM)'!L$5:L$21,'password-attack-log (OAM) (2)'!L$2)</f>
        <v>16</v>
      </c>
      <c r="M20" s="10">
        <f>RANK('password-attack-log (OAM)'!M20,'password-attack-log (OAM)'!M$5:M$21,'password-attack-log (OAM) (2)'!M$2)</f>
        <v>5</v>
      </c>
      <c r="N20" s="10">
        <f>RANK('password-attack-log (OAM)'!N20,'password-attack-log (OAM)'!N$5:N$21,'password-attack-log (OAM) (2)'!N$2)</f>
        <v>16</v>
      </c>
      <c r="O20" s="10">
        <f>RANK('password-attack-log (OAM)'!O20,'password-attack-log (OAM)'!O$5:O$21,'password-attack-log (OAM) (2)'!O$2)</f>
        <v>6</v>
      </c>
      <c r="P20" s="10">
        <f>RANK('password-attack-log (OAM)'!P20,'password-attack-log (OAM)'!P$5:P$21,'password-attack-log (OAM) (2)'!P$2)</f>
        <v>1</v>
      </c>
      <c r="Q20" s="10">
        <v>0</v>
      </c>
      <c r="R20" s="10">
        <v>0</v>
      </c>
      <c r="S20" s="2">
        <v>1000</v>
      </c>
    </row>
    <row r="21" spans="1:37">
      <c r="A21" s="2">
        <v>17</v>
      </c>
      <c r="B21" s="10">
        <f>RANK('password-attack-log (OAM)'!B21,'password-attack-log (OAM)'!B$5:B$21,'password-attack-log (OAM) (2)'!B$2)</f>
        <v>11</v>
      </c>
      <c r="C21" s="10">
        <f>RANK('password-attack-log (OAM)'!C21,'password-attack-log (OAM)'!C$5:C$21,'password-attack-log (OAM) (2)'!C$2)</f>
        <v>12</v>
      </c>
      <c r="D21" s="10">
        <f>RANK('password-attack-log (OAM)'!D21,'password-attack-log (OAM)'!D$5:D$21,'password-attack-log (OAM) (2)'!D$2)</f>
        <v>5</v>
      </c>
      <c r="E21" s="10">
        <f>RANK('password-attack-log (OAM)'!E21,'password-attack-log (OAM)'!E$5:E$21,'password-attack-log (OAM) (2)'!E$2)</f>
        <v>4</v>
      </c>
      <c r="F21" s="10">
        <f>RANK('password-attack-log (OAM)'!F21,'password-attack-log (OAM)'!F$5:F$21,'password-attack-log (OAM) (2)'!F$2)</f>
        <v>10</v>
      </c>
      <c r="G21" s="10">
        <f>RANK('password-attack-log (OAM)'!G21,'password-attack-log (OAM)'!G$5:G$21,'password-attack-log (OAM) (2)'!G$2)</f>
        <v>15</v>
      </c>
      <c r="H21" s="10">
        <f>RANK('password-attack-log (OAM)'!H21,'password-attack-log (OAM)'!H$5:H$21,'password-attack-log (OAM) (2)'!H$2)</f>
        <v>7</v>
      </c>
      <c r="I21" s="10">
        <f>RANK('password-attack-log (OAM)'!I21,'password-attack-log (OAM)'!I$5:I$21,'password-attack-log (OAM) (2)'!I$2)</f>
        <v>1</v>
      </c>
      <c r="J21" s="10">
        <f>RANK('password-attack-log (OAM)'!J21,'password-attack-log (OAM)'!J$5:J$21,'password-attack-log (OAM) (2)'!J$2)</f>
        <v>11</v>
      </c>
      <c r="K21" s="10">
        <f>RANK('password-attack-log (OAM)'!K21,'password-attack-log (OAM)'!K$5:K$21,'password-attack-log (OAM) (2)'!K$2)</f>
        <v>1</v>
      </c>
      <c r="L21" s="10">
        <f>RANK('password-attack-log (OAM)'!L21,'password-attack-log (OAM)'!L$5:L$21,'password-attack-log (OAM) (2)'!L$2)</f>
        <v>5</v>
      </c>
      <c r="M21" s="10">
        <f>RANK('password-attack-log (OAM)'!M21,'password-attack-log (OAM)'!M$5:M$21,'password-attack-log (OAM) (2)'!M$2)</f>
        <v>12</v>
      </c>
      <c r="N21" s="10">
        <f>RANK('password-attack-log (OAM)'!N21,'password-attack-log (OAM)'!N$5:N$21,'password-attack-log (OAM) (2)'!N$2)</f>
        <v>7</v>
      </c>
      <c r="O21" s="10">
        <f>RANK('password-attack-log (OAM)'!O21,'password-attack-log (OAM)'!O$5:O$21,'password-attack-log (OAM) (2)'!O$2)</f>
        <v>4</v>
      </c>
      <c r="P21" s="10">
        <f>RANK('password-attack-log (OAM)'!P21,'password-attack-log (OAM)'!P$5:P$21,'password-attack-log (OAM) (2)'!P$2)</f>
        <v>1</v>
      </c>
      <c r="Q21" s="10">
        <v>0</v>
      </c>
      <c r="R21" s="10">
        <v>0</v>
      </c>
      <c r="S21" s="2">
        <v>1000</v>
      </c>
    </row>
    <row r="23" spans="1:37">
      <c r="A23" t="str">
        <f>A2</f>
        <v>directions</v>
      </c>
      <c r="B23">
        <f t="shared" ref="B23:P23" si="0">B2</f>
        <v>0</v>
      </c>
      <c r="C23">
        <f t="shared" si="0"/>
        <v>0</v>
      </c>
      <c r="D23">
        <f t="shared" si="0"/>
        <v>0</v>
      </c>
      <c r="E23">
        <f t="shared" si="0"/>
        <v>0</v>
      </c>
      <c r="F23">
        <f t="shared" si="0"/>
        <v>0</v>
      </c>
      <c r="G23">
        <f t="shared" si="0"/>
        <v>0</v>
      </c>
      <c r="H23">
        <f t="shared" si="0"/>
        <v>0</v>
      </c>
      <c r="I23">
        <f t="shared" si="0"/>
        <v>0</v>
      </c>
      <c r="J23">
        <f t="shared" si="0"/>
        <v>0</v>
      </c>
      <c r="K23">
        <f t="shared" si="0"/>
        <v>0</v>
      </c>
      <c r="L23">
        <f t="shared" si="0"/>
        <v>0</v>
      </c>
      <c r="M23">
        <f t="shared" si="0"/>
        <v>0</v>
      </c>
      <c r="N23">
        <f t="shared" si="0"/>
        <v>0</v>
      </c>
      <c r="O23">
        <f t="shared" si="0"/>
        <v>0</v>
      </c>
      <c r="P23">
        <f t="shared" si="0"/>
        <v>0</v>
      </c>
      <c r="Q23" s="2">
        <v>1</v>
      </c>
      <c r="R23" s="2">
        <v>1</v>
      </c>
      <c r="S23" s="2">
        <v>1</v>
      </c>
      <c r="T23" s="2">
        <v>1</v>
      </c>
      <c r="U23" s="2">
        <v>1</v>
      </c>
      <c r="V23" s="2">
        <v>1</v>
      </c>
      <c r="W23" s="2">
        <v>1</v>
      </c>
      <c r="X23" s="2">
        <v>1</v>
      </c>
      <c r="Y23" s="2">
        <v>1</v>
      </c>
      <c r="Z23" s="2">
        <v>1</v>
      </c>
      <c r="AA23" s="2">
        <v>1</v>
      </c>
      <c r="AB23" s="2">
        <v>1</v>
      </c>
      <c r="AC23" s="2">
        <v>1</v>
      </c>
      <c r="AD23" s="2">
        <v>1</v>
      </c>
      <c r="AE23" s="2">
        <v>1</v>
      </c>
      <c r="AF23" s="2"/>
      <c r="AG23" s="2"/>
      <c r="AH23" s="2"/>
      <c r="AI23" s="2"/>
      <c r="AJ23" s="2"/>
      <c r="AK23" s="2"/>
    </row>
    <row r="24" spans="1:37" s="29" customFormat="1" ht="144">
      <c r="A24" s="29" t="str">
        <f>A4</f>
        <v>id (event=login=object)</v>
      </c>
      <c r="B24" s="29" t="str">
        <f t="shared" ref="B24:P24" si="1">B4</f>
        <v>length of the password</v>
      </c>
      <c r="C24" s="29" t="str">
        <f t="shared" si="1"/>
        <v>ratio of letters to numbers within the password</v>
      </c>
      <c r="D24" s="29" t="str">
        <f t="shared" si="1"/>
        <v>ratio of letters to other characters within the password</v>
      </c>
      <c r="E24" s="29" t="str">
        <f t="shared" si="1"/>
        <v>ratio of numbers to other characters within the password</v>
      </c>
      <c r="F24" s="29" t="str">
        <f t="shared" si="1"/>
        <v>ratio of capital letters to small letters within the password</v>
      </c>
      <c r="G24" s="29" t="str">
        <f t="shared" si="1"/>
        <v>IP-number</v>
      </c>
      <c r="H24" s="29" t="str">
        <f t="shared" si="1"/>
        <v>length of the username</v>
      </c>
      <c r="I24" s="29" t="str">
        <f t="shared" si="1"/>
        <v>date of login</v>
      </c>
      <c r="J24" s="29" t="str">
        <f t="shared" si="1"/>
        <v>time of login</v>
      </c>
      <c r="K24" s="29" t="str">
        <f t="shared" si="1"/>
        <v>date of the last change of the password</v>
      </c>
      <c r="L24" s="29" t="str">
        <f t="shared" si="1"/>
        <v>ratio of errors during the login procedures</v>
      </c>
      <c r="M24" s="29" t="str">
        <f t="shared" si="1"/>
        <v>date of the registration</v>
      </c>
      <c r="N24" s="29" t="str">
        <f t="shared" si="1"/>
        <v>number of all the logins</v>
      </c>
      <c r="O24" s="29" t="str">
        <f t="shared" si="1"/>
        <v>number of the previous passwords</v>
      </c>
      <c r="P24" s="29" t="str">
        <f t="shared" si="1"/>
        <v>password is complex and long</v>
      </c>
      <c r="Q24" s="29" t="str">
        <f>B24</f>
        <v>length of the password</v>
      </c>
      <c r="R24" s="29" t="str">
        <f t="shared" ref="R24:AE24" si="2">C24</f>
        <v>ratio of letters to numbers within the password</v>
      </c>
      <c r="S24" s="29" t="str">
        <f t="shared" si="2"/>
        <v>ratio of letters to other characters within the password</v>
      </c>
      <c r="T24" s="29" t="str">
        <f t="shared" si="2"/>
        <v>ratio of numbers to other characters within the password</v>
      </c>
      <c r="U24" s="29" t="str">
        <f t="shared" si="2"/>
        <v>ratio of capital letters to small letters within the password</v>
      </c>
      <c r="V24" s="29" t="str">
        <f t="shared" si="2"/>
        <v>IP-number</v>
      </c>
      <c r="W24" s="29" t="str">
        <f t="shared" si="2"/>
        <v>length of the username</v>
      </c>
      <c r="X24" s="29" t="str">
        <f t="shared" si="2"/>
        <v>date of login</v>
      </c>
      <c r="Y24" s="29" t="str">
        <f t="shared" si="2"/>
        <v>time of login</v>
      </c>
      <c r="Z24" s="29" t="str">
        <f t="shared" si="2"/>
        <v>date of the last change of the password</v>
      </c>
      <c r="AA24" s="29" t="str">
        <f t="shared" si="2"/>
        <v>ratio of errors during the login procedures</v>
      </c>
      <c r="AB24" s="29" t="str">
        <f t="shared" si="2"/>
        <v>date of the registration</v>
      </c>
      <c r="AC24" s="29" t="str">
        <f t="shared" si="2"/>
        <v>number of all the logins</v>
      </c>
      <c r="AD24" s="29" t="str">
        <f t="shared" si="2"/>
        <v>number of the previous passwords</v>
      </c>
      <c r="AE24" s="29" t="str">
        <f t="shared" si="2"/>
        <v>password is complex and long</v>
      </c>
      <c r="AF24" s="29" t="str">
        <f>R4</f>
        <v>Y = damages (USD)</v>
      </c>
      <c r="AG24" s="29" t="s">
        <v>275</v>
      </c>
      <c r="AH24" s="29" t="s">
        <v>276</v>
      </c>
    </row>
    <row r="25" spans="1:37">
      <c r="A25">
        <f t="shared" ref="A25:P25" si="3">A5</f>
        <v>1</v>
      </c>
      <c r="B25">
        <f t="shared" si="3"/>
        <v>6</v>
      </c>
      <c r="C25">
        <f t="shared" si="3"/>
        <v>3</v>
      </c>
      <c r="D25">
        <f t="shared" si="3"/>
        <v>4</v>
      </c>
      <c r="E25">
        <f t="shared" si="3"/>
        <v>10</v>
      </c>
      <c r="F25">
        <f t="shared" si="3"/>
        <v>7</v>
      </c>
      <c r="G25">
        <f t="shared" si="3"/>
        <v>7</v>
      </c>
      <c r="H25">
        <f t="shared" si="3"/>
        <v>1</v>
      </c>
      <c r="I25">
        <f t="shared" si="3"/>
        <v>14</v>
      </c>
      <c r="J25">
        <f t="shared" si="3"/>
        <v>5</v>
      </c>
      <c r="K25">
        <f t="shared" si="3"/>
        <v>17</v>
      </c>
      <c r="L25">
        <f t="shared" si="3"/>
        <v>8</v>
      </c>
      <c r="M25">
        <f t="shared" si="3"/>
        <v>15</v>
      </c>
      <c r="N25">
        <f t="shared" si="3"/>
        <v>5</v>
      </c>
      <c r="O25">
        <f t="shared" si="3"/>
        <v>3</v>
      </c>
      <c r="P25">
        <f t="shared" si="3"/>
        <v>1</v>
      </c>
      <c r="Q25">
        <f>18-B25</f>
        <v>12</v>
      </c>
      <c r="R25">
        <f t="shared" ref="R25:R41" si="4">18-C25</f>
        <v>15</v>
      </c>
      <c r="S25">
        <f t="shared" ref="S25:S41" si="5">18-D25</f>
        <v>14</v>
      </c>
      <c r="T25">
        <f t="shared" ref="T25:T41" si="6">18-E25</f>
        <v>8</v>
      </c>
      <c r="U25">
        <f t="shared" ref="U25:U41" si="7">18-F25</f>
        <v>11</v>
      </c>
      <c r="V25">
        <f t="shared" ref="V25:V41" si="8">18-G25</f>
        <v>11</v>
      </c>
      <c r="W25">
        <f t="shared" ref="W25:W41" si="9">18-H25</f>
        <v>17</v>
      </c>
      <c r="X25">
        <f t="shared" ref="X25:X41" si="10">18-I25</f>
        <v>4</v>
      </c>
      <c r="Y25">
        <f t="shared" ref="Y25:Y41" si="11">18-J25</f>
        <v>13</v>
      </c>
      <c r="Z25">
        <f t="shared" ref="Z25:Z41" si="12">18-K25</f>
        <v>1</v>
      </c>
      <c r="AA25">
        <f t="shared" ref="AA25:AA41" si="13">18-L25</f>
        <v>10</v>
      </c>
      <c r="AB25">
        <f t="shared" ref="AB25:AB41" si="14">18-M25</f>
        <v>3</v>
      </c>
      <c r="AC25">
        <f t="shared" ref="AC25:AC41" si="15">18-N25</f>
        <v>13</v>
      </c>
      <c r="AD25">
        <f t="shared" ref="AD25:AD41" si="16">18-O25</f>
        <v>15</v>
      </c>
      <c r="AE25">
        <f t="shared" ref="AE25:AE41" si="17">18-P25</f>
        <v>17</v>
      </c>
      <c r="AF25">
        <f>R5+1000000</f>
        <v>1000000</v>
      </c>
      <c r="AG25">
        <f>AF111</f>
        <v>1000000</v>
      </c>
      <c r="AH25">
        <f>AF25-AG25</f>
        <v>0</v>
      </c>
    </row>
    <row r="26" spans="1:37">
      <c r="A26">
        <f t="shared" ref="A26:P26" si="18">A6</f>
        <v>2</v>
      </c>
      <c r="B26">
        <f t="shared" si="18"/>
        <v>11</v>
      </c>
      <c r="C26">
        <f t="shared" si="18"/>
        <v>8</v>
      </c>
      <c r="D26">
        <f t="shared" si="18"/>
        <v>5</v>
      </c>
      <c r="E26">
        <f t="shared" si="18"/>
        <v>6</v>
      </c>
      <c r="F26">
        <f t="shared" si="18"/>
        <v>10</v>
      </c>
      <c r="G26">
        <f t="shared" si="18"/>
        <v>4</v>
      </c>
      <c r="H26">
        <f t="shared" si="18"/>
        <v>7</v>
      </c>
      <c r="I26">
        <f t="shared" si="18"/>
        <v>7</v>
      </c>
      <c r="J26">
        <f t="shared" si="18"/>
        <v>7</v>
      </c>
      <c r="K26">
        <f t="shared" si="18"/>
        <v>10</v>
      </c>
      <c r="L26">
        <f t="shared" si="18"/>
        <v>12</v>
      </c>
      <c r="M26">
        <f t="shared" si="18"/>
        <v>7</v>
      </c>
      <c r="N26">
        <f t="shared" si="18"/>
        <v>17</v>
      </c>
      <c r="O26">
        <f t="shared" si="18"/>
        <v>10</v>
      </c>
      <c r="P26">
        <f t="shared" si="18"/>
        <v>1</v>
      </c>
      <c r="Q26">
        <f t="shared" ref="Q26:Q41" si="19">18-B26</f>
        <v>7</v>
      </c>
      <c r="R26">
        <f t="shared" si="4"/>
        <v>10</v>
      </c>
      <c r="S26">
        <f t="shared" si="5"/>
        <v>13</v>
      </c>
      <c r="T26">
        <f t="shared" si="6"/>
        <v>12</v>
      </c>
      <c r="U26">
        <f t="shared" si="7"/>
        <v>8</v>
      </c>
      <c r="V26">
        <f t="shared" si="8"/>
        <v>14</v>
      </c>
      <c r="W26">
        <f t="shared" si="9"/>
        <v>11</v>
      </c>
      <c r="X26">
        <f t="shared" si="10"/>
        <v>11</v>
      </c>
      <c r="Y26">
        <f t="shared" si="11"/>
        <v>11</v>
      </c>
      <c r="Z26">
        <f t="shared" si="12"/>
        <v>8</v>
      </c>
      <c r="AA26">
        <f t="shared" si="13"/>
        <v>6</v>
      </c>
      <c r="AB26">
        <f t="shared" si="14"/>
        <v>11</v>
      </c>
      <c r="AC26">
        <f t="shared" si="15"/>
        <v>1</v>
      </c>
      <c r="AD26">
        <f t="shared" si="16"/>
        <v>8</v>
      </c>
      <c r="AE26">
        <f t="shared" si="17"/>
        <v>17</v>
      </c>
      <c r="AF26">
        <f t="shared" ref="AF26:AF41" si="20">R6+1000000</f>
        <v>1000000</v>
      </c>
      <c r="AG26">
        <f t="shared" ref="AG26:AG41" si="21">AF112</f>
        <v>1000000</v>
      </c>
      <c r="AH26">
        <f t="shared" ref="AH26:AH41" si="22">AF26-AG26</f>
        <v>0</v>
      </c>
    </row>
    <row r="27" spans="1:37">
      <c r="A27">
        <f t="shared" ref="A27:P27" si="23">A7</f>
        <v>3</v>
      </c>
      <c r="B27">
        <f t="shared" si="23"/>
        <v>4</v>
      </c>
      <c r="C27">
        <f t="shared" si="23"/>
        <v>15</v>
      </c>
      <c r="D27">
        <f t="shared" si="23"/>
        <v>5</v>
      </c>
      <c r="E27">
        <f t="shared" si="23"/>
        <v>16</v>
      </c>
      <c r="F27">
        <f t="shared" si="23"/>
        <v>2</v>
      </c>
      <c r="G27">
        <f t="shared" si="23"/>
        <v>6</v>
      </c>
      <c r="H27">
        <f t="shared" si="23"/>
        <v>14</v>
      </c>
      <c r="I27">
        <f t="shared" si="23"/>
        <v>3</v>
      </c>
      <c r="J27">
        <f t="shared" si="23"/>
        <v>16</v>
      </c>
      <c r="K27">
        <f t="shared" si="23"/>
        <v>5</v>
      </c>
      <c r="L27">
        <f t="shared" si="23"/>
        <v>6</v>
      </c>
      <c r="M27">
        <f t="shared" si="23"/>
        <v>1</v>
      </c>
      <c r="N27">
        <f t="shared" si="23"/>
        <v>14</v>
      </c>
      <c r="O27">
        <f t="shared" si="23"/>
        <v>10</v>
      </c>
      <c r="P27">
        <f t="shared" si="23"/>
        <v>1</v>
      </c>
      <c r="Q27">
        <f t="shared" si="19"/>
        <v>14</v>
      </c>
      <c r="R27">
        <f t="shared" si="4"/>
        <v>3</v>
      </c>
      <c r="S27">
        <f t="shared" si="5"/>
        <v>13</v>
      </c>
      <c r="T27">
        <f t="shared" si="6"/>
        <v>2</v>
      </c>
      <c r="U27">
        <f t="shared" si="7"/>
        <v>16</v>
      </c>
      <c r="V27">
        <f t="shared" si="8"/>
        <v>12</v>
      </c>
      <c r="W27">
        <f t="shared" si="9"/>
        <v>4</v>
      </c>
      <c r="X27">
        <f t="shared" si="10"/>
        <v>15</v>
      </c>
      <c r="Y27">
        <f t="shared" si="11"/>
        <v>2</v>
      </c>
      <c r="Z27">
        <f t="shared" si="12"/>
        <v>13</v>
      </c>
      <c r="AA27">
        <f t="shared" si="13"/>
        <v>12</v>
      </c>
      <c r="AB27">
        <f t="shared" si="14"/>
        <v>17</v>
      </c>
      <c r="AC27">
        <f t="shared" si="15"/>
        <v>4</v>
      </c>
      <c r="AD27">
        <f t="shared" si="16"/>
        <v>8</v>
      </c>
      <c r="AE27">
        <f t="shared" si="17"/>
        <v>17</v>
      </c>
      <c r="AF27">
        <f t="shared" si="20"/>
        <v>1005000</v>
      </c>
      <c r="AG27">
        <f t="shared" si="21"/>
        <v>1005000</v>
      </c>
      <c r="AH27">
        <f t="shared" si="22"/>
        <v>0</v>
      </c>
    </row>
    <row r="28" spans="1:37">
      <c r="A28">
        <f t="shared" ref="A28:P28" si="24">A8</f>
        <v>4</v>
      </c>
      <c r="B28">
        <f t="shared" si="24"/>
        <v>17</v>
      </c>
      <c r="C28">
        <f t="shared" si="24"/>
        <v>14</v>
      </c>
      <c r="D28">
        <f t="shared" si="24"/>
        <v>5</v>
      </c>
      <c r="E28">
        <f t="shared" si="24"/>
        <v>13</v>
      </c>
      <c r="F28">
        <f t="shared" si="24"/>
        <v>7</v>
      </c>
      <c r="G28">
        <f t="shared" si="24"/>
        <v>1</v>
      </c>
      <c r="H28">
        <f t="shared" si="24"/>
        <v>9</v>
      </c>
      <c r="I28">
        <f t="shared" si="24"/>
        <v>11</v>
      </c>
      <c r="J28">
        <f t="shared" si="24"/>
        <v>17</v>
      </c>
      <c r="K28">
        <f t="shared" si="24"/>
        <v>2</v>
      </c>
      <c r="L28">
        <f t="shared" si="24"/>
        <v>1</v>
      </c>
      <c r="M28">
        <f t="shared" si="24"/>
        <v>2</v>
      </c>
      <c r="N28">
        <f t="shared" si="24"/>
        <v>1</v>
      </c>
      <c r="O28">
        <f t="shared" si="24"/>
        <v>15</v>
      </c>
      <c r="P28">
        <f t="shared" si="24"/>
        <v>11</v>
      </c>
      <c r="Q28">
        <f t="shared" si="19"/>
        <v>1</v>
      </c>
      <c r="R28">
        <f t="shared" si="4"/>
        <v>4</v>
      </c>
      <c r="S28">
        <f t="shared" si="5"/>
        <v>13</v>
      </c>
      <c r="T28">
        <f t="shared" si="6"/>
        <v>5</v>
      </c>
      <c r="U28">
        <f t="shared" si="7"/>
        <v>11</v>
      </c>
      <c r="V28">
        <f t="shared" si="8"/>
        <v>17</v>
      </c>
      <c r="W28">
        <f t="shared" si="9"/>
        <v>9</v>
      </c>
      <c r="X28">
        <f t="shared" si="10"/>
        <v>7</v>
      </c>
      <c r="Y28">
        <f t="shared" si="11"/>
        <v>1</v>
      </c>
      <c r="Z28">
        <f t="shared" si="12"/>
        <v>16</v>
      </c>
      <c r="AA28">
        <f t="shared" si="13"/>
        <v>17</v>
      </c>
      <c r="AB28">
        <f t="shared" si="14"/>
        <v>16</v>
      </c>
      <c r="AC28">
        <f t="shared" si="15"/>
        <v>17</v>
      </c>
      <c r="AD28">
        <f t="shared" si="16"/>
        <v>3</v>
      </c>
      <c r="AE28">
        <f t="shared" si="17"/>
        <v>7</v>
      </c>
      <c r="AF28">
        <f t="shared" si="20"/>
        <v>1085000</v>
      </c>
      <c r="AG28">
        <f t="shared" si="21"/>
        <v>1085000</v>
      </c>
      <c r="AH28">
        <f t="shared" si="22"/>
        <v>0</v>
      </c>
    </row>
    <row r="29" spans="1:37">
      <c r="A29">
        <f t="shared" ref="A29:P29" si="25">A9</f>
        <v>5</v>
      </c>
      <c r="B29">
        <f t="shared" si="25"/>
        <v>9</v>
      </c>
      <c r="C29">
        <f t="shared" si="25"/>
        <v>15</v>
      </c>
      <c r="D29">
        <f t="shared" si="25"/>
        <v>3</v>
      </c>
      <c r="E29">
        <f t="shared" si="25"/>
        <v>14</v>
      </c>
      <c r="F29">
        <f t="shared" si="25"/>
        <v>10</v>
      </c>
      <c r="G29">
        <f t="shared" si="25"/>
        <v>5</v>
      </c>
      <c r="H29">
        <f t="shared" si="25"/>
        <v>6</v>
      </c>
      <c r="I29">
        <f t="shared" si="25"/>
        <v>12</v>
      </c>
      <c r="J29">
        <f t="shared" si="25"/>
        <v>8</v>
      </c>
      <c r="K29">
        <f t="shared" si="25"/>
        <v>7</v>
      </c>
      <c r="L29">
        <f t="shared" si="25"/>
        <v>12</v>
      </c>
      <c r="M29">
        <f t="shared" si="25"/>
        <v>4</v>
      </c>
      <c r="N29">
        <f t="shared" si="25"/>
        <v>11</v>
      </c>
      <c r="O29">
        <f t="shared" si="25"/>
        <v>2</v>
      </c>
      <c r="P29">
        <f t="shared" si="25"/>
        <v>1</v>
      </c>
      <c r="Q29">
        <f t="shared" si="19"/>
        <v>9</v>
      </c>
      <c r="R29">
        <f t="shared" si="4"/>
        <v>3</v>
      </c>
      <c r="S29">
        <f t="shared" si="5"/>
        <v>15</v>
      </c>
      <c r="T29">
        <f t="shared" si="6"/>
        <v>4</v>
      </c>
      <c r="U29">
        <f t="shared" si="7"/>
        <v>8</v>
      </c>
      <c r="V29">
        <f t="shared" si="8"/>
        <v>13</v>
      </c>
      <c r="W29">
        <f t="shared" si="9"/>
        <v>12</v>
      </c>
      <c r="X29">
        <f t="shared" si="10"/>
        <v>6</v>
      </c>
      <c r="Y29">
        <f t="shared" si="11"/>
        <v>10</v>
      </c>
      <c r="Z29">
        <f t="shared" si="12"/>
        <v>11</v>
      </c>
      <c r="AA29">
        <f t="shared" si="13"/>
        <v>6</v>
      </c>
      <c r="AB29">
        <f t="shared" si="14"/>
        <v>14</v>
      </c>
      <c r="AC29">
        <f t="shared" si="15"/>
        <v>7</v>
      </c>
      <c r="AD29">
        <f t="shared" si="16"/>
        <v>16</v>
      </c>
      <c r="AE29">
        <f t="shared" si="17"/>
        <v>17</v>
      </c>
      <c r="AF29">
        <f t="shared" si="20"/>
        <v>1000000</v>
      </c>
      <c r="AG29">
        <f t="shared" si="21"/>
        <v>1000000</v>
      </c>
      <c r="AH29">
        <f t="shared" si="22"/>
        <v>0</v>
      </c>
    </row>
    <row r="30" spans="1:37">
      <c r="A30">
        <f t="shared" ref="A30:P30" si="26">A10</f>
        <v>6</v>
      </c>
      <c r="B30">
        <f t="shared" si="26"/>
        <v>6</v>
      </c>
      <c r="C30">
        <f t="shared" si="26"/>
        <v>10</v>
      </c>
      <c r="D30">
        <f t="shared" si="26"/>
        <v>5</v>
      </c>
      <c r="E30">
        <f t="shared" si="26"/>
        <v>3</v>
      </c>
      <c r="F30">
        <f t="shared" si="26"/>
        <v>10</v>
      </c>
      <c r="G30">
        <f t="shared" si="26"/>
        <v>3</v>
      </c>
      <c r="H30">
        <f t="shared" si="26"/>
        <v>2</v>
      </c>
      <c r="I30">
        <f t="shared" si="26"/>
        <v>5</v>
      </c>
      <c r="J30">
        <f t="shared" si="26"/>
        <v>9</v>
      </c>
      <c r="K30">
        <f t="shared" si="26"/>
        <v>8</v>
      </c>
      <c r="L30">
        <f t="shared" si="26"/>
        <v>3</v>
      </c>
      <c r="M30">
        <f t="shared" si="26"/>
        <v>8</v>
      </c>
      <c r="N30">
        <f t="shared" si="26"/>
        <v>5</v>
      </c>
      <c r="O30">
        <f t="shared" si="26"/>
        <v>16</v>
      </c>
      <c r="P30">
        <f t="shared" si="26"/>
        <v>11</v>
      </c>
      <c r="Q30">
        <f t="shared" si="19"/>
        <v>12</v>
      </c>
      <c r="R30">
        <f t="shared" si="4"/>
        <v>8</v>
      </c>
      <c r="S30">
        <f t="shared" si="5"/>
        <v>13</v>
      </c>
      <c r="T30">
        <f t="shared" si="6"/>
        <v>15</v>
      </c>
      <c r="U30">
        <f t="shared" si="7"/>
        <v>8</v>
      </c>
      <c r="V30">
        <f t="shared" si="8"/>
        <v>15</v>
      </c>
      <c r="W30">
        <f t="shared" si="9"/>
        <v>16</v>
      </c>
      <c r="X30">
        <f t="shared" si="10"/>
        <v>13</v>
      </c>
      <c r="Y30">
        <f t="shared" si="11"/>
        <v>9</v>
      </c>
      <c r="Z30">
        <f t="shared" si="12"/>
        <v>10</v>
      </c>
      <c r="AA30">
        <f t="shared" si="13"/>
        <v>15</v>
      </c>
      <c r="AB30">
        <f t="shared" si="14"/>
        <v>10</v>
      </c>
      <c r="AC30">
        <f t="shared" si="15"/>
        <v>13</v>
      </c>
      <c r="AD30">
        <f t="shared" si="16"/>
        <v>2</v>
      </c>
      <c r="AE30">
        <f t="shared" si="17"/>
        <v>7</v>
      </c>
      <c r="AF30">
        <f t="shared" si="20"/>
        <v>1009500</v>
      </c>
      <c r="AG30">
        <f t="shared" si="21"/>
        <v>1009500</v>
      </c>
      <c r="AH30">
        <f t="shared" si="22"/>
        <v>0</v>
      </c>
    </row>
    <row r="31" spans="1:37">
      <c r="A31">
        <f t="shared" ref="A31:P31" si="27">A11</f>
        <v>7</v>
      </c>
      <c r="B31">
        <f t="shared" si="27"/>
        <v>11</v>
      </c>
      <c r="C31">
        <f t="shared" si="27"/>
        <v>5</v>
      </c>
      <c r="D31">
        <f t="shared" si="27"/>
        <v>5</v>
      </c>
      <c r="E31">
        <f t="shared" si="27"/>
        <v>9</v>
      </c>
      <c r="F31">
        <f t="shared" si="27"/>
        <v>7</v>
      </c>
      <c r="G31">
        <f t="shared" si="27"/>
        <v>2</v>
      </c>
      <c r="H31">
        <f t="shared" si="27"/>
        <v>16</v>
      </c>
      <c r="I31">
        <f t="shared" si="27"/>
        <v>2</v>
      </c>
      <c r="J31">
        <f t="shared" si="27"/>
        <v>3</v>
      </c>
      <c r="K31">
        <f t="shared" si="27"/>
        <v>11</v>
      </c>
      <c r="L31">
        <f t="shared" si="27"/>
        <v>4</v>
      </c>
      <c r="M31">
        <f t="shared" si="27"/>
        <v>16</v>
      </c>
      <c r="N31">
        <f t="shared" si="27"/>
        <v>4</v>
      </c>
      <c r="O31">
        <f t="shared" si="27"/>
        <v>10</v>
      </c>
      <c r="P31">
        <f t="shared" si="27"/>
        <v>11</v>
      </c>
      <c r="Q31">
        <f t="shared" si="19"/>
        <v>7</v>
      </c>
      <c r="R31">
        <f t="shared" si="4"/>
        <v>13</v>
      </c>
      <c r="S31">
        <f t="shared" si="5"/>
        <v>13</v>
      </c>
      <c r="T31">
        <f t="shared" si="6"/>
        <v>9</v>
      </c>
      <c r="U31">
        <f t="shared" si="7"/>
        <v>11</v>
      </c>
      <c r="V31">
        <f t="shared" si="8"/>
        <v>16</v>
      </c>
      <c r="W31">
        <f t="shared" si="9"/>
        <v>2</v>
      </c>
      <c r="X31">
        <f t="shared" si="10"/>
        <v>16</v>
      </c>
      <c r="Y31">
        <f t="shared" si="11"/>
        <v>15</v>
      </c>
      <c r="Z31">
        <f t="shared" si="12"/>
        <v>7</v>
      </c>
      <c r="AA31">
        <f t="shared" si="13"/>
        <v>14</v>
      </c>
      <c r="AB31">
        <f t="shared" si="14"/>
        <v>2</v>
      </c>
      <c r="AC31">
        <f t="shared" si="15"/>
        <v>14</v>
      </c>
      <c r="AD31">
        <f t="shared" si="16"/>
        <v>8</v>
      </c>
      <c r="AE31">
        <f t="shared" si="17"/>
        <v>7</v>
      </c>
      <c r="AF31">
        <f t="shared" si="20"/>
        <v>1009000</v>
      </c>
      <c r="AG31">
        <f t="shared" si="21"/>
        <v>1009000</v>
      </c>
      <c r="AH31">
        <f t="shared" si="22"/>
        <v>0</v>
      </c>
    </row>
    <row r="32" spans="1:37">
      <c r="A32">
        <f t="shared" ref="A32:P32" si="28">A12</f>
        <v>8</v>
      </c>
      <c r="B32">
        <f t="shared" si="28"/>
        <v>6</v>
      </c>
      <c r="C32">
        <f t="shared" si="28"/>
        <v>4</v>
      </c>
      <c r="D32">
        <f t="shared" si="28"/>
        <v>5</v>
      </c>
      <c r="E32">
        <f t="shared" si="28"/>
        <v>5</v>
      </c>
      <c r="F32">
        <f t="shared" si="28"/>
        <v>10</v>
      </c>
      <c r="G32">
        <f t="shared" si="28"/>
        <v>8</v>
      </c>
      <c r="H32">
        <f t="shared" si="28"/>
        <v>11</v>
      </c>
      <c r="I32">
        <f t="shared" si="28"/>
        <v>13</v>
      </c>
      <c r="J32">
        <f t="shared" si="28"/>
        <v>1</v>
      </c>
      <c r="K32">
        <f t="shared" si="28"/>
        <v>15</v>
      </c>
      <c r="L32">
        <f t="shared" si="28"/>
        <v>12</v>
      </c>
      <c r="M32">
        <f t="shared" si="28"/>
        <v>6</v>
      </c>
      <c r="N32">
        <f t="shared" si="28"/>
        <v>13</v>
      </c>
      <c r="O32">
        <f t="shared" si="28"/>
        <v>9</v>
      </c>
      <c r="P32">
        <f t="shared" si="28"/>
        <v>11</v>
      </c>
      <c r="Q32">
        <f t="shared" si="19"/>
        <v>12</v>
      </c>
      <c r="R32">
        <f t="shared" si="4"/>
        <v>14</v>
      </c>
      <c r="S32">
        <f t="shared" si="5"/>
        <v>13</v>
      </c>
      <c r="T32">
        <f t="shared" si="6"/>
        <v>13</v>
      </c>
      <c r="U32">
        <f t="shared" si="7"/>
        <v>8</v>
      </c>
      <c r="V32">
        <f t="shared" si="8"/>
        <v>10</v>
      </c>
      <c r="W32">
        <f t="shared" si="9"/>
        <v>7</v>
      </c>
      <c r="X32">
        <f t="shared" si="10"/>
        <v>5</v>
      </c>
      <c r="Y32">
        <f t="shared" si="11"/>
        <v>17</v>
      </c>
      <c r="Z32">
        <f t="shared" si="12"/>
        <v>3</v>
      </c>
      <c r="AA32">
        <f t="shared" si="13"/>
        <v>6</v>
      </c>
      <c r="AB32">
        <f t="shared" si="14"/>
        <v>12</v>
      </c>
      <c r="AC32">
        <f t="shared" si="15"/>
        <v>5</v>
      </c>
      <c r="AD32">
        <f t="shared" si="16"/>
        <v>9</v>
      </c>
      <c r="AE32">
        <f t="shared" si="17"/>
        <v>7</v>
      </c>
      <c r="AF32">
        <f t="shared" si="20"/>
        <v>1010000</v>
      </c>
      <c r="AG32">
        <f t="shared" si="21"/>
        <v>1010000</v>
      </c>
      <c r="AH32">
        <f t="shared" si="22"/>
        <v>0</v>
      </c>
    </row>
    <row r="33" spans="1:34">
      <c r="A33">
        <f t="shared" ref="A33:P33" si="29">A13</f>
        <v>9</v>
      </c>
      <c r="B33">
        <f t="shared" si="29"/>
        <v>15</v>
      </c>
      <c r="C33">
        <f t="shared" si="29"/>
        <v>11</v>
      </c>
      <c r="D33">
        <f t="shared" si="29"/>
        <v>5</v>
      </c>
      <c r="E33">
        <f t="shared" si="29"/>
        <v>12</v>
      </c>
      <c r="F33">
        <f t="shared" si="29"/>
        <v>4</v>
      </c>
      <c r="G33">
        <f t="shared" si="29"/>
        <v>9</v>
      </c>
      <c r="H33">
        <f t="shared" si="29"/>
        <v>11</v>
      </c>
      <c r="I33">
        <f t="shared" si="29"/>
        <v>15</v>
      </c>
      <c r="J33">
        <f t="shared" si="29"/>
        <v>14</v>
      </c>
      <c r="K33">
        <f t="shared" si="29"/>
        <v>4</v>
      </c>
      <c r="L33">
        <f t="shared" si="29"/>
        <v>16</v>
      </c>
      <c r="M33">
        <f t="shared" si="29"/>
        <v>13</v>
      </c>
      <c r="N33">
        <f t="shared" si="29"/>
        <v>9</v>
      </c>
      <c r="O33">
        <f t="shared" si="29"/>
        <v>4</v>
      </c>
      <c r="P33">
        <f t="shared" si="29"/>
        <v>1</v>
      </c>
      <c r="Q33">
        <f t="shared" si="19"/>
        <v>3</v>
      </c>
      <c r="R33">
        <f t="shared" si="4"/>
        <v>7</v>
      </c>
      <c r="S33">
        <f t="shared" si="5"/>
        <v>13</v>
      </c>
      <c r="T33">
        <f t="shared" si="6"/>
        <v>6</v>
      </c>
      <c r="U33">
        <f t="shared" si="7"/>
        <v>14</v>
      </c>
      <c r="V33">
        <f t="shared" si="8"/>
        <v>9</v>
      </c>
      <c r="W33">
        <f t="shared" si="9"/>
        <v>7</v>
      </c>
      <c r="X33">
        <f t="shared" si="10"/>
        <v>3</v>
      </c>
      <c r="Y33">
        <f t="shared" si="11"/>
        <v>4</v>
      </c>
      <c r="Z33">
        <f t="shared" si="12"/>
        <v>14</v>
      </c>
      <c r="AA33">
        <f t="shared" si="13"/>
        <v>2</v>
      </c>
      <c r="AB33">
        <f t="shared" si="14"/>
        <v>5</v>
      </c>
      <c r="AC33">
        <f t="shared" si="15"/>
        <v>9</v>
      </c>
      <c r="AD33">
        <f t="shared" si="16"/>
        <v>14</v>
      </c>
      <c r="AE33">
        <f t="shared" si="17"/>
        <v>17</v>
      </c>
      <c r="AF33">
        <f t="shared" si="20"/>
        <v>1000000</v>
      </c>
      <c r="AG33">
        <f t="shared" si="21"/>
        <v>1000000</v>
      </c>
      <c r="AH33">
        <f t="shared" si="22"/>
        <v>0</v>
      </c>
    </row>
    <row r="34" spans="1:34">
      <c r="A34">
        <f t="shared" ref="A34:P34" si="30">A14</f>
        <v>10</v>
      </c>
      <c r="B34">
        <f t="shared" si="30"/>
        <v>15</v>
      </c>
      <c r="C34">
        <f t="shared" si="30"/>
        <v>15</v>
      </c>
      <c r="D34">
        <f t="shared" si="30"/>
        <v>5</v>
      </c>
      <c r="E34">
        <f t="shared" si="30"/>
        <v>16</v>
      </c>
      <c r="F34">
        <f t="shared" si="30"/>
        <v>4</v>
      </c>
      <c r="G34">
        <f t="shared" si="30"/>
        <v>10</v>
      </c>
      <c r="H34">
        <f t="shared" si="30"/>
        <v>9</v>
      </c>
      <c r="I34">
        <f t="shared" si="30"/>
        <v>17</v>
      </c>
      <c r="J34">
        <f t="shared" si="30"/>
        <v>12</v>
      </c>
      <c r="K34">
        <f t="shared" si="30"/>
        <v>13</v>
      </c>
      <c r="L34">
        <f t="shared" si="30"/>
        <v>10</v>
      </c>
      <c r="M34">
        <f t="shared" si="30"/>
        <v>17</v>
      </c>
      <c r="N34">
        <f t="shared" si="30"/>
        <v>7</v>
      </c>
      <c r="O34">
        <f t="shared" si="30"/>
        <v>14</v>
      </c>
      <c r="P34">
        <f t="shared" si="30"/>
        <v>11</v>
      </c>
      <c r="Q34">
        <f t="shared" si="19"/>
        <v>3</v>
      </c>
      <c r="R34">
        <f t="shared" si="4"/>
        <v>3</v>
      </c>
      <c r="S34">
        <f t="shared" si="5"/>
        <v>13</v>
      </c>
      <c r="T34">
        <f t="shared" si="6"/>
        <v>2</v>
      </c>
      <c r="U34">
        <f t="shared" si="7"/>
        <v>14</v>
      </c>
      <c r="V34">
        <f t="shared" si="8"/>
        <v>8</v>
      </c>
      <c r="W34">
        <f t="shared" si="9"/>
        <v>9</v>
      </c>
      <c r="X34">
        <f t="shared" si="10"/>
        <v>1</v>
      </c>
      <c r="Y34">
        <f t="shared" si="11"/>
        <v>6</v>
      </c>
      <c r="Z34">
        <f t="shared" si="12"/>
        <v>5</v>
      </c>
      <c r="AA34">
        <f t="shared" si="13"/>
        <v>8</v>
      </c>
      <c r="AB34">
        <f t="shared" si="14"/>
        <v>1</v>
      </c>
      <c r="AC34">
        <f t="shared" si="15"/>
        <v>11</v>
      </c>
      <c r="AD34">
        <f t="shared" si="16"/>
        <v>4</v>
      </c>
      <c r="AE34">
        <f t="shared" si="17"/>
        <v>7</v>
      </c>
      <c r="AF34">
        <f t="shared" si="20"/>
        <v>1006000</v>
      </c>
      <c r="AG34">
        <f t="shared" si="21"/>
        <v>1006000</v>
      </c>
      <c r="AH34">
        <f t="shared" si="22"/>
        <v>0</v>
      </c>
    </row>
    <row r="35" spans="1:34">
      <c r="A35">
        <f t="shared" ref="A35:P35" si="31">A15</f>
        <v>11</v>
      </c>
      <c r="B35">
        <f t="shared" si="31"/>
        <v>4</v>
      </c>
      <c r="C35">
        <f t="shared" si="31"/>
        <v>8</v>
      </c>
      <c r="D35">
        <f t="shared" si="31"/>
        <v>5</v>
      </c>
      <c r="E35">
        <f t="shared" si="31"/>
        <v>1</v>
      </c>
      <c r="F35">
        <f t="shared" si="31"/>
        <v>10</v>
      </c>
      <c r="G35">
        <f t="shared" si="31"/>
        <v>11</v>
      </c>
      <c r="H35">
        <f t="shared" si="31"/>
        <v>4</v>
      </c>
      <c r="I35">
        <f t="shared" si="31"/>
        <v>8</v>
      </c>
      <c r="J35">
        <f t="shared" si="31"/>
        <v>4</v>
      </c>
      <c r="K35">
        <f t="shared" si="31"/>
        <v>2</v>
      </c>
      <c r="L35">
        <f t="shared" si="31"/>
        <v>2</v>
      </c>
      <c r="M35">
        <f t="shared" si="31"/>
        <v>14</v>
      </c>
      <c r="N35">
        <f t="shared" si="31"/>
        <v>3</v>
      </c>
      <c r="O35">
        <f t="shared" si="31"/>
        <v>1</v>
      </c>
      <c r="P35">
        <f t="shared" si="31"/>
        <v>1</v>
      </c>
      <c r="Q35">
        <f t="shared" si="19"/>
        <v>14</v>
      </c>
      <c r="R35">
        <f t="shared" si="4"/>
        <v>10</v>
      </c>
      <c r="S35">
        <f t="shared" si="5"/>
        <v>13</v>
      </c>
      <c r="T35">
        <f t="shared" si="6"/>
        <v>17</v>
      </c>
      <c r="U35">
        <f t="shared" si="7"/>
        <v>8</v>
      </c>
      <c r="V35">
        <f t="shared" si="8"/>
        <v>7</v>
      </c>
      <c r="W35">
        <f t="shared" si="9"/>
        <v>14</v>
      </c>
      <c r="X35">
        <f t="shared" si="10"/>
        <v>10</v>
      </c>
      <c r="Y35">
        <f t="shared" si="11"/>
        <v>14</v>
      </c>
      <c r="Z35">
        <f t="shared" si="12"/>
        <v>16</v>
      </c>
      <c r="AA35">
        <f t="shared" si="13"/>
        <v>16</v>
      </c>
      <c r="AB35">
        <f t="shared" si="14"/>
        <v>4</v>
      </c>
      <c r="AC35">
        <f t="shared" si="15"/>
        <v>15</v>
      </c>
      <c r="AD35">
        <f t="shared" si="16"/>
        <v>17</v>
      </c>
      <c r="AE35">
        <f t="shared" si="17"/>
        <v>17</v>
      </c>
      <c r="AF35">
        <f t="shared" si="20"/>
        <v>1005550</v>
      </c>
      <c r="AG35">
        <f t="shared" si="21"/>
        <v>1005550</v>
      </c>
      <c r="AH35">
        <f t="shared" si="22"/>
        <v>0</v>
      </c>
    </row>
    <row r="36" spans="1:34">
      <c r="A36">
        <f t="shared" ref="A36:P36" si="32">A16</f>
        <v>12</v>
      </c>
      <c r="B36">
        <f t="shared" si="32"/>
        <v>1</v>
      </c>
      <c r="C36">
        <f t="shared" si="32"/>
        <v>2</v>
      </c>
      <c r="D36">
        <f t="shared" si="32"/>
        <v>2</v>
      </c>
      <c r="E36">
        <f t="shared" si="32"/>
        <v>2</v>
      </c>
      <c r="F36">
        <f t="shared" si="32"/>
        <v>10</v>
      </c>
      <c r="G36">
        <f t="shared" si="32"/>
        <v>12</v>
      </c>
      <c r="H36">
        <f t="shared" si="32"/>
        <v>4</v>
      </c>
      <c r="I36">
        <f t="shared" si="32"/>
        <v>4</v>
      </c>
      <c r="J36">
        <f t="shared" si="32"/>
        <v>15</v>
      </c>
      <c r="K36">
        <f t="shared" si="32"/>
        <v>9</v>
      </c>
      <c r="L36">
        <f t="shared" si="32"/>
        <v>11</v>
      </c>
      <c r="M36">
        <f t="shared" si="32"/>
        <v>11</v>
      </c>
      <c r="N36">
        <f t="shared" si="32"/>
        <v>2</v>
      </c>
      <c r="O36">
        <f t="shared" si="32"/>
        <v>7</v>
      </c>
      <c r="P36">
        <f t="shared" si="32"/>
        <v>1</v>
      </c>
      <c r="Q36">
        <f t="shared" si="19"/>
        <v>17</v>
      </c>
      <c r="R36">
        <f t="shared" si="4"/>
        <v>16</v>
      </c>
      <c r="S36">
        <f t="shared" si="5"/>
        <v>16</v>
      </c>
      <c r="T36">
        <f t="shared" si="6"/>
        <v>16</v>
      </c>
      <c r="U36">
        <f t="shared" si="7"/>
        <v>8</v>
      </c>
      <c r="V36">
        <f t="shared" si="8"/>
        <v>6</v>
      </c>
      <c r="W36">
        <f t="shared" si="9"/>
        <v>14</v>
      </c>
      <c r="X36">
        <f t="shared" si="10"/>
        <v>14</v>
      </c>
      <c r="Y36">
        <f t="shared" si="11"/>
        <v>3</v>
      </c>
      <c r="Z36">
        <f t="shared" si="12"/>
        <v>9</v>
      </c>
      <c r="AA36">
        <f t="shared" si="13"/>
        <v>7</v>
      </c>
      <c r="AB36">
        <f t="shared" si="14"/>
        <v>7</v>
      </c>
      <c r="AC36">
        <f t="shared" si="15"/>
        <v>16</v>
      </c>
      <c r="AD36">
        <f t="shared" si="16"/>
        <v>11</v>
      </c>
      <c r="AE36">
        <f t="shared" si="17"/>
        <v>17</v>
      </c>
      <c r="AF36">
        <f t="shared" si="20"/>
        <v>1000000</v>
      </c>
      <c r="AG36">
        <f t="shared" si="21"/>
        <v>1000000</v>
      </c>
      <c r="AH36">
        <f t="shared" si="22"/>
        <v>0</v>
      </c>
    </row>
    <row r="37" spans="1:34">
      <c r="A37">
        <f t="shared" ref="A37:P37" si="33">A17</f>
        <v>13</v>
      </c>
      <c r="B37">
        <f t="shared" si="33"/>
        <v>2</v>
      </c>
      <c r="C37">
        <f t="shared" si="33"/>
        <v>1</v>
      </c>
      <c r="D37">
        <f t="shared" si="33"/>
        <v>5</v>
      </c>
      <c r="E37">
        <f t="shared" si="33"/>
        <v>7</v>
      </c>
      <c r="F37">
        <f t="shared" si="33"/>
        <v>1</v>
      </c>
      <c r="G37">
        <f t="shared" si="33"/>
        <v>17</v>
      </c>
      <c r="H37">
        <f t="shared" si="33"/>
        <v>3</v>
      </c>
      <c r="I37">
        <f t="shared" si="33"/>
        <v>10</v>
      </c>
      <c r="J37">
        <f t="shared" si="33"/>
        <v>2</v>
      </c>
      <c r="K37">
        <f t="shared" si="33"/>
        <v>12</v>
      </c>
      <c r="L37">
        <f t="shared" si="33"/>
        <v>12</v>
      </c>
      <c r="M37">
        <f t="shared" si="33"/>
        <v>10</v>
      </c>
      <c r="N37">
        <f t="shared" si="33"/>
        <v>14</v>
      </c>
      <c r="O37">
        <f t="shared" si="33"/>
        <v>7</v>
      </c>
      <c r="P37">
        <f t="shared" si="33"/>
        <v>11</v>
      </c>
      <c r="Q37">
        <f t="shared" si="19"/>
        <v>16</v>
      </c>
      <c r="R37">
        <f t="shared" si="4"/>
        <v>17</v>
      </c>
      <c r="S37">
        <f t="shared" si="5"/>
        <v>13</v>
      </c>
      <c r="T37">
        <f t="shared" si="6"/>
        <v>11</v>
      </c>
      <c r="U37">
        <f t="shared" si="7"/>
        <v>17</v>
      </c>
      <c r="V37">
        <f t="shared" si="8"/>
        <v>1</v>
      </c>
      <c r="W37">
        <f t="shared" si="9"/>
        <v>15</v>
      </c>
      <c r="X37">
        <f t="shared" si="10"/>
        <v>8</v>
      </c>
      <c r="Y37">
        <f t="shared" si="11"/>
        <v>16</v>
      </c>
      <c r="Z37">
        <f t="shared" si="12"/>
        <v>6</v>
      </c>
      <c r="AA37">
        <f t="shared" si="13"/>
        <v>6</v>
      </c>
      <c r="AB37">
        <f t="shared" si="14"/>
        <v>8</v>
      </c>
      <c r="AC37">
        <f t="shared" si="15"/>
        <v>4</v>
      </c>
      <c r="AD37">
        <f t="shared" si="16"/>
        <v>11</v>
      </c>
      <c r="AE37">
        <f t="shared" si="17"/>
        <v>7</v>
      </c>
      <c r="AF37">
        <f t="shared" si="20"/>
        <v>1007400</v>
      </c>
      <c r="AG37">
        <f t="shared" si="21"/>
        <v>1007400</v>
      </c>
      <c r="AH37">
        <f t="shared" si="22"/>
        <v>0</v>
      </c>
    </row>
    <row r="38" spans="1:34">
      <c r="A38">
        <f t="shared" ref="A38:P38" si="34">A18</f>
        <v>14</v>
      </c>
      <c r="B38">
        <f t="shared" si="34"/>
        <v>2</v>
      </c>
      <c r="C38">
        <f t="shared" si="34"/>
        <v>13</v>
      </c>
      <c r="D38">
        <f t="shared" si="34"/>
        <v>5</v>
      </c>
      <c r="E38">
        <f t="shared" si="34"/>
        <v>14</v>
      </c>
      <c r="F38">
        <f t="shared" si="34"/>
        <v>3</v>
      </c>
      <c r="G38">
        <f t="shared" si="34"/>
        <v>14</v>
      </c>
      <c r="H38">
        <f t="shared" si="34"/>
        <v>14</v>
      </c>
      <c r="I38">
        <f t="shared" si="34"/>
        <v>9</v>
      </c>
      <c r="J38">
        <f t="shared" si="34"/>
        <v>6</v>
      </c>
      <c r="K38">
        <f t="shared" si="34"/>
        <v>14</v>
      </c>
      <c r="L38">
        <f t="shared" si="34"/>
        <v>7</v>
      </c>
      <c r="M38">
        <f t="shared" si="34"/>
        <v>9</v>
      </c>
      <c r="N38">
        <f t="shared" si="34"/>
        <v>11</v>
      </c>
      <c r="O38">
        <f t="shared" si="34"/>
        <v>17</v>
      </c>
      <c r="P38">
        <f t="shared" si="34"/>
        <v>1</v>
      </c>
      <c r="Q38">
        <f t="shared" si="19"/>
        <v>16</v>
      </c>
      <c r="R38">
        <f t="shared" si="4"/>
        <v>5</v>
      </c>
      <c r="S38">
        <f t="shared" si="5"/>
        <v>13</v>
      </c>
      <c r="T38">
        <f t="shared" si="6"/>
        <v>4</v>
      </c>
      <c r="U38">
        <f t="shared" si="7"/>
        <v>15</v>
      </c>
      <c r="V38">
        <f t="shared" si="8"/>
        <v>4</v>
      </c>
      <c r="W38">
        <f t="shared" si="9"/>
        <v>4</v>
      </c>
      <c r="X38">
        <f t="shared" si="10"/>
        <v>9</v>
      </c>
      <c r="Y38">
        <f t="shared" si="11"/>
        <v>12</v>
      </c>
      <c r="Z38">
        <f t="shared" si="12"/>
        <v>4</v>
      </c>
      <c r="AA38">
        <f t="shared" si="13"/>
        <v>11</v>
      </c>
      <c r="AB38">
        <f t="shared" si="14"/>
        <v>9</v>
      </c>
      <c r="AC38">
        <f t="shared" si="15"/>
        <v>7</v>
      </c>
      <c r="AD38">
        <f t="shared" si="16"/>
        <v>1</v>
      </c>
      <c r="AE38">
        <f t="shared" si="17"/>
        <v>17</v>
      </c>
      <c r="AF38">
        <f t="shared" si="20"/>
        <v>1000000</v>
      </c>
      <c r="AG38">
        <f t="shared" si="21"/>
        <v>1000000</v>
      </c>
      <c r="AH38">
        <f t="shared" si="22"/>
        <v>0</v>
      </c>
    </row>
    <row r="39" spans="1:34">
      <c r="A39">
        <f t="shared" ref="A39:P39" si="35">A19</f>
        <v>15</v>
      </c>
      <c r="B39">
        <f t="shared" si="35"/>
        <v>9</v>
      </c>
      <c r="C39">
        <f t="shared" si="35"/>
        <v>6</v>
      </c>
      <c r="D39">
        <f t="shared" si="35"/>
        <v>1</v>
      </c>
      <c r="E39">
        <f t="shared" si="35"/>
        <v>11</v>
      </c>
      <c r="F39">
        <f t="shared" si="35"/>
        <v>4</v>
      </c>
      <c r="G39">
        <f t="shared" si="35"/>
        <v>13</v>
      </c>
      <c r="H39">
        <f t="shared" si="35"/>
        <v>11</v>
      </c>
      <c r="I39">
        <f t="shared" si="35"/>
        <v>16</v>
      </c>
      <c r="J39">
        <f t="shared" si="35"/>
        <v>13</v>
      </c>
      <c r="K39">
        <f t="shared" si="35"/>
        <v>16</v>
      </c>
      <c r="L39">
        <f t="shared" si="35"/>
        <v>9</v>
      </c>
      <c r="M39">
        <f t="shared" si="35"/>
        <v>3</v>
      </c>
      <c r="N39">
        <f t="shared" si="35"/>
        <v>9</v>
      </c>
      <c r="O39">
        <f t="shared" si="35"/>
        <v>10</v>
      </c>
      <c r="P39">
        <f t="shared" si="35"/>
        <v>11</v>
      </c>
      <c r="Q39">
        <f t="shared" si="19"/>
        <v>9</v>
      </c>
      <c r="R39">
        <f t="shared" si="4"/>
        <v>12</v>
      </c>
      <c r="S39">
        <f t="shared" si="5"/>
        <v>17</v>
      </c>
      <c r="T39">
        <f t="shared" si="6"/>
        <v>7</v>
      </c>
      <c r="U39">
        <f t="shared" si="7"/>
        <v>14</v>
      </c>
      <c r="V39">
        <f t="shared" si="8"/>
        <v>5</v>
      </c>
      <c r="W39">
        <f t="shared" si="9"/>
        <v>7</v>
      </c>
      <c r="X39">
        <f t="shared" si="10"/>
        <v>2</v>
      </c>
      <c r="Y39">
        <f t="shared" si="11"/>
        <v>5</v>
      </c>
      <c r="Z39">
        <f t="shared" si="12"/>
        <v>2</v>
      </c>
      <c r="AA39">
        <f t="shared" si="13"/>
        <v>9</v>
      </c>
      <c r="AB39">
        <f t="shared" si="14"/>
        <v>15</v>
      </c>
      <c r="AC39">
        <f t="shared" si="15"/>
        <v>9</v>
      </c>
      <c r="AD39">
        <f t="shared" si="16"/>
        <v>8</v>
      </c>
      <c r="AE39">
        <f t="shared" si="17"/>
        <v>7</v>
      </c>
      <c r="AF39">
        <f t="shared" si="20"/>
        <v>1008400</v>
      </c>
      <c r="AG39">
        <f t="shared" si="21"/>
        <v>1008400</v>
      </c>
      <c r="AH39">
        <f t="shared" si="22"/>
        <v>0</v>
      </c>
    </row>
    <row r="40" spans="1:34">
      <c r="A40">
        <f t="shared" ref="A40:P40" si="36">A20</f>
        <v>16</v>
      </c>
      <c r="B40">
        <f t="shared" si="36"/>
        <v>11</v>
      </c>
      <c r="C40">
        <f t="shared" si="36"/>
        <v>7</v>
      </c>
      <c r="D40">
        <f t="shared" si="36"/>
        <v>5</v>
      </c>
      <c r="E40">
        <f t="shared" si="36"/>
        <v>8</v>
      </c>
      <c r="F40">
        <f t="shared" si="36"/>
        <v>10</v>
      </c>
      <c r="G40">
        <f t="shared" si="36"/>
        <v>16</v>
      </c>
      <c r="H40">
        <f t="shared" si="36"/>
        <v>17</v>
      </c>
      <c r="I40">
        <f t="shared" si="36"/>
        <v>6</v>
      </c>
      <c r="J40">
        <f t="shared" si="36"/>
        <v>10</v>
      </c>
      <c r="K40">
        <f t="shared" si="36"/>
        <v>6</v>
      </c>
      <c r="L40">
        <f t="shared" si="36"/>
        <v>16</v>
      </c>
      <c r="M40">
        <f t="shared" si="36"/>
        <v>5</v>
      </c>
      <c r="N40">
        <f t="shared" si="36"/>
        <v>16</v>
      </c>
      <c r="O40">
        <f t="shared" si="36"/>
        <v>6</v>
      </c>
      <c r="P40">
        <f t="shared" si="36"/>
        <v>1</v>
      </c>
      <c r="Q40">
        <f t="shared" si="19"/>
        <v>7</v>
      </c>
      <c r="R40">
        <f t="shared" si="4"/>
        <v>11</v>
      </c>
      <c r="S40">
        <f t="shared" si="5"/>
        <v>13</v>
      </c>
      <c r="T40">
        <f t="shared" si="6"/>
        <v>10</v>
      </c>
      <c r="U40">
        <f t="shared" si="7"/>
        <v>8</v>
      </c>
      <c r="V40">
        <f t="shared" si="8"/>
        <v>2</v>
      </c>
      <c r="W40">
        <f t="shared" si="9"/>
        <v>1</v>
      </c>
      <c r="X40">
        <f t="shared" si="10"/>
        <v>12</v>
      </c>
      <c r="Y40">
        <f t="shared" si="11"/>
        <v>8</v>
      </c>
      <c r="Z40">
        <f t="shared" si="12"/>
        <v>12</v>
      </c>
      <c r="AA40">
        <f t="shared" si="13"/>
        <v>2</v>
      </c>
      <c r="AB40">
        <f t="shared" si="14"/>
        <v>13</v>
      </c>
      <c r="AC40">
        <f t="shared" si="15"/>
        <v>2</v>
      </c>
      <c r="AD40">
        <f t="shared" si="16"/>
        <v>12</v>
      </c>
      <c r="AE40">
        <f t="shared" si="17"/>
        <v>17</v>
      </c>
      <c r="AF40">
        <f t="shared" si="20"/>
        <v>1000000</v>
      </c>
      <c r="AG40">
        <f t="shared" si="21"/>
        <v>1000000</v>
      </c>
      <c r="AH40">
        <f t="shared" si="22"/>
        <v>0</v>
      </c>
    </row>
    <row r="41" spans="1:34">
      <c r="A41">
        <f t="shared" ref="A41:P41" si="37">A21</f>
        <v>17</v>
      </c>
      <c r="B41">
        <f t="shared" si="37"/>
        <v>11</v>
      </c>
      <c r="C41">
        <f t="shared" si="37"/>
        <v>12</v>
      </c>
      <c r="D41">
        <f t="shared" si="37"/>
        <v>5</v>
      </c>
      <c r="E41">
        <f t="shared" si="37"/>
        <v>4</v>
      </c>
      <c r="F41">
        <f t="shared" si="37"/>
        <v>10</v>
      </c>
      <c r="G41">
        <f t="shared" si="37"/>
        <v>15</v>
      </c>
      <c r="H41">
        <f t="shared" si="37"/>
        <v>7</v>
      </c>
      <c r="I41">
        <f t="shared" si="37"/>
        <v>1</v>
      </c>
      <c r="J41">
        <f t="shared" si="37"/>
        <v>11</v>
      </c>
      <c r="K41">
        <f t="shared" si="37"/>
        <v>1</v>
      </c>
      <c r="L41">
        <f t="shared" si="37"/>
        <v>5</v>
      </c>
      <c r="M41">
        <f t="shared" si="37"/>
        <v>12</v>
      </c>
      <c r="N41">
        <f t="shared" si="37"/>
        <v>7</v>
      </c>
      <c r="O41">
        <f t="shared" si="37"/>
        <v>4</v>
      </c>
      <c r="P41">
        <f t="shared" si="37"/>
        <v>1</v>
      </c>
      <c r="Q41">
        <f t="shared" si="19"/>
        <v>7</v>
      </c>
      <c r="R41">
        <f t="shared" si="4"/>
        <v>6</v>
      </c>
      <c r="S41">
        <f t="shared" si="5"/>
        <v>13</v>
      </c>
      <c r="T41">
        <f t="shared" si="6"/>
        <v>14</v>
      </c>
      <c r="U41">
        <f t="shared" si="7"/>
        <v>8</v>
      </c>
      <c r="V41">
        <f t="shared" si="8"/>
        <v>3</v>
      </c>
      <c r="W41">
        <f t="shared" si="9"/>
        <v>11</v>
      </c>
      <c r="X41">
        <f t="shared" si="10"/>
        <v>17</v>
      </c>
      <c r="Y41">
        <f t="shared" si="11"/>
        <v>7</v>
      </c>
      <c r="Z41">
        <f t="shared" si="12"/>
        <v>17</v>
      </c>
      <c r="AA41">
        <f t="shared" si="13"/>
        <v>13</v>
      </c>
      <c r="AB41">
        <f t="shared" si="14"/>
        <v>6</v>
      </c>
      <c r="AC41">
        <f t="shared" si="15"/>
        <v>11</v>
      </c>
      <c r="AD41">
        <f t="shared" si="16"/>
        <v>14</v>
      </c>
      <c r="AE41">
        <f t="shared" si="17"/>
        <v>17</v>
      </c>
      <c r="AF41">
        <f t="shared" si="20"/>
        <v>1000000</v>
      </c>
      <c r="AG41">
        <f t="shared" si="21"/>
        <v>1000000</v>
      </c>
      <c r="AH41">
        <f t="shared" si="22"/>
        <v>0</v>
      </c>
    </row>
    <row r="44" spans="1:34" ht="18">
      <c r="A44" s="30"/>
    </row>
    <row r="45" spans="1:34">
      <c r="A45" s="31"/>
    </row>
    <row r="48" spans="1:34" ht="18">
      <c r="A48" s="32" t="s">
        <v>166</v>
      </c>
      <c r="B48" s="33">
        <v>8002022</v>
      </c>
      <c r="C48" s="32" t="s">
        <v>167</v>
      </c>
      <c r="D48" s="33">
        <v>17</v>
      </c>
      <c r="E48" s="32" t="s">
        <v>168</v>
      </c>
      <c r="F48" s="33">
        <v>30</v>
      </c>
      <c r="G48" s="32" t="s">
        <v>169</v>
      </c>
      <c r="H48" s="33">
        <v>17</v>
      </c>
      <c r="I48" s="32" t="s">
        <v>170</v>
      </c>
      <c r="J48" s="33">
        <v>0</v>
      </c>
      <c r="K48" s="32" t="s">
        <v>171</v>
      </c>
      <c r="L48" s="33" t="s">
        <v>172</v>
      </c>
    </row>
    <row r="49" spans="1:32" ht="18.600000000000001" thickBot="1">
      <c r="A49" s="30"/>
    </row>
    <row r="50" spans="1:32" ht="15" thickBot="1">
      <c r="A50" s="34" t="s">
        <v>173</v>
      </c>
      <c r="B50" s="34" t="s">
        <v>174</v>
      </c>
      <c r="C50" s="34" t="s">
        <v>175</v>
      </c>
      <c r="D50" s="34" t="s">
        <v>176</v>
      </c>
      <c r="E50" s="34" t="s">
        <v>177</v>
      </c>
      <c r="F50" s="34" t="s">
        <v>178</v>
      </c>
      <c r="G50" s="34" t="s">
        <v>179</v>
      </c>
      <c r="H50" s="34" t="s">
        <v>180</v>
      </c>
      <c r="I50" s="34" t="s">
        <v>181</v>
      </c>
      <c r="J50" s="34" t="s">
        <v>182</v>
      </c>
      <c r="K50" s="34" t="s">
        <v>183</v>
      </c>
      <c r="L50" s="34" t="s">
        <v>184</v>
      </c>
      <c r="M50" s="34" t="s">
        <v>185</v>
      </c>
      <c r="N50" s="34" t="s">
        <v>186</v>
      </c>
      <c r="O50" s="34" t="s">
        <v>187</v>
      </c>
      <c r="P50" s="34" t="s">
        <v>188</v>
      </c>
      <c r="Q50" s="34" t="s">
        <v>189</v>
      </c>
      <c r="R50" s="34" t="s">
        <v>190</v>
      </c>
      <c r="S50" s="34" t="s">
        <v>191</v>
      </c>
      <c r="T50" s="34" t="s">
        <v>192</v>
      </c>
      <c r="U50" s="34" t="s">
        <v>193</v>
      </c>
      <c r="V50" s="34" t="s">
        <v>194</v>
      </c>
      <c r="W50" s="34" t="s">
        <v>195</v>
      </c>
      <c r="X50" s="34" t="s">
        <v>196</v>
      </c>
      <c r="Y50" s="34" t="s">
        <v>197</v>
      </c>
      <c r="Z50" s="34" t="s">
        <v>198</v>
      </c>
      <c r="AA50" s="34" t="s">
        <v>199</v>
      </c>
      <c r="AB50" s="34" t="s">
        <v>200</v>
      </c>
      <c r="AC50" s="34" t="s">
        <v>201</v>
      </c>
      <c r="AD50" s="34" t="s">
        <v>202</v>
      </c>
      <c r="AE50" s="34" t="s">
        <v>203</v>
      </c>
      <c r="AF50" s="34" t="s">
        <v>204</v>
      </c>
    </row>
    <row r="51" spans="1:32" ht="15" thickBot="1">
      <c r="A51" s="34" t="s">
        <v>205</v>
      </c>
      <c r="B51" s="35">
        <v>6</v>
      </c>
      <c r="C51" s="35">
        <v>3</v>
      </c>
      <c r="D51" s="35">
        <v>4</v>
      </c>
      <c r="E51" s="35">
        <v>10</v>
      </c>
      <c r="F51" s="35">
        <v>7</v>
      </c>
      <c r="G51" s="35">
        <v>7</v>
      </c>
      <c r="H51" s="35">
        <v>1</v>
      </c>
      <c r="I51" s="35">
        <v>14</v>
      </c>
      <c r="J51" s="35">
        <v>5</v>
      </c>
      <c r="K51" s="35">
        <v>17</v>
      </c>
      <c r="L51" s="35">
        <v>8</v>
      </c>
      <c r="M51" s="35">
        <v>15</v>
      </c>
      <c r="N51" s="35">
        <v>5</v>
      </c>
      <c r="O51" s="35">
        <v>3</v>
      </c>
      <c r="P51" s="35">
        <v>1</v>
      </c>
      <c r="Q51" s="35">
        <v>12</v>
      </c>
      <c r="R51" s="35">
        <v>15</v>
      </c>
      <c r="S51" s="35">
        <v>14</v>
      </c>
      <c r="T51" s="35">
        <v>8</v>
      </c>
      <c r="U51" s="35">
        <v>11</v>
      </c>
      <c r="V51" s="35">
        <v>11</v>
      </c>
      <c r="W51" s="35">
        <v>17</v>
      </c>
      <c r="X51" s="35">
        <v>4</v>
      </c>
      <c r="Y51" s="35">
        <v>13</v>
      </c>
      <c r="Z51" s="35">
        <v>1</v>
      </c>
      <c r="AA51" s="35">
        <v>10</v>
      </c>
      <c r="AB51" s="35">
        <v>3</v>
      </c>
      <c r="AC51" s="35">
        <v>13</v>
      </c>
      <c r="AD51" s="35">
        <v>15</v>
      </c>
      <c r="AE51" s="35">
        <v>17</v>
      </c>
      <c r="AF51" s="35">
        <v>1000000</v>
      </c>
    </row>
    <row r="52" spans="1:32" ht="15" thickBot="1">
      <c r="A52" s="34" t="s">
        <v>206</v>
      </c>
      <c r="B52" s="35">
        <v>11</v>
      </c>
      <c r="C52" s="35">
        <v>8</v>
      </c>
      <c r="D52" s="35">
        <v>5</v>
      </c>
      <c r="E52" s="35">
        <v>6</v>
      </c>
      <c r="F52" s="35">
        <v>10</v>
      </c>
      <c r="G52" s="35">
        <v>4</v>
      </c>
      <c r="H52" s="35">
        <v>7</v>
      </c>
      <c r="I52" s="35">
        <v>7</v>
      </c>
      <c r="J52" s="35">
        <v>7</v>
      </c>
      <c r="K52" s="35">
        <v>10</v>
      </c>
      <c r="L52" s="35">
        <v>12</v>
      </c>
      <c r="M52" s="35">
        <v>7</v>
      </c>
      <c r="N52" s="35">
        <v>17</v>
      </c>
      <c r="O52" s="35">
        <v>10</v>
      </c>
      <c r="P52" s="35">
        <v>1</v>
      </c>
      <c r="Q52" s="35">
        <v>7</v>
      </c>
      <c r="R52" s="35">
        <v>10</v>
      </c>
      <c r="S52" s="35">
        <v>13</v>
      </c>
      <c r="T52" s="35">
        <v>12</v>
      </c>
      <c r="U52" s="35">
        <v>8</v>
      </c>
      <c r="V52" s="35">
        <v>14</v>
      </c>
      <c r="W52" s="35">
        <v>11</v>
      </c>
      <c r="X52" s="35">
        <v>11</v>
      </c>
      <c r="Y52" s="35">
        <v>11</v>
      </c>
      <c r="Z52" s="35">
        <v>8</v>
      </c>
      <c r="AA52" s="35">
        <v>6</v>
      </c>
      <c r="AB52" s="35">
        <v>11</v>
      </c>
      <c r="AC52" s="35">
        <v>1</v>
      </c>
      <c r="AD52" s="35">
        <v>8</v>
      </c>
      <c r="AE52" s="35">
        <v>17</v>
      </c>
      <c r="AF52" s="35">
        <v>1000000</v>
      </c>
    </row>
    <row r="53" spans="1:32" ht="15" thickBot="1">
      <c r="A53" s="34" t="s">
        <v>207</v>
      </c>
      <c r="B53" s="35">
        <v>4</v>
      </c>
      <c r="C53" s="35">
        <v>15</v>
      </c>
      <c r="D53" s="35">
        <v>5</v>
      </c>
      <c r="E53" s="35">
        <v>16</v>
      </c>
      <c r="F53" s="35">
        <v>2</v>
      </c>
      <c r="G53" s="35">
        <v>6</v>
      </c>
      <c r="H53" s="35">
        <v>14</v>
      </c>
      <c r="I53" s="35">
        <v>3</v>
      </c>
      <c r="J53" s="35">
        <v>16</v>
      </c>
      <c r="K53" s="35">
        <v>5</v>
      </c>
      <c r="L53" s="35">
        <v>6</v>
      </c>
      <c r="M53" s="35">
        <v>1</v>
      </c>
      <c r="N53" s="35">
        <v>14</v>
      </c>
      <c r="O53" s="35">
        <v>10</v>
      </c>
      <c r="P53" s="35">
        <v>1</v>
      </c>
      <c r="Q53" s="35">
        <v>14</v>
      </c>
      <c r="R53" s="35">
        <v>3</v>
      </c>
      <c r="S53" s="35">
        <v>13</v>
      </c>
      <c r="T53" s="35">
        <v>2</v>
      </c>
      <c r="U53" s="35">
        <v>16</v>
      </c>
      <c r="V53" s="35">
        <v>12</v>
      </c>
      <c r="W53" s="35">
        <v>4</v>
      </c>
      <c r="X53" s="35">
        <v>15</v>
      </c>
      <c r="Y53" s="35">
        <v>2</v>
      </c>
      <c r="Z53" s="35">
        <v>13</v>
      </c>
      <c r="AA53" s="35">
        <v>12</v>
      </c>
      <c r="AB53" s="35">
        <v>17</v>
      </c>
      <c r="AC53" s="35">
        <v>4</v>
      </c>
      <c r="AD53" s="35">
        <v>8</v>
      </c>
      <c r="AE53" s="35">
        <v>17</v>
      </c>
      <c r="AF53" s="35">
        <v>1005000</v>
      </c>
    </row>
    <row r="54" spans="1:32" ht="15" thickBot="1">
      <c r="A54" s="34" t="s">
        <v>208</v>
      </c>
      <c r="B54" s="35">
        <v>17</v>
      </c>
      <c r="C54" s="35">
        <v>14</v>
      </c>
      <c r="D54" s="35">
        <v>5</v>
      </c>
      <c r="E54" s="35">
        <v>13</v>
      </c>
      <c r="F54" s="35">
        <v>7</v>
      </c>
      <c r="G54" s="35">
        <v>1</v>
      </c>
      <c r="H54" s="35">
        <v>9</v>
      </c>
      <c r="I54" s="35">
        <v>11</v>
      </c>
      <c r="J54" s="35">
        <v>17</v>
      </c>
      <c r="K54" s="35">
        <v>2</v>
      </c>
      <c r="L54" s="35">
        <v>1</v>
      </c>
      <c r="M54" s="35">
        <v>2</v>
      </c>
      <c r="N54" s="35">
        <v>1</v>
      </c>
      <c r="O54" s="35">
        <v>15</v>
      </c>
      <c r="P54" s="35">
        <v>11</v>
      </c>
      <c r="Q54" s="35">
        <v>1</v>
      </c>
      <c r="R54" s="35">
        <v>4</v>
      </c>
      <c r="S54" s="35">
        <v>13</v>
      </c>
      <c r="T54" s="35">
        <v>5</v>
      </c>
      <c r="U54" s="35">
        <v>11</v>
      </c>
      <c r="V54" s="35">
        <v>17</v>
      </c>
      <c r="W54" s="35">
        <v>9</v>
      </c>
      <c r="X54" s="35">
        <v>7</v>
      </c>
      <c r="Y54" s="35">
        <v>1</v>
      </c>
      <c r="Z54" s="35">
        <v>16</v>
      </c>
      <c r="AA54" s="35">
        <v>17</v>
      </c>
      <c r="AB54" s="35">
        <v>16</v>
      </c>
      <c r="AC54" s="35">
        <v>17</v>
      </c>
      <c r="AD54" s="35">
        <v>3</v>
      </c>
      <c r="AE54" s="35">
        <v>7</v>
      </c>
      <c r="AF54" s="35">
        <v>1085000</v>
      </c>
    </row>
    <row r="55" spans="1:32" ht="15" thickBot="1">
      <c r="A55" s="34" t="s">
        <v>209</v>
      </c>
      <c r="B55" s="35">
        <v>9</v>
      </c>
      <c r="C55" s="35">
        <v>15</v>
      </c>
      <c r="D55" s="35">
        <v>3</v>
      </c>
      <c r="E55" s="35">
        <v>14</v>
      </c>
      <c r="F55" s="35">
        <v>10</v>
      </c>
      <c r="G55" s="35">
        <v>5</v>
      </c>
      <c r="H55" s="35">
        <v>6</v>
      </c>
      <c r="I55" s="35">
        <v>12</v>
      </c>
      <c r="J55" s="35">
        <v>8</v>
      </c>
      <c r="K55" s="35">
        <v>7</v>
      </c>
      <c r="L55" s="35">
        <v>12</v>
      </c>
      <c r="M55" s="35">
        <v>4</v>
      </c>
      <c r="N55" s="35">
        <v>11</v>
      </c>
      <c r="O55" s="35">
        <v>2</v>
      </c>
      <c r="P55" s="35">
        <v>1</v>
      </c>
      <c r="Q55" s="35">
        <v>9</v>
      </c>
      <c r="R55" s="35">
        <v>3</v>
      </c>
      <c r="S55" s="35">
        <v>15</v>
      </c>
      <c r="T55" s="35">
        <v>4</v>
      </c>
      <c r="U55" s="35">
        <v>8</v>
      </c>
      <c r="V55" s="35">
        <v>13</v>
      </c>
      <c r="W55" s="35">
        <v>12</v>
      </c>
      <c r="X55" s="35">
        <v>6</v>
      </c>
      <c r="Y55" s="35">
        <v>10</v>
      </c>
      <c r="Z55" s="35">
        <v>11</v>
      </c>
      <c r="AA55" s="35">
        <v>6</v>
      </c>
      <c r="AB55" s="35">
        <v>14</v>
      </c>
      <c r="AC55" s="35">
        <v>7</v>
      </c>
      <c r="AD55" s="35">
        <v>16</v>
      </c>
      <c r="AE55" s="35">
        <v>17</v>
      </c>
      <c r="AF55" s="35">
        <v>1000000</v>
      </c>
    </row>
    <row r="56" spans="1:32" ht="15" thickBot="1">
      <c r="A56" s="34" t="s">
        <v>210</v>
      </c>
      <c r="B56" s="35">
        <v>6</v>
      </c>
      <c r="C56" s="35">
        <v>10</v>
      </c>
      <c r="D56" s="35">
        <v>5</v>
      </c>
      <c r="E56" s="35">
        <v>3</v>
      </c>
      <c r="F56" s="35">
        <v>10</v>
      </c>
      <c r="G56" s="35">
        <v>3</v>
      </c>
      <c r="H56" s="35">
        <v>2</v>
      </c>
      <c r="I56" s="35">
        <v>5</v>
      </c>
      <c r="J56" s="35">
        <v>9</v>
      </c>
      <c r="K56" s="35">
        <v>8</v>
      </c>
      <c r="L56" s="35">
        <v>3</v>
      </c>
      <c r="M56" s="35">
        <v>8</v>
      </c>
      <c r="N56" s="35">
        <v>5</v>
      </c>
      <c r="O56" s="35">
        <v>16</v>
      </c>
      <c r="P56" s="35">
        <v>11</v>
      </c>
      <c r="Q56" s="35">
        <v>12</v>
      </c>
      <c r="R56" s="35">
        <v>8</v>
      </c>
      <c r="S56" s="35">
        <v>13</v>
      </c>
      <c r="T56" s="35">
        <v>15</v>
      </c>
      <c r="U56" s="35">
        <v>8</v>
      </c>
      <c r="V56" s="35">
        <v>15</v>
      </c>
      <c r="W56" s="35">
        <v>16</v>
      </c>
      <c r="X56" s="35">
        <v>13</v>
      </c>
      <c r="Y56" s="35">
        <v>9</v>
      </c>
      <c r="Z56" s="35">
        <v>10</v>
      </c>
      <c r="AA56" s="35">
        <v>15</v>
      </c>
      <c r="AB56" s="35">
        <v>10</v>
      </c>
      <c r="AC56" s="35">
        <v>13</v>
      </c>
      <c r="AD56" s="35">
        <v>2</v>
      </c>
      <c r="AE56" s="35">
        <v>7</v>
      </c>
      <c r="AF56" s="35">
        <v>1009500</v>
      </c>
    </row>
    <row r="57" spans="1:32" ht="15" thickBot="1">
      <c r="A57" s="34" t="s">
        <v>211</v>
      </c>
      <c r="B57" s="35">
        <v>11</v>
      </c>
      <c r="C57" s="35">
        <v>5</v>
      </c>
      <c r="D57" s="35">
        <v>5</v>
      </c>
      <c r="E57" s="35">
        <v>9</v>
      </c>
      <c r="F57" s="35">
        <v>7</v>
      </c>
      <c r="G57" s="35">
        <v>2</v>
      </c>
      <c r="H57" s="35">
        <v>16</v>
      </c>
      <c r="I57" s="35">
        <v>2</v>
      </c>
      <c r="J57" s="35">
        <v>3</v>
      </c>
      <c r="K57" s="35">
        <v>11</v>
      </c>
      <c r="L57" s="35">
        <v>4</v>
      </c>
      <c r="M57" s="35">
        <v>16</v>
      </c>
      <c r="N57" s="35">
        <v>4</v>
      </c>
      <c r="O57" s="35">
        <v>10</v>
      </c>
      <c r="P57" s="35">
        <v>11</v>
      </c>
      <c r="Q57" s="35">
        <v>7</v>
      </c>
      <c r="R57" s="35">
        <v>13</v>
      </c>
      <c r="S57" s="35">
        <v>13</v>
      </c>
      <c r="T57" s="35">
        <v>9</v>
      </c>
      <c r="U57" s="35">
        <v>11</v>
      </c>
      <c r="V57" s="35">
        <v>16</v>
      </c>
      <c r="W57" s="35">
        <v>2</v>
      </c>
      <c r="X57" s="35">
        <v>16</v>
      </c>
      <c r="Y57" s="35">
        <v>15</v>
      </c>
      <c r="Z57" s="35">
        <v>7</v>
      </c>
      <c r="AA57" s="35">
        <v>14</v>
      </c>
      <c r="AB57" s="35">
        <v>2</v>
      </c>
      <c r="AC57" s="35">
        <v>14</v>
      </c>
      <c r="AD57" s="35">
        <v>8</v>
      </c>
      <c r="AE57" s="35">
        <v>7</v>
      </c>
      <c r="AF57" s="35">
        <v>1009000</v>
      </c>
    </row>
    <row r="58" spans="1:32" ht="15" thickBot="1">
      <c r="A58" s="34" t="s">
        <v>212</v>
      </c>
      <c r="B58" s="35">
        <v>6</v>
      </c>
      <c r="C58" s="35">
        <v>4</v>
      </c>
      <c r="D58" s="35">
        <v>5</v>
      </c>
      <c r="E58" s="35">
        <v>5</v>
      </c>
      <c r="F58" s="35">
        <v>10</v>
      </c>
      <c r="G58" s="35">
        <v>8</v>
      </c>
      <c r="H58" s="35">
        <v>11</v>
      </c>
      <c r="I58" s="35">
        <v>13</v>
      </c>
      <c r="J58" s="35">
        <v>1</v>
      </c>
      <c r="K58" s="35">
        <v>15</v>
      </c>
      <c r="L58" s="35">
        <v>12</v>
      </c>
      <c r="M58" s="35">
        <v>6</v>
      </c>
      <c r="N58" s="35">
        <v>13</v>
      </c>
      <c r="O58" s="35">
        <v>9</v>
      </c>
      <c r="P58" s="35">
        <v>11</v>
      </c>
      <c r="Q58" s="35">
        <v>12</v>
      </c>
      <c r="R58" s="35">
        <v>14</v>
      </c>
      <c r="S58" s="35">
        <v>13</v>
      </c>
      <c r="T58" s="35">
        <v>13</v>
      </c>
      <c r="U58" s="35">
        <v>8</v>
      </c>
      <c r="V58" s="35">
        <v>10</v>
      </c>
      <c r="W58" s="35">
        <v>7</v>
      </c>
      <c r="X58" s="35">
        <v>5</v>
      </c>
      <c r="Y58" s="35">
        <v>17</v>
      </c>
      <c r="Z58" s="35">
        <v>3</v>
      </c>
      <c r="AA58" s="35">
        <v>6</v>
      </c>
      <c r="AB58" s="35">
        <v>12</v>
      </c>
      <c r="AC58" s="35">
        <v>5</v>
      </c>
      <c r="AD58" s="35">
        <v>9</v>
      </c>
      <c r="AE58" s="35">
        <v>7</v>
      </c>
      <c r="AF58" s="35">
        <v>1010000</v>
      </c>
    </row>
    <row r="59" spans="1:32" ht="15" thickBot="1">
      <c r="A59" s="34" t="s">
        <v>213</v>
      </c>
      <c r="B59" s="35">
        <v>15</v>
      </c>
      <c r="C59" s="35">
        <v>11</v>
      </c>
      <c r="D59" s="35">
        <v>5</v>
      </c>
      <c r="E59" s="35">
        <v>12</v>
      </c>
      <c r="F59" s="35">
        <v>4</v>
      </c>
      <c r="G59" s="35">
        <v>9</v>
      </c>
      <c r="H59" s="35">
        <v>11</v>
      </c>
      <c r="I59" s="35">
        <v>15</v>
      </c>
      <c r="J59" s="35">
        <v>14</v>
      </c>
      <c r="K59" s="35">
        <v>4</v>
      </c>
      <c r="L59" s="35">
        <v>16</v>
      </c>
      <c r="M59" s="35">
        <v>13</v>
      </c>
      <c r="N59" s="35">
        <v>9</v>
      </c>
      <c r="O59" s="35">
        <v>4</v>
      </c>
      <c r="P59" s="35">
        <v>1</v>
      </c>
      <c r="Q59" s="35">
        <v>3</v>
      </c>
      <c r="R59" s="35">
        <v>7</v>
      </c>
      <c r="S59" s="35">
        <v>13</v>
      </c>
      <c r="T59" s="35">
        <v>6</v>
      </c>
      <c r="U59" s="35">
        <v>14</v>
      </c>
      <c r="V59" s="35">
        <v>9</v>
      </c>
      <c r="W59" s="35">
        <v>7</v>
      </c>
      <c r="X59" s="35">
        <v>3</v>
      </c>
      <c r="Y59" s="35">
        <v>4</v>
      </c>
      <c r="Z59" s="35">
        <v>14</v>
      </c>
      <c r="AA59" s="35">
        <v>2</v>
      </c>
      <c r="AB59" s="35">
        <v>5</v>
      </c>
      <c r="AC59" s="35">
        <v>9</v>
      </c>
      <c r="AD59" s="35">
        <v>14</v>
      </c>
      <c r="AE59" s="35">
        <v>17</v>
      </c>
      <c r="AF59" s="35">
        <v>1000000</v>
      </c>
    </row>
    <row r="60" spans="1:32" ht="15" thickBot="1">
      <c r="A60" s="34" t="s">
        <v>214</v>
      </c>
      <c r="B60" s="35">
        <v>15</v>
      </c>
      <c r="C60" s="35">
        <v>15</v>
      </c>
      <c r="D60" s="35">
        <v>5</v>
      </c>
      <c r="E60" s="35">
        <v>16</v>
      </c>
      <c r="F60" s="35">
        <v>4</v>
      </c>
      <c r="G60" s="35">
        <v>10</v>
      </c>
      <c r="H60" s="35">
        <v>9</v>
      </c>
      <c r="I60" s="35">
        <v>17</v>
      </c>
      <c r="J60" s="35">
        <v>12</v>
      </c>
      <c r="K60" s="35">
        <v>13</v>
      </c>
      <c r="L60" s="35">
        <v>10</v>
      </c>
      <c r="M60" s="35">
        <v>17</v>
      </c>
      <c r="N60" s="35">
        <v>7</v>
      </c>
      <c r="O60" s="35">
        <v>14</v>
      </c>
      <c r="P60" s="35">
        <v>11</v>
      </c>
      <c r="Q60" s="35">
        <v>3</v>
      </c>
      <c r="R60" s="35">
        <v>3</v>
      </c>
      <c r="S60" s="35">
        <v>13</v>
      </c>
      <c r="T60" s="35">
        <v>2</v>
      </c>
      <c r="U60" s="35">
        <v>14</v>
      </c>
      <c r="V60" s="35">
        <v>8</v>
      </c>
      <c r="W60" s="35">
        <v>9</v>
      </c>
      <c r="X60" s="35">
        <v>1</v>
      </c>
      <c r="Y60" s="35">
        <v>6</v>
      </c>
      <c r="Z60" s="35">
        <v>5</v>
      </c>
      <c r="AA60" s="35">
        <v>8</v>
      </c>
      <c r="AB60" s="35">
        <v>1</v>
      </c>
      <c r="AC60" s="35">
        <v>11</v>
      </c>
      <c r="AD60" s="35">
        <v>4</v>
      </c>
      <c r="AE60" s="35">
        <v>7</v>
      </c>
      <c r="AF60" s="35">
        <v>1006000</v>
      </c>
    </row>
    <row r="61" spans="1:32" ht="15" thickBot="1">
      <c r="A61" s="34" t="s">
        <v>215</v>
      </c>
      <c r="B61" s="35">
        <v>4</v>
      </c>
      <c r="C61" s="35">
        <v>8</v>
      </c>
      <c r="D61" s="35">
        <v>5</v>
      </c>
      <c r="E61" s="35">
        <v>1</v>
      </c>
      <c r="F61" s="35">
        <v>10</v>
      </c>
      <c r="G61" s="35">
        <v>11</v>
      </c>
      <c r="H61" s="35">
        <v>4</v>
      </c>
      <c r="I61" s="35">
        <v>8</v>
      </c>
      <c r="J61" s="35">
        <v>4</v>
      </c>
      <c r="K61" s="35">
        <v>2</v>
      </c>
      <c r="L61" s="35">
        <v>2</v>
      </c>
      <c r="M61" s="35">
        <v>14</v>
      </c>
      <c r="N61" s="35">
        <v>3</v>
      </c>
      <c r="O61" s="35">
        <v>1</v>
      </c>
      <c r="P61" s="35">
        <v>1</v>
      </c>
      <c r="Q61" s="35">
        <v>14</v>
      </c>
      <c r="R61" s="35">
        <v>10</v>
      </c>
      <c r="S61" s="35">
        <v>13</v>
      </c>
      <c r="T61" s="35">
        <v>17</v>
      </c>
      <c r="U61" s="35">
        <v>8</v>
      </c>
      <c r="V61" s="35">
        <v>7</v>
      </c>
      <c r="W61" s="35">
        <v>14</v>
      </c>
      <c r="X61" s="35">
        <v>10</v>
      </c>
      <c r="Y61" s="35">
        <v>14</v>
      </c>
      <c r="Z61" s="35">
        <v>16</v>
      </c>
      <c r="AA61" s="35">
        <v>16</v>
      </c>
      <c r="AB61" s="35">
        <v>4</v>
      </c>
      <c r="AC61" s="35">
        <v>15</v>
      </c>
      <c r="AD61" s="35">
        <v>17</v>
      </c>
      <c r="AE61" s="35">
        <v>17</v>
      </c>
      <c r="AF61" s="35">
        <v>1005550</v>
      </c>
    </row>
    <row r="62" spans="1:32" ht="15" thickBot="1">
      <c r="A62" s="34" t="s">
        <v>216</v>
      </c>
      <c r="B62" s="35">
        <v>1</v>
      </c>
      <c r="C62" s="35">
        <v>2</v>
      </c>
      <c r="D62" s="35">
        <v>2</v>
      </c>
      <c r="E62" s="35">
        <v>2</v>
      </c>
      <c r="F62" s="35">
        <v>10</v>
      </c>
      <c r="G62" s="35">
        <v>12</v>
      </c>
      <c r="H62" s="35">
        <v>4</v>
      </c>
      <c r="I62" s="35">
        <v>4</v>
      </c>
      <c r="J62" s="35">
        <v>15</v>
      </c>
      <c r="K62" s="35">
        <v>9</v>
      </c>
      <c r="L62" s="35">
        <v>11</v>
      </c>
      <c r="M62" s="35">
        <v>11</v>
      </c>
      <c r="N62" s="35">
        <v>2</v>
      </c>
      <c r="O62" s="35">
        <v>7</v>
      </c>
      <c r="P62" s="35">
        <v>1</v>
      </c>
      <c r="Q62" s="35">
        <v>17</v>
      </c>
      <c r="R62" s="35">
        <v>16</v>
      </c>
      <c r="S62" s="35">
        <v>16</v>
      </c>
      <c r="T62" s="35">
        <v>16</v>
      </c>
      <c r="U62" s="35">
        <v>8</v>
      </c>
      <c r="V62" s="35">
        <v>6</v>
      </c>
      <c r="W62" s="35">
        <v>14</v>
      </c>
      <c r="X62" s="35">
        <v>14</v>
      </c>
      <c r="Y62" s="35">
        <v>3</v>
      </c>
      <c r="Z62" s="35">
        <v>9</v>
      </c>
      <c r="AA62" s="35">
        <v>7</v>
      </c>
      <c r="AB62" s="35">
        <v>7</v>
      </c>
      <c r="AC62" s="35">
        <v>16</v>
      </c>
      <c r="AD62" s="35">
        <v>11</v>
      </c>
      <c r="AE62" s="35">
        <v>17</v>
      </c>
      <c r="AF62" s="35">
        <v>1000000</v>
      </c>
    </row>
    <row r="63" spans="1:32" ht="15" thickBot="1">
      <c r="A63" s="34" t="s">
        <v>217</v>
      </c>
      <c r="B63" s="35">
        <v>2</v>
      </c>
      <c r="C63" s="35">
        <v>1</v>
      </c>
      <c r="D63" s="35">
        <v>5</v>
      </c>
      <c r="E63" s="35">
        <v>7</v>
      </c>
      <c r="F63" s="35">
        <v>1</v>
      </c>
      <c r="G63" s="35">
        <v>17</v>
      </c>
      <c r="H63" s="35">
        <v>3</v>
      </c>
      <c r="I63" s="35">
        <v>10</v>
      </c>
      <c r="J63" s="35">
        <v>2</v>
      </c>
      <c r="K63" s="35">
        <v>12</v>
      </c>
      <c r="L63" s="35">
        <v>12</v>
      </c>
      <c r="M63" s="35">
        <v>10</v>
      </c>
      <c r="N63" s="35">
        <v>14</v>
      </c>
      <c r="O63" s="35">
        <v>7</v>
      </c>
      <c r="P63" s="35">
        <v>11</v>
      </c>
      <c r="Q63" s="35">
        <v>16</v>
      </c>
      <c r="R63" s="35">
        <v>17</v>
      </c>
      <c r="S63" s="35">
        <v>13</v>
      </c>
      <c r="T63" s="35">
        <v>11</v>
      </c>
      <c r="U63" s="35">
        <v>17</v>
      </c>
      <c r="V63" s="35">
        <v>1</v>
      </c>
      <c r="W63" s="35">
        <v>15</v>
      </c>
      <c r="X63" s="35">
        <v>8</v>
      </c>
      <c r="Y63" s="35">
        <v>16</v>
      </c>
      <c r="Z63" s="35">
        <v>6</v>
      </c>
      <c r="AA63" s="35">
        <v>6</v>
      </c>
      <c r="AB63" s="35">
        <v>8</v>
      </c>
      <c r="AC63" s="35">
        <v>4</v>
      </c>
      <c r="AD63" s="35">
        <v>11</v>
      </c>
      <c r="AE63" s="35">
        <v>7</v>
      </c>
      <c r="AF63" s="35">
        <v>1007400</v>
      </c>
    </row>
    <row r="64" spans="1:32" ht="15" thickBot="1">
      <c r="A64" s="34" t="s">
        <v>218</v>
      </c>
      <c r="B64" s="35">
        <v>2</v>
      </c>
      <c r="C64" s="35">
        <v>13</v>
      </c>
      <c r="D64" s="35">
        <v>5</v>
      </c>
      <c r="E64" s="35">
        <v>14</v>
      </c>
      <c r="F64" s="35">
        <v>3</v>
      </c>
      <c r="G64" s="35">
        <v>14</v>
      </c>
      <c r="H64" s="35">
        <v>14</v>
      </c>
      <c r="I64" s="35">
        <v>9</v>
      </c>
      <c r="J64" s="35">
        <v>6</v>
      </c>
      <c r="K64" s="35">
        <v>14</v>
      </c>
      <c r="L64" s="35">
        <v>7</v>
      </c>
      <c r="M64" s="35">
        <v>9</v>
      </c>
      <c r="N64" s="35">
        <v>11</v>
      </c>
      <c r="O64" s="35">
        <v>17</v>
      </c>
      <c r="P64" s="35">
        <v>1</v>
      </c>
      <c r="Q64" s="35">
        <v>16</v>
      </c>
      <c r="R64" s="35">
        <v>5</v>
      </c>
      <c r="S64" s="35">
        <v>13</v>
      </c>
      <c r="T64" s="35">
        <v>4</v>
      </c>
      <c r="U64" s="35">
        <v>15</v>
      </c>
      <c r="V64" s="35">
        <v>4</v>
      </c>
      <c r="W64" s="35">
        <v>4</v>
      </c>
      <c r="X64" s="35">
        <v>9</v>
      </c>
      <c r="Y64" s="35">
        <v>12</v>
      </c>
      <c r="Z64" s="35">
        <v>4</v>
      </c>
      <c r="AA64" s="35">
        <v>11</v>
      </c>
      <c r="AB64" s="35">
        <v>9</v>
      </c>
      <c r="AC64" s="35">
        <v>7</v>
      </c>
      <c r="AD64" s="35">
        <v>1</v>
      </c>
      <c r="AE64" s="35">
        <v>17</v>
      </c>
      <c r="AF64" s="35">
        <v>1000000</v>
      </c>
    </row>
    <row r="65" spans="1:51" ht="15" thickBot="1">
      <c r="A65" s="34" t="s">
        <v>219</v>
      </c>
      <c r="B65" s="35">
        <v>9</v>
      </c>
      <c r="C65" s="35">
        <v>6</v>
      </c>
      <c r="D65" s="35">
        <v>1</v>
      </c>
      <c r="E65" s="35">
        <v>11</v>
      </c>
      <c r="F65" s="35">
        <v>4</v>
      </c>
      <c r="G65" s="35">
        <v>13</v>
      </c>
      <c r="H65" s="35">
        <v>11</v>
      </c>
      <c r="I65" s="35">
        <v>16</v>
      </c>
      <c r="J65" s="35">
        <v>13</v>
      </c>
      <c r="K65" s="35">
        <v>16</v>
      </c>
      <c r="L65" s="35">
        <v>9</v>
      </c>
      <c r="M65" s="35">
        <v>3</v>
      </c>
      <c r="N65" s="35">
        <v>9</v>
      </c>
      <c r="O65" s="35">
        <v>10</v>
      </c>
      <c r="P65" s="35">
        <v>11</v>
      </c>
      <c r="Q65" s="35">
        <v>9</v>
      </c>
      <c r="R65" s="35">
        <v>12</v>
      </c>
      <c r="S65" s="35">
        <v>17</v>
      </c>
      <c r="T65" s="35">
        <v>7</v>
      </c>
      <c r="U65" s="35">
        <v>14</v>
      </c>
      <c r="V65" s="35">
        <v>5</v>
      </c>
      <c r="W65" s="35">
        <v>7</v>
      </c>
      <c r="X65" s="35">
        <v>2</v>
      </c>
      <c r="Y65" s="35">
        <v>5</v>
      </c>
      <c r="Z65" s="35">
        <v>2</v>
      </c>
      <c r="AA65" s="35">
        <v>9</v>
      </c>
      <c r="AB65" s="35">
        <v>15</v>
      </c>
      <c r="AC65" s="35">
        <v>9</v>
      </c>
      <c r="AD65" s="35">
        <v>8</v>
      </c>
      <c r="AE65" s="35">
        <v>7</v>
      </c>
      <c r="AF65" s="35">
        <v>1008400</v>
      </c>
    </row>
    <row r="66" spans="1:51" ht="15" thickBot="1">
      <c r="A66" s="34" t="s">
        <v>220</v>
      </c>
      <c r="B66" s="35">
        <v>11</v>
      </c>
      <c r="C66" s="35">
        <v>7</v>
      </c>
      <c r="D66" s="35">
        <v>5</v>
      </c>
      <c r="E66" s="35">
        <v>8</v>
      </c>
      <c r="F66" s="35">
        <v>10</v>
      </c>
      <c r="G66" s="35">
        <v>16</v>
      </c>
      <c r="H66" s="35">
        <v>17</v>
      </c>
      <c r="I66" s="35">
        <v>6</v>
      </c>
      <c r="J66" s="35">
        <v>10</v>
      </c>
      <c r="K66" s="35">
        <v>6</v>
      </c>
      <c r="L66" s="35">
        <v>16</v>
      </c>
      <c r="M66" s="35">
        <v>5</v>
      </c>
      <c r="N66" s="35">
        <v>16</v>
      </c>
      <c r="O66" s="35">
        <v>6</v>
      </c>
      <c r="P66" s="35">
        <v>1</v>
      </c>
      <c r="Q66" s="35">
        <v>7</v>
      </c>
      <c r="R66" s="35">
        <v>11</v>
      </c>
      <c r="S66" s="35">
        <v>13</v>
      </c>
      <c r="T66" s="35">
        <v>10</v>
      </c>
      <c r="U66" s="35">
        <v>8</v>
      </c>
      <c r="V66" s="35">
        <v>2</v>
      </c>
      <c r="W66" s="35">
        <v>1</v>
      </c>
      <c r="X66" s="35">
        <v>12</v>
      </c>
      <c r="Y66" s="35">
        <v>8</v>
      </c>
      <c r="Z66" s="35">
        <v>12</v>
      </c>
      <c r="AA66" s="35">
        <v>2</v>
      </c>
      <c r="AB66" s="35">
        <v>13</v>
      </c>
      <c r="AC66" s="35">
        <v>2</v>
      </c>
      <c r="AD66" s="35">
        <v>12</v>
      </c>
      <c r="AE66" s="35">
        <v>17</v>
      </c>
      <c r="AF66" s="35">
        <v>1000000</v>
      </c>
    </row>
    <row r="67" spans="1:51" ht="15" thickBot="1">
      <c r="A67" s="34" t="s">
        <v>221</v>
      </c>
      <c r="B67" s="35">
        <v>11</v>
      </c>
      <c r="C67" s="35">
        <v>12</v>
      </c>
      <c r="D67" s="35">
        <v>5</v>
      </c>
      <c r="E67" s="35">
        <v>4</v>
      </c>
      <c r="F67" s="35">
        <v>10</v>
      </c>
      <c r="G67" s="35">
        <v>15</v>
      </c>
      <c r="H67" s="35">
        <v>7</v>
      </c>
      <c r="I67" s="35">
        <v>1</v>
      </c>
      <c r="J67" s="35">
        <v>11</v>
      </c>
      <c r="K67" s="35">
        <v>1</v>
      </c>
      <c r="L67" s="35">
        <v>5</v>
      </c>
      <c r="M67" s="35">
        <v>12</v>
      </c>
      <c r="N67" s="35">
        <v>7</v>
      </c>
      <c r="O67" s="35">
        <v>4</v>
      </c>
      <c r="P67" s="35">
        <v>1</v>
      </c>
      <c r="Q67" s="35">
        <v>7</v>
      </c>
      <c r="R67" s="35">
        <v>6</v>
      </c>
      <c r="S67" s="35">
        <v>13</v>
      </c>
      <c r="T67" s="35">
        <v>14</v>
      </c>
      <c r="U67" s="35">
        <v>8</v>
      </c>
      <c r="V67" s="35">
        <v>3</v>
      </c>
      <c r="W67" s="35">
        <v>11</v>
      </c>
      <c r="X67" s="35">
        <v>17</v>
      </c>
      <c r="Y67" s="35">
        <v>7</v>
      </c>
      <c r="Z67" s="35">
        <v>17</v>
      </c>
      <c r="AA67" s="35">
        <v>13</v>
      </c>
      <c r="AB67" s="35">
        <v>6</v>
      </c>
      <c r="AC67" s="35">
        <v>11</v>
      </c>
      <c r="AD67" s="35">
        <v>14</v>
      </c>
      <c r="AE67" s="35">
        <v>17</v>
      </c>
      <c r="AF67" s="35">
        <v>1000000</v>
      </c>
    </row>
    <row r="68" spans="1:51" ht="18.600000000000001" thickBot="1">
      <c r="A68" s="30"/>
    </row>
    <row r="69" spans="1:51" ht="15" thickBot="1">
      <c r="A69" s="34" t="s">
        <v>222</v>
      </c>
      <c r="B69" s="34" t="s">
        <v>174</v>
      </c>
      <c r="C69" s="34" t="s">
        <v>175</v>
      </c>
      <c r="D69" s="34" t="s">
        <v>176</v>
      </c>
      <c r="E69" s="34" t="s">
        <v>177</v>
      </c>
      <c r="F69" s="34" t="s">
        <v>178</v>
      </c>
      <c r="G69" s="34" t="s">
        <v>179</v>
      </c>
      <c r="H69" s="34" t="s">
        <v>180</v>
      </c>
      <c r="I69" s="34" t="s">
        <v>181</v>
      </c>
      <c r="J69" s="34" t="s">
        <v>182</v>
      </c>
      <c r="K69" s="34" t="s">
        <v>183</v>
      </c>
      <c r="L69" s="34" t="s">
        <v>184</v>
      </c>
      <c r="M69" s="34" t="s">
        <v>185</v>
      </c>
      <c r="N69" s="34" t="s">
        <v>186</v>
      </c>
      <c r="O69" s="34" t="s">
        <v>187</v>
      </c>
      <c r="P69" s="34" t="s">
        <v>188</v>
      </c>
      <c r="Q69" s="34" t="s">
        <v>189</v>
      </c>
      <c r="R69" s="34" t="s">
        <v>190</v>
      </c>
      <c r="S69" s="34" t="s">
        <v>191</v>
      </c>
      <c r="T69" s="34" t="s">
        <v>192</v>
      </c>
      <c r="U69" s="34" t="s">
        <v>193</v>
      </c>
      <c r="V69" s="34" t="s">
        <v>194</v>
      </c>
      <c r="W69" s="34" t="s">
        <v>195</v>
      </c>
      <c r="X69" s="34" t="s">
        <v>196</v>
      </c>
      <c r="Y69" s="34" t="s">
        <v>197</v>
      </c>
      <c r="Z69" s="34" t="s">
        <v>198</v>
      </c>
      <c r="AA69" s="34" t="s">
        <v>199</v>
      </c>
      <c r="AB69" s="34" t="s">
        <v>200</v>
      </c>
      <c r="AC69" s="34" t="s">
        <v>201</v>
      </c>
      <c r="AD69" s="34" t="s">
        <v>202</v>
      </c>
      <c r="AE69" s="34" t="s">
        <v>203</v>
      </c>
    </row>
    <row r="70" spans="1:51" ht="15" thickBot="1">
      <c r="A70" s="34" t="s">
        <v>223</v>
      </c>
      <c r="B70" s="35" t="s">
        <v>224</v>
      </c>
      <c r="C70" s="35" t="s">
        <v>225</v>
      </c>
      <c r="D70" s="35" t="s">
        <v>226</v>
      </c>
      <c r="E70" s="35" t="s">
        <v>227</v>
      </c>
      <c r="F70" s="35" t="s">
        <v>228</v>
      </c>
      <c r="G70" s="35" t="s">
        <v>229</v>
      </c>
      <c r="H70" s="35" t="s">
        <v>230</v>
      </c>
      <c r="I70" s="35" t="s">
        <v>230</v>
      </c>
      <c r="J70" s="35" t="s">
        <v>231</v>
      </c>
      <c r="K70" s="35" t="s">
        <v>228</v>
      </c>
      <c r="L70" s="35" t="s">
        <v>232</v>
      </c>
      <c r="M70" s="35" t="s">
        <v>233</v>
      </c>
      <c r="N70" s="35" t="s">
        <v>228</v>
      </c>
      <c r="O70" s="35" t="s">
        <v>224</v>
      </c>
      <c r="P70" s="35" t="s">
        <v>228</v>
      </c>
      <c r="Q70" s="35" t="s">
        <v>228</v>
      </c>
      <c r="R70" s="35" t="s">
        <v>228</v>
      </c>
      <c r="S70" s="35" t="s">
        <v>228</v>
      </c>
      <c r="T70" s="35" t="s">
        <v>228</v>
      </c>
      <c r="U70" s="35" t="s">
        <v>228</v>
      </c>
      <c r="V70" s="35" t="s">
        <v>228</v>
      </c>
      <c r="W70" s="35" t="s">
        <v>230</v>
      </c>
      <c r="X70" s="35" t="s">
        <v>234</v>
      </c>
      <c r="Y70" s="35" t="s">
        <v>228</v>
      </c>
      <c r="Z70" s="35" t="s">
        <v>228</v>
      </c>
      <c r="AA70" s="35" t="s">
        <v>228</v>
      </c>
      <c r="AB70" s="35" t="s">
        <v>228</v>
      </c>
      <c r="AC70" s="35" t="s">
        <v>230</v>
      </c>
      <c r="AD70" s="35" t="s">
        <v>230</v>
      </c>
      <c r="AE70" s="35" t="s">
        <v>235</v>
      </c>
    </row>
    <row r="71" spans="1:51" ht="15" thickBot="1">
      <c r="A71" s="34" t="s">
        <v>236</v>
      </c>
      <c r="B71" s="35" t="s">
        <v>228</v>
      </c>
      <c r="C71" s="35" t="s">
        <v>228</v>
      </c>
      <c r="D71" s="35" t="s">
        <v>226</v>
      </c>
      <c r="E71" s="35" t="s">
        <v>228</v>
      </c>
      <c r="F71" s="35" t="s">
        <v>228</v>
      </c>
      <c r="G71" s="35" t="s">
        <v>237</v>
      </c>
      <c r="H71" s="35" t="s">
        <v>230</v>
      </c>
      <c r="I71" s="35" t="s">
        <v>228</v>
      </c>
      <c r="J71" s="35" t="s">
        <v>228</v>
      </c>
      <c r="K71" s="35" t="s">
        <v>228</v>
      </c>
      <c r="L71" s="35" t="s">
        <v>232</v>
      </c>
      <c r="M71" s="35" t="s">
        <v>238</v>
      </c>
      <c r="N71" s="35" t="s">
        <v>228</v>
      </c>
      <c r="O71" s="35" t="s">
        <v>224</v>
      </c>
      <c r="P71" s="35" t="s">
        <v>228</v>
      </c>
      <c r="Q71" s="35" t="s">
        <v>228</v>
      </c>
      <c r="R71" s="35" t="s">
        <v>228</v>
      </c>
      <c r="S71" s="35" t="s">
        <v>228</v>
      </c>
      <c r="T71" s="35" t="s">
        <v>228</v>
      </c>
      <c r="U71" s="35" t="s">
        <v>228</v>
      </c>
      <c r="V71" s="35" t="s">
        <v>228</v>
      </c>
      <c r="W71" s="35" t="s">
        <v>228</v>
      </c>
      <c r="X71" s="35" t="s">
        <v>230</v>
      </c>
      <c r="Y71" s="35" t="s">
        <v>228</v>
      </c>
      <c r="Z71" s="35" t="s">
        <v>228</v>
      </c>
      <c r="AA71" s="35" t="s">
        <v>228</v>
      </c>
      <c r="AB71" s="35" t="s">
        <v>228</v>
      </c>
      <c r="AC71" s="35" t="s">
        <v>228</v>
      </c>
      <c r="AD71" s="35" t="s">
        <v>239</v>
      </c>
      <c r="AE71" s="35" t="s">
        <v>235</v>
      </c>
    </row>
    <row r="72" spans="1:51" ht="15" thickBot="1">
      <c r="A72" s="34" t="s">
        <v>240</v>
      </c>
      <c r="B72" s="35" t="s">
        <v>228</v>
      </c>
      <c r="C72" s="35" t="s">
        <v>228</v>
      </c>
      <c r="D72" s="35" t="s">
        <v>226</v>
      </c>
      <c r="E72" s="35" t="s">
        <v>228</v>
      </c>
      <c r="F72" s="35" t="s">
        <v>228</v>
      </c>
      <c r="G72" s="35" t="s">
        <v>241</v>
      </c>
      <c r="H72" s="35" t="s">
        <v>228</v>
      </c>
      <c r="I72" s="35" t="s">
        <v>228</v>
      </c>
      <c r="J72" s="35" t="s">
        <v>228</v>
      </c>
      <c r="K72" s="35" t="s">
        <v>228</v>
      </c>
      <c r="L72" s="35" t="s">
        <v>232</v>
      </c>
      <c r="M72" s="35" t="s">
        <v>242</v>
      </c>
      <c r="N72" s="35" t="s">
        <v>228</v>
      </c>
      <c r="O72" s="35" t="s">
        <v>228</v>
      </c>
      <c r="P72" s="35" t="s">
        <v>228</v>
      </c>
      <c r="Q72" s="35" t="s">
        <v>228</v>
      </c>
      <c r="R72" s="35" t="s">
        <v>228</v>
      </c>
      <c r="S72" s="35" t="s">
        <v>228</v>
      </c>
      <c r="T72" s="35" t="s">
        <v>228</v>
      </c>
      <c r="U72" s="35" t="s">
        <v>228</v>
      </c>
      <c r="V72" s="35" t="s">
        <v>228</v>
      </c>
      <c r="W72" s="35" t="s">
        <v>228</v>
      </c>
      <c r="X72" s="35" t="s">
        <v>230</v>
      </c>
      <c r="Y72" s="35" t="s">
        <v>228</v>
      </c>
      <c r="Z72" s="35" t="s">
        <v>228</v>
      </c>
      <c r="AA72" s="35" t="s">
        <v>228</v>
      </c>
      <c r="AB72" s="35" t="s">
        <v>228</v>
      </c>
      <c r="AC72" s="35" t="s">
        <v>228</v>
      </c>
      <c r="AD72" s="35" t="s">
        <v>228</v>
      </c>
      <c r="AE72" s="35" t="s">
        <v>235</v>
      </c>
    </row>
    <row r="73" spans="1:51" ht="15" thickBot="1">
      <c r="A73" s="34" t="s">
        <v>243</v>
      </c>
      <c r="B73" s="35" t="s">
        <v>228</v>
      </c>
      <c r="C73" s="35" t="s">
        <v>228</v>
      </c>
      <c r="D73" s="35" t="s">
        <v>244</v>
      </c>
      <c r="E73" s="35" t="s">
        <v>228</v>
      </c>
      <c r="F73" s="35" t="s">
        <v>228</v>
      </c>
      <c r="G73" s="35" t="s">
        <v>228</v>
      </c>
      <c r="H73" s="35" t="s">
        <v>228</v>
      </c>
      <c r="I73" s="35" t="s">
        <v>228</v>
      </c>
      <c r="J73" s="35" t="s">
        <v>228</v>
      </c>
      <c r="K73" s="35" t="s">
        <v>228</v>
      </c>
      <c r="L73" s="35" t="s">
        <v>228</v>
      </c>
      <c r="M73" s="35" t="s">
        <v>228</v>
      </c>
      <c r="N73" s="35" t="s">
        <v>228</v>
      </c>
      <c r="O73" s="35" t="s">
        <v>228</v>
      </c>
      <c r="P73" s="35" t="s">
        <v>228</v>
      </c>
      <c r="Q73" s="35" t="s">
        <v>228</v>
      </c>
      <c r="R73" s="35" t="s">
        <v>228</v>
      </c>
      <c r="S73" s="35" t="s">
        <v>228</v>
      </c>
      <c r="T73" s="35" t="s">
        <v>228</v>
      </c>
      <c r="U73" s="35" t="s">
        <v>228</v>
      </c>
      <c r="V73" s="35" t="s">
        <v>228</v>
      </c>
      <c r="W73" s="35" t="s">
        <v>228</v>
      </c>
      <c r="X73" s="35" t="s">
        <v>228</v>
      </c>
      <c r="Y73" s="35" t="s">
        <v>228</v>
      </c>
      <c r="Z73" s="35" t="s">
        <v>228</v>
      </c>
      <c r="AA73" s="35" t="s">
        <v>228</v>
      </c>
      <c r="AB73" s="35" t="s">
        <v>228</v>
      </c>
      <c r="AC73" s="35" t="s">
        <v>228</v>
      </c>
      <c r="AD73" s="35" t="s">
        <v>228</v>
      </c>
      <c r="AE73" s="35" t="s">
        <v>235</v>
      </c>
    </row>
    <row r="74" spans="1:51" ht="15" thickBot="1">
      <c r="A74" s="34" t="s">
        <v>245</v>
      </c>
      <c r="B74" s="35" t="s">
        <v>228</v>
      </c>
      <c r="C74" s="35" t="s">
        <v>228</v>
      </c>
      <c r="D74" s="35" t="s">
        <v>244</v>
      </c>
      <c r="E74" s="35" t="s">
        <v>228</v>
      </c>
      <c r="F74" s="35" t="s">
        <v>228</v>
      </c>
      <c r="G74" s="35" t="s">
        <v>228</v>
      </c>
      <c r="H74" s="35" t="s">
        <v>228</v>
      </c>
      <c r="I74" s="35" t="s">
        <v>228</v>
      </c>
      <c r="J74" s="35" t="s">
        <v>228</v>
      </c>
      <c r="K74" s="35" t="s">
        <v>228</v>
      </c>
      <c r="L74" s="35" t="s">
        <v>228</v>
      </c>
      <c r="M74" s="35" t="s">
        <v>228</v>
      </c>
      <c r="N74" s="35" t="s">
        <v>228</v>
      </c>
      <c r="O74" s="35" t="s">
        <v>228</v>
      </c>
      <c r="P74" s="35" t="s">
        <v>228</v>
      </c>
      <c r="Q74" s="35" t="s">
        <v>228</v>
      </c>
      <c r="R74" s="35" t="s">
        <v>228</v>
      </c>
      <c r="S74" s="35" t="s">
        <v>228</v>
      </c>
      <c r="T74" s="35" t="s">
        <v>228</v>
      </c>
      <c r="U74" s="35" t="s">
        <v>228</v>
      </c>
      <c r="V74" s="35" t="s">
        <v>228</v>
      </c>
      <c r="W74" s="35" t="s">
        <v>228</v>
      </c>
      <c r="X74" s="35" t="s">
        <v>228</v>
      </c>
      <c r="Y74" s="35" t="s">
        <v>228</v>
      </c>
      <c r="Z74" s="35" t="s">
        <v>228</v>
      </c>
      <c r="AA74" s="35" t="s">
        <v>228</v>
      </c>
      <c r="AB74" s="35" t="s">
        <v>228</v>
      </c>
      <c r="AC74" s="35" t="s">
        <v>228</v>
      </c>
      <c r="AD74" s="35" t="s">
        <v>228</v>
      </c>
      <c r="AE74" s="35" t="s">
        <v>235</v>
      </c>
    </row>
    <row r="75" spans="1:51" ht="15" thickBot="1">
      <c r="A75" s="34" t="s">
        <v>246</v>
      </c>
      <c r="B75" s="35" t="s">
        <v>228</v>
      </c>
      <c r="C75" s="35" t="s">
        <v>228</v>
      </c>
      <c r="D75" s="35" t="s">
        <v>228</v>
      </c>
      <c r="E75" s="35" t="s">
        <v>228</v>
      </c>
      <c r="F75" s="35" t="s">
        <v>228</v>
      </c>
      <c r="G75" s="35" t="s">
        <v>228</v>
      </c>
      <c r="H75" s="35" t="s">
        <v>228</v>
      </c>
      <c r="I75" s="35" t="s">
        <v>228</v>
      </c>
      <c r="J75" s="35" t="s">
        <v>228</v>
      </c>
      <c r="K75" s="35" t="s">
        <v>228</v>
      </c>
      <c r="L75" s="35" t="s">
        <v>228</v>
      </c>
      <c r="M75" s="35" t="s">
        <v>228</v>
      </c>
      <c r="N75" s="35" t="s">
        <v>228</v>
      </c>
      <c r="O75" s="35" t="s">
        <v>228</v>
      </c>
      <c r="P75" s="35" t="s">
        <v>228</v>
      </c>
      <c r="Q75" s="35" t="s">
        <v>228</v>
      </c>
      <c r="R75" s="35" t="s">
        <v>228</v>
      </c>
      <c r="S75" s="35" t="s">
        <v>228</v>
      </c>
      <c r="T75" s="35" t="s">
        <v>228</v>
      </c>
      <c r="U75" s="35" t="s">
        <v>228</v>
      </c>
      <c r="V75" s="35" t="s">
        <v>228</v>
      </c>
      <c r="W75" s="35" t="s">
        <v>228</v>
      </c>
      <c r="X75" s="35" t="s">
        <v>228</v>
      </c>
      <c r="Y75" s="35" t="s">
        <v>228</v>
      </c>
      <c r="Z75" s="35" t="s">
        <v>228</v>
      </c>
      <c r="AA75" s="35" t="s">
        <v>228</v>
      </c>
      <c r="AB75" s="35" t="s">
        <v>228</v>
      </c>
      <c r="AC75" s="35" t="s">
        <v>228</v>
      </c>
      <c r="AD75" s="35" t="s">
        <v>228</v>
      </c>
      <c r="AE75" s="35" t="s">
        <v>235</v>
      </c>
    </row>
    <row r="76" spans="1:51" ht="15" thickBot="1">
      <c r="A76" s="34" t="s">
        <v>247</v>
      </c>
      <c r="B76" s="35" t="s">
        <v>228</v>
      </c>
      <c r="C76" s="35" t="s">
        <v>228</v>
      </c>
      <c r="D76" s="35" t="s">
        <v>228</v>
      </c>
      <c r="E76" s="35" t="s">
        <v>228</v>
      </c>
      <c r="F76" s="35" t="s">
        <v>228</v>
      </c>
      <c r="G76" s="35" t="s">
        <v>228</v>
      </c>
      <c r="H76" s="35" t="s">
        <v>228</v>
      </c>
      <c r="I76" s="35" t="s">
        <v>228</v>
      </c>
      <c r="J76" s="35" t="s">
        <v>228</v>
      </c>
      <c r="K76" s="35" t="s">
        <v>228</v>
      </c>
      <c r="L76" s="35" t="s">
        <v>228</v>
      </c>
      <c r="M76" s="35" t="s">
        <v>228</v>
      </c>
      <c r="N76" s="35" t="s">
        <v>228</v>
      </c>
      <c r="O76" s="35" t="s">
        <v>228</v>
      </c>
      <c r="P76" s="35" t="s">
        <v>228</v>
      </c>
      <c r="Q76" s="35" t="s">
        <v>228</v>
      </c>
      <c r="R76" s="35" t="s">
        <v>228</v>
      </c>
      <c r="S76" s="35" t="s">
        <v>228</v>
      </c>
      <c r="T76" s="35" t="s">
        <v>228</v>
      </c>
      <c r="U76" s="35" t="s">
        <v>228</v>
      </c>
      <c r="V76" s="35" t="s">
        <v>228</v>
      </c>
      <c r="W76" s="35" t="s">
        <v>228</v>
      </c>
      <c r="X76" s="35" t="s">
        <v>228</v>
      </c>
      <c r="Y76" s="35" t="s">
        <v>228</v>
      </c>
      <c r="Z76" s="35" t="s">
        <v>228</v>
      </c>
      <c r="AA76" s="35" t="s">
        <v>228</v>
      </c>
      <c r="AB76" s="35" t="s">
        <v>228</v>
      </c>
      <c r="AC76" s="35" t="s">
        <v>228</v>
      </c>
      <c r="AD76" s="35" t="s">
        <v>228</v>
      </c>
      <c r="AE76" s="35" t="s">
        <v>235</v>
      </c>
    </row>
    <row r="77" spans="1:51" ht="15" thickBot="1">
      <c r="A77" s="34" t="s">
        <v>248</v>
      </c>
      <c r="B77" s="35" t="s">
        <v>228</v>
      </c>
      <c r="C77" s="35" t="s">
        <v>228</v>
      </c>
      <c r="D77" s="35" t="s">
        <v>228</v>
      </c>
      <c r="E77" s="35" t="s">
        <v>228</v>
      </c>
      <c r="F77" s="35" t="s">
        <v>228</v>
      </c>
      <c r="G77" s="35" t="s">
        <v>228</v>
      </c>
      <c r="H77" s="35" t="s">
        <v>228</v>
      </c>
      <c r="I77" s="35" t="s">
        <v>228</v>
      </c>
      <c r="J77" s="35" t="s">
        <v>228</v>
      </c>
      <c r="K77" s="35" t="s">
        <v>228</v>
      </c>
      <c r="L77" s="35" t="s">
        <v>228</v>
      </c>
      <c r="M77" s="35" t="s">
        <v>228</v>
      </c>
      <c r="N77" s="35" t="s">
        <v>228</v>
      </c>
      <c r="O77" s="35" t="s">
        <v>228</v>
      </c>
      <c r="P77" s="35" t="s">
        <v>228</v>
      </c>
      <c r="Q77" s="35" t="s">
        <v>228</v>
      </c>
      <c r="R77" s="35" t="s">
        <v>228</v>
      </c>
      <c r="S77" s="35" t="s">
        <v>228</v>
      </c>
      <c r="T77" s="35" t="s">
        <v>228</v>
      </c>
      <c r="U77" s="35" t="s">
        <v>228</v>
      </c>
      <c r="V77" s="35" t="s">
        <v>228</v>
      </c>
      <c r="W77" s="35" t="s">
        <v>228</v>
      </c>
      <c r="X77" s="35" t="s">
        <v>228</v>
      </c>
      <c r="Y77" s="35" t="s">
        <v>228</v>
      </c>
      <c r="Z77" s="35" t="s">
        <v>228</v>
      </c>
      <c r="AA77" s="35" t="s">
        <v>228</v>
      </c>
      <c r="AB77" s="35" t="s">
        <v>228</v>
      </c>
      <c r="AC77" s="35" t="s">
        <v>228</v>
      </c>
      <c r="AD77" s="35" t="s">
        <v>228</v>
      </c>
      <c r="AE77" s="35" t="s">
        <v>228</v>
      </c>
    </row>
    <row r="78" spans="1:51" ht="15" thickBot="1">
      <c r="A78" s="34" t="s">
        <v>249</v>
      </c>
      <c r="B78" s="35" t="s">
        <v>228</v>
      </c>
      <c r="C78" s="35" t="s">
        <v>228</v>
      </c>
      <c r="D78" s="35" t="s">
        <v>228</v>
      </c>
      <c r="E78" s="35" t="s">
        <v>228</v>
      </c>
      <c r="F78" s="35" t="s">
        <v>228</v>
      </c>
      <c r="G78" s="35" t="s">
        <v>228</v>
      </c>
      <c r="H78" s="35" t="s">
        <v>228</v>
      </c>
      <c r="I78" s="35" t="s">
        <v>228</v>
      </c>
      <c r="J78" s="35" t="s">
        <v>228</v>
      </c>
      <c r="K78" s="35" t="s">
        <v>228</v>
      </c>
      <c r="L78" s="35" t="s">
        <v>228</v>
      </c>
      <c r="M78" s="35" t="s">
        <v>228</v>
      </c>
      <c r="N78" s="35" t="s">
        <v>228</v>
      </c>
      <c r="O78" s="35" t="s">
        <v>228</v>
      </c>
      <c r="P78" s="35" t="s">
        <v>228</v>
      </c>
      <c r="Q78" s="35" t="s">
        <v>228</v>
      </c>
      <c r="R78" s="35" t="s">
        <v>228</v>
      </c>
      <c r="S78" s="35" t="s">
        <v>228</v>
      </c>
      <c r="T78" s="35" t="s">
        <v>228</v>
      </c>
      <c r="U78" s="35" t="s">
        <v>228</v>
      </c>
      <c r="V78" s="35" t="s">
        <v>228</v>
      </c>
      <c r="W78" s="35" t="s">
        <v>228</v>
      </c>
      <c r="X78" s="35" t="s">
        <v>228</v>
      </c>
      <c r="Y78" s="35" t="s">
        <v>228</v>
      </c>
      <c r="Z78" s="35" t="s">
        <v>228</v>
      </c>
      <c r="AA78" s="35" t="s">
        <v>228</v>
      </c>
      <c r="AB78" s="35" t="s">
        <v>228</v>
      </c>
      <c r="AC78" s="35" t="s">
        <v>228</v>
      </c>
      <c r="AD78" s="35" t="s">
        <v>228</v>
      </c>
      <c r="AE78" s="35" t="s">
        <v>228</v>
      </c>
    </row>
    <row r="79" spans="1:51" ht="15" thickBot="1">
      <c r="A79" s="34" t="s">
        <v>250</v>
      </c>
      <c r="B79" s="35" t="s">
        <v>228</v>
      </c>
      <c r="C79" s="35" t="s">
        <v>228</v>
      </c>
      <c r="D79" s="35" t="s">
        <v>228</v>
      </c>
      <c r="E79" s="35" t="s">
        <v>228</v>
      </c>
      <c r="F79" s="35" t="s">
        <v>228</v>
      </c>
      <c r="G79" s="35" t="s">
        <v>228</v>
      </c>
      <c r="H79" s="35" t="s">
        <v>228</v>
      </c>
      <c r="I79" s="35" t="s">
        <v>228</v>
      </c>
      <c r="J79" s="35" t="s">
        <v>228</v>
      </c>
      <c r="K79" s="35" t="s">
        <v>228</v>
      </c>
      <c r="L79" s="35" t="s">
        <v>228</v>
      </c>
      <c r="M79" s="35" t="s">
        <v>228</v>
      </c>
      <c r="N79" s="35" t="s">
        <v>228</v>
      </c>
      <c r="O79" s="35" t="s">
        <v>228</v>
      </c>
      <c r="P79" s="35" t="s">
        <v>228</v>
      </c>
      <c r="Q79" s="35" t="s">
        <v>228</v>
      </c>
      <c r="R79" s="35" t="s">
        <v>228</v>
      </c>
      <c r="S79" s="35" t="s">
        <v>228</v>
      </c>
      <c r="T79" s="35" t="s">
        <v>228</v>
      </c>
      <c r="U79" s="35" t="s">
        <v>228</v>
      </c>
      <c r="V79" s="35" t="s">
        <v>228</v>
      </c>
      <c r="W79" s="35" t="s">
        <v>228</v>
      </c>
      <c r="X79" s="35" t="s">
        <v>228</v>
      </c>
      <c r="Y79" s="35" t="s">
        <v>228</v>
      </c>
      <c r="Z79" s="35" t="s">
        <v>228</v>
      </c>
      <c r="AA79" s="35" t="s">
        <v>228</v>
      </c>
      <c r="AB79" s="35" t="s">
        <v>228</v>
      </c>
      <c r="AC79" s="35" t="s">
        <v>228</v>
      </c>
      <c r="AD79" s="35" t="s">
        <v>228</v>
      </c>
      <c r="AE79" s="35" t="s">
        <v>228</v>
      </c>
    </row>
    <row r="80" spans="1:51" ht="15" thickBot="1">
      <c r="A80" s="34" t="s">
        <v>251</v>
      </c>
      <c r="B80" s="35" t="s">
        <v>228</v>
      </c>
      <c r="C80" s="35" t="s">
        <v>228</v>
      </c>
      <c r="D80" s="35" t="s">
        <v>228</v>
      </c>
      <c r="E80" s="35" t="s">
        <v>228</v>
      </c>
      <c r="F80" s="35" t="s">
        <v>228</v>
      </c>
      <c r="G80" s="35" t="s">
        <v>228</v>
      </c>
      <c r="H80" s="35" t="s">
        <v>228</v>
      </c>
      <c r="I80" s="35" t="s">
        <v>228</v>
      </c>
      <c r="J80" s="35" t="s">
        <v>228</v>
      </c>
      <c r="K80" s="35" t="s">
        <v>228</v>
      </c>
      <c r="L80" s="35" t="s">
        <v>228</v>
      </c>
      <c r="M80" s="35" t="s">
        <v>228</v>
      </c>
      <c r="N80" s="35" t="s">
        <v>228</v>
      </c>
      <c r="O80" s="35" t="s">
        <v>228</v>
      </c>
      <c r="P80" s="35" t="s">
        <v>228</v>
      </c>
      <c r="Q80" s="35" t="s">
        <v>228</v>
      </c>
      <c r="R80" s="35" t="s">
        <v>228</v>
      </c>
      <c r="S80" s="35" t="s">
        <v>228</v>
      </c>
      <c r="T80" s="35" t="s">
        <v>228</v>
      </c>
      <c r="U80" s="35" t="s">
        <v>228</v>
      </c>
      <c r="V80" s="35" t="s">
        <v>228</v>
      </c>
      <c r="W80" s="35" t="s">
        <v>228</v>
      </c>
      <c r="X80" s="35" t="s">
        <v>228</v>
      </c>
      <c r="Y80" s="35" t="s">
        <v>228</v>
      </c>
      <c r="Z80" s="35" t="s">
        <v>228</v>
      </c>
      <c r="AA80" s="35" t="s">
        <v>228</v>
      </c>
      <c r="AB80" s="35" t="s">
        <v>228</v>
      </c>
      <c r="AC80" s="35" t="s">
        <v>228</v>
      </c>
      <c r="AD80" s="35" t="s">
        <v>228</v>
      </c>
      <c r="AE80" s="35" t="s">
        <v>228</v>
      </c>
      <c r="AH80" s="50" t="s">
        <v>280</v>
      </c>
      <c r="AI80" s="51"/>
      <c r="AJ80" s="51"/>
      <c r="AK80" s="51"/>
      <c r="AL80" s="51"/>
      <c r="AM80" s="51"/>
      <c r="AN80" s="51"/>
      <c r="AO80" s="51"/>
      <c r="AP80" s="51"/>
      <c r="AQ80" s="51"/>
      <c r="AR80" s="51"/>
      <c r="AS80" s="51"/>
      <c r="AT80" s="51"/>
      <c r="AU80" s="51"/>
      <c r="AV80" s="51"/>
      <c r="AW80" s="51"/>
      <c r="AX80" s="51"/>
      <c r="AY80" s="52"/>
    </row>
    <row r="81" spans="1:51" ht="15" thickBot="1">
      <c r="A81" s="34" t="s">
        <v>252</v>
      </c>
      <c r="B81" s="35" t="s">
        <v>228</v>
      </c>
      <c r="C81" s="35" t="s">
        <v>228</v>
      </c>
      <c r="D81" s="35" t="s">
        <v>228</v>
      </c>
      <c r="E81" s="35" t="s">
        <v>228</v>
      </c>
      <c r="F81" s="35" t="s">
        <v>228</v>
      </c>
      <c r="G81" s="35" t="s">
        <v>228</v>
      </c>
      <c r="H81" s="35" t="s">
        <v>228</v>
      </c>
      <c r="I81" s="35" t="s">
        <v>228</v>
      </c>
      <c r="J81" s="35" t="s">
        <v>228</v>
      </c>
      <c r="K81" s="35" t="s">
        <v>228</v>
      </c>
      <c r="L81" s="35" t="s">
        <v>228</v>
      </c>
      <c r="M81" s="35" t="s">
        <v>228</v>
      </c>
      <c r="N81" s="35" t="s">
        <v>228</v>
      </c>
      <c r="O81" s="35" t="s">
        <v>228</v>
      </c>
      <c r="P81" s="35" t="s">
        <v>228</v>
      </c>
      <c r="Q81" s="35" t="s">
        <v>228</v>
      </c>
      <c r="R81" s="35" t="s">
        <v>228</v>
      </c>
      <c r="S81" s="35" t="s">
        <v>228</v>
      </c>
      <c r="T81" s="35" t="s">
        <v>228</v>
      </c>
      <c r="U81" s="35" t="s">
        <v>228</v>
      </c>
      <c r="V81" s="35" t="s">
        <v>228</v>
      </c>
      <c r="W81" s="35" t="s">
        <v>228</v>
      </c>
      <c r="X81" s="35" t="s">
        <v>228</v>
      </c>
      <c r="Y81" s="35" t="s">
        <v>228</v>
      </c>
      <c r="Z81" s="35" t="s">
        <v>228</v>
      </c>
      <c r="AA81" s="35" t="s">
        <v>228</v>
      </c>
      <c r="AB81" s="35" t="s">
        <v>228</v>
      </c>
      <c r="AC81" s="35" t="s">
        <v>228</v>
      </c>
      <c r="AD81" s="35" t="s">
        <v>228</v>
      </c>
      <c r="AE81" s="35" t="s">
        <v>228</v>
      </c>
      <c r="AH81" s="53"/>
      <c r="AI81" s="45"/>
      <c r="AJ81" s="45"/>
      <c r="AK81" s="45"/>
      <c r="AL81" s="45"/>
      <c r="AM81" s="45"/>
      <c r="AN81" s="45"/>
      <c r="AO81" s="45"/>
      <c r="AP81" s="45"/>
      <c r="AQ81" s="45"/>
      <c r="AR81" s="45"/>
      <c r="AS81" s="45"/>
      <c r="AT81" s="45"/>
      <c r="AU81" s="45"/>
      <c r="AV81" s="45"/>
      <c r="AW81" s="45"/>
      <c r="AX81" s="45"/>
      <c r="AY81" s="54"/>
    </row>
    <row r="82" spans="1:51" ht="15" thickBot="1">
      <c r="A82" s="34" t="s">
        <v>253</v>
      </c>
      <c r="B82" s="35" t="s">
        <v>228</v>
      </c>
      <c r="C82" s="35" t="s">
        <v>228</v>
      </c>
      <c r="D82" s="35" t="s">
        <v>228</v>
      </c>
      <c r="E82" s="35" t="s">
        <v>228</v>
      </c>
      <c r="F82" s="35" t="s">
        <v>228</v>
      </c>
      <c r="G82" s="35" t="s">
        <v>228</v>
      </c>
      <c r="H82" s="35" t="s">
        <v>228</v>
      </c>
      <c r="I82" s="35" t="s">
        <v>228</v>
      </c>
      <c r="J82" s="35" t="s">
        <v>228</v>
      </c>
      <c r="K82" s="35" t="s">
        <v>228</v>
      </c>
      <c r="L82" s="35" t="s">
        <v>228</v>
      </c>
      <c r="M82" s="35" t="s">
        <v>228</v>
      </c>
      <c r="N82" s="35" t="s">
        <v>228</v>
      </c>
      <c r="O82" s="35" t="s">
        <v>228</v>
      </c>
      <c r="P82" s="35" t="s">
        <v>228</v>
      </c>
      <c r="Q82" s="35" t="s">
        <v>228</v>
      </c>
      <c r="R82" s="35" t="s">
        <v>228</v>
      </c>
      <c r="S82" s="35" t="s">
        <v>228</v>
      </c>
      <c r="T82" s="35" t="s">
        <v>228</v>
      </c>
      <c r="U82" s="35" t="s">
        <v>228</v>
      </c>
      <c r="V82" s="35" t="s">
        <v>228</v>
      </c>
      <c r="W82" s="35" t="s">
        <v>228</v>
      </c>
      <c r="X82" s="35" t="s">
        <v>228</v>
      </c>
      <c r="Y82" s="35" t="s">
        <v>228</v>
      </c>
      <c r="Z82" s="35" t="s">
        <v>228</v>
      </c>
      <c r="AA82" s="35" t="s">
        <v>228</v>
      </c>
      <c r="AB82" s="35" t="s">
        <v>228</v>
      </c>
      <c r="AC82" s="35" t="s">
        <v>228</v>
      </c>
      <c r="AD82" s="35" t="s">
        <v>228</v>
      </c>
      <c r="AE82" s="35" t="s">
        <v>228</v>
      </c>
      <c r="AH82" s="53"/>
      <c r="AI82" s="45"/>
      <c r="AJ82" s="45"/>
      <c r="AK82" s="45"/>
      <c r="AL82" s="45"/>
      <c r="AM82" s="45"/>
      <c r="AN82" s="45"/>
      <c r="AO82" s="45"/>
      <c r="AP82" s="45"/>
      <c r="AQ82" s="45"/>
      <c r="AR82" s="45"/>
      <c r="AS82" s="45"/>
      <c r="AT82" s="45"/>
      <c r="AU82" s="45"/>
      <c r="AV82" s="45"/>
      <c r="AW82" s="45"/>
      <c r="AX82" s="45"/>
      <c r="AY82" s="54"/>
    </row>
    <row r="83" spans="1:51" ht="15" thickBot="1">
      <c r="A83" s="34" t="s">
        <v>254</v>
      </c>
      <c r="B83" s="35" t="s">
        <v>228</v>
      </c>
      <c r="C83" s="35" t="s">
        <v>228</v>
      </c>
      <c r="D83" s="35" t="s">
        <v>228</v>
      </c>
      <c r="E83" s="35" t="s">
        <v>228</v>
      </c>
      <c r="F83" s="35" t="s">
        <v>228</v>
      </c>
      <c r="G83" s="35" t="s">
        <v>228</v>
      </c>
      <c r="H83" s="35" t="s">
        <v>228</v>
      </c>
      <c r="I83" s="35" t="s">
        <v>228</v>
      </c>
      <c r="J83" s="35" t="s">
        <v>228</v>
      </c>
      <c r="K83" s="35" t="s">
        <v>228</v>
      </c>
      <c r="L83" s="35" t="s">
        <v>228</v>
      </c>
      <c r="M83" s="35" t="s">
        <v>228</v>
      </c>
      <c r="N83" s="35" t="s">
        <v>228</v>
      </c>
      <c r="O83" s="35" t="s">
        <v>228</v>
      </c>
      <c r="P83" s="35" t="s">
        <v>228</v>
      </c>
      <c r="Q83" s="35" t="s">
        <v>228</v>
      </c>
      <c r="R83" s="35" t="s">
        <v>228</v>
      </c>
      <c r="S83" s="35" t="s">
        <v>228</v>
      </c>
      <c r="T83" s="35" t="s">
        <v>228</v>
      </c>
      <c r="U83" s="35" t="s">
        <v>228</v>
      </c>
      <c r="V83" s="35" t="s">
        <v>228</v>
      </c>
      <c r="W83" s="35" t="s">
        <v>228</v>
      </c>
      <c r="X83" s="35" t="s">
        <v>228</v>
      </c>
      <c r="Y83" s="35" t="s">
        <v>228</v>
      </c>
      <c r="Z83" s="35" t="s">
        <v>228</v>
      </c>
      <c r="AA83" s="35" t="s">
        <v>228</v>
      </c>
      <c r="AB83" s="35" t="s">
        <v>228</v>
      </c>
      <c r="AC83" s="35" t="s">
        <v>228</v>
      </c>
      <c r="AD83" s="35" t="s">
        <v>228</v>
      </c>
      <c r="AE83" s="35" t="s">
        <v>228</v>
      </c>
      <c r="AH83" s="53"/>
      <c r="AI83" s="45"/>
      <c r="AJ83" s="45"/>
      <c r="AK83" s="45"/>
      <c r="AL83" s="45"/>
      <c r="AM83" s="45"/>
      <c r="AN83" s="45"/>
      <c r="AO83" s="45"/>
      <c r="AP83" s="45"/>
      <c r="AQ83" s="45"/>
      <c r="AR83" s="45"/>
      <c r="AS83" s="45"/>
      <c r="AT83" s="45"/>
      <c r="AU83" s="45"/>
      <c r="AV83" s="45"/>
      <c r="AW83" s="45"/>
      <c r="AX83" s="45"/>
      <c r="AY83" s="54"/>
    </row>
    <row r="84" spans="1:51" ht="15" thickBot="1">
      <c r="A84" s="34" t="s">
        <v>255</v>
      </c>
      <c r="B84" s="35" t="s">
        <v>228</v>
      </c>
      <c r="C84" s="35" t="s">
        <v>228</v>
      </c>
      <c r="D84" s="35" t="s">
        <v>228</v>
      </c>
      <c r="E84" s="35" t="s">
        <v>228</v>
      </c>
      <c r="F84" s="35" t="s">
        <v>228</v>
      </c>
      <c r="G84" s="35" t="s">
        <v>228</v>
      </c>
      <c r="H84" s="35" t="s">
        <v>228</v>
      </c>
      <c r="I84" s="35" t="s">
        <v>228</v>
      </c>
      <c r="J84" s="35" t="s">
        <v>228</v>
      </c>
      <c r="K84" s="35" t="s">
        <v>228</v>
      </c>
      <c r="L84" s="35" t="s">
        <v>228</v>
      </c>
      <c r="M84" s="35" t="s">
        <v>228</v>
      </c>
      <c r="N84" s="35" t="s">
        <v>228</v>
      </c>
      <c r="O84" s="35" t="s">
        <v>228</v>
      </c>
      <c r="P84" s="35" t="s">
        <v>228</v>
      </c>
      <c r="Q84" s="35" t="s">
        <v>228</v>
      </c>
      <c r="R84" s="35" t="s">
        <v>228</v>
      </c>
      <c r="S84" s="35" t="s">
        <v>228</v>
      </c>
      <c r="T84" s="35" t="s">
        <v>228</v>
      </c>
      <c r="U84" s="35" t="s">
        <v>228</v>
      </c>
      <c r="V84" s="35" t="s">
        <v>228</v>
      </c>
      <c r="W84" s="35" t="s">
        <v>228</v>
      </c>
      <c r="X84" s="35" t="s">
        <v>228</v>
      </c>
      <c r="Y84" s="35" t="s">
        <v>228</v>
      </c>
      <c r="Z84" s="35" t="s">
        <v>228</v>
      </c>
      <c r="AA84" s="35" t="s">
        <v>228</v>
      </c>
      <c r="AB84" s="35" t="s">
        <v>228</v>
      </c>
      <c r="AC84" s="35" t="s">
        <v>228</v>
      </c>
      <c r="AD84" s="35" t="s">
        <v>228</v>
      </c>
      <c r="AE84" s="35" t="s">
        <v>228</v>
      </c>
      <c r="AH84" s="53"/>
      <c r="AI84" s="45"/>
      <c r="AJ84" s="45"/>
      <c r="AK84" s="45"/>
      <c r="AL84" s="45"/>
      <c r="AM84" s="45"/>
      <c r="AN84" s="45"/>
      <c r="AO84" s="45"/>
      <c r="AP84" s="45"/>
      <c r="AQ84" s="45"/>
      <c r="AR84" s="45"/>
      <c r="AS84" s="45"/>
      <c r="AT84" s="45"/>
      <c r="AU84" s="45"/>
      <c r="AV84" s="45"/>
      <c r="AW84" s="45"/>
      <c r="AX84" s="45"/>
      <c r="AY84" s="54"/>
    </row>
    <row r="85" spans="1:51" ht="15" thickBot="1">
      <c r="A85" s="34" t="s">
        <v>256</v>
      </c>
      <c r="B85" s="35" t="s">
        <v>228</v>
      </c>
      <c r="C85" s="35" t="s">
        <v>228</v>
      </c>
      <c r="D85" s="35" t="s">
        <v>228</v>
      </c>
      <c r="E85" s="35" t="s">
        <v>228</v>
      </c>
      <c r="F85" s="35" t="s">
        <v>228</v>
      </c>
      <c r="G85" s="35" t="s">
        <v>228</v>
      </c>
      <c r="H85" s="35" t="s">
        <v>228</v>
      </c>
      <c r="I85" s="35" t="s">
        <v>228</v>
      </c>
      <c r="J85" s="35" t="s">
        <v>228</v>
      </c>
      <c r="K85" s="35" t="s">
        <v>228</v>
      </c>
      <c r="L85" s="35" t="s">
        <v>228</v>
      </c>
      <c r="M85" s="35" t="s">
        <v>228</v>
      </c>
      <c r="N85" s="35" t="s">
        <v>228</v>
      </c>
      <c r="O85" s="35" t="s">
        <v>228</v>
      </c>
      <c r="P85" s="35" t="s">
        <v>228</v>
      </c>
      <c r="Q85" s="35" t="s">
        <v>228</v>
      </c>
      <c r="R85" s="35" t="s">
        <v>228</v>
      </c>
      <c r="S85" s="35" t="s">
        <v>228</v>
      </c>
      <c r="T85" s="35" t="s">
        <v>228</v>
      </c>
      <c r="U85" s="35" t="s">
        <v>228</v>
      </c>
      <c r="V85" s="35" t="s">
        <v>228</v>
      </c>
      <c r="W85" s="35" t="s">
        <v>228</v>
      </c>
      <c r="X85" s="35" t="s">
        <v>228</v>
      </c>
      <c r="Y85" s="35" t="s">
        <v>228</v>
      </c>
      <c r="Z85" s="35" t="s">
        <v>228</v>
      </c>
      <c r="AA85" s="35" t="s">
        <v>228</v>
      </c>
      <c r="AB85" s="35" t="s">
        <v>228</v>
      </c>
      <c r="AC85" s="35" t="s">
        <v>228</v>
      </c>
      <c r="AD85" s="35" t="s">
        <v>228</v>
      </c>
      <c r="AE85" s="35" t="s">
        <v>228</v>
      </c>
      <c r="AH85" s="53"/>
      <c r="AI85" s="45"/>
      <c r="AJ85" s="45"/>
      <c r="AK85" s="45"/>
      <c r="AL85" s="45"/>
      <c r="AM85" s="45"/>
      <c r="AN85" s="45"/>
      <c r="AO85" s="45"/>
      <c r="AP85" s="45"/>
      <c r="AQ85" s="45"/>
      <c r="AR85" s="45"/>
      <c r="AS85" s="45"/>
      <c r="AT85" s="45"/>
      <c r="AU85" s="45"/>
      <c r="AV85" s="45"/>
      <c r="AW85" s="45"/>
      <c r="AX85" s="45"/>
      <c r="AY85" s="54"/>
    </row>
    <row r="86" spans="1:51" ht="15" thickBot="1">
      <c r="A86" s="34" t="s">
        <v>257</v>
      </c>
      <c r="B86" s="35" t="s">
        <v>228</v>
      </c>
      <c r="C86" s="35" t="s">
        <v>228</v>
      </c>
      <c r="D86" s="35" t="s">
        <v>228</v>
      </c>
      <c r="E86" s="35" t="s">
        <v>228</v>
      </c>
      <c r="F86" s="35" t="s">
        <v>228</v>
      </c>
      <c r="G86" s="35" t="s">
        <v>228</v>
      </c>
      <c r="H86" s="35" t="s">
        <v>228</v>
      </c>
      <c r="I86" s="35" t="s">
        <v>228</v>
      </c>
      <c r="J86" s="35" t="s">
        <v>228</v>
      </c>
      <c r="K86" s="35" t="s">
        <v>228</v>
      </c>
      <c r="L86" s="35" t="s">
        <v>228</v>
      </c>
      <c r="M86" s="35" t="s">
        <v>228</v>
      </c>
      <c r="N86" s="35" t="s">
        <v>228</v>
      </c>
      <c r="O86" s="35" t="s">
        <v>228</v>
      </c>
      <c r="P86" s="35" t="s">
        <v>228</v>
      </c>
      <c r="Q86" s="35" t="s">
        <v>228</v>
      </c>
      <c r="R86" s="35" t="s">
        <v>228</v>
      </c>
      <c r="S86" s="35" t="s">
        <v>228</v>
      </c>
      <c r="T86" s="35" t="s">
        <v>228</v>
      </c>
      <c r="U86" s="35" t="s">
        <v>228</v>
      </c>
      <c r="V86" s="35" t="s">
        <v>228</v>
      </c>
      <c r="W86" s="35" t="s">
        <v>228</v>
      </c>
      <c r="X86" s="35" t="s">
        <v>228</v>
      </c>
      <c r="Y86" s="35" t="s">
        <v>228</v>
      </c>
      <c r="Z86" s="35" t="s">
        <v>228</v>
      </c>
      <c r="AA86" s="35" t="s">
        <v>228</v>
      </c>
      <c r="AB86" s="35" t="s">
        <v>228</v>
      </c>
      <c r="AC86" s="35" t="s">
        <v>228</v>
      </c>
      <c r="AD86" s="35" t="s">
        <v>228</v>
      </c>
      <c r="AE86" s="35" t="s">
        <v>228</v>
      </c>
      <c r="AH86" s="53"/>
      <c r="AI86" s="45"/>
      <c r="AJ86" s="45"/>
      <c r="AK86" s="45"/>
      <c r="AL86" s="45"/>
      <c r="AM86" s="45"/>
      <c r="AN86" s="45"/>
      <c r="AO86" s="45"/>
      <c r="AP86" s="45"/>
      <c r="AQ86" s="45"/>
      <c r="AR86" s="45"/>
      <c r="AS86" s="45"/>
      <c r="AT86" s="45"/>
      <c r="AU86" s="45"/>
      <c r="AV86" s="45"/>
      <c r="AW86" s="45"/>
      <c r="AX86" s="45"/>
      <c r="AY86" s="54"/>
    </row>
    <row r="87" spans="1:51" ht="18">
      <c r="A87" s="30"/>
      <c r="AH87" s="53"/>
      <c r="AI87" s="45"/>
      <c r="AJ87" s="45"/>
      <c r="AK87" s="45"/>
      <c r="AL87" s="45"/>
      <c r="AM87" s="45"/>
      <c r="AN87" s="45"/>
      <c r="AO87" s="45"/>
      <c r="AP87" s="45"/>
      <c r="AQ87" s="45"/>
      <c r="AR87" s="45"/>
      <c r="AS87" s="45"/>
      <c r="AT87" s="45"/>
      <c r="AU87" s="45"/>
      <c r="AV87" s="45"/>
      <c r="AW87" s="45"/>
      <c r="AX87" s="45"/>
      <c r="AY87" s="54"/>
    </row>
    <row r="88" spans="1:51" ht="18">
      <c r="A88" s="30" t="s">
        <v>279</v>
      </c>
      <c r="B88" t="str">
        <f>IFERROR(IF(B89+B90=1,"optimum","OK"),"OK")</f>
        <v>OK</v>
      </c>
      <c r="C88" t="str">
        <f t="shared" ref="C88:P88" si="38">IFERROR(IF(C89+C90=1,"optimum","OK"),"OK")</f>
        <v>OK</v>
      </c>
      <c r="D88" t="str">
        <f t="shared" si="38"/>
        <v>OK</v>
      </c>
      <c r="E88" t="str">
        <f t="shared" si="38"/>
        <v>OK</v>
      </c>
      <c r="F88" t="str">
        <f t="shared" si="38"/>
        <v>OK</v>
      </c>
      <c r="G88" t="str">
        <f t="shared" si="38"/>
        <v>OK</v>
      </c>
      <c r="H88" t="str">
        <f t="shared" si="38"/>
        <v>optimum</v>
      </c>
      <c r="I88" t="str">
        <f t="shared" si="38"/>
        <v>optimum</v>
      </c>
      <c r="J88" t="str">
        <f t="shared" si="38"/>
        <v>OK</v>
      </c>
      <c r="K88" t="str">
        <f t="shared" si="38"/>
        <v>OK</v>
      </c>
      <c r="L88" t="str">
        <f t="shared" si="38"/>
        <v>OK</v>
      </c>
      <c r="M88" t="str">
        <f t="shared" si="38"/>
        <v>OK</v>
      </c>
      <c r="N88" t="str">
        <f t="shared" si="38"/>
        <v>OK</v>
      </c>
      <c r="O88" t="str">
        <f t="shared" si="38"/>
        <v>optimum</v>
      </c>
      <c r="P88" t="str">
        <f t="shared" si="38"/>
        <v>OK</v>
      </c>
      <c r="AH88" s="53"/>
      <c r="AI88" s="45"/>
      <c r="AJ88" s="45"/>
      <c r="AK88" s="45"/>
      <c r="AL88" s="45"/>
      <c r="AM88" s="45"/>
      <c r="AN88" s="45"/>
      <c r="AO88" s="45"/>
      <c r="AP88" s="45"/>
      <c r="AQ88" s="45"/>
      <c r="AR88" s="45"/>
      <c r="AS88" s="45"/>
      <c r="AT88" s="45"/>
      <c r="AU88" s="45"/>
      <c r="AV88" s="45"/>
      <c r="AW88" s="45"/>
      <c r="AX88" s="45"/>
      <c r="AY88" s="54"/>
    </row>
    <row r="89" spans="1:51" ht="18">
      <c r="A89" s="30" t="s">
        <v>277</v>
      </c>
      <c r="B89" t="str">
        <f>Q90</f>
        <v>n/a</v>
      </c>
      <c r="C89" t="str">
        <f t="shared" ref="C89:P89" si="39">R90</f>
        <v>n/a</v>
      </c>
      <c r="D89" t="str">
        <f t="shared" si="39"/>
        <v>n/a</v>
      </c>
      <c r="E89" t="str">
        <f t="shared" si="39"/>
        <v>n/a</v>
      </c>
      <c r="F89" t="str">
        <f t="shared" si="39"/>
        <v>n/a</v>
      </c>
      <c r="G89" t="str">
        <f t="shared" si="39"/>
        <v>n/a</v>
      </c>
      <c r="H89">
        <f t="shared" si="39"/>
        <v>1</v>
      </c>
      <c r="I89">
        <f t="shared" si="39"/>
        <v>1</v>
      </c>
      <c r="J89" t="str">
        <f t="shared" si="39"/>
        <v>n/a</v>
      </c>
      <c r="K89" t="str">
        <f t="shared" si="39"/>
        <v>n/a</v>
      </c>
      <c r="L89" t="str">
        <f t="shared" si="39"/>
        <v>n/a</v>
      </c>
      <c r="M89" t="str">
        <f t="shared" si="39"/>
        <v>n/a</v>
      </c>
      <c r="N89">
        <f t="shared" si="39"/>
        <v>1</v>
      </c>
      <c r="O89">
        <f t="shared" si="39"/>
        <v>1</v>
      </c>
      <c r="P89">
        <f t="shared" si="39"/>
        <v>1</v>
      </c>
      <c r="AH89" s="53"/>
      <c r="AI89" s="45"/>
      <c r="AJ89" s="45"/>
      <c r="AK89" s="45"/>
      <c r="AL89" s="45"/>
      <c r="AM89" s="45"/>
      <c r="AN89" s="45"/>
      <c r="AO89" s="45"/>
      <c r="AP89" s="45"/>
      <c r="AQ89" s="45"/>
      <c r="AR89" s="45"/>
      <c r="AS89" s="45"/>
      <c r="AT89" s="45"/>
      <c r="AU89" s="45"/>
      <c r="AV89" s="45"/>
      <c r="AW89" s="45"/>
      <c r="AX89" s="45"/>
      <c r="AY89" s="54"/>
    </row>
    <row r="90" spans="1:51" ht="18.600000000000001" thickBot="1">
      <c r="A90" s="30" t="s">
        <v>278</v>
      </c>
      <c r="B90">
        <f>IF(B92=0,"n/a",0)</f>
        <v>0</v>
      </c>
      <c r="C90">
        <f t="shared" ref="C90:P90" si="40">IF(C92=0,"n/a",0)</f>
        <v>0</v>
      </c>
      <c r="D90">
        <f t="shared" si="40"/>
        <v>0</v>
      </c>
      <c r="E90">
        <f t="shared" si="40"/>
        <v>0</v>
      </c>
      <c r="F90" t="str">
        <f t="shared" si="40"/>
        <v>n/a</v>
      </c>
      <c r="G90">
        <f t="shared" si="40"/>
        <v>0</v>
      </c>
      <c r="H90">
        <f t="shared" si="40"/>
        <v>0</v>
      </c>
      <c r="I90">
        <f t="shared" si="40"/>
        <v>0</v>
      </c>
      <c r="J90">
        <f t="shared" si="40"/>
        <v>0</v>
      </c>
      <c r="K90" t="str">
        <f t="shared" si="40"/>
        <v>n/a</v>
      </c>
      <c r="L90">
        <f t="shared" si="40"/>
        <v>0</v>
      </c>
      <c r="M90">
        <f t="shared" si="40"/>
        <v>0</v>
      </c>
      <c r="N90" t="str">
        <f t="shared" si="40"/>
        <v>n/a</v>
      </c>
      <c r="O90">
        <f t="shared" si="40"/>
        <v>0</v>
      </c>
      <c r="P90" t="str">
        <f t="shared" si="40"/>
        <v>n/a</v>
      </c>
      <c r="Q90" t="str">
        <f>IF(Q92=0,"n/a",1)</f>
        <v>n/a</v>
      </c>
      <c r="R90" t="str">
        <f t="shared" ref="R90:AE90" si="41">IF(R92=0,"n/a",1)</f>
        <v>n/a</v>
      </c>
      <c r="S90" t="str">
        <f t="shared" si="41"/>
        <v>n/a</v>
      </c>
      <c r="T90" t="str">
        <f t="shared" si="41"/>
        <v>n/a</v>
      </c>
      <c r="U90" t="str">
        <f t="shared" si="41"/>
        <v>n/a</v>
      </c>
      <c r="V90" t="str">
        <f t="shared" si="41"/>
        <v>n/a</v>
      </c>
      <c r="W90">
        <f t="shared" si="41"/>
        <v>1</v>
      </c>
      <c r="X90">
        <f t="shared" si="41"/>
        <v>1</v>
      </c>
      <c r="Y90" t="str">
        <f t="shared" si="41"/>
        <v>n/a</v>
      </c>
      <c r="Z90" t="str">
        <f t="shared" si="41"/>
        <v>n/a</v>
      </c>
      <c r="AA90" t="str">
        <f t="shared" si="41"/>
        <v>n/a</v>
      </c>
      <c r="AB90" t="str">
        <f t="shared" si="41"/>
        <v>n/a</v>
      </c>
      <c r="AC90">
        <f t="shared" si="41"/>
        <v>1</v>
      </c>
      <c r="AD90">
        <f t="shared" si="41"/>
        <v>1</v>
      </c>
      <c r="AE90">
        <f t="shared" si="41"/>
        <v>1</v>
      </c>
      <c r="AH90" s="53"/>
      <c r="AI90" s="45"/>
      <c r="AJ90" s="45"/>
      <c r="AK90" s="45"/>
      <c r="AL90" s="45"/>
      <c r="AM90" s="45"/>
      <c r="AN90" s="45"/>
      <c r="AO90" s="45"/>
      <c r="AP90" s="45"/>
      <c r="AQ90" s="45"/>
      <c r="AR90" s="45"/>
      <c r="AS90" s="45"/>
      <c r="AT90" s="45"/>
      <c r="AU90" s="45"/>
      <c r="AV90" s="45"/>
      <c r="AW90" s="45"/>
      <c r="AX90" s="45"/>
      <c r="AY90" s="54"/>
    </row>
    <row r="91" spans="1:51" ht="40.200000000000003" thickBot="1">
      <c r="A91" s="34" t="s">
        <v>258</v>
      </c>
      <c r="B91" s="39" t="str">
        <f t="shared" ref="B91:P91" si="42">B4</f>
        <v>length of the password</v>
      </c>
      <c r="C91" s="39" t="str">
        <f t="shared" si="42"/>
        <v>ratio of letters to numbers within the password</v>
      </c>
      <c r="D91" s="39" t="str">
        <f t="shared" si="42"/>
        <v>ratio of letters to other characters within the password</v>
      </c>
      <c r="E91" s="39" t="str">
        <f t="shared" si="42"/>
        <v>ratio of numbers to other characters within the password</v>
      </c>
      <c r="F91" s="39" t="str">
        <f t="shared" si="42"/>
        <v>ratio of capital letters to small letters within the password</v>
      </c>
      <c r="G91" s="39" t="str">
        <f t="shared" si="42"/>
        <v>IP-number</v>
      </c>
      <c r="H91" s="39" t="str">
        <f t="shared" si="42"/>
        <v>length of the username</v>
      </c>
      <c r="I91" s="39" t="str">
        <f t="shared" si="42"/>
        <v>date of login</v>
      </c>
      <c r="J91" s="39" t="str">
        <f t="shared" si="42"/>
        <v>time of login</v>
      </c>
      <c r="K91" s="39" t="str">
        <f t="shared" si="42"/>
        <v>date of the last change of the password</v>
      </c>
      <c r="L91" s="39" t="str">
        <f t="shared" si="42"/>
        <v>ratio of errors during the login procedures</v>
      </c>
      <c r="M91" s="39" t="str">
        <f t="shared" si="42"/>
        <v>date of the registration</v>
      </c>
      <c r="N91" s="39" t="str">
        <f t="shared" si="42"/>
        <v>number of all the logins</v>
      </c>
      <c r="O91" s="39" t="str">
        <f t="shared" si="42"/>
        <v>number of the previous passwords</v>
      </c>
      <c r="P91" s="39" t="str">
        <f t="shared" si="42"/>
        <v>password is complex and long</v>
      </c>
      <c r="Q91" s="40" t="str">
        <f>B91</f>
        <v>length of the password</v>
      </c>
      <c r="R91" s="40" t="str">
        <f t="shared" ref="R91:AE91" si="43">C91</f>
        <v>ratio of letters to numbers within the password</v>
      </c>
      <c r="S91" s="40" t="str">
        <f t="shared" si="43"/>
        <v>ratio of letters to other characters within the password</v>
      </c>
      <c r="T91" s="40" t="str">
        <f t="shared" si="43"/>
        <v>ratio of numbers to other characters within the password</v>
      </c>
      <c r="U91" s="40" t="str">
        <f t="shared" si="43"/>
        <v>ratio of capital letters to small letters within the password</v>
      </c>
      <c r="V91" s="40" t="str">
        <f t="shared" si="43"/>
        <v>IP-number</v>
      </c>
      <c r="W91" s="40" t="str">
        <f t="shared" si="43"/>
        <v>length of the username</v>
      </c>
      <c r="X91" s="40" t="str">
        <f t="shared" si="43"/>
        <v>date of login</v>
      </c>
      <c r="Y91" s="40" t="str">
        <f t="shared" si="43"/>
        <v>time of login</v>
      </c>
      <c r="Z91" s="40" t="str">
        <f t="shared" si="43"/>
        <v>date of the last change of the password</v>
      </c>
      <c r="AA91" s="40" t="str">
        <f t="shared" si="43"/>
        <v>ratio of errors during the login procedures</v>
      </c>
      <c r="AB91" s="40" t="str">
        <f t="shared" si="43"/>
        <v>date of the registration</v>
      </c>
      <c r="AC91" s="40" t="str">
        <f t="shared" si="43"/>
        <v>number of all the logins</v>
      </c>
      <c r="AD91" s="40" t="str">
        <f t="shared" si="43"/>
        <v>number of the previous passwords</v>
      </c>
      <c r="AE91" s="40" t="str">
        <f t="shared" si="43"/>
        <v>password is complex and long</v>
      </c>
      <c r="AH91" s="53"/>
      <c r="AI91" s="45"/>
      <c r="AJ91" s="45"/>
      <c r="AK91" s="45"/>
      <c r="AL91" s="45"/>
      <c r="AM91" s="45"/>
      <c r="AN91" s="45"/>
      <c r="AO91" s="45"/>
      <c r="AP91" s="45"/>
      <c r="AQ91" s="45"/>
      <c r="AR91" s="45"/>
      <c r="AS91" s="45"/>
      <c r="AT91" s="45"/>
      <c r="AU91" s="45"/>
      <c r="AV91" s="45"/>
      <c r="AW91" s="45"/>
      <c r="AX91" s="45"/>
      <c r="AY91" s="54"/>
    </row>
    <row r="92" spans="1:51" ht="15" thickBot="1">
      <c r="A92" s="34" t="s">
        <v>223</v>
      </c>
      <c r="B92" s="35">
        <v>495800</v>
      </c>
      <c r="C92" s="35">
        <v>504400</v>
      </c>
      <c r="D92" s="35">
        <v>504200</v>
      </c>
      <c r="E92" s="35">
        <v>9500</v>
      </c>
      <c r="F92" s="35">
        <v>0</v>
      </c>
      <c r="G92" s="35">
        <v>579250</v>
      </c>
      <c r="H92" s="35">
        <v>500000</v>
      </c>
      <c r="I92" s="35">
        <v>500000</v>
      </c>
      <c r="J92" s="35">
        <v>507000</v>
      </c>
      <c r="K92" s="35">
        <v>0</v>
      </c>
      <c r="L92" s="35">
        <v>250</v>
      </c>
      <c r="M92" s="35">
        <v>505000</v>
      </c>
      <c r="N92" s="35">
        <v>0</v>
      </c>
      <c r="O92" s="35">
        <v>495800</v>
      </c>
      <c r="P92" s="35">
        <v>0</v>
      </c>
      <c r="Q92" s="35">
        <v>0</v>
      </c>
      <c r="R92" s="35">
        <v>0</v>
      </c>
      <c r="S92" s="35">
        <v>0</v>
      </c>
      <c r="T92" s="35">
        <v>0</v>
      </c>
      <c r="U92" s="35">
        <v>0</v>
      </c>
      <c r="V92" s="35">
        <v>0</v>
      </c>
      <c r="W92" s="35">
        <v>500000</v>
      </c>
      <c r="X92" s="35">
        <v>503000</v>
      </c>
      <c r="Y92" s="35">
        <v>0</v>
      </c>
      <c r="Z92" s="35">
        <v>0</v>
      </c>
      <c r="AA92" s="35">
        <v>0</v>
      </c>
      <c r="AB92" s="35">
        <v>0</v>
      </c>
      <c r="AC92" s="35">
        <v>500000</v>
      </c>
      <c r="AD92" s="35">
        <v>500000</v>
      </c>
      <c r="AE92" s="35">
        <v>3000</v>
      </c>
      <c r="AH92" s="53"/>
      <c r="AI92" s="45"/>
      <c r="AJ92" s="45"/>
      <c r="AK92" s="45"/>
      <c r="AL92" s="45"/>
      <c r="AM92" s="45"/>
      <c r="AN92" s="45"/>
      <c r="AO92" s="45"/>
      <c r="AP92" s="45"/>
      <c r="AQ92" s="45"/>
      <c r="AR92" s="45"/>
      <c r="AS92" s="45"/>
      <c r="AT92" s="45"/>
      <c r="AU92" s="45"/>
      <c r="AV92" s="45"/>
      <c r="AW92" s="45"/>
      <c r="AX92" s="45"/>
      <c r="AY92" s="54"/>
    </row>
    <row r="93" spans="1:51" ht="15" thickBot="1">
      <c r="A93" s="34" t="s">
        <v>236</v>
      </c>
      <c r="B93" s="35">
        <v>0</v>
      </c>
      <c r="C93" s="35">
        <v>0</v>
      </c>
      <c r="D93" s="35">
        <v>504200</v>
      </c>
      <c r="E93" s="35">
        <v>0</v>
      </c>
      <c r="F93" s="35">
        <v>0</v>
      </c>
      <c r="G93" s="35">
        <v>506000</v>
      </c>
      <c r="H93" s="35">
        <v>500000</v>
      </c>
      <c r="I93" s="35">
        <v>0</v>
      </c>
      <c r="J93" s="35">
        <v>0</v>
      </c>
      <c r="K93" s="35">
        <v>0</v>
      </c>
      <c r="L93" s="35">
        <v>250</v>
      </c>
      <c r="M93" s="35">
        <v>2500</v>
      </c>
      <c r="N93" s="35">
        <v>0</v>
      </c>
      <c r="O93" s="35">
        <v>495800</v>
      </c>
      <c r="P93" s="35">
        <v>0</v>
      </c>
      <c r="Q93" s="35">
        <v>0</v>
      </c>
      <c r="R93" s="35">
        <v>0</v>
      </c>
      <c r="S93" s="35">
        <v>0</v>
      </c>
      <c r="T93" s="35">
        <v>0</v>
      </c>
      <c r="U93" s="35">
        <v>0</v>
      </c>
      <c r="V93" s="35">
        <v>0</v>
      </c>
      <c r="W93" s="35">
        <v>0</v>
      </c>
      <c r="X93" s="35">
        <v>500000</v>
      </c>
      <c r="Y93" s="35">
        <v>0</v>
      </c>
      <c r="Z93" s="35">
        <v>0</v>
      </c>
      <c r="AA93" s="35">
        <v>0</v>
      </c>
      <c r="AB93" s="35">
        <v>0</v>
      </c>
      <c r="AC93" s="35">
        <v>0</v>
      </c>
      <c r="AD93" s="35">
        <v>4750</v>
      </c>
      <c r="AE93" s="35">
        <v>3000</v>
      </c>
      <c r="AH93" s="55"/>
      <c r="AI93" s="56"/>
      <c r="AJ93" s="56"/>
      <c r="AK93" s="56"/>
      <c r="AL93" s="56"/>
      <c r="AM93" s="56"/>
      <c r="AN93" s="56"/>
      <c r="AO93" s="56"/>
      <c r="AP93" s="56"/>
      <c r="AQ93" s="56"/>
      <c r="AR93" s="56"/>
      <c r="AS93" s="56"/>
      <c r="AT93" s="56"/>
      <c r="AU93" s="56"/>
      <c r="AV93" s="56"/>
      <c r="AW93" s="56"/>
      <c r="AX93" s="56"/>
      <c r="AY93" s="57"/>
    </row>
    <row r="94" spans="1:51" ht="15" thickBot="1">
      <c r="A94" s="34" t="s">
        <v>240</v>
      </c>
      <c r="B94" s="35">
        <v>0</v>
      </c>
      <c r="C94" s="35">
        <v>0</v>
      </c>
      <c r="D94" s="35">
        <v>504200</v>
      </c>
      <c r="E94" s="35">
        <v>0</v>
      </c>
      <c r="F94" s="35">
        <v>0</v>
      </c>
      <c r="G94" s="35">
        <v>1500</v>
      </c>
      <c r="H94" s="35">
        <v>0</v>
      </c>
      <c r="I94" s="35">
        <v>0</v>
      </c>
      <c r="J94" s="35">
        <v>0</v>
      </c>
      <c r="K94" s="35">
        <v>0</v>
      </c>
      <c r="L94" s="35">
        <v>250</v>
      </c>
      <c r="M94" s="35">
        <v>1200</v>
      </c>
      <c r="N94" s="35">
        <v>0</v>
      </c>
      <c r="O94" s="35">
        <v>0</v>
      </c>
      <c r="P94" s="35">
        <v>0</v>
      </c>
      <c r="Q94" s="35">
        <v>0</v>
      </c>
      <c r="R94" s="35">
        <v>0</v>
      </c>
      <c r="S94" s="35">
        <v>0</v>
      </c>
      <c r="T94" s="35">
        <v>0</v>
      </c>
      <c r="U94" s="35">
        <v>0</v>
      </c>
      <c r="V94" s="35">
        <v>0</v>
      </c>
      <c r="W94" s="35">
        <v>0</v>
      </c>
      <c r="X94" s="35">
        <v>500000</v>
      </c>
      <c r="Y94" s="35">
        <v>0</v>
      </c>
      <c r="Z94" s="35">
        <v>0</v>
      </c>
      <c r="AA94" s="35">
        <v>0</v>
      </c>
      <c r="AB94" s="35">
        <v>0</v>
      </c>
      <c r="AC94" s="35">
        <v>0</v>
      </c>
      <c r="AD94" s="35">
        <v>0</v>
      </c>
      <c r="AE94" s="35">
        <v>3000</v>
      </c>
    </row>
    <row r="95" spans="1:51" ht="15" thickBot="1">
      <c r="A95" s="34" t="s">
        <v>243</v>
      </c>
      <c r="B95" s="35">
        <v>0</v>
      </c>
      <c r="C95" s="35">
        <v>0</v>
      </c>
      <c r="D95" s="35">
        <v>500000</v>
      </c>
      <c r="E95" s="35">
        <v>0</v>
      </c>
      <c r="F95" s="35">
        <v>0</v>
      </c>
      <c r="G95" s="35">
        <v>0</v>
      </c>
      <c r="H95" s="35">
        <v>0</v>
      </c>
      <c r="I95" s="35">
        <v>0</v>
      </c>
      <c r="J95" s="35">
        <v>0</v>
      </c>
      <c r="K95" s="35">
        <v>0</v>
      </c>
      <c r="L95" s="35">
        <v>0</v>
      </c>
      <c r="M95" s="35">
        <v>0</v>
      </c>
      <c r="N95" s="35">
        <v>0</v>
      </c>
      <c r="O95" s="35">
        <v>0</v>
      </c>
      <c r="P95" s="35">
        <v>0</v>
      </c>
      <c r="Q95" s="35">
        <v>0</v>
      </c>
      <c r="R95" s="35">
        <v>0</v>
      </c>
      <c r="S95" s="35">
        <v>0</v>
      </c>
      <c r="T95" s="35">
        <v>0</v>
      </c>
      <c r="U95" s="35">
        <v>0</v>
      </c>
      <c r="V95" s="35">
        <v>0</v>
      </c>
      <c r="W95" s="35">
        <v>0</v>
      </c>
      <c r="X95" s="35">
        <v>0</v>
      </c>
      <c r="Y95" s="35">
        <v>0</v>
      </c>
      <c r="Z95" s="35">
        <v>0</v>
      </c>
      <c r="AA95" s="35">
        <v>0</v>
      </c>
      <c r="AB95" s="35">
        <v>0</v>
      </c>
      <c r="AC95" s="35">
        <v>0</v>
      </c>
      <c r="AD95" s="35">
        <v>0</v>
      </c>
      <c r="AE95" s="35">
        <v>3000</v>
      </c>
    </row>
    <row r="96" spans="1:51" ht="15" thickBot="1">
      <c r="A96" s="34" t="s">
        <v>245</v>
      </c>
      <c r="B96" s="35">
        <v>0</v>
      </c>
      <c r="C96" s="35">
        <v>0</v>
      </c>
      <c r="D96" s="35">
        <v>500000</v>
      </c>
      <c r="E96" s="35">
        <v>0</v>
      </c>
      <c r="F96" s="35">
        <v>0</v>
      </c>
      <c r="G96" s="35">
        <v>0</v>
      </c>
      <c r="H96" s="35">
        <v>0</v>
      </c>
      <c r="I96" s="35">
        <v>0</v>
      </c>
      <c r="J96" s="35">
        <v>0</v>
      </c>
      <c r="K96" s="35">
        <v>0</v>
      </c>
      <c r="L96" s="35">
        <v>0</v>
      </c>
      <c r="M96" s="35">
        <v>0</v>
      </c>
      <c r="N96" s="35">
        <v>0</v>
      </c>
      <c r="O96" s="35">
        <v>0</v>
      </c>
      <c r="P96" s="35">
        <v>0</v>
      </c>
      <c r="Q96" s="35">
        <v>0</v>
      </c>
      <c r="R96" s="35">
        <v>0</v>
      </c>
      <c r="S96" s="35">
        <v>0</v>
      </c>
      <c r="T96" s="35">
        <v>0</v>
      </c>
      <c r="U96" s="35">
        <v>0</v>
      </c>
      <c r="V96" s="35">
        <v>0</v>
      </c>
      <c r="W96" s="35">
        <v>0</v>
      </c>
      <c r="X96" s="35">
        <v>0</v>
      </c>
      <c r="Y96" s="35">
        <v>0</v>
      </c>
      <c r="Z96" s="35">
        <v>0</v>
      </c>
      <c r="AA96" s="35">
        <v>0</v>
      </c>
      <c r="AB96" s="35">
        <v>0</v>
      </c>
      <c r="AC96" s="35">
        <v>0</v>
      </c>
      <c r="AD96" s="35">
        <v>0</v>
      </c>
      <c r="AE96" s="35">
        <v>3000</v>
      </c>
    </row>
    <row r="97" spans="1:35" ht="15" thickBot="1">
      <c r="A97" s="34" t="s">
        <v>246</v>
      </c>
      <c r="B97" s="35">
        <v>0</v>
      </c>
      <c r="C97" s="35">
        <v>0</v>
      </c>
      <c r="D97" s="35">
        <v>0</v>
      </c>
      <c r="E97" s="35">
        <v>0</v>
      </c>
      <c r="F97" s="35">
        <v>0</v>
      </c>
      <c r="G97" s="35">
        <v>0</v>
      </c>
      <c r="H97" s="35">
        <v>0</v>
      </c>
      <c r="I97" s="35">
        <v>0</v>
      </c>
      <c r="J97" s="35">
        <v>0</v>
      </c>
      <c r="K97" s="35">
        <v>0</v>
      </c>
      <c r="L97" s="35">
        <v>0</v>
      </c>
      <c r="M97" s="35">
        <v>0</v>
      </c>
      <c r="N97" s="35">
        <v>0</v>
      </c>
      <c r="O97" s="35">
        <v>0</v>
      </c>
      <c r="P97" s="35">
        <v>0</v>
      </c>
      <c r="Q97" s="35">
        <v>0</v>
      </c>
      <c r="R97" s="35">
        <v>0</v>
      </c>
      <c r="S97" s="35">
        <v>0</v>
      </c>
      <c r="T97" s="35">
        <v>0</v>
      </c>
      <c r="U97" s="35">
        <v>0</v>
      </c>
      <c r="V97" s="35">
        <v>0</v>
      </c>
      <c r="W97" s="35">
        <v>0</v>
      </c>
      <c r="X97" s="35">
        <v>0</v>
      </c>
      <c r="Y97" s="35">
        <v>0</v>
      </c>
      <c r="Z97" s="35">
        <v>0</v>
      </c>
      <c r="AA97" s="35">
        <v>0</v>
      </c>
      <c r="AB97" s="35">
        <v>0</v>
      </c>
      <c r="AC97" s="35">
        <v>0</v>
      </c>
      <c r="AD97" s="35">
        <v>0</v>
      </c>
      <c r="AE97" s="35">
        <v>3000</v>
      </c>
    </row>
    <row r="98" spans="1:35" ht="15" thickBot="1">
      <c r="A98" s="34" t="s">
        <v>247</v>
      </c>
      <c r="B98" s="35">
        <v>0</v>
      </c>
      <c r="C98" s="35">
        <v>0</v>
      </c>
      <c r="D98" s="35">
        <v>0</v>
      </c>
      <c r="E98" s="35">
        <v>0</v>
      </c>
      <c r="F98" s="35">
        <v>0</v>
      </c>
      <c r="G98" s="35">
        <v>0</v>
      </c>
      <c r="H98" s="35">
        <v>0</v>
      </c>
      <c r="I98" s="35">
        <v>0</v>
      </c>
      <c r="J98" s="35">
        <v>0</v>
      </c>
      <c r="K98" s="35">
        <v>0</v>
      </c>
      <c r="L98" s="35">
        <v>0</v>
      </c>
      <c r="M98" s="35">
        <v>0</v>
      </c>
      <c r="N98" s="35">
        <v>0</v>
      </c>
      <c r="O98" s="35">
        <v>0</v>
      </c>
      <c r="P98" s="35">
        <v>0</v>
      </c>
      <c r="Q98" s="35">
        <v>0</v>
      </c>
      <c r="R98" s="35">
        <v>0</v>
      </c>
      <c r="S98" s="35">
        <v>0</v>
      </c>
      <c r="T98" s="35">
        <v>0</v>
      </c>
      <c r="U98" s="35">
        <v>0</v>
      </c>
      <c r="V98" s="35">
        <v>0</v>
      </c>
      <c r="W98" s="35">
        <v>0</v>
      </c>
      <c r="X98" s="35">
        <v>0</v>
      </c>
      <c r="Y98" s="35">
        <v>0</v>
      </c>
      <c r="Z98" s="35">
        <v>0</v>
      </c>
      <c r="AA98" s="35">
        <v>0</v>
      </c>
      <c r="AB98" s="35">
        <v>0</v>
      </c>
      <c r="AC98" s="35">
        <v>0</v>
      </c>
      <c r="AD98" s="35">
        <v>0</v>
      </c>
      <c r="AE98" s="35">
        <v>3000</v>
      </c>
    </row>
    <row r="99" spans="1:35" ht="15" thickBot="1">
      <c r="A99" s="34" t="s">
        <v>248</v>
      </c>
      <c r="B99" s="35">
        <v>0</v>
      </c>
      <c r="C99" s="35">
        <v>0</v>
      </c>
      <c r="D99" s="35">
        <v>0</v>
      </c>
      <c r="E99" s="35">
        <v>0</v>
      </c>
      <c r="F99" s="35">
        <v>0</v>
      </c>
      <c r="G99" s="35">
        <v>0</v>
      </c>
      <c r="H99" s="35">
        <v>0</v>
      </c>
      <c r="I99" s="35">
        <v>0</v>
      </c>
      <c r="J99" s="35">
        <v>0</v>
      </c>
      <c r="K99" s="35">
        <v>0</v>
      </c>
      <c r="L99" s="35">
        <v>0</v>
      </c>
      <c r="M99" s="35">
        <v>0</v>
      </c>
      <c r="N99" s="35">
        <v>0</v>
      </c>
      <c r="O99" s="35">
        <v>0</v>
      </c>
      <c r="P99" s="35">
        <v>0</v>
      </c>
      <c r="Q99" s="35">
        <v>0</v>
      </c>
      <c r="R99" s="35">
        <v>0</v>
      </c>
      <c r="S99" s="35">
        <v>0</v>
      </c>
      <c r="T99" s="35">
        <v>0</v>
      </c>
      <c r="U99" s="35">
        <v>0</v>
      </c>
      <c r="V99" s="35">
        <v>0</v>
      </c>
      <c r="W99" s="35">
        <v>0</v>
      </c>
      <c r="X99" s="35">
        <v>0</v>
      </c>
      <c r="Y99" s="35">
        <v>0</v>
      </c>
      <c r="Z99" s="35">
        <v>0</v>
      </c>
      <c r="AA99" s="35">
        <v>0</v>
      </c>
      <c r="AB99" s="35">
        <v>0</v>
      </c>
      <c r="AC99" s="35">
        <v>0</v>
      </c>
      <c r="AD99" s="35">
        <v>0</v>
      </c>
      <c r="AE99" s="35">
        <v>0</v>
      </c>
    </row>
    <row r="100" spans="1:35" ht="15" thickBot="1">
      <c r="A100" s="34" t="s">
        <v>249</v>
      </c>
      <c r="B100" s="35">
        <v>0</v>
      </c>
      <c r="C100" s="35">
        <v>0</v>
      </c>
      <c r="D100" s="35">
        <v>0</v>
      </c>
      <c r="E100" s="35">
        <v>0</v>
      </c>
      <c r="F100" s="35">
        <v>0</v>
      </c>
      <c r="G100" s="35">
        <v>0</v>
      </c>
      <c r="H100" s="35">
        <v>0</v>
      </c>
      <c r="I100" s="35">
        <v>0</v>
      </c>
      <c r="J100" s="35">
        <v>0</v>
      </c>
      <c r="K100" s="35">
        <v>0</v>
      </c>
      <c r="L100" s="35">
        <v>0</v>
      </c>
      <c r="M100" s="35">
        <v>0</v>
      </c>
      <c r="N100" s="35">
        <v>0</v>
      </c>
      <c r="O100" s="35">
        <v>0</v>
      </c>
      <c r="P100" s="35">
        <v>0</v>
      </c>
      <c r="Q100" s="35">
        <v>0</v>
      </c>
      <c r="R100" s="35">
        <v>0</v>
      </c>
      <c r="S100" s="35">
        <v>0</v>
      </c>
      <c r="T100" s="35">
        <v>0</v>
      </c>
      <c r="U100" s="35">
        <v>0</v>
      </c>
      <c r="V100" s="35">
        <v>0</v>
      </c>
      <c r="W100" s="35">
        <v>0</v>
      </c>
      <c r="X100" s="35">
        <v>0</v>
      </c>
      <c r="Y100" s="35">
        <v>0</v>
      </c>
      <c r="Z100" s="35">
        <v>0</v>
      </c>
      <c r="AA100" s="35">
        <v>0</v>
      </c>
      <c r="AB100" s="35">
        <v>0</v>
      </c>
      <c r="AC100" s="35">
        <v>0</v>
      </c>
      <c r="AD100" s="35">
        <v>0</v>
      </c>
      <c r="AE100" s="35">
        <v>0</v>
      </c>
    </row>
    <row r="101" spans="1:35" ht="15" thickBot="1">
      <c r="A101" s="34" t="s">
        <v>250</v>
      </c>
      <c r="B101" s="35">
        <v>0</v>
      </c>
      <c r="C101" s="35">
        <v>0</v>
      </c>
      <c r="D101" s="35">
        <v>0</v>
      </c>
      <c r="E101" s="35">
        <v>0</v>
      </c>
      <c r="F101" s="35">
        <v>0</v>
      </c>
      <c r="G101" s="35">
        <v>0</v>
      </c>
      <c r="H101" s="35">
        <v>0</v>
      </c>
      <c r="I101" s="35">
        <v>0</v>
      </c>
      <c r="J101" s="35">
        <v>0</v>
      </c>
      <c r="K101" s="35">
        <v>0</v>
      </c>
      <c r="L101" s="35">
        <v>0</v>
      </c>
      <c r="M101" s="35">
        <v>0</v>
      </c>
      <c r="N101" s="35">
        <v>0</v>
      </c>
      <c r="O101" s="35">
        <v>0</v>
      </c>
      <c r="P101" s="35">
        <v>0</v>
      </c>
      <c r="Q101" s="35">
        <v>0</v>
      </c>
      <c r="R101" s="35">
        <v>0</v>
      </c>
      <c r="S101" s="35">
        <v>0</v>
      </c>
      <c r="T101" s="35">
        <v>0</v>
      </c>
      <c r="U101" s="35">
        <v>0</v>
      </c>
      <c r="V101" s="35">
        <v>0</v>
      </c>
      <c r="W101" s="35">
        <v>0</v>
      </c>
      <c r="X101" s="35">
        <v>0</v>
      </c>
      <c r="Y101" s="35">
        <v>0</v>
      </c>
      <c r="Z101" s="35">
        <v>0</v>
      </c>
      <c r="AA101" s="35">
        <v>0</v>
      </c>
      <c r="AB101" s="35">
        <v>0</v>
      </c>
      <c r="AC101" s="35">
        <v>0</v>
      </c>
      <c r="AD101" s="35">
        <v>0</v>
      </c>
      <c r="AE101" s="35">
        <v>0</v>
      </c>
    </row>
    <row r="102" spans="1:35" ht="15" thickBot="1">
      <c r="A102" s="34" t="s">
        <v>251</v>
      </c>
      <c r="B102" s="35">
        <v>0</v>
      </c>
      <c r="C102" s="35">
        <v>0</v>
      </c>
      <c r="D102" s="35">
        <v>0</v>
      </c>
      <c r="E102" s="35">
        <v>0</v>
      </c>
      <c r="F102" s="35">
        <v>0</v>
      </c>
      <c r="G102" s="35">
        <v>0</v>
      </c>
      <c r="H102" s="35">
        <v>0</v>
      </c>
      <c r="I102" s="35">
        <v>0</v>
      </c>
      <c r="J102" s="35">
        <v>0</v>
      </c>
      <c r="K102" s="35">
        <v>0</v>
      </c>
      <c r="L102" s="35">
        <v>0</v>
      </c>
      <c r="M102" s="35">
        <v>0</v>
      </c>
      <c r="N102" s="35">
        <v>0</v>
      </c>
      <c r="O102" s="35">
        <v>0</v>
      </c>
      <c r="P102" s="35">
        <v>0</v>
      </c>
      <c r="Q102" s="35">
        <v>0</v>
      </c>
      <c r="R102" s="35">
        <v>0</v>
      </c>
      <c r="S102" s="35">
        <v>0</v>
      </c>
      <c r="T102" s="35">
        <v>0</v>
      </c>
      <c r="U102" s="35">
        <v>0</v>
      </c>
      <c r="V102" s="35">
        <v>0</v>
      </c>
      <c r="W102" s="35">
        <v>0</v>
      </c>
      <c r="X102" s="35">
        <v>0</v>
      </c>
      <c r="Y102" s="35">
        <v>0</v>
      </c>
      <c r="Z102" s="35">
        <v>0</v>
      </c>
      <c r="AA102" s="35">
        <v>0</v>
      </c>
      <c r="AB102" s="35">
        <v>0</v>
      </c>
      <c r="AC102" s="35">
        <v>0</v>
      </c>
      <c r="AD102" s="35">
        <v>0</v>
      </c>
      <c r="AE102" s="35">
        <v>0</v>
      </c>
    </row>
    <row r="103" spans="1:35" ht="15" thickBot="1">
      <c r="A103" s="34" t="s">
        <v>252</v>
      </c>
      <c r="B103" s="35">
        <v>0</v>
      </c>
      <c r="C103" s="35">
        <v>0</v>
      </c>
      <c r="D103" s="35">
        <v>0</v>
      </c>
      <c r="E103" s="35">
        <v>0</v>
      </c>
      <c r="F103" s="35">
        <v>0</v>
      </c>
      <c r="G103" s="35">
        <v>0</v>
      </c>
      <c r="H103" s="35">
        <v>0</v>
      </c>
      <c r="I103" s="35">
        <v>0</v>
      </c>
      <c r="J103" s="35">
        <v>0</v>
      </c>
      <c r="K103" s="35">
        <v>0</v>
      </c>
      <c r="L103" s="35">
        <v>0</v>
      </c>
      <c r="M103" s="35">
        <v>0</v>
      </c>
      <c r="N103" s="35">
        <v>0</v>
      </c>
      <c r="O103" s="35">
        <v>0</v>
      </c>
      <c r="P103" s="35">
        <v>0</v>
      </c>
      <c r="Q103" s="35">
        <v>0</v>
      </c>
      <c r="R103" s="35">
        <v>0</v>
      </c>
      <c r="S103" s="35">
        <v>0</v>
      </c>
      <c r="T103" s="35">
        <v>0</v>
      </c>
      <c r="U103" s="35">
        <v>0</v>
      </c>
      <c r="V103" s="35">
        <v>0</v>
      </c>
      <c r="W103" s="35">
        <v>0</v>
      </c>
      <c r="X103" s="35">
        <v>0</v>
      </c>
      <c r="Y103" s="35">
        <v>0</v>
      </c>
      <c r="Z103" s="35">
        <v>0</v>
      </c>
      <c r="AA103" s="35">
        <v>0</v>
      </c>
      <c r="AB103" s="35">
        <v>0</v>
      </c>
      <c r="AC103" s="35">
        <v>0</v>
      </c>
      <c r="AD103" s="35">
        <v>0</v>
      </c>
      <c r="AE103" s="35">
        <v>0</v>
      </c>
    </row>
    <row r="104" spans="1:35" ht="15" thickBot="1">
      <c r="A104" s="34" t="s">
        <v>253</v>
      </c>
      <c r="B104" s="35">
        <v>0</v>
      </c>
      <c r="C104" s="35">
        <v>0</v>
      </c>
      <c r="D104" s="35">
        <v>0</v>
      </c>
      <c r="E104" s="35">
        <v>0</v>
      </c>
      <c r="F104" s="35">
        <v>0</v>
      </c>
      <c r="G104" s="35">
        <v>0</v>
      </c>
      <c r="H104" s="35">
        <v>0</v>
      </c>
      <c r="I104" s="35">
        <v>0</v>
      </c>
      <c r="J104" s="35">
        <v>0</v>
      </c>
      <c r="K104" s="35">
        <v>0</v>
      </c>
      <c r="L104" s="35">
        <v>0</v>
      </c>
      <c r="M104" s="35">
        <v>0</v>
      </c>
      <c r="N104" s="35">
        <v>0</v>
      </c>
      <c r="O104" s="35">
        <v>0</v>
      </c>
      <c r="P104" s="35">
        <v>0</v>
      </c>
      <c r="Q104" s="35">
        <v>0</v>
      </c>
      <c r="R104" s="35">
        <v>0</v>
      </c>
      <c r="S104" s="35">
        <v>0</v>
      </c>
      <c r="T104" s="35">
        <v>0</v>
      </c>
      <c r="U104" s="35">
        <v>0</v>
      </c>
      <c r="V104" s="35">
        <v>0</v>
      </c>
      <c r="W104" s="35">
        <v>0</v>
      </c>
      <c r="X104" s="35">
        <v>0</v>
      </c>
      <c r="Y104" s="35">
        <v>0</v>
      </c>
      <c r="Z104" s="35">
        <v>0</v>
      </c>
      <c r="AA104" s="35">
        <v>0</v>
      </c>
      <c r="AB104" s="35">
        <v>0</v>
      </c>
      <c r="AC104" s="35">
        <v>0</v>
      </c>
      <c r="AD104" s="35">
        <v>0</v>
      </c>
      <c r="AE104" s="35">
        <v>0</v>
      </c>
    </row>
    <row r="105" spans="1:35" ht="15" thickBot="1">
      <c r="A105" s="34" t="s">
        <v>254</v>
      </c>
      <c r="B105" s="35">
        <v>0</v>
      </c>
      <c r="C105" s="35">
        <v>0</v>
      </c>
      <c r="D105" s="35">
        <v>0</v>
      </c>
      <c r="E105" s="35">
        <v>0</v>
      </c>
      <c r="F105" s="35">
        <v>0</v>
      </c>
      <c r="G105" s="35">
        <v>0</v>
      </c>
      <c r="H105" s="35">
        <v>0</v>
      </c>
      <c r="I105" s="35">
        <v>0</v>
      </c>
      <c r="J105" s="35">
        <v>0</v>
      </c>
      <c r="K105" s="35">
        <v>0</v>
      </c>
      <c r="L105" s="35">
        <v>0</v>
      </c>
      <c r="M105" s="35">
        <v>0</v>
      </c>
      <c r="N105" s="35">
        <v>0</v>
      </c>
      <c r="O105" s="35">
        <v>0</v>
      </c>
      <c r="P105" s="35">
        <v>0</v>
      </c>
      <c r="Q105" s="35">
        <v>0</v>
      </c>
      <c r="R105" s="35">
        <v>0</v>
      </c>
      <c r="S105" s="35">
        <v>0</v>
      </c>
      <c r="T105" s="35">
        <v>0</v>
      </c>
      <c r="U105" s="35">
        <v>0</v>
      </c>
      <c r="V105" s="35">
        <v>0</v>
      </c>
      <c r="W105" s="35">
        <v>0</v>
      </c>
      <c r="X105" s="35">
        <v>0</v>
      </c>
      <c r="Y105" s="35">
        <v>0</v>
      </c>
      <c r="Z105" s="35">
        <v>0</v>
      </c>
      <c r="AA105" s="35">
        <v>0</v>
      </c>
      <c r="AB105" s="35">
        <v>0</v>
      </c>
      <c r="AC105" s="35">
        <v>0</v>
      </c>
      <c r="AD105" s="35">
        <v>0</v>
      </c>
      <c r="AE105" s="35">
        <v>0</v>
      </c>
    </row>
    <row r="106" spans="1:35" ht="15" thickBot="1">
      <c r="A106" s="34" t="s">
        <v>255</v>
      </c>
      <c r="B106" s="35">
        <v>0</v>
      </c>
      <c r="C106" s="35">
        <v>0</v>
      </c>
      <c r="D106" s="35">
        <v>0</v>
      </c>
      <c r="E106" s="35">
        <v>0</v>
      </c>
      <c r="F106" s="35">
        <v>0</v>
      </c>
      <c r="G106" s="35">
        <v>0</v>
      </c>
      <c r="H106" s="35">
        <v>0</v>
      </c>
      <c r="I106" s="35">
        <v>0</v>
      </c>
      <c r="J106" s="35">
        <v>0</v>
      </c>
      <c r="K106" s="35">
        <v>0</v>
      </c>
      <c r="L106" s="35">
        <v>0</v>
      </c>
      <c r="M106" s="35">
        <v>0</v>
      </c>
      <c r="N106" s="35">
        <v>0</v>
      </c>
      <c r="O106" s="35">
        <v>0</v>
      </c>
      <c r="P106" s="35">
        <v>0</v>
      </c>
      <c r="Q106" s="35">
        <v>0</v>
      </c>
      <c r="R106" s="35">
        <v>0</v>
      </c>
      <c r="S106" s="35">
        <v>0</v>
      </c>
      <c r="T106" s="35">
        <v>0</v>
      </c>
      <c r="U106" s="35">
        <v>0</v>
      </c>
      <c r="V106" s="35">
        <v>0</v>
      </c>
      <c r="W106" s="35">
        <v>0</v>
      </c>
      <c r="X106" s="35">
        <v>0</v>
      </c>
      <c r="Y106" s="35">
        <v>0</v>
      </c>
      <c r="Z106" s="35">
        <v>0</v>
      </c>
      <c r="AA106" s="35">
        <v>0</v>
      </c>
      <c r="AB106" s="35">
        <v>0</v>
      </c>
      <c r="AC106" s="35">
        <v>0</v>
      </c>
      <c r="AD106" s="35">
        <v>0</v>
      </c>
      <c r="AE106" s="35">
        <v>0</v>
      </c>
    </row>
    <row r="107" spans="1:35" ht="15" thickBot="1">
      <c r="A107" s="34" t="s">
        <v>256</v>
      </c>
      <c r="B107" s="35">
        <v>0</v>
      </c>
      <c r="C107" s="35">
        <v>0</v>
      </c>
      <c r="D107" s="35">
        <v>0</v>
      </c>
      <c r="E107" s="35">
        <v>0</v>
      </c>
      <c r="F107" s="35">
        <v>0</v>
      </c>
      <c r="G107" s="35">
        <v>0</v>
      </c>
      <c r="H107" s="35">
        <v>0</v>
      </c>
      <c r="I107" s="35">
        <v>0</v>
      </c>
      <c r="J107" s="35">
        <v>0</v>
      </c>
      <c r="K107" s="35">
        <v>0</v>
      </c>
      <c r="L107" s="35">
        <v>0</v>
      </c>
      <c r="M107" s="35">
        <v>0</v>
      </c>
      <c r="N107" s="35">
        <v>0</v>
      </c>
      <c r="O107" s="35">
        <v>0</v>
      </c>
      <c r="P107" s="35">
        <v>0</v>
      </c>
      <c r="Q107" s="35">
        <v>0</v>
      </c>
      <c r="R107" s="35">
        <v>0</v>
      </c>
      <c r="S107" s="35">
        <v>0</v>
      </c>
      <c r="T107" s="35">
        <v>0</v>
      </c>
      <c r="U107" s="35">
        <v>0</v>
      </c>
      <c r="V107" s="35">
        <v>0</v>
      </c>
      <c r="W107" s="35">
        <v>0</v>
      </c>
      <c r="X107" s="35">
        <v>0</v>
      </c>
      <c r="Y107" s="35">
        <v>0</v>
      </c>
      <c r="Z107" s="35">
        <v>0</v>
      </c>
      <c r="AA107" s="35">
        <v>0</v>
      </c>
      <c r="AB107" s="35">
        <v>0</v>
      </c>
      <c r="AC107" s="35">
        <v>0</v>
      </c>
      <c r="AD107" s="35">
        <v>0</v>
      </c>
      <c r="AE107" s="35">
        <v>0</v>
      </c>
    </row>
    <row r="108" spans="1:35" ht="15" thickBot="1">
      <c r="A108" s="34" t="s">
        <v>257</v>
      </c>
      <c r="B108" s="35">
        <v>0</v>
      </c>
      <c r="C108" s="35">
        <v>0</v>
      </c>
      <c r="D108" s="35">
        <v>0</v>
      </c>
      <c r="E108" s="35">
        <v>0</v>
      </c>
      <c r="F108" s="35">
        <v>0</v>
      </c>
      <c r="G108" s="35">
        <v>0</v>
      </c>
      <c r="H108" s="35">
        <v>0</v>
      </c>
      <c r="I108" s="35">
        <v>0</v>
      </c>
      <c r="J108" s="35">
        <v>0</v>
      </c>
      <c r="K108" s="35">
        <v>0</v>
      </c>
      <c r="L108" s="35">
        <v>0</v>
      </c>
      <c r="M108" s="35">
        <v>0</v>
      </c>
      <c r="N108" s="35">
        <v>0</v>
      </c>
      <c r="O108" s="35">
        <v>0</v>
      </c>
      <c r="P108" s="35">
        <v>0</v>
      </c>
      <c r="Q108" s="35">
        <v>0</v>
      </c>
      <c r="R108" s="35">
        <v>0</v>
      </c>
      <c r="S108" s="35">
        <v>0</v>
      </c>
      <c r="T108" s="35">
        <v>0</v>
      </c>
      <c r="U108" s="35">
        <v>0</v>
      </c>
      <c r="V108" s="35">
        <v>0</v>
      </c>
      <c r="W108" s="35">
        <v>0</v>
      </c>
      <c r="X108" s="35">
        <v>0</v>
      </c>
      <c r="Y108" s="35">
        <v>0</v>
      </c>
      <c r="Z108" s="35">
        <v>0</v>
      </c>
      <c r="AA108" s="35">
        <v>0</v>
      </c>
      <c r="AB108" s="35">
        <v>0</v>
      </c>
      <c r="AC108" s="35">
        <v>0</v>
      </c>
      <c r="AD108" s="35">
        <v>0</v>
      </c>
      <c r="AE108" s="35">
        <v>0</v>
      </c>
    </row>
    <row r="109" spans="1:35" ht="18.600000000000001" thickBot="1">
      <c r="A109" s="30"/>
    </row>
    <row r="110" spans="1:35" ht="15" thickBot="1">
      <c r="A110" s="34" t="s">
        <v>259</v>
      </c>
      <c r="B110" s="34" t="s">
        <v>174</v>
      </c>
      <c r="C110" s="34" t="s">
        <v>175</v>
      </c>
      <c r="D110" s="34" t="s">
        <v>176</v>
      </c>
      <c r="E110" s="34" t="s">
        <v>177</v>
      </c>
      <c r="F110" s="34" t="s">
        <v>178</v>
      </c>
      <c r="G110" s="34" t="s">
        <v>179</v>
      </c>
      <c r="H110" s="34" t="s">
        <v>180</v>
      </c>
      <c r="I110" s="34" t="s">
        <v>181</v>
      </c>
      <c r="J110" s="34" t="s">
        <v>182</v>
      </c>
      <c r="K110" s="34" t="s">
        <v>183</v>
      </c>
      <c r="L110" s="34" t="s">
        <v>184</v>
      </c>
      <c r="M110" s="34" t="s">
        <v>185</v>
      </c>
      <c r="N110" s="34" t="s">
        <v>186</v>
      </c>
      <c r="O110" s="34" t="s">
        <v>187</v>
      </c>
      <c r="P110" s="34" t="s">
        <v>188</v>
      </c>
      <c r="Q110" s="34" t="s">
        <v>189</v>
      </c>
      <c r="R110" s="34" t="s">
        <v>190</v>
      </c>
      <c r="S110" s="34" t="s">
        <v>191</v>
      </c>
      <c r="T110" s="34" t="s">
        <v>192</v>
      </c>
      <c r="U110" s="34" t="s">
        <v>193</v>
      </c>
      <c r="V110" s="34" t="s">
        <v>194</v>
      </c>
      <c r="W110" s="34" t="s">
        <v>195</v>
      </c>
      <c r="X110" s="34" t="s">
        <v>196</v>
      </c>
      <c r="Y110" s="34" t="s">
        <v>197</v>
      </c>
      <c r="Z110" s="34" t="s">
        <v>198</v>
      </c>
      <c r="AA110" s="34" t="s">
        <v>199</v>
      </c>
      <c r="AB110" s="34" t="s">
        <v>200</v>
      </c>
      <c r="AC110" s="34" t="s">
        <v>201</v>
      </c>
      <c r="AD110" s="34" t="s">
        <v>202</v>
      </c>
      <c r="AE110" s="34" t="s">
        <v>203</v>
      </c>
      <c r="AF110" s="34" t="s">
        <v>260</v>
      </c>
      <c r="AG110" s="34" t="s">
        <v>261</v>
      </c>
      <c r="AH110" s="34" t="s">
        <v>262</v>
      </c>
      <c r="AI110" s="34" t="s">
        <v>263</v>
      </c>
    </row>
    <row r="111" spans="1:35" ht="15" thickBot="1">
      <c r="A111" s="34" t="s">
        <v>205</v>
      </c>
      <c r="B111" s="35">
        <v>0</v>
      </c>
      <c r="C111" s="35">
        <v>0</v>
      </c>
      <c r="D111" s="35">
        <v>500000</v>
      </c>
      <c r="E111" s="35">
        <v>0</v>
      </c>
      <c r="F111" s="35">
        <v>0</v>
      </c>
      <c r="G111" s="35">
        <v>0</v>
      </c>
      <c r="H111" s="35">
        <v>500000</v>
      </c>
      <c r="I111" s="35">
        <v>0</v>
      </c>
      <c r="J111" s="35">
        <v>0</v>
      </c>
      <c r="K111" s="35">
        <v>0</v>
      </c>
      <c r="L111" s="35">
        <v>0</v>
      </c>
      <c r="M111" s="35">
        <v>0</v>
      </c>
      <c r="N111" s="35">
        <v>0</v>
      </c>
      <c r="O111" s="35">
        <v>0</v>
      </c>
      <c r="P111" s="35">
        <v>0</v>
      </c>
      <c r="Q111" s="35">
        <v>0</v>
      </c>
      <c r="R111" s="35">
        <v>0</v>
      </c>
      <c r="S111" s="35">
        <v>0</v>
      </c>
      <c r="T111" s="35">
        <v>0</v>
      </c>
      <c r="U111" s="35">
        <v>0</v>
      </c>
      <c r="V111" s="35">
        <v>0</v>
      </c>
      <c r="W111" s="35">
        <v>0</v>
      </c>
      <c r="X111" s="35">
        <v>0</v>
      </c>
      <c r="Y111" s="35">
        <v>0</v>
      </c>
      <c r="Z111" s="35">
        <v>0</v>
      </c>
      <c r="AA111" s="35">
        <v>0</v>
      </c>
      <c r="AB111" s="35">
        <v>0</v>
      </c>
      <c r="AC111" s="35">
        <v>0</v>
      </c>
      <c r="AD111" s="35">
        <v>0</v>
      </c>
      <c r="AE111" s="35">
        <v>0</v>
      </c>
      <c r="AF111" s="35">
        <v>1000000</v>
      </c>
      <c r="AG111" s="35">
        <v>1000000</v>
      </c>
      <c r="AH111" s="35">
        <v>0</v>
      </c>
      <c r="AI111" s="35">
        <v>0</v>
      </c>
    </row>
    <row r="112" spans="1:35" ht="15" thickBot="1">
      <c r="A112" s="34" t="s">
        <v>206</v>
      </c>
      <c r="B112" s="35">
        <v>0</v>
      </c>
      <c r="C112" s="35">
        <v>0</v>
      </c>
      <c r="D112" s="35">
        <v>500000</v>
      </c>
      <c r="E112" s="35">
        <v>0</v>
      </c>
      <c r="F112" s="35">
        <v>0</v>
      </c>
      <c r="G112" s="35">
        <v>0</v>
      </c>
      <c r="H112" s="35">
        <v>0</v>
      </c>
      <c r="I112" s="35">
        <v>0</v>
      </c>
      <c r="J112" s="35">
        <v>0</v>
      </c>
      <c r="K112" s="35">
        <v>0</v>
      </c>
      <c r="L112" s="35">
        <v>0</v>
      </c>
      <c r="M112" s="35">
        <v>0</v>
      </c>
      <c r="N112" s="35">
        <v>0</v>
      </c>
      <c r="O112" s="35">
        <v>0</v>
      </c>
      <c r="P112" s="35">
        <v>0</v>
      </c>
      <c r="Q112" s="35">
        <v>0</v>
      </c>
      <c r="R112" s="35">
        <v>0</v>
      </c>
      <c r="S112" s="35">
        <v>0</v>
      </c>
      <c r="T112" s="35">
        <v>0</v>
      </c>
      <c r="U112" s="35">
        <v>0</v>
      </c>
      <c r="V112" s="35">
        <v>0</v>
      </c>
      <c r="W112" s="35">
        <v>0</v>
      </c>
      <c r="X112" s="35">
        <v>0</v>
      </c>
      <c r="Y112" s="35">
        <v>0</v>
      </c>
      <c r="Z112" s="35">
        <v>0</v>
      </c>
      <c r="AA112" s="35">
        <v>0</v>
      </c>
      <c r="AB112" s="35">
        <v>0</v>
      </c>
      <c r="AC112" s="35">
        <v>500000</v>
      </c>
      <c r="AD112" s="35">
        <v>0</v>
      </c>
      <c r="AE112" s="35">
        <v>0</v>
      </c>
      <c r="AF112" s="35">
        <v>1000000</v>
      </c>
      <c r="AG112" s="35">
        <v>1000000</v>
      </c>
      <c r="AH112" s="35">
        <v>0</v>
      </c>
      <c r="AI112" s="35">
        <v>0</v>
      </c>
    </row>
    <row r="113" spans="1:35" ht="15" thickBot="1">
      <c r="A113" s="34" t="s">
        <v>207</v>
      </c>
      <c r="B113" s="35">
        <v>0</v>
      </c>
      <c r="C113" s="35">
        <v>0</v>
      </c>
      <c r="D113" s="35">
        <v>500000</v>
      </c>
      <c r="E113" s="35">
        <v>0</v>
      </c>
      <c r="F113" s="35">
        <v>0</v>
      </c>
      <c r="G113" s="35">
        <v>0</v>
      </c>
      <c r="H113" s="35">
        <v>0</v>
      </c>
      <c r="I113" s="35">
        <v>0</v>
      </c>
      <c r="J113" s="35">
        <v>0</v>
      </c>
      <c r="K113" s="35">
        <v>0</v>
      </c>
      <c r="L113" s="35">
        <v>0</v>
      </c>
      <c r="M113" s="35">
        <v>505000</v>
      </c>
      <c r="N113" s="35">
        <v>0</v>
      </c>
      <c r="O113" s="35">
        <v>0</v>
      </c>
      <c r="P113" s="35">
        <v>0</v>
      </c>
      <c r="Q113" s="35">
        <v>0</v>
      </c>
      <c r="R113" s="35">
        <v>0</v>
      </c>
      <c r="S113" s="35">
        <v>0</v>
      </c>
      <c r="T113" s="35">
        <v>0</v>
      </c>
      <c r="U113" s="35">
        <v>0</v>
      </c>
      <c r="V113" s="35">
        <v>0</v>
      </c>
      <c r="W113" s="35">
        <v>0</v>
      </c>
      <c r="X113" s="35">
        <v>0</v>
      </c>
      <c r="Y113" s="35">
        <v>0</v>
      </c>
      <c r="Z113" s="35">
        <v>0</v>
      </c>
      <c r="AA113" s="35">
        <v>0</v>
      </c>
      <c r="AB113" s="35">
        <v>0</v>
      </c>
      <c r="AC113" s="35">
        <v>0</v>
      </c>
      <c r="AD113" s="35">
        <v>0</v>
      </c>
      <c r="AE113" s="35">
        <v>0</v>
      </c>
      <c r="AF113" s="35">
        <v>1005000</v>
      </c>
      <c r="AG113" s="35">
        <v>1005000</v>
      </c>
      <c r="AH113" s="35">
        <v>0</v>
      </c>
      <c r="AI113" s="35">
        <v>0</v>
      </c>
    </row>
    <row r="114" spans="1:35" ht="15" thickBot="1">
      <c r="A114" s="34" t="s">
        <v>208</v>
      </c>
      <c r="B114" s="35">
        <v>0</v>
      </c>
      <c r="C114" s="35">
        <v>0</v>
      </c>
      <c r="D114" s="35">
        <v>500000</v>
      </c>
      <c r="E114" s="35">
        <v>0</v>
      </c>
      <c r="F114" s="35">
        <v>0</v>
      </c>
      <c r="G114" s="35">
        <v>579250</v>
      </c>
      <c r="H114" s="35">
        <v>0</v>
      </c>
      <c r="I114" s="35">
        <v>0</v>
      </c>
      <c r="J114" s="35">
        <v>0</v>
      </c>
      <c r="K114" s="35">
        <v>0</v>
      </c>
      <c r="L114" s="35">
        <v>250</v>
      </c>
      <c r="M114" s="35">
        <v>2500</v>
      </c>
      <c r="N114" s="35">
        <v>0</v>
      </c>
      <c r="O114" s="35">
        <v>0</v>
      </c>
      <c r="P114" s="35">
        <v>0</v>
      </c>
      <c r="Q114" s="35">
        <v>0</v>
      </c>
      <c r="R114" s="35">
        <v>0</v>
      </c>
      <c r="S114" s="35">
        <v>0</v>
      </c>
      <c r="T114" s="35">
        <v>0</v>
      </c>
      <c r="U114" s="35">
        <v>0</v>
      </c>
      <c r="V114" s="35">
        <v>0</v>
      </c>
      <c r="W114" s="35">
        <v>0</v>
      </c>
      <c r="X114" s="35">
        <v>0</v>
      </c>
      <c r="Y114" s="35">
        <v>0</v>
      </c>
      <c r="Z114" s="35">
        <v>0</v>
      </c>
      <c r="AA114" s="35">
        <v>0</v>
      </c>
      <c r="AB114" s="35">
        <v>0</v>
      </c>
      <c r="AC114" s="35">
        <v>0</v>
      </c>
      <c r="AD114" s="35">
        <v>0</v>
      </c>
      <c r="AE114" s="35">
        <v>3000</v>
      </c>
      <c r="AF114" s="35">
        <v>1085000</v>
      </c>
      <c r="AG114" s="35">
        <v>1085000</v>
      </c>
      <c r="AH114" s="35">
        <v>0</v>
      </c>
      <c r="AI114" s="35">
        <v>0</v>
      </c>
    </row>
    <row r="115" spans="1:35" ht="15" thickBot="1">
      <c r="A115" s="34" t="s">
        <v>209</v>
      </c>
      <c r="B115" s="35">
        <v>0</v>
      </c>
      <c r="C115" s="35">
        <v>0</v>
      </c>
      <c r="D115" s="35">
        <v>504200</v>
      </c>
      <c r="E115" s="35">
        <v>0</v>
      </c>
      <c r="F115" s="35">
        <v>0</v>
      </c>
      <c r="G115" s="35">
        <v>0</v>
      </c>
      <c r="H115" s="35">
        <v>0</v>
      </c>
      <c r="I115" s="35">
        <v>0</v>
      </c>
      <c r="J115" s="35">
        <v>0</v>
      </c>
      <c r="K115" s="35">
        <v>0</v>
      </c>
      <c r="L115" s="35">
        <v>0</v>
      </c>
      <c r="M115" s="35">
        <v>0</v>
      </c>
      <c r="N115" s="35">
        <v>0</v>
      </c>
      <c r="O115" s="35">
        <v>495800</v>
      </c>
      <c r="P115" s="35">
        <v>0</v>
      </c>
      <c r="Q115" s="35">
        <v>0</v>
      </c>
      <c r="R115" s="35">
        <v>0</v>
      </c>
      <c r="S115" s="35">
        <v>0</v>
      </c>
      <c r="T115" s="35">
        <v>0</v>
      </c>
      <c r="U115" s="35">
        <v>0</v>
      </c>
      <c r="V115" s="35">
        <v>0</v>
      </c>
      <c r="W115" s="35">
        <v>0</v>
      </c>
      <c r="X115" s="35">
        <v>0</v>
      </c>
      <c r="Y115" s="35">
        <v>0</v>
      </c>
      <c r="Z115" s="35">
        <v>0</v>
      </c>
      <c r="AA115" s="35">
        <v>0</v>
      </c>
      <c r="AB115" s="35">
        <v>0</v>
      </c>
      <c r="AC115" s="35">
        <v>0</v>
      </c>
      <c r="AD115" s="35">
        <v>0</v>
      </c>
      <c r="AE115" s="35">
        <v>0</v>
      </c>
      <c r="AF115" s="35">
        <v>1000000</v>
      </c>
      <c r="AG115" s="35">
        <v>1000000</v>
      </c>
      <c r="AH115" s="35">
        <v>0</v>
      </c>
      <c r="AI115" s="35">
        <v>0</v>
      </c>
    </row>
    <row r="116" spans="1:35" ht="15" thickBot="1">
      <c r="A116" s="34" t="s">
        <v>210</v>
      </c>
      <c r="B116" s="35">
        <v>0</v>
      </c>
      <c r="C116" s="35">
        <v>0</v>
      </c>
      <c r="D116" s="35">
        <v>500000</v>
      </c>
      <c r="E116" s="35">
        <v>0</v>
      </c>
      <c r="F116" s="35">
        <v>0</v>
      </c>
      <c r="G116" s="35">
        <v>1500</v>
      </c>
      <c r="H116" s="35">
        <v>500000</v>
      </c>
      <c r="I116" s="35">
        <v>0</v>
      </c>
      <c r="J116" s="35">
        <v>0</v>
      </c>
      <c r="K116" s="35">
        <v>0</v>
      </c>
      <c r="L116" s="35">
        <v>250</v>
      </c>
      <c r="M116" s="35">
        <v>0</v>
      </c>
      <c r="N116" s="35">
        <v>0</v>
      </c>
      <c r="O116" s="35">
        <v>0</v>
      </c>
      <c r="P116" s="35">
        <v>0</v>
      </c>
      <c r="Q116" s="35">
        <v>0</v>
      </c>
      <c r="R116" s="35">
        <v>0</v>
      </c>
      <c r="S116" s="35">
        <v>0</v>
      </c>
      <c r="T116" s="35">
        <v>0</v>
      </c>
      <c r="U116" s="35">
        <v>0</v>
      </c>
      <c r="V116" s="35">
        <v>0</v>
      </c>
      <c r="W116" s="35">
        <v>0</v>
      </c>
      <c r="X116" s="35">
        <v>0</v>
      </c>
      <c r="Y116" s="35">
        <v>0</v>
      </c>
      <c r="Z116" s="35">
        <v>0</v>
      </c>
      <c r="AA116" s="35">
        <v>0</v>
      </c>
      <c r="AB116" s="35">
        <v>0</v>
      </c>
      <c r="AC116" s="35">
        <v>0</v>
      </c>
      <c r="AD116" s="35">
        <v>4750</v>
      </c>
      <c r="AE116" s="35">
        <v>3000</v>
      </c>
      <c r="AF116" s="35">
        <v>1009500</v>
      </c>
      <c r="AG116" s="35">
        <v>1009500</v>
      </c>
      <c r="AH116" s="35">
        <v>0</v>
      </c>
      <c r="AI116" s="35">
        <v>0</v>
      </c>
    </row>
    <row r="117" spans="1:35" ht="15" thickBot="1">
      <c r="A117" s="34" t="s">
        <v>211</v>
      </c>
      <c r="B117" s="35">
        <v>0</v>
      </c>
      <c r="C117" s="35">
        <v>0</v>
      </c>
      <c r="D117" s="35">
        <v>500000</v>
      </c>
      <c r="E117" s="35">
        <v>0</v>
      </c>
      <c r="F117" s="35">
        <v>0</v>
      </c>
      <c r="G117" s="35">
        <v>506000</v>
      </c>
      <c r="H117" s="35">
        <v>0</v>
      </c>
      <c r="I117" s="35">
        <v>0</v>
      </c>
      <c r="J117" s="35">
        <v>0</v>
      </c>
      <c r="K117" s="35">
        <v>0</v>
      </c>
      <c r="L117" s="35">
        <v>0</v>
      </c>
      <c r="M117" s="35">
        <v>0</v>
      </c>
      <c r="N117" s="35">
        <v>0</v>
      </c>
      <c r="O117" s="35">
        <v>0</v>
      </c>
      <c r="P117" s="35">
        <v>0</v>
      </c>
      <c r="Q117" s="35">
        <v>0</v>
      </c>
      <c r="R117" s="35">
        <v>0</v>
      </c>
      <c r="S117" s="35">
        <v>0</v>
      </c>
      <c r="T117" s="35">
        <v>0</v>
      </c>
      <c r="U117" s="35">
        <v>0</v>
      </c>
      <c r="V117" s="35">
        <v>0</v>
      </c>
      <c r="W117" s="35">
        <v>0</v>
      </c>
      <c r="X117" s="35">
        <v>0</v>
      </c>
      <c r="Y117" s="35">
        <v>0</v>
      </c>
      <c r="Z117" s="35">
        <v>0</v>
      </c>
      <c r="AA117" s="35">
        <v>0</v>
      </c>
      <c r="AB117" s="35">
        <v>0</v>
      </c>
      <c r="AC117" s="35">
        <v>0</v>
      </c>
      <c r="AD117" s="35">
        <v>0</v>
      </c>
      <c r="AE117" s="35">
        <v>3000</v>
      </c>
      <c r="AF117" s="35">
        <v>1009000</v>
      </c>
      <c r="AG117" s="35">
        <v>1009000</v>
      </c>
      <c r="AH117" s="35">
        <v>0</v>
      </c>
      <c r="AI117" s="35">
        <v>0</v>
      </c>
    </row>
    <row r="118" spans="1:35" ht="15" thickBot="1">
      <c r="A118" s="34" t="s">
        <v>212</v>
      </c>
      <c r="B118" s="35">
        <v>0</v>
      </c>
      <c r="C118" s="35">
        <v>0</v>
      </c>
      <c r="D118" s="35">
        <v>500000</v>
      </c>
      <c r="E118" s="35">
        <v>0</v>
      </c>
      <c r="F118" s="35">
        <v>0</v>
      </c>
      <c r="G118" s="35">
        <v>0</v>
      </c>
      <c r="H118" s="35">
        <v>0</v>
      </c>
      <c r="I118" s="35">
        <v>0</v>
      </c>
      <c r="J118" s="35">
        <v>507000</v>
      </c>
      <c r="K118" s="35">
        <v>0</v>
      </c>
      <c r="L118" s="35">
        <v>0</v>
      </c>
      <c r="M118" s="35">
        <v>0</v>
      </c>
      <c r="N118" s="35">
        <v>0</v>
      </c>
      <c r="O118" s="35">
        <v>0</v>
      </c>
      <c r="P118" s="35">
        <v>0</v>
      </c>
      <c r="Q118" s="35">
        <v>0</v>
      </c>
      <c r="R118" s="35">
        <v>0</v>
      </c>
      <c r="S118" s="35">
        <v>0</v>
      </c>
      <c r="T118" s="35">
        <v>0</v>
      </c>
      <c r="U118" s="35">
        <v>0</v>
      </c>
      <c r="V118" s="35">
        <v>0</v>
      </c>
      <c r="W118" s="35">
        <v>0</v>
      </c>
      <c r="X118" s="35">
        <v>0</v>
      </c>
      <c r="Y118" s="35">
        <v>0</v>
      </c>
      <c r="Z118" s="35">
        <v>0</v>
      </c>
      <c r="AA118" s="35">
        <v>0</v>
      </c>
      <c r="AB118" s="35">
        <v>0</v>
      </c>
      <c r="AC118" s="35">
        <v>0</v>
      </c>
      <c r="AD118" s="35">
        <v>0</v>
      </c>
      <c r="AE118" s="35">
        <v>3000</v>
      </c>
      <c r="AF118" s="35">
        <v>1010000</v>
      </c>
      <c r="AG118" s="35">
        <v>1010000</v>
      </c>
      <c r="AH118" s="35">
        <v>0</v>
      </c>
      <c r="AI118" s="35">
        <v>0</v>
      </c>
    </row>
    <row r="119" spans="1:35" ht="15" thickBot="1">
      <c r="A119" s="34" t="s">
        <v>213</v>
      </c>
      <c r="B119" s="35">
        <v>0</v>
      </c>
      <c r="C119" s="35">
        <v>0</v>
      </c>
      <c r="D119" s="35">
        <v>500000</v>
      </c>
      <c r="E119" s="35">
        <v>0</v>
      </c>
      <c r="F119" s="35">
        <v>0</v>
      </c>
      <c r="G119" s="35">
        <v>0</v>
      </c>
      <c r="H119" s="35">
        <v>0</v>
      </c>
      <c r="I119" s="35">
        <v>0</v>
      </c>
      <c r="J119" s="35">
        <v>0</v>
      </c>
      <c r="K119" s="35">
        <v>0</v>
      </c>
      <c r="L119" s="35">
        <v>0</v>
      </c>
      <c r="M119" s="35">
        <v>0</v>
      </c>
      <c r="N119" s="35">
        <v>0</v>
      </c>
      <c r="O119" s="35">
        <v>0</v>
      </c>
      <c r="P119" s="35">
        <v>0</v>
      </c>
      <c r="Q119" s="35">
        <v>0</v>
      </c>
      <c r="R119" s="35">
        <v>0</v>
      </c>
      <c r="S119" s="35">
        <v>0</v>
      </c>
      <c r="T119" s="35">
        <v>0</v>
      </c>
      <c r="U119" s="35">
        <v>0</v>
      </c>
      <c r="V119" s="35">
        <v>0</v>
      </c>
      <c r="W119" s="35">
        <v>0</v>
      </c>
      <c r="X119" s="35">
        <v>500000</v>
      </c>
      <c r="Y119" s="35">
        <v>0</v>
      </c>
      <c r="Z119" s="35">
        <v>0</v>
      </c>
      <c r="AA119" s="35">
        <v>0</v>
      </c>
      <c r="AB119" s="35">
        <v>0</v>
      </c>
      <c r="AC119" s="35">
        <v>0</v>
      </c>
      <c r="AD119" s="35">
        <v>0</v>
      </c>
      <c r="AE119" s="35">
        <v>0</v>
      </c>
      <c r="AF119" s="35">
        <v>1000000</v>
      </c>
      <c r="AG119" s="35">
        <v>1000000</v>
      </c>
      <c r="AH119" s="35">
        <v>0</v>
      </c>
      <c r="AI119" s="35">
        <v>0</v>
      </c>
    </row>
    <row r="120" spans="1:35" ht="15" thickBot="1">
      <c r="A120" s="34" t="s">
        <v>214</v>
      </c>
      <c r="B120" s="35">
        <v>0</v>
      </c>
      <c r="C120" s="35">
        <v>0</v>
      </c>
      <c r="D120" s="35">
        <v>500000</v>
      </c>
      <c r="E120" s="35">
        <v>0</v>
      </c>
      <c r="F120" s="35">
        <v>0</v>
      </c>
      <c r="G120" s="35">
        <v>0</v>
      </c>
      <c r="H120" s="35">
        <v>0</v>
      </c>
      <c r="I120" s="35">
        <v>0</v>
      </c>
      <c r="J120" s="35">
        <v>0</v>
      </c>
      <c r="K120" s="35">
        <v>0</v>
      </c>
      <c r="L120" s="35">
        <v>0</v>
      </c>
      <c r="M120" s="35">
        <v>0</v>
      </c>
      <c r="N120" s="35">
        <v>0</v>
      </c>
      <c r="O120" s="35">
        <v>0</v>
      </c>
      <c r="P120" s="35">
        <v>0</v>
      </c>
      <c r="Q120" s="35">
        <v>0</v>
      </c>
      <c r="R120" s="35">
        <v>0</v>
      </c>
      <c r="S120" s="35">
        <v>0</v>
      </c>
      <c r="T120" s="35">
        <v>0</v>
      </c>
      <c r="U120" s="35">
        <v>0</v>
      </c>
      <c r="V120" s="35">
        <v>0</v>
      </c>
      <c r="W120" s="35">
        <v>0</v>
      </c>
      <c r="X120" s="35">
        <v>503000</v>
      </c>
      <c r="Y120" s="35">
        <v>0</v>
      </c>
      <c r="Z120" s="35">
        <v>0</v>
      </c>
      <c r="AA120" s="35">
        <v>0</v>
      </c>
      <c r="AB120" s="35">
        <v>0</v>
      </c>
      <c r="AC120" s="35">
        <v>0</v>
      </c>
      <c r="AD120" s="35">
        <v>0</v>
      </c>
      <c r="AE120" s="35">
        <v>3000</v>
      </c>
      <c r="AF120" s="35">
        <v>1006000</v>
      </c>
      <c r="AG120" s="35">
        <v>1006000</v>
      </c>
      <c r="AH120" s="35">
        <v>0</v>
      </c>
      <c r="AI120" s="35">
        <v>0</v>
      </c>
    </row>
    <row r="121" spans="1:35" ht="15" thickBot="1">
      <c r="A121" s="34" t="s">
        <v>215</v>
      </c>
      <c r="B121" s="35">
        <v>0</v>
      </c>
      <c r="C121" s="35">
        <v>0</v>
      </c>
      <c r="D121" s="35">
        <v>500000</v>
      </c>
      <c r="E121" s="35">
        <v>9500</v>
      </c>
      <c r="F121" s="35">
        <v>0</v>
      </c>
      <c r="G121" s="35">
        <v>0</v>
      </c>
      <c r="H121" s="35">
        <v>0</v>
      </c>
      <c r="I121" s="35">
        <v>0</v>
      </c>
      <c r="J121" s="35">
        <v>0</v>
      </c>
      <c r="K121" s="35">
        <v>0</v>
      </c>
      <c r="L121" s="35">
        <v>250</v>
      </c>
      <c r="M121" s="35">
        <v>0</v>
      </c>
      <c r="N121" s="35">
        <v>0</v>
      </c>
      <c r="O121" s="35">
        <v>495800</v>
      </c>
      <c r="P121" s="35">
        <v>0</v>
      </c>
      <c r="Q121" s="35">
        <v>0</v>
      </c>
      <c r="R121" s="35">
        <v>0</v>
      </c>
      <c r="S121" s="35">
        <v>0</v>
      </c>
      <c r="T121" s="35">
        <v>0</v>
      </c>
      <c r="U121" s="35">
        <v>0</v>
      </c>
      <c r="V121" s="35">
        <v>0</v>
      </c>
      <c r="W121" s="35">
        <v>0</v>
      </c>
      <c r="X121" s="35">
        <v>0</v>
      </c>
      <c r="Y121" s="35">
        <v>0</v>
      </c>
      <c r="Z121" s="35">
        <v>0</v>
      </c>
      <c r="AA121" s="35">
        <v>0</v>
      </c>
      <c r="AB121" s="35">
        <v>0</v>
      </c>
      <c r="AC121" s="35">
        <v>0</v>
      </c>
      <c r="AD121" s="35">
        <v>0</v>
      </c>
      <c r="AE121" s="35">
        <v>0</v>
      </c>
      <c r="AF121" s="35">
        <v>1005550</v>
      </c>
      <c r="AG121" s="35">
        <v>1005550</v>
      </c>
      <c r="AH121" s="35">
        <v>0</v>
      </c>
      <c r="AI121" s="35">
        <v>0</v>
      </c>
    </row>
    <row r="122" spans="1:35" ht="15" thickBot="1">
      <c r="A122" s="34" t="s">
        <v>216</v>
      </c>
      <c r="B122" s="35">
        <v>495800</v>
      </c>
      <c r="C122" s="35">
        <v>0</v>
      </c>
      <c r="D122" s="35">
        <v>504200</v>
      </c>
      <c r="E122" s="35">
        <v>0</v>
      </c>
      <c r="F122" s="35">
        <v>0</v>
      </c>
      <c r="G122" s="35">
        <v>0</v>
      </c>
      <c r="H122" s="35">
        <v>0</v>
      </c>
      <c r="I122" s="35">
        <v>0</v>
      </c>
      <c r="J122" s="35">
        <v>0</v>
      </c>
      <c r="K122" s="35">
        <v>0</v>
      </c>
      <c r="L122" s="35">
        <v>0</v>
      </c>
      <c r="M122" s="35">
        <v>0</v>
      </c>
      <c r="N122" s="35">
        <v>0</v>
      </c>
      <c r="O122" s="35">
        <v>0</v>
      </c>
      <c r="P122" s="35">
        <v>0</v>
      </c>
      <c r="Q122" s="35">
        <v>0</v>
      </c>
      <c r="R122" s="35">
        <v>0</v>
      </c>
      <c r="S122" s="35">
        <v>0</v>
      </c>
      <c r="T122" s="35">
        <v>0</v>
      </c>
      <c r="U122" s="35">
        <v>0</v>
      </c>
      <c r="V122" s="35">
        <v>0</v>
      </c>
      <c r="W122" s="35">
        <v>0</v>
      </c>
      <c r="X122" s="35">
        <v>0</v>
      </c>
      <c r="Y122" s="35">
        <v>0</v>
      </c>
      <c r="Z122" s="35">
        <v>0</v>
      </c>
      <c r="AA122" s="35">
        <v>0</v>
      </c>
      <c r="AB122" s="35">
        <v>0</v>
      </c>
      <c r="AC122" s="35">
        <v>0</v>
      </c>
      <c r="AD122" s="35">
        <v>0</v>
      </c>
      <c r="AE122" s="35">
        <v>0</v>
      </c>
      <c r="AF122" s="35">
        <v>1000000</v>
      </c>
      <c r="AG122" s="35">
        <v>1000000</v>
      </c>
      <c r="AH122" s="35">
        <v>0</v>
      </c>
      <c r="AI122" s="35">
        <v>0</v>
      </c>
    </row>
    <row r="123" spans="1:35" ht="15" thickBot="1">
      <c r="A123" s="34" t="s">
        <v>217</v>
      </c>
      <c r="B123" s="35">
        <v>0</v>
      </c>
      <c r="C123" s="35">
        <v>504400</v>
      </c>
      <c r="D123" s="35">
        <v>500000</v>
      </c>
      <c r="E123" s="35">
        <v>0</v>
      </c>
      <c r="F123" s="35">
        <v>0</v>
      </c>
      <c r="G123" s="35">
        <v>0</v>
      </c>
      <c r="H123" s="35">
        <v>0</v>
      </c>
      <c r="I123" s="35">
        <v>0</v>
      </c>
      <c r="J123" s="35">
        <v>0</v>
      </c>
      <c r="K123" s="35">
        <v>0</v>
      </c>
      <c r="L123" s="35">
        <v>0</v>
      </c>
      <c r="M123" s="35">
        <v>0</v>
      </c>
      <c r="N123" s="35">
        <v>0</v>
      </c>
      <c r="O123" s="35">
        <v>0</v>
      </c>
      <c r="P123" s="35">
        <v>0</v>
      </c>
      <c r="Q123" s="35">
        <v>0</v>
      </c>
      <c r="R123" s="35">
        <v>0</v>
      </c>
      <c r="S123" s="35">
        <v>0</v>
      </c>
      <c r="T123" s="35">
        <v>0</v>
      </c>
      <c r="U123" s="35">
        <v>0</v>
      </c>
      <c r="V123" s="35">
        <v>0</v>
      </c>
      <c r="W123" s="35">
        <v>0</v>
      </c>
      <c r="X123" s="35">
        <v>0</v>
      </c>
      <c r="Y123" s="35">
        <v>0</v>
      </c>
      <c r="Z123" s="35">
        <v>0</v>
      </c>
      <c r="AA123" s="35">
        <v>0</v>
      </c>
      <c r="AB123" s="35">
        <v>0</v>
      </c>
      <c r="AC123" s="35">
        <v>0</v>
      </c>
      <c r="AD123" s="35">
        <v>0</v>
      </c>
      <c r="AE123" s="35">
        <v>3000</v>
      </c>
      <c r="AF123" s="35">
        <v>1007400</v>
      </c>
      <c r="AG123" s="35">
        <v>1007400</v>
      </c>
      <c r="AH123" s="35">
        <v>0</v>
      </c>
      <c r="AI123" s="35">
        <v>0</v>
      </c>
    </row>
    <row r="124" spans="1:35" ht="15" thickBot="1">
      <c r="A124" s="34" t="s">
        <v>218</v>
      </c>
      <c r="B124" s="35">
        <v>0</v>
      </c>
      <c r="C124" s="35">
        <v>0</v>
      </c>
      <c r="D124" s="35">
        <v>500000</v>
      </c>
      <c r="E124" s="35">
        <v>0</v>
      </c>
      <c r="F124" s="35">
        <v>0</v>
      </c>
      <c r="G124" s="35">
        <v>0</v>
      </c>
      <c r="H124" s="35">
        <v>0</v>
      </c>
      <c r="I124" s="35">
        <v>0</v>
      </c>
      <c r="J124" s="35">
        <v>0</v>
      </c>
      <c r="K124" s="35">
        <v>0</v>
      </c>
      <c r="L124" s="35">
        <v>0</v>
      </c>
      <c r="M124" s="35">
        <v>0</v>
      </c>
      <c r="N124" s="35">
        <v>0</v>
      </c>
      <c r="O124" s="35">
        <v>0</v>
      </c>
      <c r="P124" s="35">
        <v>0</v>
      </c>
      <c r="Q124" s="35">
        <v>0</v>
      </c>
      <c r="R124" s="35">
        <v>0</v>
      </c>
      <c r="S124" s="35">
        <v>0</v>
      </c>
      <c r="T124" s="35">
        <v>0</v>
      </c>
      <c r="U124" s="35">
        <v>0</v>
      </c>
      <c r="V124" s="35">
        <v>0</v>
      </c>
      <c r="W124" s="35">
        <v>0</v>
      </c>
      <c r="X124" s="35">
        <v>0</v>
      </c>
      <c r="Y124" s="35">
        <v>0</v>
      </c>
      <c r="Z124" s="35">
        <v>0</v>
      </c>
      <c r="AA124" s="35">
        <v>0</v>
      </c>
      <c r="AB124" s="35">
        <v>0</v>
      </c>
      <c r="AC124" s="35">
        <v>0</v>
      </c>
      <c r="AD124" s="35">
        <v>500000</v>
      </c>
      <c r="AE124" s="35">
        <v>0</v>
      </c>
      <c r="AF124" s="35">
        <v>1000000</v>
      </c>
      <c r="AG124" s="35">
        <v>1000000</v>
      </c>
      <c r="AH124" s="35">
        <v>0</v>
      </c>
      <c r="AI124" s="35">
        <v>0</v>
      </c>
    </row>
    <row r="125" spans="1:35" ht="15" thickBot="1">
      <c r="A125" s="34" t="s">
        <v>219</v>
      </c>
      <c r="B125" s="35">
        <v>0</v>
      </c>
      <c r="C125" s="35">
        <v>0</v>
      </c>
      <c r="D125" s="35">
        <v>504200</v>
      </c>
      <c r="E125" s="35">
        <v>0</v>
      </c>
      <c r="F125" s="35">
        <v>0</v>
      </c>
      <c r="G125" s="35">
        <v>0</v>
      </c>
      <c r="H125" s="35">
        <v>0</v>
      </c>
      <c r="I125" s="35">
        <v>0</v>
      </c>
      <c r="J125" s="35">
        <v>0</v>
      </c>
      <c r="K125" s="35">
        <v>0</v>
      </c>
      <c r="L125" s="35">
        <v>0</v>
      </c>
      <c r="M125" s="35">
        <v>1200</v>
      </c>
      <c r="N125" s="35">
        <v>0</v>
      </c>
      <c r="O125" s="35">
        <v>0</v>
      </c>
      <c r="P125" s="35">
        <v>0</v>
      </c>
      <c r="Q125" s="35">
        <v>0</v>
      </c>
      <c r="R125" s="35">
        <v>0</v>
      </c>
      <c r="S125" s="35">
        <v>0</v>
      </c>
      <c r="T125" s="35">
        <v>0</v>
      </c>
      <c r="U125" s="35">
        <v>0</v>
      </c>
      <c r="V125" s="35">
        <v>0</v>
      </c>
      <c r="W125" s="35">
        <v>0</v>
      </c>
      <c r="X125" s="35">
        <v>500000</v>
      </c>
      <c r="Y125" s="35">
        <v>0</v>
      </c>
      <c r="Z125" s="35">
        <v>0</v>
      </c>
      <c r="AA125" s="35">
        <v>0</v>
      </c>
      <c r="AB125" s="35">
        <v>0</v>
      </c>
      <c r="AC125" s="35">
        <v>0</v>
      </c>
      <c r="AD125" s="35">
        <v>0</v>
      </c>
      <c r="AE125" s="35">
        <v>3000</v>
      </c>
      <c r="AF125" s="35">
        <v>1008400</v>
      </c>
      <c r="AG125" s="35">
        <v>1008400</v>
      </c>
      <c r="AH125" s="35">
        <v>0</v>
      </c>
      <c r="AI125" s="35">
        <v>0</v>
      </c>
    </row>
    <row r="126" spans="1:35" ht="15" thickBot="1">
      <c r="A126" s="34" t="s">
        <v>220</v>
      </c>
      <c r="B126" s="35">
        <v>0</v>
      </c>
      <c r="C126" s="35">
        <v>0</v>
      </c>
      <c r="D126" s="35">
        <v>500000</v>
      </c>
      <c r="E126" s="35">
        <v>0</v>
      </c>
      <c r="F126" s="35">
        <v>0</v>
      </c>
      <c r="G126" s="35">
        <v>0</v>
      </c>
      <c r="H126" s="35">
        <v>0</v>
      </c>
      <c r="I126" s="35">
        <v>0</v>
      </c>
      <c r="J126" s="35">
        <v>0</v>
      </c>
      <c r="K126" s="35">
        <v>0</v>
      </c>
      <c r="L126" s="35">
        <v>0</v>
      </c>
      <c r="M126" s="35">
        <v>0</v>
      </c>
      <c r="N126" s="35">
        <v>0</v>
      </c>
      <c r="O126" s="35">
        <v>0</v>
      </c>
      <c r="P126" s="35">
        <v>0</v>
      </c>
      <c r="Q126" s="35">
        <v>0</v>
      </c>
      <c r="R126" s="35">
        <v>0</v>
      </c>
      <c r="S126" s="35">
        <v>0</v>
      </c>
      <c r="T126" s="35">
        <v>0</v>
      </c>
      <c r="U126" s="35">
        <v>0</v>
      </c>
      <c r="V126" s="35">
        <v>0</v>
      </c>
      <c r="W126" s="35">
        <v>500000</v>
      </c>
      <c r="X126" s="35">
        <v>0</v>
      </c>
      <c r="Y126" s="35">
        <v>0</v>
      </c>
      <c r="Z126" s="35">
        <v>0</v>
      </c>
      <c r="AA126" s="35">
        <v>0</v>
      </c>
      <c r="AB126" s="35">
        <v>0</v>
      </c>
      <c r="AC126" s="35">
        <v>0</v>
      </c>
      <c r="AD126" s="35">
        <v>0</v>
      </c>
      <c r="AE126" s="35">
        <v>0</v>
      </c>
      <c r="AF126" s="35">
        <v>1000000</v>
      </c>
      <c r="AG126" s="35">
        <v>1000000</v>
      </c>
      <c r="AH126" s="35">
        <v>0</v>
      </c>
      <c r="AI126" s="35">
        <v>0</v>
      </c>
    </row>
    <row r="127" spans="1:35" ht="15" thickBot="1">
      <c r="A127" s="34" t="s">
        <v>221</v>
      </c>
      <c r="B127" s="35">
        <v>0</v>
      </c>
      <c r="C127" s="35">
        <v>0</v>
      </c>
      <c r="D127" s="35">
        <v>500000</v>
      </c>
      <c r="E127" s="35">
        <v>0</v>
      </c>
      <c r="F127" s="35">
        <v>0</v>
      </c>
      <c r="G127" s="35">
        <v>0</v>
      </c>
      <c r="H127" s="35">
        <v>0</v>
      </c>
      <c r="I127" s="35">
        <v>500000</v>
      </c>
      <c r="J127" s="35">
        <v>0</v>
      </c>
      <c r="K127" s="35">
        <v>0</v>
      </c>
      <c r="L127" s="35">
        <v>0</v>
      </c>
      <c r="M127" s="35">
        <v>0</v>
      </c>
      <c r="N127" s="35">
        <v>0</v>
      </c>
      <c r="O127" s="35">
        <v>0</v>
      </c>
      <c r="P127" s="35">
        <v>0</v>
      </c>
      <c r="Q127" s="35">
        <v>0</v>
      </c>
      <c r="R127" s="35">
        <v>0</v>
      </c>
      <c r="S127" s="35">
        <v>0</v>
      </c>
      <c r="T127" s="35">
        <v>0</v>
      </c>
      <c r="U127" s="35">
        <v>0</v>
      </c>
      <c r="V127" s="35">
        <v>0</v>
      </c>
      <c r="W127" s="35">
        <v>0</v>
      </c>
      <c r="X127" s="35">
        <v>0</v>
      </c>
      <c r="Y127" s="35">
        <v>0</v>
      </c>
      <c r="Z127" s="35">
        <v>0</v>
      </c>
      <c r="AA127" s="35">
        <v>0</v>
      </c>
      <c r="AB127" s="35">
        <v>0</v>
      </c>
      <c r="AC127" s="35">
        <v>0</v>
      </c>
      <c r="AD127" s="35">
        <v>0</v>
      </c>
      <c r="AE127" s="35">
        <v>0</v>
      </c>
      <c r="AF127" s="35">
        <v>1000000</v>
      </c>
      <c r="AG127" s="35">
        <v>1000000</v>
      </c>
      <c r="AH127" s="35">
        <v>0</v>
      </c>
      <c r="AI127" s="35">
        <v>0</v>
      </c>
    </row>
    <row r="128" spans="1:35" ht="15" thickBot="1"/>
    <row r="129" spans="1:2" ht="15" thickBot="1">
      <c r="A129" s="36" t="s">
        <v>264</v>
      </c>
      <c r="B129" s="37">
        <v>6607200</v>
      </c>
    </row>
    <row r="130" spans="1:2" ht="15" thickBot="1">
      <c r="A130" s="36" t="s">
        <v>265</v>
      </c>
      <c r="B130" s="37">
        <v>0</v>
      </c>
    </row>
    <row r="131" spans="1:2" ht="15" thickBot="1">
      <c r="A131" s="36" t="s">
        <v>266</v>
      </c>
      <c r="B131" s="37">
        <v>17145850</v>
      </c>
    </row>
    <row r="132" spans="1:2" ht="15" thickBot="1">
      <c r="A132" s="36" t="s">
        <v>267</v>
      </c>
      <c r="B132" s="37">
        <v>17145850</v>
      </c>
    </row>
    <row r="133" spans="1:2" ht="15" thickBot="1">
      <c r="A133" s="36" t="s">
        <v>268</v>
      </c>
      <c r="B133" s="37">
        <v>0</v>
      </c>
    </row>
    <row r="134" spans="1:2" ht="15" thickBot="1">
      <c r="A134" s="36" t="s">
        <v>269</v>
      </c>
      <c r="B134" s="37"/>
    </row>
    <row r="135" spans="1:2" ht="15" thickBot="1">
      <c r="A135" s="36" t="s">
        <v>270</v>
      </c>
      <c r="B135" s="37"/>
    </row>
    <row r="136" spans="1:2" ht="15" thickBot="1">
      <c r="A136" s="36" t="s">
        <v>271</v>
      </c>
      <c r="B136" s="37">
        <v>0</v>
      </c>
    </row>
    <row r="138" spans="1:2">
      <c r="A138" s="8" t="s">
        <v>272</v>
      </c>
    </row>
    <row r="140" spans="1:2">
      <c r="A140" s="38" t="s">
        <v>273</v>
      </c>
    </row>
    <row r="141" spans="1:2">
      <c r="A141" s="38" t="s">
        <v>274</v>
      </c>
    </row>
  </sheetData>
  <mergeCells count="1">
    <mergeCell ref="AH80:AY93"/>
  </mergeCells>
  <hyperlinks>
    <hyperlink ref="A138" r:id="rId1" display="https://miau.my-x.hu/myx-free/coco/test/800202220230208232415.html" xr:uid="{05952D81-539B-4A59-A9AE-1B11833B8D60}"/>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Foglio2</vt:lpstr>
      <vt:lpstr>Key words</vt:lpstr>
      <vt:lpstr>Time analysis</vt:lpstr>
      <vt:lpstr>Foglio8</vt:lpstr>
      <vt:lpstr>Comparison</vt:lpstr>
      <vt:lpstr>password-attack-log (OAM)</vt:lpstr>
      <vt:lpstr>password-attack-log (OAM)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Lttd</cp:lastModifiedBy>
  <dcterms:created xsi:type="dcterms:W3CDTF">2023-02-05T18:12:31Z</dcterms:created>
  <dcterms:modified xsi:type="dcterms:W3CDTF">2023-02-08T22:42:36Z</dcterms:modified>
</cp:coreProperties>
</file>