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defaultThemeVersion="166925"/>
  <mc:AlternateContent xmlns:mc="http://schemas.openxmlformats.org/markup-compatibility/2006">
    <mc:Choice Requires="x15">
      <x15ac:absPath xmlns:x15ac="http://schemas.microsoft.com/office/spreadsheetml/2010/11/ac" url="E:\"/>
    </mc:Choice>
  </mc:AlternateContent>
  <xr:revisionPtr revIDLastSave="0" documentId="8_{E5FF59D6-0090-4162-8F00-20769D775147}" xr6:coauthVersionLast="47" xr6:coauthVersionMax="47" xr10:uidLastSave="{00000000-0000-0000-0000-000000000000}"/>
  <bookViews>
    <workbookView xWindow="-108" yWindow="-108" windowWidth="23256" windowHeight="12456" activeTab="1" xr2:uid="{00000000-000D-0000-FFFF-FFFF00000000}"/>
  </bookViews>
  <sheets>
    <sheet name="Tabelle1" sheetId="23" r:id="rId1"/>
    <sheet name="Sheet1" sheetId="24" r:id="rId2"/>
    <sheet name="OECD.Stat export (4)" sheetId="22" r:id="rId3"/>
    <sheet name="OECD.Stat export (7)" sheetId="21" r:id="rId4"/>
    <sheet name="OECD.Stat export (5)" sheetId="17" r:id="rId5"/>
    <sheet name="OECD.Stat export (3)" sheetId="14" r:id="rId6"/>
  </sheet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22" l="1"/>
  <c r="U59" i="22"/>
  <c r="U7" i="22"/>
  <c r="A20" i="23"/>
  <c r="J6" i="23"/>
  <c r="L14" i="23"/>
  <c r="L13" i="23"/>
  <c r="L12" i="23"/>
  <c r="L11" i="23"/>
  <c r="L10" i="23"/>
  <c r="L9" i="23"/>
  <c r="L8" i="23"/>
  <c r="L7" i="23"/>
  <c r="L6" i="23"/>
  <c r="L5" i="23"/>
  <c r="J14" i="23"/>
  <c r="J13" i="23"/>
  <c r="J12" i="23"/>
  <c r="J11" i="23"/>
  <c r="J10" i="23"/>
  <c r="J9" i="23"/>
  <c r="J8" i="23"/>
  <c r="J7" i="23"/>
  <c r="K7" i="23" s="1"/>
  <c r="J5" i="23"/>
  <c r="AO68" i="22"/>
  <c r="AO67" i="22"/>
  <c r="AO66" i="22"/>
  <c r="AP65" i="22"/>
  <c r="AO65" i="22"/>
  <c r="AO64" i="22"/>
  <c r="AO63" i="22"/>
  <c r="AO62" i="22"/>
  <c r="AO61" i="22"/>
  <c r="AP60" i="22"/>
  <c r="AO60" i="22"/>
  <c r="AO59" i="22"/>
  <c r="AO58" i="22"/>
  <c r="AO57" i="22"/>
  <c r="AO56" i="22"/>
  <c r="AO55" i="22"/>
  <c r="AO54" i="22"/>
  <c r="AP53" i="22"/>
  <c r="AO53" i="22"/>
  <c r="AO52" i="22"/>
  <c r="AO51" i="22"/>
  <c r="AO50" i="22"/>
  <c r="AO49" i="22"/>
  <c r="AO48" i="22"/>
  <c r="AO47" i="22"/>
  <c r="AO46" i="22"/>
  <c r="AP45" i="22"/>
  <c r="AO45" i="22"/>
  <c r="AO44" i="22"/>
  <c r="AO43" i="22"/>
  <c r="AO42" i="22"/>
  <c r="AO41" i="22"/>
  <c r="AP40" i="22"/>
  <c r="AO40" i="22"/>
  <c r="AO39" i="22"/>
  <c r="AO38" i="22"/>
  <c r="AO37" i="22"/>
  <c r="AO36" i="22"/>
  <c r="AO35" i="22"/>
  <c r="AP34" i="22"/>
  <c r="AO34" i="22"/>
  <c r="AO33" i="22"/>
  <c r="AO32" i="22"/>
  <c r="AO31" i="22"/>
  <c r="AO30" i="22"/>
  <c r="AO29" i="22"/>
  <c r="AO28" i="22"/>
  <c r="AO27" i="22"/>
  <c r="AP26" i="22"/>
  <c r="AO26" i="22"/>
  <c r="AO25" i="22"/>
  <c r="AO24" i="22"/>
  <c r="AO23" i="22"/>
  <c r="AO22" i="22"/>
  <c r="AO21" i="22"/>
  <c r="AP20" i="22"/>
  <c r="AO20" i="22"/>
  <c r="AO19" i="22"/>
  <c r="AO18" i="22"/>
  <c r="AO17" i="22"/>
  <c r="AO16" i="22"/>
  <c r="AO15" i="22"/>
  <c r="AP14" i="22"/>
  <c r="AO14" i="22"/>
  <c r="AO13" i="22"/>
  <c r="AO12" i="22"/>
  <c r="AO11" i="22"/>
  <c r="AO10" i="22"/>
  <c r="AO9" i="22"/>
  <c r="AO8" i="22"/>
  <c r="AO7" i="22"/>
  <c r="AP6" i="22"/>
  <c r="A66" i="22"/>
  <c r="A67" i="22" s="1"/>
  <c r="A68" i="22" s="1"/>
  <c r="AP68" i="22" s="1"/>
  <c r="A61" i="22"/>
  <c r="AP61" i="22" s="1"/>
  <c r="A54" i="22"/>
  <c r="A55" i="22" s="1"/>
  <c r="A56" i="22" s="1"/>
  <c r="A57" i="22" s="1"/>
  <c r="A58" i="22" s="1"/>
  <c r="A59" i="22" s="1"/>
  <c r="AP59" i="22" s="1"/>
  <c r="A46" i="22"/>
  <c r="A47" i="22" s="1"/>
  <c r="A41" i="22"/>
  <c r="AP41" i="22" s="1"/>
  <c r="A35" i="22"/>
  <c r="AP35" i="22" s="1"/>
  <c r="A28" i="22"/>
  <c r="A29" i="22" s="1"/>
  <c r="A30" i="22" s="1"/>
  <c r="A31" i="22" s="1"/>
  <c r="A32" i="22" s="1"/>
  <c r="A33" i="22" s="1"/>
  <c r="AP33" i="22" s="1"/>
  <c r="A27" i="22"/>
  <c r="AP27" i="22" s="1"/>
  <c r="A21" i="22"/>
  <c r="A22" i="22" s="1"/>
  <c r="A23" i="22" s="1"/>
  <c r="A24" i="22" s="1"/>
  <c r="A25" i="22" s="1"/>
  <c r="AP25" i="22" s="1"/>
  <c r="A15" i="22"/>
  <c r="A16" i="22" s="1"/>
  <c r="A7" i="22"/>
  <c r="AP7" i="22" s="1"/>
  <c r="AO6" i="22"/>
  <c r="AN7" i="22"/>
  <c r="AN8" i="22"/>
  <c r="AN9" i="22"/>
  <c r="AN10" i="22"/>
  <c r="AN11" i="22"/>
  <c r="AN12" i="22"/>
  <c r="AN13" i="22"/>
  <c r="AN14" i="22"/>
  <c r="AN15" i="22"/>
  <c r="AN16" i="22"/>
  <c r="AN17" i="22"/>
  <c r="AN18" i="22"/>
  <c r="AN19" i="22"/>
  <c r="AN20" i="22"/>
  <c r="AN21" i="22"/>
  <c r="AN22" i="22"/>
  <c r="AN23" i="22"/>
  <c r="AN24" i="22"/>
  <c r="AN25" i="22"/>
  <c r="AN26" i="22"/>
  <c r="AN27" i="22"/>
  <c r="AN28" i="22"/>
  <c r="AN29" i="22"/>
  <c r="AN30" i="22"/>
  <c r="AN31" i="22"/>
  <c r="AN32" i="22"/>
  <c r="AN33" i="22"/>
  <c r="AN34" i="22"/>
  <c r="AN35" i="22"/>
  <c r="AN36" i="22"/>
  <c r="AN37" i="22"/>
  <c r="AN38" i="22"/>
  <c r="AN39" i="22"/>
  <c r="AN40" i="22"/>
  <c r="AN41" i="22"/>
  <c r="AN42" i="22"/>
  <c r="AN43" i="22"/>
  <c r="AN44" i="22"/>
  <c r="AN45" i="22"/>
  <c r="AN46" i="22"/>
  <c r="AN47" i="22"/>
  <c r="AN48" i="22"/>
  <c r="AN49" i="22"/>
  <c r="AN50" i="22"/>
  <c r="AN51" i="22"/>
  <c r="AN52" i="22"/>
  <c r="AN53" i="22"/>
  <c r="AN54" i="22"/>
  <c r="AN55" i="22"/>
  <c r="AN56" i="22"/>
  <c r="AN57" i="22"/>
  <c r="AN58" i="22"/>
  <c r="AN59" i="22"/>
  <c r="AN60" i="22"/>
  <c r="AN61" i="22"/>
  <c r="AN62" i="22"/>
  <c r="AN63" i="22"/>
  <c r="AN64" i="22"/>
  <c r="AN65" i="22"/>
  <c r="AN66" i="22"/>
  <c r="AN67" i="22"/>
  <c r="AN68" i="22"/>
  <c r="AN6" i="22"/>
  <c r="AL68" i="22"/>
  <c r="AK68" i="22"/>
  <c r="AJ68" i="22"/>
  <c r="AI68" i="22"/>
  <c r="AH68" i="22"/>
  <c r="AG68" i="22"/>
  <c r="AF68" i="22"/>
  <c r="AE68" i="22"/>
  <c r="AD68" i="22"/>
  <c r="AC68" i="22"/>
  <c r="AB68" i="22"/>
  <c r="AA68" i="22"/>
  <c r="Z68" i="22"/>
  <c r="Y68" i="22"/>
  <c r="AL67" i="22"/>
  <c r="AK67" i="22"/>
  <c r="AJ67" i="22"/>
  <c r="AI67" i="22"/>
  <c r="AH67" i="22"/>
  <c r="AG67" i="22"/>
  <c r="AF67" i="22"/>
  <c r="AE67" i="22"/>
  <c r="AD67" i="22"/>
  <c r="AC67" i="22"/>
  <c r="AB67" i="22"/>
  <c r="AA67" i="22"/>
  <c r="Z67" i="22"/>
  <c r="Y67" i="22"/>
  <c r="AL66" i="22"/>
  <c r="AK66" i="22"/>
  <c r="AJ66" i="22"/>
  <c r="AI66" i="22"/>
  <c r="AH66" i="22"/>
  <c r="AG66" i="22"/>
  <c r="AF66" i="22"/>
  <c r="AE66" i="22"/>
  <c r="AD66" i="22"/>
  <c r="AC66" i="22"/>
  <c r="AB66" i="22"/>
  <c r="AA66" i="22"/>
  <c r="Z66" i="22"/>
  <c r="Y66" i="22"/>
  <c r="AL65" i="22"/>
  <c r="AK65" i="22"/>
  <c r="AJ65" i="22"/>
  <c r="AI65" i="22"/>
  <c r="AH65" i="22"/>
  <c r="AG65" i="22"/>
  <c r="AF65" i="22"/>
  <c r="AE65" i="22"/>
  <c r="AD65" i="22"/>
  <c r="AC65" i="22"/>
  <c r="AB65" i="22"/>
  <c r="AA65" i="22"/>
  <c r="Z65" i="22"/>
  <c r="Y65" i="22"/>
  <c r="AL64" i="22"/>
  <c r="AK64" i="22"/>
  <c r="AJ64" i="22"/>
  <c r="AI64" i="22"/>
  <c r="AH64" i="22"/>
  <c r="AG64" i="22"/>
  <c r="AF64" i="22"/>
  <c r="AE64" i="22"/>
  <c r="AD64" i="22"/>
  <c r="AC64" i="22"/>
  <c r="AB64" i="22"/>
  <c r="AA64" i="22"/>
  <c r="Z64" i="22"/>
  <c r="Y64" i="22"/>
  <c r="AL63" i="22"/>
  <c r="AK63" i="22"/>
  <c r="AJ63" i="22"/>
  <c r="AI63" i="22"/>
  <c r="AH63" i="22"/>
  <c r="AG63" i="22"/>
  <c r="AF63" i="22"/>
  <c r="AE63" i="22"/>
  <c r="AD63" i="22"/>
  <c r="AC63" i="22"/>
  <c r="AB63" i="22"/>
  <c r="AA63" i="22"/>
  <c r="Z63" i="22"/>
  <c r="Y63" i="22"/>
  <c r="AL62" i="22"/>
  <c r="AK62" i="22"/>
  <c r="AJ62" i="22"/>
  <c r="AI62" i="22"/>
  <c r="AH62" i="22"/>
  <c r="AG62" i="22"/>
  <c r="AF62" i="22"/>
  <c r="AE62" i="22"/>
  <c r="AD62" i="22"/>
  <c r="AC62" i="22"/>
  <c r="AB62" i="22"/>
  <c r="AA62" i="22"/>
  <c r="Z62" i="22"/>
  <c r="Y62" i="22"/>
  <c r="AL61" i="22"/>
  <c r="AK61" i="22"/>
  <c r="AJ61" i="22"/>
  <c r="AI61" i="22"/>
  <c r="AH61" i="22"/>
  <c r="AG61" i="22"/>
  <c r="AF61" i="22"/>
  <c r="AE61" i="22"/>
  <c r="AD61" i="22"/>
  <c r="AC61" i="22"/>
  <c r="AB61" i="22"/>
  <c r="AA61" i="22"/>
  <c r="Z61" i="22"/>
  <c r="Y61" i="22"/>
  <c r="AL60" i="22"/>
  <c r="AK60" i="22"/>
  <c r="AJ60" i="22"/>
  <c r="AI60" i="22"/>
  <c r="AH60" i="22"/>
  <c r="AG60" i="22"/>
  <c r="AF60" i="22"/>
  <c r="AE60" i="22"/>
  <c r="AD60" i="22"/>
  <c r="AC60" i="22"/>
  <c r="AB60" i="22"/>
  <c r="AA60" i="22"/>
  <c r="Z60" i="22"/>
  <c r="Y60" i="22"/>
  <c r="AL59" i="22"/>
  <c r="AK59" i="22"/>
  <c r="AJ59" i="22"/>
  <c r="AI59" i="22"/>
  <c r="AH59" i="22"/>
  <c r="AG59" i="22"/>
  <c r="AF59" i="22"/>
  <c r="AE59" i="22"/>
  <c r="AD59" i="22"/>
  <c r="AC59" i="22"/>
  <c r="AB59" i="22"/>
  <c r="AA59" i="22"/>
  <c r="Z59" i="22"/>
  <c r="Y59" i="22"/>
  <c r="AL58" i="22"/>
  <c r="AK58" i="22"/>
  <c r="AJ58" i="22"/>
  <c r="AI58" i="22"/>
  <c r="AH58" i="22"/>
  <c r="AG58" i="22"/>
  <c r="AF58" i="22"/>
  <c r="AE58" i="22"/>
  <c r="AD58" i="22"/>
  <c r="AC58" i="22"/>
  <c r="AB58" i="22"/>
  <c r="AA58" i="22"/>
  <c r="Z58" i="22"/>
  <c r="Y58" i="22"/>
  <c r="AL57" i="22"/>
  <c r="AK57" i="22"/>
  <c r="AJ57" i="22"/>
  <c r="AI57" i="22"/>
  <c r="AH57" i="22"/>
  <c r="AG57" i="22"/>
  <c r="AF57" i="22"/>
  <c r="AE57" i="22"/>
  <c r="AD57" i="22"/>
  <c r="AC57" i="22"/>
  <c r="AB57" i="22"/>
  <c r="AA57" i="22"/>
  <c r="Z57" i="22"/>
  <c r="Y57" i="22"/>
  <c r="AL56" i="22"/>
  <c r="AK56" i="22"/>
  <c r="AJ56" i="22"/>
  <c r="AI56" i="22"/>
  <c r="AH56" i="22"/>
  <c r="AG56" i="22"/>
  <c r="AF56" i="22"/>
  <c r="AE56" i="22"/>
  <c r="AD56" i="22"/>
  <c r="AC56" i="22"/>
  <c r="AB56" i="22"/>
  <c r="AA56" i="22"/>
  <c r="Z56" i="22"/>
  <c r="Y56" i="22"/>
  <c r="AL55" i="22"/>
  <c r="AK55" i="22"/>
  <c r="AJ55" i="22"/>
  <c r="AI55" i="22"/>
  <c r="AH55" i="22"/>
  <c r="AG55" i="22"/>
  <c r="AF55" i="22"/>
  <c r="AE55" i="22"/>
  <c r="AD55" i="22"/>
  <c r="AC55" i="22"/>
  <c r="AB55" i="22"/>
  <c r="AA55" i="22"/>
  <c r="Z55" i="22"/>
  <c r="Y55" i="22"/>
  <c r="AL54" i="22"/>
  <c r="AK54" i="22"/>
  <c r="AJ54" i="22"/>
  <c r="AI54" i="22"/>
  <c r="AH54" i="22"/>
  <c r="AG54" i="22"/>
  <c r="AF54" i="22"/>
  <c r="AE54" i="22"/>
  <c r="AD54" i="22"/>
  <c r="AC54" i="22"/>
  <c r="AB54" i="22"/>
  <c r="AA54" i="22"/>
  <c r="Z54" i="22"/>
  <c r="Y54" i="22"/>
  <c r="AL53" i="22"/>
  <c r="AK53" i="22"/>
  <c r="AJ53" i="22"/>
  <c r="AI53" i="22"/>
  <c r="AH53" i="22"/>
  <c r="AG53" i="22"/>
  <c r="AF53" i="22"/>
  <c r="AE53" i="22"/>
  <c r="AD53" i="22"/>
  <c r="AC53" i="22"/>
  <c r="AB53" i="22"/>
  <c r="AA53" i="22"/>
  <c r="Z53" i="22"/>
  <c r="Y53" i="22"/>
  <c r="AL52" i="22"/>
  <c r="AK52" i="22"/>
  <c r="AJ52" i="22"/>
  <c r="AI52" i="22"/>
  <c r="AH52" i="22"/>
  <c r="AG52" i="22"/>
  <c r="AF52" i="22"/>
  <c r="AE52" i="22"/>
  <c r="AD52" i="22"/>
  <c r="AC52" i="22"/>
  <c r="AB52" i="22"/>
  <c r="AA52" i="22"/>
  <c r="Z52" i="22"/>
  <c r="Y52" i="22"/>
  <c r="AL51" i="22"/>
  <c r="AK51" i="22"/>
  <c r="AJ51" i="22"/>
  <c r="AI51" i="22"/>
  <c r="AH51" i="22"/>
  <c r="AG51" i="22"/>
  <c r="AF51" i="22"/>
  <c r="AE51" i="22"/>
  <c r="AD51" i="22"/>
  <c r="AC51" i="22"/>
  <c r="AB51" i="22"/>
  <c r="AA51" i="22"/>
  <c r="Z51" i="22"/>
  <c r="Y51" i="22"/>
  <c r="AL50" i="22"/>
  <c r="AK50" i="22"/>
  <c r="AJ50" i="22"/>
  <c r="AI50" i="22"/>
  <c r="AH50" i="22"/>
  <c r="AG50" i="22"/>
  <c r="AF50" i="22"/>
  <c r="AE50" i="22"/>
  <c r="AD50" i="22"/>
  <c r="AC50" i="22"/>
  <c r="AB50" i="22"/>
  <c r="AA50" i="22"/>
  <c r="Z50" i="22"/>
  <c r="Y50" i="22"/>
  <c r="AL49" i="22"/>
  <c r="AK49" i="22"/>
  <c r="AJ49" i="22"/>
  <c r="AI49" i="22"/>
  <c r="AH49" i="22"/>
  <c r="AG49" i="22"/>
  <c r="AF49" i="22"/>
  <c r="AE49" i="22"/>
  <c r="AD49" i="22"/>
  <c r="AC49" i="22"/>
  <c r="AB49" i="22"/>
  <c r="AA49" i="22"/>
  <c r="Z49" i="22"/>
  <c r="Y49" i="22"/>
  <c r="AL48" i="22"/>
  <c r="AK48" i="22"/>
  <c r="AJ48" i="22"/>
  <c r="AI48" i="22"/>
  <c r="AH48" i="22"/>
  <c r="AG48" i="22"/>
  <c r="AF48" i="22"/>
  <c r="AE48" i="22"/>
  <c r="AD48" i="22"/>
  <c r="AC48" i="22"/>
  <c r="AB48" i="22"/>
  <c r="AA48" i="22"/>
  <c r="Z48" i="22"/>
  <c r="Y48" i="22"/>
  <c r="AL47" i="22"/>
  <c r="AK47" i="22"/>
  <c r="AJ47" i="22"/>
  <c r="AI47" i="22"/>
  <c r="AH47" i="22"/>
  <c r="AG47" i="22"/>
  <c r="AF47" i="22"/>
  <c r="AE47" i="22"/>
  <c r="AD47" i="22"/>
  <c r="AC47" i="22"/>
  <c r="AB47" i="22"/>
  <c r="AA47" i="22"/>
  <c r="Z47" i="22"/>
  <c r="Y47" i="22"/>
  <c r="AL46" i="22"/>
  <c r="AK46" i="22"/>
  <c r="AJ46" i="22"/>
  <c r="AI46" i="22"/>
  <c r="AH46" i="22"/>
  <c r="AG46" i="22"/>
  <c r="AF46" i="22"/>
  <c r="AE46" i="22"/>
  <c r="AD46" i="22"/>
  <c r="AC46" i="22"/>
  <c r="AB46" i="22"/>
  <c r="AA46" i="22"/>
  <c r="Z46" i="22"/>
  <c r="Y46" i="22"/>
  <c r="AL45" i="22"/>
  <c r="AK45" i="22"/>
  <c r="AJ45" i="22"/>
  <c r="AI45" i="22"/>
  <c r="AH45" i="22"/>
  <c r="AG45" i="22"/>
  <c r="AF45" i="22"/>
  <c r="AE45" i="22"/>
  <c r="AD45" i="22"/>
  <c r="AC45" i="22"/>
  <c r="AB45" i="22"/>
  <c r="AA45" i="22"/>
  <c r="Z45" i="22"/>
  <c r="Y45" i="22"/>
  <c r="AL44" i="22"/>
  <c r="AK44" i="22"/>
  <c r="AJ44" i="22"/>
  <c r="AI44" i="22"/>
  <c r="AH44" i="22"/>
  <c r="AG44" i="22"/>
  <c r="AF44" i="22"/>
  <c r="AE44" i="22"/>
  <c r="AD44" i="22"/>
  <c r="AC44" i="22"/>
  <c r="AB44" i="22"/>
  <c r="AA44" i="22"/>
  <c r="Z44" i="22"/>
  <c r="Y44" i="22"/>
  <c r="AL43" i="22"/>
  <c r="AK43" i="22"/>
  <c r="AJ43" i="22"/>
  <c r="AI43" i="22"/>
  <c r="AH43" i="22"/>
  <c r="AG43" i="22"/>
  <c r="AF43" i="22"/>
  <c r="AE43" i="22"/>
  <c r="AD43" i="22"/>
  <c r="AC43" i="22"/>
  <c r="AB43" i="22"/>
  <c r="AA43" i="22"/>
  <c r="Z43" i="22"/>
  <c r="Y43" i="22"/>
  <c r="AL42" i="22"/>
  <c r="AK42" i="22"/>
  <c r="AJ42" i="22"/>
  <c r="AI42" i="22"/>
  <c r="AH42" i="22"/>
  <c r="AG42" i="22"/>
  <c r="AF42" i="22"/>
  <c r="AE42" i="22"/>
  <c r="AD42" i="22"/>
  <c r="AC42" i="22"/>
  <c r="AB42" i="22"/>
  <c r="AA42" i="22"/>
  <c r="Z42" i="22"/>
  <c r="Y42" i="22"/>
  <c r="AL41" i="22"/>
  <c r="AK41" i="22"/>
  <c r="AJ41" i="22"/>
  <c r="AI41" i="22"/>
  <c r="AH41" i="22"/>
  <c r="AG41" i="22"/>
  <c r="AF41" i="22"/>
  <c r="AE41" i="22"/>
  <c r="AD41" i="22"/>
  <c r="AC41" i="22"/>
  <c r="AB41" i="22"/>
  <c r="AA41" i="22"/>
  <c r="Z41" i="22"/>
  <c r="Y41" i="22"/>
  <c r="AL40" i="22"/>
  <c r="AK40" i="22"/>
  <c r="AJ40" i="22"/>
  <c r="AI40" i="22"/>
  <c r="AH40" i="22"/>
  <c r="AG40" i="22"/>
  <c r="AF40" i="22"/>
  <c r="AE40" i="22"/>
  <c r="AD40" i="22"/>
  <c r="AC40" i="22"/>
  <c r="AB40" i="22"/>
  <c r="AA40" i="22"/>
  <c r="Z40" i="22"/>
  <c r="Y40" i="22"/>
  <c r="AL39" i="22"/>
  <c r="AK39" i="22"/>
  <c r="AJ39" i="22"/>
  <c r="AI39" i="22"/>
  <c r="AH39" i="22"/>
  <c r="AG39" i="22"/>
  <c r="AF39" i="22"/>
  <c r="AE39" i="22"/>
  <c r="AD39" i="22"/>
  <c r="AC39" i="22"/>
  <c r="AB39" i="22"/>
  <c r="AA39" i="22"/>
  <c r="Z39" i="22"/>
  <c r="Y39" i="22"/>
  <c r="AL38" i="22"/>
  <c r="AK38" i="22"/>
  <c r="AJ38" i="22"/>
  <c r="AI38" i="22"/>
  <c r="AH38" i="22"/>
  <c r="AG38" i="22"/>
  <c r="AF38" i="22"/>
  <c r="AE38" i="22"/>
  <c r="AD38" i="22"/>
  <c r="AC38" i="22"/>
  <c r="AB38" i="22"/>
  <c r="AA38" i="22"/>
  <c r="Z38" i="22"/>
  <c r="Y38" i="22"/>
  <c r="AL37" i="22"/>
  <c r="AK37" i="22"/>
  <c r="AJ37" i="22"/>
  <c r="AI37" i="22"/>
  <c r="AH37" i="22"/>
  <c r="AG37" i="22"/>
  <c r="AF37" i="22"/>
  <c r="AE37" i="22"/>
  <c r="AD37" i="22"/>
  <c r="AC37" i="22"/>
  <c r="AB37" i="22"/>
  <c r="AA37" i="22"/>
  <c r="Z37" i="22"/>
  <c r="Y37" i="22"/>
  <c r="AL36" i="22"/>
  <c r="AK36" i="22"/>
  <c r="AJ36" i="22"/>
  <c r="AI36" i="22"/>
  <c r="AH36" i="22"/>
  <c r="AG36" i="22"/>
  <c r="AF36" i="22"/>
  <c r="AE36" i="22"/>
  <c r="AD36" i="22"/>
  <c r="AC36" i="22"/>
  <c r="AB36" i="22"/>
  <c r="AA36" i="22"/>
  <c r="Z36" i="22"/>
  <c r="Y36" i="22"/>
  <c r="AL35" i="22"/>
  <c r="AK35" i="22"/>
  <c r="AJ35" i="22"/>
  <c r="AI35" i="22"/>
  <c r="AH35" i="22"/>
  <c r="AG35" i="22"/>
  <c r="AF35" i="22"/>
  <c r="AE35" i="22"/>
  <c r="AD35" i="22"/>
  <c r="AC35" i="22"/>
  <c r="AB35" i="22"/>
  <c r="AA35" i="22"/>
  <c r="Z35" i="22"/>
  <c r="Y35" i="22"/>
  <c r="AL34" i="22"/>
  <c r="AK34" i="22"/>
  <c r="AJ34" i="22"/>
  <c r="AI34" i="22"/>
  <c r="AH34" i="22"/>
  <c r="AG34" i="22"/>
  <c r="AF34" i="22"/>
  <c r="AE34" i="22"/>
  <c r="AD34" i="22"/>
  <c r="AC34" i="22"/>
  <c r="AB34" i="22"/>
  <c r="AA34" i="22"/>
  <c r="Z34" i="22"/>
  <c r="Y34" i="22"/>
  <c r="AL33" i="22"/>
  <c r="AK33" i="22"/>
  <c r="AJ33" i="22"/>
  <c r="AI33" i="22"/>
  <c r="AH33" i="22"/>
  <c r="AG33" i="22"/>
  <c r="AF33" i="22"/>
  <c r="AE33" i="22"/>
  <c r="AD33" i="22"/>
  <c r="AC33" i="22"/>
  <c r="AB33" i="22"/>
  <c r="AA33" i="22"/>
  <c r="Z33" i="22"/>
  <c r="Y33" i="22"/>
  <c r="AL32" i="22"/>
  <c r="AK32" i="22"/>
  <c r="AJ32" i="22"/>
  <c r="AI32" i="22"/>
  <c r="AH32" i="22"/>
  <c r="AG32" i="22"/>
  <c r="AF32" i="22"/>
  <c r="AE32" i="22"/>
  <c r="AD32" i="22"/>
  <c r="AC32" i="22"/>
  <c r="AB32" i="22"/>
  <c r="AA32" i="22"/>
  <c r="Z32" i="22"/>
  <c r="Y32" i="22"/>
  <c r="AL31" i="22"/>
  <c r="AK31" i="22"/>
  <c r="AJ31" i="22"/>
  <c r="AI31" i="22"/>
  <c r="AH31" i="22"/>
  <c r="AG31" i="22"/>
  <c r="AF31" i="22"/>
  <c r="AE31" i="22"/>
  <c r="AD31" i="22"/>
  <c r="AC31" i="22"/>
  <c r="AB31" i="22"/>
  <c r="AA31" i="22"/>
  <c r="Z31" i="22"/>
  <c r="Y31" i="22"/>
  <c r="AL30" i="22"/>
  <c r="AK30" i="22"/>
  <c r="AJ30" i="22"/>
  <c r="AI30" i="22"/>
  <c r="AH30" i="22"/>
  <c r="AG30" i="22"/>
  <c r="AF30" i="22"/>
  <c r="AE30" i="22"/>
  <c r="AD30" i="22"/>
  <c r="AC30" i="22"/>
  <c r="AB30" i="22"/>
  <c r="AA30" i="22"/>
  <c r="Z30" i="22"/>
  <c r="Y30" i="22"/>
  <c r="AL29" i="22"/>
  <c r="AK29" i="22"/>
  <c r="AJ29" i="22"/>
  <c r="AI29" i="22"/>
  <c r="AH29" i="22"/>
  <c r="AG29" i="22"/>
  <c r="AF29" i="22"/>
  <c r="AE29" i="22"/>
  <c r="AD29" i="22"/>
  <c r="AC29" i="22"/>
  <c r="AB29" i="22"/>
  <c r="AA29" i="22"/>
  <c r="Z29" i="22"/>
  <c r="Y29" i="22"/>
  <c r="AL28" i="22"/>
  <c r="AK28" i="22"/>
  <c r="AJ28" i="22"/>
  <c r="AI28" i="22"/>
  <c r="AH28" i="22"/>
  <c r="AG28" i="22"/>
  <c r="AF28" i="22"/>
  <c r="AE28" i="22"/>
  <c r="AD28" i="22"/>
  <c r="AC28" i="22"/>
  <c r="AB28" i="22"/>
  <c r="AA28" i="22"/>
  <c r="Z28" i="22"/>
  <c r="Y28" i="22"/>
  <c r="AL27" i="22"/>
  <c r="AK27" i="22"/>
  <c r="AJ27" i="22"/>
  <c r="AI27" i="22"/>
  <c r="AH27" i="22"/>
  <c r="AG27" i="22"/>
  <c r="AF27" i="22"/>
  <c r="AE27" i="22"/>
  <c r="AD27" i="22"/>
  <c r="AC27" i="22"/>
  <c r="AB27" i="22"/>
  <c r="AA27" i="22"/>
  <c r="Z27" i="22"/>
  <c r="Y27" i="22"/>
  <c r="AL26" i="22"/>
  <c r="AK26" i="22"/>
  <c r="AJ26" i="22"/>
  <c r="AI26" i="22"/>
  <c r="AH26" i="22"/>
  <c r="AG26" i="22"/>
  <c r="AF26" i="22"/>
  <c r="AE26" i="22"/>
  <c r="AD26" i="22"/>
  <c r="AC26" i="22"/>
  <c r="AB26" i="22"/>
  <c r="AA26" i="22"/>
  <c r="Z26" i="22"/>
  <c r="Y26" i="22"/>
  <c r="AL25" i="22"/>
  <c r="AK25" i="22"/>
  <c r="AJ25" i="22"/>
  <c r="AI25" i="22"/>
  <c r="AH25" i="22"/>
  <c r="AG25" i="22"/>
  <c r="AF25" i="22"/>
  <c r="AE25" i="22"/>
  <c r="AD25" i="22"/>
  <c r="AC25" i="22"/>
  <c r="AB25" i="22"/>
  <c r="AA25" i="22"/>
  <c r="Z25" i="22"/>
  <c r="Y25" i="22"/>
  <c r="AL24" i="22"/>
  <c r="AK24" i="22"/>
  <c r="AJ24" i="22"/>
  <c r="AI24" i="22"/>
  <c r="AH24" i="22"/>
  <c r="AG24" i="22"/>
  <c r="AF24" i="22"/>
  <c r="AE24" i="22"/>
  <c r="AD24" i="22"/>
  <c r="AC24" i="22"/>
  <c r="AB24" i="22"/>
  <c r="AA24" i="22"/>
  <c r="Z24" i="22"/>
  <c r="Y24" i="22"/>
  <c r="AL23" i="22"/>
  <c r="AK23" i="22"/>
  <c r="AJ23" i="22"/>
  <c r="AI23" i="22"/>
  <c r="AH23" i="22"/>
  <c r="AG23" i="22"/>
  <c r="AF23" i="22"/>
  <c r="AE23" i="22"/>
  <c r="AD23" i="22"/>
  <c r="AC23" i="22"/>
  <c r="AB23" i="22"/>
  <c r="AA23" i="22"/>
  <c r="Z23" i="22"/>
  <c r="Y23" i="22"/>
  <c r="AL22" i="22"/>
  <c r="AK22" i="22"/>
  <c r="AJ22" i="22"/>
  <c r="AI22" i="22"/>
  <c r="AH22" i="22"/>
  <c r="AG22" i="22"/>
  <c r="AF22" i="22"/>
  <c r="AE22" i="22"/>
  <c r="AD22" i="22"/>
  <c r="AC22" i="22"/>
  <c r="AB22" i="22"/>
  <c r="AA22" i="22"/>
  <c r="Z22" i="22"/>
  <c r="Y22" i="22"/>
  <c r="AL21" i="22"/>
  <c r="AK21" i="22"/>
  <c r="AJ21" i="22"/>
  <c r="AI21" i="22"/>
  <c r="AH21" i="22"/>
  <c r="AG21" i="22"/>
  <c r="AF21" i="22"/>
  <c r="AE21" i="22"/>
  <c r="AD21" i="22"/>
  <c r="AC21" i="22"/>
  <c r="AB21" i="22"/>
  <c r="AA21" i="22"/>
  <c r="Z21" i="22"/>
  <c r="Y21" i="22"/>
  <c r="AL20" i="22"/>
  <c r="AK20" i="22"/>
  <c r="AJ20" i="22"/>
  <c r="AI20" i="22"/>
  <c r="AH20" i="22"/>
  <c r="AG20" i="22"/>
  <c r="AF20" i="22"/>
  <c r="AE20" i="22"/>
  <c r="AD20" i="22"/>
  <c r="AC20" i="22"/>
  <c r="AB20" i="22"/>
  <c r="AA20" i="22"/>
  <c r="Z20" i="22"/>
  <c r="Y20" i="22"/>
  <c r="AL19" i="22"/>
  <c r="AK19" i="22"/>
  <c r="AJ19" i="22"/>
  <c r="AI19" i="22"/>
  <c r="AH19" i="22"/>
  <c r="AG19" i="22"/>
  <c r="AF19" i="22"/>
  <c r="AE19" i="22"/>
  <c r="AD19" i="22"/>
  <c r="AC19" i="22"/>
  <c r="AB19" i="22"/>
  <c r="AA19" i="22"/>
  <c r="Z19" i="22"/>
  <c r="Y19" i="22"/>
  <c r="AL18" i="22"/>
  <c r="AK18" i="22"/>
  <c r="AJ18" i="22"/>
  <c r="AI18" i="22"/>
  <c r="AH18" i="22"/>
  <c r="AG18" i="22"/>
  <c r="AF18" i="22"/>
  <c r="AE18" i="22"/>
  <c r="AD18" i="22"/>
  <c r="AC18" i="22"/>
  <c r="AB18" i="22"/>
  <c r="AA18" i="22"/>
  <c r="Z18" i="22"/>
  <c r="Y18" i="22"/>
  <c r="AL17" i="22"/>
  <c r="AK17" i="22"/>
  <c r="AJ17" i="22"/>
  <c r="AI17" i="22"/>
  <c r="AH17" i="22"/>
  <c r="AG17" i="22"/>
  <c r="AF17" i="22"/>
  <c r="AE17" i="22"/>
  <c r="AD17" i="22"/>
  <c r="AC17" i="22"/>
  <c r="AB17" i="22"/>
  <c r="AA17" i="22"/>
  <c r="Z17" i="22"/>
  <c r="Y17" i="22"/>
  <c r="AL16" i="22"/>
  <c r="AK16" i="22"/>
  <c r="AJ16" i="22"/>
  <c r="AI16" i="22"/>
  <c r="AH16" i="22"/>
  <c r="AG16" i="22"/>
  <c r="AF16" i="22"/>
  <c r="AE16" i="22"/>
  <c r="AD16" i="22"/>
  <c r="AC16" i="22"/>
  <c r="AB16" i="22"/>
  <c r="AA16" i="22"/>
  <c r="Z16" i="22"/>
  <c r="Y16" i="22"/>
  <c r="AL15" i="22"/>
  <c r="AK15" i="22"/>
  <c r="AJ15" i="22"/>
  <c r="AI15" i="22"/>
  <c r="AH15" i="22"/>
  <c r="AG15" i="22"/>
  <c r="AF15" i="22"/>
  <c r="AE15" i="22"/>
  <c r="AD15" i="22"/>
  <c r="AC15" i="22"/>
  <c r="AB15" i="22"/>
  <c r="AA15" i="22"/>
  <c r="Z15" i="22"/>
  <c r="Y15" i="22"/>
  <c r="AL14" i="22"/>
  <c r="AK14" i="22"/>
  <c r="AJ14" i="22"/>
  <c r="AI14" i="22"/>
  <c r="AH14" i="22"/>
  <c r="AG14" i="22"/>
  <c r="AF14" i="22"/>
  <c r="AE14" i="22"/>
  <c r="AD14" i="22"/>
  <c r="AC14" i="22"/>
  <c r="AB14" i="22"/>
  <c r="AA14" i="22"/>
  <c r="Z14" i="22"/>
  <c r="Y14" i="22"/>
  <c r="AL13" i="22"/>
  <c r="AK13" i="22"/>
  <c r="AJ13" i="22"/>
  <c r="AI13" i="22"/>
  <c r="AH13" i="22"/>
  <c r="AG13" i="22"/>
  <c r="AF13" i="22"/>
  <c r="AE13" i="22"/>
  <c r="AD13" i="22"/>
  <c r="AC13" i="22"/>
  <c r="AB13" i="22"/>
  <c r="AA13" i="22"/>
  <c r="Z13" i="22"/>
  <c r="Y13" i="22"/>
  <c r="AL12" i="22"/>
  <c r="AK12" i="22"/>
  <c r="AJ12" i="22"/>
  <c r="AI12" i="22"/>
  <c r="AH12" i="22"/>
  <c r="AG12" i="22"/>
  <c r="AF12" i="22"/>
  <c r="AE12" i="22"/>
  <c r="AD12" i="22"/>
  <c r="AC12" i="22"/>
  <c r="AB12" i="22"/>
  <c r="AA12" i="22"/>
  <c r="Z12" i="22"/>
  <c r="Y12" i="22"/>
  <c r="AL11" i="22"/>
  <c r="AK11" i="22"/>
  <c r="AJ11" i="22"/>
  <c r="AI11" i="22"/>
  <c r="AH11" i="22"/>
  <c r="AG11" i="22"/>
  <c r="AF11" i="22"/>
  <c r="AE11" i="22"/>
  <c r="AD11" i="22"/>
  <c r="AC11" i="22"/>
  <c r="AB11" i="22"/>
  <c r="AA11" i="22"/>
  <c r="Z11" i="22"/>
  <c r="Y11" i="22"/>
  <c r="AL10" i="22"/>
  <c r="AK10" i="22"/>
  <c r="AJ10" i="22"/>
  <c r="AI10" i="22"/>
  <c r="AH10" i="22"/>
  <c r="AG10" i="22"/>
  <c r="AF10" i="22"/>
  <c r="AE10" i="22"/>
  <c r="AD10" i="22"/>
  <c r="AC10" i="22"/>
  <c r="AB10" i="22"/>
  <c r="AA10" i="22"/>
  <c r="Z10" i="22"/>
  <c r="Y10" i="22"/>
  <c r="AL9" i="22"/>
  <c r="AK9" i="22"/>
  <c r="AJ9" i="22"/>
  <c r="AI9" i="22"/>
  <c r="AH9" i="22"/>
  <c r="AG9" i="22"/>
  <c r="AF9" i="22"/>
  <c r="AE9" i="22"/>
  <c r="AD9" i="22"/>
  <c r="AC9" i="22"/>
  <c r="AB9" i="22"/>
  <c r="AA9" i="22"/>
  <c r="Z9" i="22"/>
  <c r="Y9" i="22"/>
  <c r="AL8" i="22"/>
  <c r="AK8" i="22"/>
  <c r="AJ8" i="22"/>
  <c r="AI8" i="22"/>
  <c r="AH8" i="22"/>
  <c r="AG8" i="22"/>
  <c r="AF8" i="22"/>
  <c r="AE8" i="22"/>
  <c r="AD8" i="22"/>
  <c r="AC8" i="22"/>
  <c r="AB8" i="22"/>
  <c r="AA8" i="22"/>
  <c r="Z8" i="22"/>
  <c r="Y8" i="22"/>
  <c r="AL7" i="22"/>
  <c r="AK7" i="22"/>
  <c r="AJ7" i="22"/>
  <c r="AI7" i="22"/>
  <c r="AH7" i="22"/>
  <c r="AG7" i="22"/>
  <c r="AF7" i="22"/>
  <c r="AE7" i="22"/>
  <c r="AD7" i="22"/>
  <c r="AC7" i="22"/>
  <c r="AB7" i="22"/>
  <c r="AA7" i="22"/>
  <c r="Z7" i="22"/>
  <c r="Y7" i="22"/>
  <c r="AL6" i="22"/>
  <c r="AK6" i="22"/>
  <c r="AJ6" i="22"/>
  <c r="AI6" i="22"/>
  <c r="AH6" i="22"/>
  <c r="AG6" i="22"/>
  <c r="AF6" i="22"/>
  <c r="AE6" i="22"/>
  <c r="AD6" i="22"/>
  <c r="AC6" i="22"/>
  <c r="AB6" i="22"/>
  <c r="AA6" i="22"/>
  <c r="Z6" i="22"/>
  <c r="Y6" i="22"/>
  <c r="X68" i="22"/>
  <c r="X67" i="22"/>
  <c r="X66" i="22"/>
  <c r="X65" i="22"/>
  <c r="X64" i="22"/>
  <c r="X63" i="22"/>
  <c r="X62" i="22"/>
  <c r="X61" i="22"/>
  <c r="X60" i="22"/>
  <c r="X59" i="22"/>
  <c r="X58" i="22"/>
  <c r="X57" i="22"/>
  <c r="X56" i="22"/>
  <c r="X55" i="22"/>
  <c r="X54" i="22"/>
  <c r="X53" i="22"/>
  <c r="X52" i="22"/>
  <c r="X51" i="22"/>
  <c r="X50" i="22"/>
  <c r="X49" i="22"/>
  <c r="X48" i="22"/>
  <c r="X47" i="22"/>
  <c r="X46" i="22"/>
  <c r="X45" i="22"/>
  <c r="X44" i="22"/>
  <c r="X43" i="22"/>
  <c r="X42" i="22"/>
  <c r="X41" i="22"/>
  <c r="X40" i="22"/>
  <c r="X39" i="22"/>
  <c r="X38" i="22"/>
  <c r="X37" i="22"/>
  <c r="X36" i="22"/>
  <c r="X35" i="22"/>
  <c r="X34" i="22"/>
  <c r="X33" i="22"/>
  <c r="X32" i="22"/>
  <c r="X31" i="22"/>
  <c r="X30" i="22"/>
  <c r="X29" i="22"/>
  <c r="X28" i="22"/>
  <c r="X27" i="22"/>
  <c r="X26" i="22"/>
  <c r="X25" i="22"/>
  <c r="X24" i="22"/>
  <c r="X23" i="22"/>
  <c r="X22" i="22"/>
  <c r="X21" i="22"/>
  <c r="X20" i="22"/>
  <c r="X19" i="22"/>
  <c r="X18" i="22"/>
  <c r="X17" i="22"/>
  <c r="X16" i="22"/>
  <c r="X15" i="22"/>
  <c r="X14" i="22"/>
  <c r="X13" i="22"/>
  <c r="X12" i="22"/>
  <c r="X11" i="22"/>
  <c r="X10" i="22"/>
  <c r="X9" i="22"/>
  <c r="X8" i="22"/>
  <c r="X7" i="22"/>
  <c r="X6" i="22"/>
  <c r="AL4" i="22"/>
  <c r="AK4" i="22"/>
  <c r="AJ4" i="22"/>
  <c r="AI4" i="22"/>
  <c r="AH4" i="22"/>
  <c r="AG4" i="22"/>
  <c r="AF4" i="22"/>
  <c r="AE4" i="22"/>
  <c r="AD4" i="22"/>
  <c r="AC4" i="22"/>
  <c r="AB4" i="22"/>
  <c r="AA4" i="22"/>
  <c r="Z4" i="22"/>
  <c r="X4" i="22"/>
  <c r="U6"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37" i="22"/>
  <c r="U38" i="22"/>
  <c r="U39" i="22"/>
  <c r="U40" i="22"/>
  <c r="U41" i="22"/>
  <c r="U42" i="22"/>
  <c r="U43" i="22"/>
  <c r="U44" i="22"/>
  <c r="U45" i="22"/>
  <c r="U46" i="22"/>
  <c r="U47" i="22"/>
  <c r="U48" i="22"/>
  <c r="U49" i="22"/>
  <c r="U50" i="22"/>
  <c r="U51" i="22"/>
  <c r="U52" i="22"/>
  <c r="U53" i="22"/>
  <c r="U54" i="22"/>
  <c r="U55" i="22"/>
  <c r="U56" i="22"/>
  <c r="U57" i="22"/>
  <c r="U58" i="22"/>
  <c r="U60" i="22"/>
  <c r="U61" i="22"/>
  <c r="U62" i="22"/>
  <c r="U63" i="22"/>
  <c r="U64" i="22"/>
  <c r="U65" i="22"/>
  <c r="U66" i="22"/>
  <c r="U67" i="22"/>
  <c r="U68" i="22"/>
  <c r="S68" i="22"/>
  <c r="S67" i="22"/>
  <c r="S66" i="22"/>
  <c r="S65" i="22"/>
  <c r="S64" i="22"/>
  <c r="S63" i="22"/>
  <c r="S62" i="22"/>
  <c r="S61" i="22"/>
  <c r="S60" i="22"/>
  <c r="S59" i="22"/>
  <c r="S58" i="22"/>
  <c r="S57" i="22"/>
  <c r="S56" i="22"/>
  <c r="S55" i="22"/>
  <c r="S54" i="22"/>
  <c r="S53" i="22"/>
  <c r="S52" i="22"/>
  <c r="S51" i="22"/>
  <c r="S50" i="22"/>
  <c r="S49" i="22"/>
  <c r="S48" i="22"/>
  <c r="S47" i="22"/>
  <c r="S46" i="22"/>
  <c r="S45" i="22"/>
  <c r="S44" i="22"/>
  <c r="S43" i="22"/>
  <c r="S42" i="22"/>
  <c r="S41" i="22"/>
  <c r="S40" i="22"/>
  <c r="S39" i="22"/>
  <c r="S38" i="22"/>
  <c r="S37" i="22"/>
  <c r="S36" i="22"/>
  <c r="S35" i="22"/>
  <c r="S34" i="22"/>
  <c r="S33" i="22"/>
  <c r="S32" i="22"/>
  <c r="S31" i="22"/>
  <c r="S30" i="22"/>
  <c r="S29" i="22"/>
  <c r="S28" i="22"/>
  <c r="S27" i="22"/>
  <c r="S26" i="22"/>
  <c r="S25" i="22"/>
  <c r="S24" i="22"/>
  <c r="S23" i="22"/>
  <c r="S22" i="22"/>
  <c r="S21" i="22"/>
  <c r="S20" i="22"/>
  <c r="S19" i="22"/>
  <c r="S18" i="22"/>
  <c r="S17" i="22"/>
  <c r="S16" i="22"/>
  <c r="S15" i="22"/>
  <c r="S14" i="22"/>
  <c r="S13" i="22"/>
  <c r="S12" i="22"/>
  <c r="S11" i="22"/>
  <c r="S10" i="22"/>
  <c r="S9" i="22"/>
  <c r="S8" i="22"/>
  <c r="S7" i="22"/>
  <c r="S6" i="22"/>
  <c r="A1" i="22"/>
  <c r="S6" i="14"/>
  <c r="S7" i="14"/>
  <c r="S8" i="14"/>
  <c r="S9" i="14"/>
  <c r="S10" i="14"/>
  <c r="S11" i="14"/>
  <c r="S12" i="1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54" i="14"/>
  <c r="S55" i="14"/>
  <c r="S56" i="14"/>
  <c r="S57" i="14"/>
  <c r="S58" i="14"/>
  <c r="S59" i="14"/>
  <c r="S60" i="14"/>
  <c r="S61" i="14"/>
  <c r="S62" i="14"/>
  <c r="S63" i="14"/>
  <c r="S64" i="14"/>
  <c r="S65" i="14"/>
  <c r="S66" i="14"/>
  <c r="S67" i="14"/>
  <c r="S68" i="14"/>
  <c r="R70" i="21"/>
  <c r="Q70" i="21"/>
  <c r="P70" i="21"/>
  <c r="O70" i="21"/>
  <c r="A1" i="21"/>
  <c r="A1" i="17"/>
  <c r="A1" i="14"/>
  <c r="A8" i="22" l="1"/>
  <c r="A9" i="22" s="1"/>
  <c r="A10" i="22" s="1"/>
  <c r="A11" i="22" s="1"/>
  <c r="A12" i="22" s="1"/>
  <c r="A13" i="22" s="1"/>
  <c r="AP13" i="22" s="1"/>
  <c r="K5" i="23"/>
  <c r="K13" i="23"/>
  <c r="K6" i="23"/>
  <c r="K14" i="23"/>
  <c r="K8" i="23"/>
  <c r="K9" i="23"/>
  <c r="K10" i="23"/>
  <c r="A36" i="22"/>
  <c r="K11" i="23"/>
  <c r="AP55" i="22"/>
  <c r="K12" i="23"/>
  <c r="AP16" i="22"/>
  <c r="A17" i="22"/>
  <c r="A18" i="22" s="1"/>
  <c r="A19" i="22" s="1"/>
  <c r="AP19" i="22" s="1"/>
  <c r="A62" i="22"/>
  <c r="AP31" i="22"/>
  <c r="AP10" i="22"/>
  <c r="AP15" i="22"/>
  <c r="AP11" i="22"/>
  <c r="A42" i="22"/>
  <c r="A43" i="22" s="1"/>
  <c r="AP66" i="22"/>
  <c r="AP12" i="22"/>
  <c r="AP8" i="22"/>
  <c r="AP67" i="22"/>
  <c r="A48" i="22"/>
  <c r="AP47" i="22"/>
  <c r="AP23" i="22"/>
  <c r="AP24" i="22"/>
  <c r="AP28" i="22"/>
  <c r="AP32" i="22"/>
  <c r="AP56" i="22"/>
  <c r="T6" i="14"/>
  <c r="T12" i="22"/>
  <c r="T20" i="22"/>
  <c r="V61" i="22"/>
  <c r="V54" i="22"/>
  <c r="AP9" i="22"/>
  <c r="AP17" i="22"/>
  <c r="AP21" i="22"/>
  <c r="AP29" i="22"/>
  <c r="AP57" i="22"/>
  <c r="AP22" i="22"/>
  <c r="AP30" i="22"/>
  <c r="AP42" i="22"/>
  <c r="AP46" i="22"/>
  <c r="AP54" i="22"/>
  <c r="AP58" i="22"/>
  <c r="V45" i="22"/>
  <c r="V68" i="22"/>
  <c r="V60" i="22"/>
  <c r="V52" i="22"/>
  <c r="V44" i="22"/>
  <c r="V36" i="22"/>
  <c r="V28" i="22"/>
  <c r="V20" i="22"/>
  <c r="V12" i="22"/>
  <c r="V29" i="22"/>
  <c r="V67" i="22"/>
  <c r="V59" i="22"/>
  <c r="V51" i="22"/>
  <c r="V43" i="22"/>
  <c r="V35" i="22"/>
  <c r="V27" i="22"/>
  <c r="V19" i="22"/>
  <c r="V11" i="22"/>
  <c r="V18" i="22"/>
  <c r="V37" i="22"/>
  <c r="V34" i="22"/>
  <c r="V65" i="22"/>
  <c r="V57" i="22"/>
  <c r="V49" i="22"/>
  <c r="V41" i="22"/>
  <c r="V33" i="22"/>
  <c r="V25" i="22"/>
  <c r="V17" i="22"/>
  <c r="V9" i="22"/>
  <c r="V13" i="22"/>
  <c r="V58" i="22"/>
  <c r="V26" i="22"/>
  <c r="V64" i="22"/>
  <c r="V56" i="22"/>
  <c r="V48" i="22"/>
  <c r="V40" i="22"/>
  <c r="V32" i="22"/>
  <c r="V24" i="22"/>
  <c r="V16" i="22"/>
  <c r="V8" i="22"/>
  <c r="V21" i="22"/>
  <c r="V66" i="22"/>
  <c r="V42" i="22"/>
  <c r="V63" i="22"/>
  <c r="V55" i="22"/>
  <c r="V47" i="22"/>
  <c r="V39" i="22"/>
  <c r="V31" i="22"/>
  <c r="V23" i="22"/>
  <c r="V15" i="22"/>
  <c r="V7" i="22"/>
  <c r="V53" i="22"/>
  <c r="V50" i="22"/>
  <c r="V10" i="22"/>
  <c r="V62" i="22"/>
  <c r="V46" i="22"/>
  <c r="V38" i="22"/>
  <c r="V30" i="22"/>
  <c r="V22" i="22"/>
  <c r="V14" i="22"/>
  <c r="V6" i="22"/>
  <c r="N70" i="21"/>
  <c r="T36" i="22"/>
  <c r="T68" i="22"/>
  <c r="T13" i="22"/>
  <c r="T29" i="22"/>
  <c r="T45" i="22"/>
  <c r="T61" i="22"/>
  <c r="T38" i="22"/>
  <c r="T62" i="22"/>
  <c r="T31" i="22"/>
  <c r="T55" i="22"/>
  <c r="T9" i="22"/>
  <c r="T17" i="22"/>
  <c r="T25" i="22"/>
  <c r="T33" i="22"/>
  <c r="T41" i="22"/>
  <c r="T49" i="22"/>
  <c r="T57" i="22"/>
  <c r="T65" i="22"/>
  <c r="T44" i="22"/>
  <c r="T60" i="22"/>
  <c r="T21" i="22"/>
  <c r="T37" i="22"/>
  <c r="T53" i="22"/>
  <c r="T6" i="22"/>
  <c r="T22" i="22"/>
  <c r="T54" i="22"/>
  <c r="T15" i="22"/>
  <c r="T23" i="22"/>
  <c r="T47" i="22"/>
  <c r="T63" i="22"/>
  <c r="T8" i="22"/>
  <c r="T24" i="22"/>
  <c r="T40" i="22"/>
  <c r="T56" i="22"/>
  <c r="T10" i="22"/>
  <c r="T18" i="22"/>
  <c r="T26" i="22"/>
  <c r="T34" i="22"/>
  <c r="T42" i="22"/>
  <c r="T50" i="22"/>
  <c r="T58" i="22"/>
  <c r="T66" i="22"/>
  <c r="T28" i="22"/>
  <c r="T52" i="22"/>
  <c r="T14" i="22"/>
  <c r="T30" i="22"/>
  <c r="T46" i="22"/>
  <c r="T7" i="22"/>
  <c r="T39" i="22"/>
  <c r="T16" i="22"/>
  <c r="T32" i="22"/>
  <c r="T48" i="22"/>
  <c r="T64" i="22"/>
  <c r="T11" i="22"/>
  <c r="T19" i="22"/>
  <c r="T27" i="22"/>
  <c r="T35" i="22"/>
  <c r="T43" i="22"/>
  <c r="T51" i="22"/>
  <c r="T59" i="22"/>
  <c r="T67" i="22"/>
  <c r="T64" i="14"/>
  <c r="T56" i="14"/>
  <c r="T40" i="14"/>
  <c r="T24" i="14"/>
  <c r="T8" i="14"/>
  <c r="T55" i="14"/>
  <c r="T39" i="14"/>
  <c r="T23" i="14"/>
  <c r="T15" i="14"/>
  <c r="T14" i="14"/>
  <c r="T48" i="14"/>
  <c r="T32" i="14"/>
  <c r="T16" i="14"/>
  <c r="T63" i="14"/>
  <c r="T47" i="14"/>
  <c r="T31" i="14"/>
  <c r="T33" i="14"/>
  <c r="T60" i="14"/>
  <c r="T44" i="14"/>
  <c r="T28" i="14"/>
  <c r="T20" i="14"/>
  <c r="T67" i="14"/>
  <c r="T51" i="14"/>
  <c r="T35" i="14"/>
  <c r="T27" i="14"/>
  <c r="T11" i="14"/>
  <c r="T10" i="14"/>
  <c r="T68" i="14"/>
  <c r="T52" i="14"/>
  <c r="T36" i="14"/>
  <c r="T59" i="14"/>
  <c r="T43" i="14"/>
  <c r="T19" i="14"/>
  <c r="T13" i="14"/>
  <c r="T62" i="14"/>
  <c r="T54" i="14"/>
  <c r="T38" i="14"/>
  <c r="T30" i="14"/>
  <c r="T22" i="14"/>
  <c r="T61" i="14"/>
  <c r="T53" i="14"/>
  <c r="T45" i="14"/>
  <c r="T37" i="14"/>
  <c r="T29" i="14"/>
  <c r="T12" i="14"/>
  <c r="T21" i="14"/>
  <c r="T46" i="14"/>
  <c r="T42" i="14"/>
  <c r="T26" i="14"/>
  <c r="T18" i="14"/>
  <c r="T9" i="14"/>
  <c r="T25" i="14"/>
  <c r="T66" i="14"/>
  <c r="T58" i="14"/>
  <c r="T50" i="14"/>
  <c r="T34" i="14"/>
  <c r="T65" i="14"/>
  <c r="T57" i="14"/>
  <c r="T49" i="14"/>
  <c r="T41" i="14"/>
  <c r="T17" i="14"/>
  <c r="T7" i="14"/>
  <c r="AP18" i="22" l="1"/>
  <c r="AP36" i="22"/>
  <c r="A37" i="22"/>
  <c r="A63" i="22"/>
  <c r="AP62" i="22"/>
  <c r="A44" i="22"/>
  <c r="AP44" i="22" s="1"/>
  <c r="AP43" i="22"/>
  <c r="A49" i="22"/>
  <c r="AP48" i="22"/>
  <c r="A38" i="22" l="1"/>
  <c r="AP37" i="22"/>
  <c r="A64" i="22"/>
  <c r="AP64" i="22" s="1"/>
  <c r="AP63" i="22"/>
  <c r="A50" i="22"/>
  <c r="AP49" i="22"/>
  <c r="A39" i="22" l="1"/>
  <c r="AP39" i="22" s="1"/>
  <c r="AP38" i="22"/>
  <c r="A51" i="22"/>
  <c r="AP50" i="22"/>
  <c r="A52" i="22" l="1"/>
  <c r="AP52" i="22" s="1"/>
  <c r="AP51" i="22"/>
</calcChain>
</file>

<file path=xl/sharedStrings.xml><?xml version="1.0" encoding="utf-8"?>
<sst xmlns="http://schemas.openxmlformats.org/spreadsheetml/2006/main" count="2091" uniqueCount="794">
  <si>
    <t>&lt;?xml version="1.0" encoding="utf-16"?&gt;&lt;WebTableParameter xmlns:xsd="http://www.w3.org/2001/XMLSchema" xmlns:xsi="http://www.w3.org/2001/XMLSchema-instance" xmlns="http://stats.oecd.org/OECDStatWS/2004/03/01/"&gt;&lt;DataTable Code="HEALTH_STAT" HasMetadata="true"&gt;&lt;Name LocaleIsoCode="en"&gt;Health Status&lt;/Name&gt;&lt;Name LocaleIsoCode="fr"&gt;État de Santé&lt;/Name&gt;&lt;Dimension Code="VAR" HasMetadata="false" Display="labels"&gt;&lt;Name LocaleIsoCode="en"&gt;Variable&lt;/Name&gt;&lt;Name LocaleIsoCode="fr"&gt;Variable&lt;/Name&gt;&lt;Member Code="CICDTBLS" HasMetadata="true" HasOnlyUnitMetadata="false" HasChild="0"&gt;&lt;Name LocaleIsoCode="en"&gt;Tuberculosis&lt;/Name&gt;&lt;Name LocaleIsoCode="fr"&gt;Tuberculose&lt;/Name&gt;&lt;/Member&gt;&lt;Member Code="CICDHIVD" HasMetadata="true" HasOnlyUnitMetadata="false" HasChild="0"&gt;&lt;Name LocaleIsoCode="en"&gt;HIV-AIDS&lt;/Name&gt;&lt;Name LocaleIsoCode="fr"&gt;VIH/SIDA&lt;/Name&gt;&lt;/Member&gt;&lt;Member Code="CICDTUME" HasMetadata="true" HasOnlyUnitMetadata="false" HasChild="0"&gt;&lt;Name LocaleIsoCode="en"&gt;Malignant neoplasms&lt;/Name&gt;&lt;Name LocaleIsoCode="fr"&gt;Tumeurs malignes&lt;/Name&gt;&lt;/Member&gt;&lt;Member Code="CICDDBTM" HasMetadata="true" HasOnlyUnitMetadata="false" HasChild="0"&gt;&lt;Name LocaleIsoCode="en"&gt;Diabetes mellitus&lt;/Name&gt;&lt;Name LocaleIsoCode="fr"&gt;Diabète sucré&lt;/Name&gt;&lt;/Member&gt;&lt;Member Code="CICDDMTA" HasMetadata="true" HasOnlyUnitMetadata="false" HasChild="0"&gt;&lt;Name LocaleIsoCode="en"&gt;Dementia&lt;/Name&gt;&lt;Name LocaleIsoCode="fr"&gt;Démence&lt;/Name&gt;&lt;/Member&gt;&lt;/Dimension&gt;&lt;Dimension Code="UNIT" HasMetadata="false" Display="labels"&gt;&lt;Name LocaleIsoCode="en"&gt;Measure&lt;/Name&gt;&lt;Name LocaleIsoCode="fr"&gt;Mesure&lt;/Name&gt;&lt;Member Code="NBFEMEPF" HasMetadata="false" HasOnlyUnitMetadata="false" HasChild="0"&gt;&lt;Name LocaleIsoCode="en"&gt;Number of female deaths&lt;/Name&gt;&lt;Name LocaleIsoCode="fr"&gt;Nombre de décès, femmes&lt;/Name&gt;&lt;/Member&gt;&lt;Member Code="NBMALEPH" HasMetadata="false" HasOnlyUnitMetadata="false" HasChild="0"&gt;&lt;Name LocaleIsoCode="en"&gt;Number of male deaths&lt;/Name&gt;&lt;Name LocaleIsoCode="fr"&gt;Nombre de décès, hommes&lt;/Name&gt;&lt;/Member&gt;&lt;Member Code="NBPOPUPC" HasMetadata="false" HasOnlyUnitMetadata="false" HasChild="0"&gt;&lt;Name LocaleIsoCode="en"&gt;Number of total deaths&lt;/Name&gt;&lt;Name LocaleIsoCode="fr"&gt;Nombre total de décès&lt;/Name&gt;&lt;/Member&gt;&lt;/Dimension&gt;&lt;Dimension Code="COU" HasMetadata="false" CommonCode="LOCATION" Display="labels"&gt;&lt;Name LocaleIsoCode="en"&gt;Country&lt;/Name&gt;&lt;Name LocaleIsoCode="fr"&gt;Pays&lt;/Name&gt;&lt;Member Code="AUT" HasMetadata="false" HasOnlyUnitMetadata="false" HasChild="0"&gt;&lt;Name LocaleIsoCode="en"&gt;Austria&lt;/Name&gt;&lt;Name LocaleIsoCode="fr"&gt;Autriche&lt;/Name&gt;&lt;/Member&gt;&lt;Member Code="BEL" HasMetadata="false" HasOnlyUnitMetadata="false" HasChild="0"&gt;&lt;Name LocaleIsoCode="en"&gt;Belgium&lt;/Name&gt;&lt;Name LocaleIsoCode="fr"&gt;Belgique&lt;/Name&gt;&lt;/Member&gt;&lt;Member Code="DNK" HasMetadata="false" HasOnlyUnitMetadata="false" HasChild="0"&gt;&lt;Name LocaleIsoCode="en"&gt;Denmark&lt;/Name&gt;&lt;Name LocaleIsoCode="fr"&gt;Danemark&lt;/Name&gt;&lt;/Member&gt;&lt;Member Code="EST" HasMetadata="false" HasOnlyUnitMetadata="false" HasChild="0"&gt;&lt;Name LocaleIsoCode="en"&gt;Estonia&lt;/Name&gt;&lt;Name LocaleIsoCode="fr"&gt;Estonie&lt;/Name&gt;&lt;/Member&gt;&lt;Member Code="FIN" HasMetadata="false" HasOnlyUnitMetadata="false" HasChild="0"&gt;&lt;Name LocaleIsoCode="en"&gt;Finland&lt;/Name&gt;&lt;Name LocaleIsoCode="fr"&gt;Finlande&lt;/Name&gt;&lt;/Member&gt;&lt;Member Code="FRA" HasMetadata="false" HasOnlyUnitMetadata="false" HasChild="0"&gt;&lt;Name LocaleIsoCode="en"&gt;France&lt;/Name&gt;&lt;Name LocaleIsoCode="fr"&gt;France&lt;/Name&gt;&lt;/Member&gt;&lt;Member Code="DEU" HasMetadata="true" HasOnlyUnitMetadata="false" HasChild="0"&gt;&lt;Name LocaleIsoCode="en"&gt;Germany&lt;/Name&gt;&lt;Name LocaleIsoCode="fr"&gt;Allemagne&lt;/Name&gt;&lt;/Member&gt;&lt;Member Code="HUN" HasMetadata="false" HasOnlyUnitMetadata="false" HasChild="0"&gt;&lt;Name LocaleIsoCode="en"&gt;Hungary&lt;/Name&gt;&lt;Name LocaleIsoCode="fr"&gt;Hongrie&lt;/Name&gt;&lt;/Member&gt;&lt;Member Code="ITA" HasMetadata="false" HasOnlyUnitMetadata="false" HasChild="0"&gt;&lt;Name LocaleIsoCode="en"&gt;Italy&lt;/Name&gt;&lt;Name LocaleIsoCode="fr"&gt;Italie&lt;/Name&gt;&lt;/Member&gt;&lt;Member Code="NOR" HasMetadata="false" HasOnlyUnitMetadata="false" HasChild="0"&gt;&lt;Name LocaleIsoCode="en"&gt;Norway&lt;/Name&gt;&lt;Name LocaleIsoCode="fr"&gt;Norvège&lt;/Name&gt;&lt;/Member&gt;&lt;/Dimension&gt;&lt;Dimension Code="YEA" HasMetadata="false" CommonCode="TIME" Display="labels"&gt;&lt;Name LocaleIsoCode="en"&gt;Year&lt;/Name&gt;&lt;Name LocaleIsoCode="fr"&gt;Année&lt;/Name&gt;&lt;Member Code="2013" HasMetadata="false"&gt;&lt;Name LocaleIsoCode="en"&gt;2013&lt;/Name&gt;&lt;Name LocaleIsoCode="fr"&gt;2013&lt;/Name&gt;&lt;/Member&gt;&lt;Member Code="2014" HasMetadata="false"&gt;&lt;Name LocaleIsoCode="en"&gt;2014&lt;/Name&gt;&lt;Name LocaleIsoCode="fr"&gt;2014&lt;/Name&gt;&lt;/Member&gt;&lt;Member Code="2015" HasMetadata="false"&gt;&lt;Name LocaleIsoCode="en"&gt;2015&lt;/Name&gt;&lt;Name LocaleIsoCode="fr"&gt;2015&lt;/Name&gt;&lt;/Member&gt;&lt;Member Code="2016" HasMetadata="false"&gt;&lt;Name LocaleIsoCode="en"&gt;2016&lt;/Name&gt;&lt;Name LocaleIsoCode="fr"&gt;2016&lt;/Name&gt;&lt;/Member&gt;&lt;Member Code="2017" HasMetadata="false"&gt;&lt;Name LocaleIsoCode="en"&gt;2017&lt;/Name&gt;&lt;Name LocaleIsoCode="fr"&gt;2017&lt;/Name&gt;&lt;/Member&gt;&lt;Member Code="2018" HasMetadata="false"&gt;&lt;Name LocaleIsoCode="en"&gt;2018&lt;/Name&gt;&lt;Name LocaleIsoCode="fr"&gt;2018&lt;/Name&gt;&lt;/Member&gt;&lt;Member Code="2019" HasMetadata="false"&gt;&lt;Name LocaleIsoCode="en"&gt;2019&lt;/Name&gt;&lt;Name LocaleIsoCode="fr"&gt;2019&lt;/Name&gt;&lt;/Member&gt;&lt;Member Code="2020" HasMetadata="false"&gt;&lt;Name LocaleIsoCode="en"&gt;2020&lt;/Name&gt;&lt;Name LocaleIsoCode="fr"&gt;2020&lt;/Name&gt;&lt;/Member&gt;&lt;Member Code="2021" HasMetadata="false"&gt;&lt;Name LocaleIsoCode="en"&gt;2021&lt;/Name&gt;&lt;Name LocaleIsoCode="fr"&gt;2021&lt;/Name&gt;&lt;/Member&gt;&lt;Member Code="2022" HasMetadata="false"&gt;&lt;Name LocaleIsoCode="en"&gt;2022&lt;/Name&gt;&lt;Name LocaleIsoCode="fr"&gt;2022&lt;/Name&gt;&lt;/Member&gt;&lt;/Dimension&gt;&lt;WBOSInformations&gt;&lt;TimeDimension WebTreeWasUsed="false"&gt;&lt;NumberOfPeriods Annual="10" Semesters="0" Quarters="0" Months="0" Weeks="0" Days="0" /&gt;&lt;/TimeDimension&gt;&lt;/WBOSInformations&gt;&lt;Tabulation Axis="horizontal"&gt;&lt;Dimension Code="UNIT" /&gt;&lt;Dimension Code="VAR" /&gt;&lt;/Tabulation&gt;&lt;Tabulation Axis="vertical"&gt;&lt;Dimension Code="COU" CommonCode="LOCATION" /&gt;&lt;Dimension Code="YEA" CommonCode="TIME" /&gt;&lt;/Tabulation&gt;&lt;Tabulation Axis="page" /&gt;&lt;Formatting&gt;&lt;Labels LocaleIsoCode="en" /&gt;&lt;Power&gt;0&lt;/Power&gt;&lt;Decimals&gt;-1&lt;/Decimals&gt;&lt;SkipEmptyLines&gt;true&lt;/SkipEmptyLines&gt;&lt;SkipEmptyCols&gt;false&lt;/SkipEmptyCols&gt;&lt;SkipLineHierarchy&gt;false&lt;/SkipLineHierarchy&gt;&lt;SkipColHierarchy&gt;false&lt;/SkipColHierarchy&gt;&lt;Page&gt;1&lt;/Page&gt;&lt;/Formatting&gt;&lt;/DataTable&gt;&lt;Format&gt;&lt;ShowEmptyAxes&gt;true&lt;/ShowEmptyAxes&gt;&lt;TimeStamp&gt;false&lt;/TimeStamp&gt;&lt;Page&gt;1&lt;/Page&gt;&lt;EnableSort&gt;true&lt;/EnableSort&gt;&lt;IncludeFlagColumn&gt;false&lt;/IncludeFlagColumn&gt;&lt;IncludeTimeSeriesId&gt;false&lt;/IncludeTimeSeriesId&gt;&lt;DoBarChart&gt;false&lt;/DoBarChart&gt;&lt;FreezePanes&gt;true&lt;/FreezePanes&gt;&lt;MaxBarChartLen&gt;65&lt;/MaxBarChartLen&gt;&lt;/Format&gt;&lt;Query&gt;&lt;AbsoluteUri&gt;http://stats.oecd.org//View.aspx?QueryId=&amp;amp;QueryType=Public&amp;amp;Lang=en&lt;/AbsoluteUri&gt;&lt;/Query&gt;&lt;/WebTableParameter&gt;</t>
  </si>
  <si>
    <t>Dataset: Health Status</t>
  </si>
  <si>
    <t>Measure</t>
  </si>
  <si>
    <t>Number of female deaths</t>
  </si>
  <si>
    <t>Number of male deaths</t>
  </si>
  <si>
    <t>Number of total deaths</t>
  </si>
  <si>
    <t>Variable</t>
  </si>
  <si>
    <t>Tuberculosis</t>
  </si>
  <si>
    <t>HIV-AIDS</t>
  </si>
  <si>
    <t>Malignant neoplasms</t>
  </si>
  <si>
    <t>Diabetes mellitus</t>
  </si>
  <si>
    <t>Dementia</t>
  </si>
  <si>
    <t>Country</t>
  </si>
  <si>
    <t>Year</t>
  </si>
  <si>
    <t/>
  </si>
  <si>
    <t>Austria</t>
  </si>
  <si>
    <t>2013</t>
  </si>
  <si>
    <t>2014</t>
  </si>
  <si>
    <t>2015</t>
  </si>
  <si>
    <t>2016</t>
  </si>
  <si>
    <t>2017</t>
  </si>
  <si>
    <t>2018</t>
  </si>
  <si>
    <t>2019</t>
  </si>
  <si>
    <t>2020</t>
  </si>
  <si>
    <t>Belgium</t>
  </si>
  <si>
    <t>Denmark</t>
  </si>
  <si>
    <t>Estonia</t>
  </si>
  <si>
    <t>Finland</t>
  </si>
  <si>
    <t>France</t>
  </si>
  <si>
    <t>Germany</t>
  </si>
  <si>
    <t>Hungary</t>
  </si>
  <si>
    <t>Italy</t>
  </si>
  <si>
    <t>Norway</t>
  </si>
  <si>
    <t>Data extracted on 04 May 2023 15:06 UTC (GMT) from OECD.Stat</t>
  </si>
  <si>
    <t>percentages</t>
  </si>
  <si>
    <t>TOTAL</t>
  </si>
  <si>
    <t>Countries</t>
  </si>
  <si>
    <t>Health Index value</t>
  </si>
  <si>
    <t>Rank</t>
  </si>
  <si>
    <t>Total</t>
  </si>
  <si>
    <t>Total ranking</t>
  </si>
  <si>
    <t>decending order</t>
  </si>
  <si>
    <t>ranked</t>
  </si>
  <si>
    <t>Y0</t>
  </si>
  <si>
    <t>Azonosító:</t>
  </si>
  <si>
    <t>Objektumok:</t>
  </si>
  <si>
    <t>Attribútumok:</t>
  </si>
  <si>
    <t>Lépcsôk:</t>
  </si>
  <si>
    <t>Eltolás:</t>
  </si>
  <si>
    <t>Leírás:</t>
  </si>
  <si>
    <t>COCO Y0: 3065762</t>
  </si>
  <si>
    <t>Rangsor</t>
  </si>
  <si>
    <t>X(A1)</t>
  </si>
  <si>
    <t>X(A2)</t>
  </si>
  <si>
    <t>X(A3)</t>
  </si>
  <si>
    <t>X(A4)</t>
  </si>
  <si>
    <t>X(A5)</t>
  </si>
  <si>
    <t>X(A6)</t>
  </si>
  <si>
    <t>X(A7)</t>
  </si>
  <si>
    <t>X(A8)</t>
  </si>
  <si>
    <t>X(A9)</t>
  </si>
  <si>
    <t>X(A10)</t>
  </si>
  <si>
    <t>X(A11)</t>
  </si>
  <si>
    <t>X(A12)</t>
  </si>
  <si>
    <t>X(A13)</t>
  </si>
  <si>
    <t>X(A14)</t>
  </si>
  <si>
    <t>X(A15)</t>
  </si>
  <si>
    <t>Y(A16)</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</si>
  <si>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</si>
  <si>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</si>
  <si>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</si>
  <si>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</si>
  <si>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</si>
  <si>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</si>
  <si>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</si>
  <si>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</si>
  <si>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</si>
  <si>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</si>
  <si>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</si>
  <si>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</si>
  <si>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</si>
  <si>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</si>
  <si>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</si>
  <si>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</si>
  <si>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</si>
  <si>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</si>
  <si>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</si>
  <si>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</si>
  <si>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</si>
  <si>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</si>
  <si>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</si>
  <si>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</si>
  <si>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</si>
  <si>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</si>
  <si>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</si>
  <si>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</si>
  <si>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</si>
  <si>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</si>
  <si>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O31</t>
  </si>
  <si>
    <t>O32</t>
  </si>
  <si>
    <t>O33</t>
  </si>
  <si>
    <t>O34</t>
  </si>
  <si>
    <t>O35</t>
  </si>
  <si>
    <t>O36</t>
  </si>
  <si>
    <t>O37</t>
  </si>
  <si>
    <t>O38</t>
  </si>
  <si>
    <t>O39</t>
  </si>
  <si>
    <t>O40</t>
  </si>
  <si>
    <t>O41</t>
  </si>
  <si>
    <t>O42</t>
  </si>
  <si>
    <t>O43</t>
  </si>
  <si>
    <t>O44</t>
  </si>
  <si>
    <t>O45</t>
  </si>
  <si>
    <t>O46</t>
  </si>
  <si>
    <t>O47</t>
  </si>
  <si>
    <t>O48</t>
  </si>
  <si>
    <t>O49</t>
  </si>
  <si>
    <t>O50</t>
  </si>
  <si>
    <t>O51</t>
  </si>
  <si>
    <t>O52</t>
  </si>
  <si>
    <t>O53</t>
  </si>
  <si>
    <t>O54</t>
  </si>
  <si>
    <t>O55</t>
  </si>
  <si>
    <t>O56</t>
  </si>
  <si>
    <t>O57</t>
  </si>
  <si>
    <t>O58</t>
  </si>
  <si>
    <t>O59</t>
  </si>
  <si>
    <t>O60</t>
  </si>
  <si>
    <t>O61</t>
  </si>
  <si>
    <t>O62</t>
  </si>
  <si>
    <t>O63</t>
  </si>
  <si>
    <t>Lépcsôk(1)</t>
  </si>
  <si>
    <t>S1</t>
  </si>
  <si>
    <t>(103+124)/(2)=113.5</t>
  </si>
  <si>
    <t>(93+78)/(2)=85.5</t>
  </si>
  <si>
    <t>(62+999788.5)/(2)=499925.25</t>
  </si>
  <si>
    <t>(999243.5+62)/(2)=499652.75</t>
  </si>
  <si>
    <t>(62+62)/(2)=62</t>
  </si>
  <si>
    <t>(86+62)/(2)=74</t>
  </si>
  <si>
    <t>(78+120)/(2)=99</t>
  </si>
  <si>
    <t>(62+70)/(2)=66</t>
  </si>
  <si>
    <t>(75+64)/(2)=69.5</t>
  </si>
  <si>
    <t>(89+76)/(2)=82.5</t>
  </si>
  <si>
    <t>S2</t>
  </si>
  <si>
    <t>(102+123)/(2)=112.5</t>
  </si>
  <si>
    <t>(92+77)/(2)=84.5</t>
  </si>
  <si>
    <t>(61+999787.5)/(2)=499924.25</t>
  </si>
  <si>
    <t>(999242.5+61)/(2)=499651.75</t>
  </si>
  <si>
    <t>(61+61)/(2)=61</t>
  </si>
  <si>
    <t>(85+61)/(2)=73</t>
  </si>
  <si>
    <t>(74+119)/(2)=96.5</t>
  </si>
  <si>
    <t>(61+69)/(2)=65</t>
  </si>
  <si>
    <t>(74+63)/(2)=68.5</t>
  </si>
  <si>
    <t>(88+75)/(2)=81.5</t>
  </si>
  <si>
    <t>S3</t>
  </si>
  <si>
    <t>(60+122)/(2)=91</t>
  </si>
  <si>
    <t>(91+76)/(2)=83.5</t>
  </si>
  <si>
    <t>(60+999786.5)/(2)=499923.25</t>
  </si>
  <si>
    <t>(999241.5+60)/(2)=499650.75</t>
  </si>
  <si>
    <t>(60+60)/(2)=60</t>
  </si>
  <si>
    <t>(73+118)/(2)=95.5</t>
  </si>
  <si>
    <t>(60+68)/(2)=64</t>
  </si>
  <si>
    <t>(73+62)/(2)=67.5</t>
  </si>
  <si>
    <t>(87+74)/(2)=80.5</t>
  </si>
  <si>
    <t>S4</t>
  </si>
  <si>
    <t>(59+121)/(2)=90</t>
  </si>
  <si>
    <t>(90+75)/(2)=82.5</t>
  </si>
  <si>
    <t>(59+999785.5)/(2)=499922.25</t>
  </si>
  <si>
    <t>(999240.5+59)/(2)=499649.75</t>
  </si>
  <si>
    <t>(59+59)/(2)=59</t>
  </si>
  <si>
    <t>(72+117)/(2)=94.5</t>
  </si>
  <si>
    <t>(59+67)/(2)=63</t>
  </si>
  <si>
    <t>(72+61)/(2)=66.5</t>
  </si>
  <si>
    <t>(59+73)/(2)=66</t>
  </si>
  <si>
    <t>S5</t>
  </si>
  <si>
    <t>(58+120)/(2)=89</t>
  </si>
  <si>
    <t>(89+74)/(2)=81.5</t>
  </si>
  <si>
    <t>(58+999784.5)/(2)=499921.25</t>
  </si>
  <si>
    <t>(999239.5+58)/(2)=499648.75</t>
  </si>
  <si>
    <t>(58+58)/(2)=58</t>
  </si>
  <si>
    <t>(71+116)/(2)=93.5</t>
  </si>
  <si>
    <t>(58+66)/(2)=62</t>
  </si>
  <si>
    <t>(71+60)/(2)=65.5</t>
  </si>
  <si>
    <t>(58+72)/(2)=65</t>
  </si>
  <si>
    <t>S6</t>
  </si>
  <si>
    <t>(57+119)/(2)=88</t>
  </si>
  <si>
    <t>(88+73)/(2)=80.5</t>
  </si>
  <si>
    <t>(57+999783.5)/(2)=499920.25</t>
  </si>
  <si>
    <t>(999238.5+57)/(2)=499647.75</t>
  </si>
  <si>
    <t>(57+57)/(2)=57</t>
  </si>
  <si>
    <t>(57+115)/(2)=86</t>
  </si>
  <si>
    <t>(57+65)/(2)=61</t>
  </si>
  <si>
    <t>(57+59)/(2)=58</t>
  </si>
  <si>
    <t>(57+71)/(2)=64</t>
  </si>
  <si>
    <t>S7</t>
  </si>
  <si>
    <t>(56+118)/(2)=87</t>
  </si>
  <si>
    <t>(87+72)/(2)=79.5</t>
  </si>
  <si>
    <t>(56+999782.5)/(2)=499919.25</t>
  </si>
  <si>
    <t>(999237.5+56)/(2)=499646.75</t>
  </si>
  <si>
    <t>(56+56)/(2)=56</t>
  </si>
  <si>
    <t>(56+114)/(2)=85</t>
  </si>
  <si>
    <t>(56+64)/(2)=60</t>
  </si>
  <si>
    <t>(56+58)/(2)=57</t>
  </si>
  <si>
    <t>(56+70)/(2)=63</t>
  </si>
  <si>
    <t>S8</t>
  </si>
  <si>
    <t>(55+117)/(2)=86</t>
  </si>
  <si>
    <t>(86+71)/(2)=78.5</t>
  </si>
  <si>
    <t>(55+999781.5)/(2)=499918.25</t>
  </si>
  <si>
    <t>(999221.5+55)/(2)=499638.25</t>
  </si>
  <si>
    <t>(55+55)/(2)=55</t>
  </si>
  <si>
    <t>(55+113)/(2)=84</t>
  </si>
  <si>
    <t>(55+63)/(2)=59</t>
  </si>
  <si>
    <t>(55+57)/(2)=56</t>
  </si>
  <si>
    <t>(55+69)/(2)=62</t>
  </si>
  <si>
    <t>S9</t>
  </si>
  <si>
    <t>(54+116)/(2)=85</t>
  </si>
  <si>
    <t>(85+70)/(2)=77.5</t>
  </si>
  <si>
    <t>(54+999780.5)/(2)=499917.25</t>
  </si>
  <si>
    <t>(999220.5+54)/(2)=499637.25</t>
  </si>
  <si>
    <t>(54+54)/(2)=54</t>
  </si>
  <si>
    <t>(54+112)/(2)=83</t>
  </si>
  <si>
    <t>(54+62)/(2)=58</t>
  </si>
  <si>
    <t>(54+56)/(2)=55</t>
  </si>
  <si>
    <t>(54+68)/(2)=61</t>
  </si>
  <si>
    <t>S10</t>
  </si>
  <si>
    <t>(53+115)/(2)=84</t>
  </si>
  <si>
    <t>(84+69)/(2)=76.5</t>
  </si>
  <si>
    <t>(53+999779.5)/(2)=499916.25</t>
  </si>
  <si>
    <t>(999219.5+53)/(2)=499636.25</t>
  </si>
  <si>
    <t>(53+53)/(2)=53</t>
  </si>
  <si>
    <t>(53+111)/(2)=82</t>
  </si>
  <si>
    <t>(53+61)/(2)=57</t>
  </si>
  <si>
    <t>(53+55)/(2)=54</t>
  </si>
  <si>
    <t>(53+67)/(2)=60</t>
  </si>
  <si>
    <t>S11</t>
  </si>
  <si>
    <t>(52+114)/(2)=83</t>
  </si>
  <si>
    <t>(83+68)/(2)=75.5</t>
  </si>
  <si>
    <t>(52+999778.5)/(2)=499915.25</t>
  </si>
  <si>
    <t>(999218.5+52)/(2)=499635.25</t>
  </si>
  <si>
    <t>(52+52)/(2)=52</t>
  </si>
  <si>
    <t>(52+110)/(2)=81</t>
  </si>
  <si>
    <t>(52+60)/(2)=56</t>
  </si>
  <si>
    <t>(52+54)/(2)=53</t>
  </si>
  <si>
    <t>(52+66)/(2)=59</t>
  </si>
  <si>
    <t>S12</t>
  </si>
  <si>
    <t>(51+113)/(2)=82</t>
  </si>
  <si>
    <t>(82+67)/(2)=74.5</t>
  </si>
  <si>
    <t>(51+999777.5)/(2)=499914.25</t>
  </si>
  <si>
    <t>(999217.5+51)/(2)=499634.25</t>
  </si>
  <si>
    <t>(51+51)/(2)=51</t>
  </si>
  <si>
    <t>(51+109)/(2)=80</t>
  </si>
  <si>
    <t>(51+59)/(2)=55</t>
  </si>
  <si>
    <t>(51+53)/(2)=52</t>
  </si>
  <si>
    <t>(51+65)/(2)=58</t>
  </si>
  <si>
    <t>S13</t>
  </si>
  <si>
    <t>(50+112)/(2)=81</t>
  </si>
  <si>
    <t>(81+66)/(2)=73.5</t>
  </si>
  <si>
    <t>(50+999776.5)/(2)=499913.25</t>
  </si>
  <si>
    <t>(999216.5+50)/(2)=499633.25</t>
  </si>
  <si>
    <t>(50+50)/(2)=50</t>
  </si>
  <si>
    <t>(50+108)/(2)=79</t>
  </si>
  <si>
    <t>(50+58)/(2)=54</t>
  </si>
  <si>
    <t>(50+52)/(2)=51</t>
  </si>
  <si>
    <t>(50+64)/(2)=57</t>
  </si>
  <si>
    <t>S14</t>
  </si>
  <si>
    <t>(49+111)/(2)=80</t>
  </si>
  <si>
    <t>(80+65)/(2)=72.5</t>
  </si>
  <si>
    <t>(49+999775.5)/(2)=499912.25</t>
  </si>
  <si>
    <t>(999215.5+49)/(2)=499632.25</t>
  </si>
  <si>
    <t>(49+49)/(2)=49</t>
  </si>
  <si>
    <t>(49+107)/(2)=78</t>
  </si>
  <si>
    <t>(49+57)/(2)=53</t>
  </si>
  <si>
    <t>(49+51)/(2)=50</t>
  </si>
  <si>
    <t>(49+63)/(2)=56</t>
  </si>
  <si>
    <t>S15</t>
  </si>
  <si>
    <t>(48+110)/(2)=79</t>
  </si>
  <si>
    <t>(79+64)/(2)=71.5</t>
  </si>
  <si>
    <t>(48+999774.5)/(2)=499911.25</t>
  </si>
  <si>
    <t>(999214.5+48)/(2)=499631.25</t>
  </si>
  <si>
    <t>(48+48)/(2)=48</t>
  </si>
  <si>
    <t>(48+106)/(2)=77</t>
  </si>
  <si>
    <t>(48+56)/(2)=52</t>
  </si>
  <si>
    <t>(48+50)/(2)=49</t>
  </si>
  <si>
    <t>(48+62)/(2)=55</t>
  </si>
  <si>
    <t>S16</t>
  </si>
  <si>
    <t>(47+109)/(2)=78</t>
  </si>
  <si>
    <t>(78+63)/(2)=70.5</t>
  </si>
  <si>
    <t>(47+999773.5)/(2)=499910.25</t>
  </si>
  <si>
    <t>(999213.5+47)/(2)=499630.25</t>
  </si>
  <si>
    <t>(47+47)/(2)=47</t>
  </si>
  <si>
    <t>(47+105)/(2)=76</t>
  </si>
  <si>
    <t>(47+55)/(2)=51</t>
  </si>
  <si>
    <t>(47+49)/(2)=48</t>
  </si>
  <si>
    <t>(47+61)/(2)=54</t>
  </si>
  <si>
    <t>S17</t>
  </si>
  <si>
    <t>(46+108)/(2)=77</t>
  </si>
  <si>
    <t>(77+62)/(2)=69.5</t>
  </si>
  <si>
    <t>(46+999772.5)/(2)=499909.25</t>
  </si>
  <si>
    <t>(999212.5+46)/(2)=499629.25</t>
  </si>
  <si>
    <t>(46+46)/(2)=46</t>
  </si>
  <si>
    <t>(46+104)/(2)=75</t>
  </si>
  <si>
    <t>(46+54)/(2)=50</t>
  </si>
  <si>
    <t>(46+48)/(2)=47</t>
  </si>
  <si>
    <t>(46+60)/(2)=53</t>
  </si>
  <si>
    <t>S18</t>
  </si>
  <si>
    <t>(45+107)/(2)=76</t>
  </si>
  <si>
    <t>(76+61)/(2)=68.5</t>
  </si>
  <si>
    <t>(45+999771.5)/(2)=499908.25</t>
  </si>
  <si>
    <t>(999211.5+45)/(2)=499628.25</t>
  </si>
  <si>
    <t>(45+45)/(2)=45</t>
  </si>
  <si>
    <t>(45+103)/(2)=74</t>
  </si>
  <si>
    <t>(45+53)/(2)=49</t>
  </si>
  <si>
    <t>(45+47)/(2)=46</t>
  </si>
  <si>
    <t>(45+59)/(2)=52</t>
  </si>
  <si>
    <t>S19</t>
  </si>
  <si>
    <t>(44+106)/(2)=75</t>
  </si>
  <si>
    <t>(75+60)/(2)=67.5</t>
  </si>
  <si>
    <t>(44+999770.5)/(2)=499907.25</t>
  </si>
  <si>
    <t>(999210.5+44)/(2)=499627.25</t>
  </si>
  <si>
    <t>(44+44)/(2)=44</t>
  </si>
  <si>
    <t>(44+102)/(2)=73</t>
  </si>
  <si>
    <t>(44+52)/(2)=48</t>
  </si>
  <si>
    <t>(44+46)/(2)=45</t>
  </si>
  <si>
    <t>(44+58)/(2)=51</t>
  </si>
  <si>
    <t>S20</t>
  </si>
  <si>
    <t>(43+105)/(2)=74</t>
  </si>
  <si>
    <t>(74+59)/(2)=66.5</t>
  </si>
  <si>
    <t>(43+999769.5)/(2)=499906.25</t>
  </si>
  <si>
    <t>(999209.5+43)/(2)=499626.25</t>
  </si>
  <si>
    <t>(43+43)/(2)=43</t>
  </si>
  <si>
    <t>(43+101)/(2)=72</t>
  </si>
  <si>
    <t>(43+51)/(2)=47</t>
  </si>
  <si>
    <t>(43+45)/(2)=44</t>
  </si>
  <si>
    <t>(43+57)/(2)=50</t>
  </si>
  <si>
    <t>S21</t>
  </si>
  <si>
    <t>(42+104)/(2)=73</t>
  </si>
  <si>
    <t>(73+58)/(2)=65.5</t>
  </si>
  <si>
    <t>(42+999768.5)/(2)=499905.25</t>
  </si>
  <si>
    <t>(999208.5+42)/(2)=499625.25</t>
  </si>
  <si>
    <t>(42+42)/(2)=42</t>
  </si>
  <si>
    <t>(42+100)/(2)=71</t>
  </si>
  <si>
    <t>(42+50)/(2)=46</t>
  </si>
  <si>
    <t>(42+44)/(2)=43</t>
  </si>
  <si>
    <t>(42+56)/(2)=49</t>
  </si>
  <si>
    <t>S22</t>
  </si>
  <si>
    <t>(41+103)/(2)=72</t>
  </si>
  <si>
    <t>(72+57)/(2)=64.5</t>
  </si>
  <si>
    <t>(41+999767.5)/(2)=499904.25</t>
  </si>
  <si>
    <t>(999207.5+41)/(2)=499624.25</t>
  </si>
  <si>
    <t>(41+41)/(2)=41</t>
  </si>
  <si>
    <t>(41+99)/(2)=70</t>
  </si>
  <si>
    <t>(41+49)/(2)=45</t>
  </si>
  <si>
    <t>(41+43)/(2)=42</t>
  </si>
  <si>
    <t>(41+55)/(2)=48</t>
  </si>
  <si>
    <t>S23</t>
  </si>
  <si>
    <t>(40+102)/(2)=71</t>
  </si>
  <si>
    <t>(71+56)/(2)=63.5</t>
  </si>
  <si>
    <t>(40+999766.5)/(2)=499903.25</t>
  </si>
  <si>
    <t>(999206.5+40)/(2)=499623.25</t>
  </si>
  <si>
    <t>(40+40)/(2)=40</t>
  </si>
  <si>
    <t>(40+98)/(2)=69</t>
  </si>
  <si>
    <t>(40+48)/(2)=44</t>
  </si>
  <si>
    <t>(40+42)/(2)=41</t>
  </si>
  <si>
    <t>(40+54)/(2)=47</t>
  </si>
  <si>
    <t>S24</t>
  </si>
  <si>
    <t>(39+101)/(2)=70</t>
  </si>
  <si>
    <t>(70+55)/(2)=62.5</t>
  </si>
  <si>
    <t>(39+999765.5)/(2)=499902.25</t>
  </si>
  <si>
    <t>(999205.5+39)/(2)=499622.25</t>
  </si>
  <si>
    <t>(39+39)/(2)=39</t>
  </si>
  <si>
    <t>(39+97)/(2)=68</t>
  </si>
  <si>
    <t>(39+47)/(2)=43</t>
  </si>
  <si>
    <t>(39+41)/(2)=40</t>
  </si>
  <si>
    <t>(39+53)/(2)=46</t>
  </si>
  <si>
    <t>S25</t>
  </si>
  <si>
    <t>(38+100)/(2)=69</t>
  </si>
  <si>
    <t>(69+54)/(2)=61.5</t>
  </si>
  <si>
    <t>(38+999764.5)/(2)=499901.25</t>
  </si>
  <si>
    <t>(999204.5+38)/(2)=499621.25</t>
  </si>
  <si>
    <t>(38+38)/(2)=38</t>
  </si>
  <si>
    <t>(38+96)/(2)=67</t>
  </si>
  <si>
    <t>(38+46)/(2)=42</t>
  </si>
  <si>
    <t>(38+40)/(2)=39</t>
  </si>
  <si>
    <t>(38+52)/(2)=45</t>
  </si>
  <si>
    <t>S26</t>
  </si>
  <si>
    <t>(37+99)/(2)=68</t>
  </si>
  <si>
    <t>(68+53)/(2)=60.5</t>
  </si>
  <si>
    <t>(37+999763.5)/(2)=499900.25</t>
  </si>
  <si>
    <t>(999203.5+37)/(2)=499620.25</t>
  </si>
  <si>
    <t>(37+37)/(2)=37</t>
  </si>
  <si>
    <t>(37+95)/(2)=66</t>
  </si>
  <si>
    <t>(37+45)/(2)=41</t>
  </si>
  <si>
    <t>(37+39)/(2)=38</t>
  </si>
  <si>
    <t>(37+51)/(2)=44</t>
  </si>
  <si>
    <t>S27</t>
  </si>
  <si>
    <t>(36+98)/(2)=67</t>
  </si>
  <si>
    <t>(67+52)/(2)=59.5</t>
  </si>
  <si>
    <t>(36+999762.5)/(2)=499899.25</t>
  </si>
  <si>
    <t>(999202.5+36)/(2)=499619.25</t>
  </si>
  <si>
    <t>(36+36)/(2)=36</t>
  </si>
  <si>
    <t>(36+94)/(2)=65</t>
  </si>
  <si>
    <t>(36+44)/(2)=40</t>
  </si>
  <si>
    <t>(36+38)/(2)=37</t>
  </si>
  <si>
    <t>(36+50)/(2)=43</t>
  </si>
  <si>
    <t>S28</t>
  </si>
  <si>
    <t>(35+97)/(2)=66</t>
  </si>
  <si>
    <t>(66+51)/(2)=58.5</t>
  </si>
  <si>
    <t>(35+999761.5)/(2)=499898.25</t>
  </si>
  <si>
    <t>(999201.5+35)/(2)=499618.25</t>
  </si>
  <si>
    <t>(35+35)/(2)=35</t>
  </si>
  <si>
    <t>(35+93)/(2)=64</t>
  </si>
  <si>
    <t>(35+43)/(2)=39</t>
  </si>
  <si>
    <t>(35+37)/(2)=36</t>
  </si>
  <si>
    <t>(35+49)/(2)=42</t>
  </si>
  <si>
    <t>S29</t>
  </si>
  <si>
    <t>(34+96)/(2)=65</t>
  </si>
  <si>
    <t>(65+50)/(2)=57.5</t>
  </si>
  <si>
    <t>(34+999760.5)/(2)=499897.25</t>
  </si>
  <si>
    <t>(999200.5+34)/(2)=499617.25</t>
  </si>
  <si>
    <t>(34+34)/(2)=34</t>
  </si>
  <si>
    <t>(34+92)/(2)=63</t>
  </si>
  <si>
    <t>(34+42)/(2)=38</t>
  </si>
  <si>
    <t>(34+36)/(2)=35</t>
  </si>
  <si>
    <t>(34+48)/(2)=41</t>
  </si>
  <si>
    <t>S30</t>
  </si>
  <si>
    <t>(33+95)/(2)=64</t>
  </si>
  <si>
    <t>(64+49)/(2)=56.5</t>
  </si>
  <si>
    <t>(33+999759.5)/(2)=499896.25</t>
  </si>
  <si>
    <t>(999199.5+33)/(2)=499616.25</t>
  </si>
  <si>
    <t>(33+33)/(2)=33</t>
  </si>
  <si>
    <t>(33+91)/(2)=62</t>
  </si>
  <si>
    <t>(33+41)/(2)=37</t>
  </si>
  <si>
    <t>(33+35)/(2)=34</t>
  </si>
  <si>
    <t>(33+47)/(2)=40</t>
  </si>
  <si>
    <t>S31</t>
  </si>
  <si>
    <t>(32+94)/(2)=63</t>
  </si>
  <si>
    <t>(63+48)/(2)=55.5</t>
  </si>
  <si>
    <t>(32+999758.5)/(2)=499895.25</t>
  </si>
  <si>
    <t>(999198.5+32)/(2)=499615.25</t>
  </si>
  <si>
    <t>(32+32)/(2)=32</t>
  </si>
  <si>
    <t>(32+90)/(2)=61</t>
  </si>
  <si>
    <t>(32+40)/(2)=36</t>
  </si>
  <si>
    <t>(32+34)/(2)=33</t>
  </si>
  <si>
    <t>(32+46)/(2)=39</t>
  </si>
  <si>
    <t>S32</t>
  </si>
  <si>
    <t>(31+93)/(2)=62</t>
  </si>
  <si>
    <t>(62+47)/(2)=54.5</t>
  </si>
  <si>
    <t>(31+999757.5)/(2)=499894.25</t>
  </si>
  <si>
    <t>(999197.5+31)/(2)=499614.25</t>
  </si>
  <si>
    <t>(31+31)/(2)=31</t>
  </si>
  <si>
    <t>(31+89)/(2)=60</t>
  </si>
  <si>
    <t>(31+39)/(2)=35</t>
  </si>
  <si>
    <t>(31+33)/(2)=32</t>
  </si>
  <si>
    <t>(31+45)/(2)=38</t>
  </si>
  <si>
    <t>S33</t>
  </si>
  <si>
    <t>(30+92)/(2)=61</t>
  </si>
  <si>
    <t>(61+46)/(2)=53.5</t>
  </si>
  <si>
    <t>(30+999756.5)/(2)=499893.25</t>
  </si>
  <si>
    <t>(999196.5+30)/(2)=499613.25</t>
  </si>
  <si>
    <t>(30+30)/(2)=30</t>
  </si>
  <si>
    <t>(30+88)/(2)=59</t>
  </si>
  <si>
    <t>(30+38)/(2)=34</t>
  </si>
  <si>
    <t>(30+32)/(2)=31</t>
  </si>
  <si>
    <t>(30+44)/(2)=37</t>
  </si>
  <si>
    <t>S34</t>
  </si>
  <si>
    <t>(29+91)/(2)=60</t>
  </si>
  <si>
    <t>(29+45)/(2)=37</t>
  </si>
  <si>
    <t>(29+999755.5)/(2)=499892.25</t>
  </si>
  <si>
    <t>(999195.5+29)/(2)=499612.25</t>
  </si>
  <si>
    <t>(29+29)/(2)=29</t>
  </si>
  <si>
    <t>(29+87)/(2)=58</t>
  </si>
  <si>
    <t>(29+37)/(2)=33</t>
  </si>
  <si>
    <t>(29+31)/(2)=30</t>
  </si>
  <si>
    <t>(29+43)/(2)=36</t>
  </si>
  <si>
    <t>S35</t>
  </si>
  <si>
    <t>(28+90)/(2)=59</t>
  </si>
  <si>
    <t>(28+44)/(2)=36</t>
  </si>
  <si>
    <t>(28+999754.5)/(2)=499891.25</t>
  </si>
  <si>
    <t>(999194.5+28)/(2)=499611.25</t>
  </si>
  <si>
    <t>(28+28)/(2)=28</t>
  </si>
  <si>
    <t>(28+86)/(2)=57</t>
  </si>
  <si>
    <t>(28+36)/(2)=32</t>
  </si>
  <si>
    <t>(28+30)/(2)=29</t>
  </si>
  <si>
    <t>(28+42)/(2)=35</t>
  </si>
  <si>
    <t>S36</t>
  </si>
  <si>
    <t>(27+89)/(2)=58</t>
  </si>
  <si>
    <t>(27+43)/(2)=35</t>
  </si>
  <si>
    <t>(27+999753.5)/(2)=499890.25</t>
  </si>
  <si>
    <t>(999193.5+27)/(2)=499610.25</t>
  </si>
  <si>
    <t>(27+27)/(2)=27</t>
  </si>
  <si>
    <t>(27+85)/(2)=56</t>
  </si>
  <si>
    <t>(27+35)/(2)=31</t>
  </si>
  <si>
    <t>(27+29)/(2)=28</t>
  </si>
  <si>
    <t>(27+41)/(2)=34</t>
  </si>
  <si>
    <t>S37</t>
  </si>
  <si>
    <t>(26+88)/(2)=57</t>
  </si>
  <si>
    <t>(26+42)/(2)=34</t>
  </si>
  <si>
    <t>(26+999752.5)/(2)=499889.25</t>
  </si>
  <si>
    <t>(999192.5+26)/(2)=499609.25</t>
  </si>
  <si>
    <t>(26+26)/(2)=26</t>
  </si>
  <si>
    <t>(26+84)/(2)=55</t>
  </si>
  <si>
    <t>(26+34)/(2)=30</t>
  </si>
  <si>
    <t>(26+28)/(2)=27</t>
  </si>
  <si>
    <t>(26+40)/(2)=33</t>
  </si>
  <si>
    <t>S38</t>
  </si>
  <si>
    <t>(25+87)/(2)=56</t>
  </si>
  <si>
    <t>(25+41)/(2)=33</t>
  </si>
  <si>
    <t>(25+999751.5)/(2)=499888.25</t>
  </si>
  <si>
    <t>(999191.5+25)/(2)=499608.25</t>
  </si>
  <si>
    <t>(25+25)/(2)=25</t>
  </si>
  <si>
    <t>(25+83)/(2)=54</t>
  </si>
  <si>
    <t>(25+33)/(2)=29</t>
  </si>
  <si>
    <t>(25+27)/(2)=26</t>
  </si>
  <si>
    <t>(25+39)/(2)=32</t>
  </si>
  <si>
    <t>S39</t>
  </si>
  <si>
    <t>(24+86)/(2)=55</t>
  </si>
  <si>
    <t>(24+40)/(2)=32</t>
  </si>
  <si>
    <t>(24+999750.5)/(2)=499887.25</t>
  </si>
  <si>
    <t>(999190.5+24)/(2)=499607.25</t>
  </si>
  <si>
    <t>(24+24)/(2)=24</t>
  </si>
  <si>
    <t>(24+82)/(2)=53</t>
  </si>
  <si>
    <t>(24+32)/(2)=28</t>
  </si>
  <si>
    <t>(24+26)/(2)=25</t>
  </si>
  <si>
    <t>(24+38)/(2)=31</t>
  </si>
  <si>
    <t>S40</t>
  </si>
  <si>
    <t>(23+85)/(2)=54</t>
  </si>
  <si>
    <t>(23+39)/(2)=31</t>
  </si>
  <si>
    <t>(23+999749.5)/(2)=499886.25</t>
  </si>
  <si>
    <t>(999189.5+23)/(2)=499606.25</t>
  </si>
  <si>
    <t>(23+23)/(2)=23</t>
  </si>
  <si>
    <t>(23+81)/(2)=52</t>
  </si>
  <si>
    <t>(23+31)/(2)=27</t>
  </si>
  <si>
    <t>(23+25)/(2)=24</t>
  </si>
  <si>
    <t>(23+37)/(2)=30</t>
  </si>
  <si>
    <t>S41</t>
  </si>
  <si>
    <t>(22+84)/(2)=53</t>
  </si>
  <si>
    <t>(22+38)/(2)=30</t>
  </si>
  <si>
    <t>(22+999748.5)/(2)=499885.25</t>
  </si>
  <si>
    <t>(999188.5+22)/(2)=499605.25</t>
  </si>
  <si>
    <t>(22+22)/(2)=22</t>
  </si>
  <si>
    <t>(22+80)/(2)=51</t>
  </si>
  <si>
    <t>(22+30)/(2)=26</t>
  </si>
  <si>
    <t>(22+24)/(2)=23</t>
  </si>
  <si>
    <t>(22+36)/(2)=29</t>
  </si>
  <si>
    <t>S42</t>
  </si>
  <si>
    <t>(21+83)/(2)=52</t>
  </si>
  <si>
    <t>(21+37)/(2)=29</t>
  </si>
  <si>
    <t>(21+999747.5)/(2)=499884.25</t>
  </si>
  <si>
    <t>(999187.5+21)/(2)=499604.25</t>
  </si>
  <si>
    <t>(21+21)/(2)=21</t>
  </si>
  <si>
    <t>(21+79)/(2)=50</t>
  </si>
  <si>
    <t>(21+29)/(2)=25</t>
  </si>
  <si>
    <t>(21+23)/(2)=22</t>
  </si>
  <si>
    <t>(21+35)/(2)=28</t>
  </si>
  <si>
    <t>S43</t>
  </si>
  <si>
    <t>(20+82)/(2)=51</t>
  </si>
  <si>
    <t>(20+36)/(2)=28</t>
  </si>
  <si>
    <t>(20+999746.5)/(2)=499883.25</t>
  </si>
  <si>
    <t>(999186.5+20)/(2)=499603.25</t>
  </si>
  <si>
    <t>(20+20)/(2)=20</t>
  </si>
  <si>
    <t>(20+78)/(2)=49</t>
  </si>
  <si>
    <t>(20+28)/(2)=24</t>
  </si>
  <si>
    <t>(20+22)/(2)=21</t>
  </si>
  <si>
    <t>(20+34)/(2)=27</t>
  </si>
  <si>
    <t>S44</t>
  </si>
  <si>
    <t>(19+81)/(2)=50</t>
  </si>
  <si>
    <t>(19+35)/(2)=27</t>
  </si>
  <si>
    <t>(19+999745.5)/(2)=499882.25</t>
  </si>
  <si>
    <t>(999185.5+19)/(2)=499602.25</t>
  </si>
  <si>
    <t>(19+19)/(2)=19</t>
  </si>
  <si>
    <t>(19+77)/(2)=48</t>
  </si>
  <si>
    <t>(19+27)/(2)=23</t>
  </si>
  <si>
    <t>(19+21)/(2)=20</t>
  </si>
  <si>
    <t>(19+33)/(2)=26</t>
  </si>
  <si>
    <t>S45</t>
  </si>
  <si>
    <t>(18+80)/(2)=49</t>
  </si>
  <si>
    <t>(18+34)/(2)=26</t>
  </si>
  <si>
    <t>(18+999744.5)/(2)=499881.25</t>
  </si>
  <si>
    <t>(999184.5+18)/(2)=499601.25</t>
  </si>
  <si>
    <t>(18+18)/(2)=18</t>
  </si>
  <si>
    <t>(18+76)/(2)=47</t>
  </si>
  <si>
    <t>(18+26)/(2)=22</t>
  </si>
  <si>
    <t>(18+20)/(2)=19</t>
  </si>
  <si>
    <t>(18+32)/(2)=25</t>
  </si>
  <si>
    <t>S46</t>
  </si>
  <si>
    <t>(17+79)/(2)=48</t>
  </si>
  <si>
    <t>(17+33)/(2)=25</t>
  </si>
  <si>
    <t>(17+999743.5)/(2)=499880.25</t>
  </si>
  <si>
    <t>(999183.5+17)/(2)=499600.25</t>
  </si>
  <si>
    <t>(17+17)/(2)=17</t>
  </si>
  <si>
    <t>(17+75)/(2)=46</t>
  </si>
  <si>
    <t>(17+25)/(2)=21</t>
  </si>
  <si>
    <t>(17+19)/(2)=18</t>
  </si>
  <si>
    <t>(17+31)/(2)=24</t>
  </si>
  <si>
    <t>S47</t>
  </si>
  <si>
    <t>(16+78)/(2)=47</t>
  </si>
  <si>
    <t>(16+32)/(2)=24</t>
  </si>
  <si>
    <t>(16+999742.5)/(2)=499879.25</t>
  </si>
  <si>
    <t>(999182.5+16)/(2)=499599.25</t>
  </si>
  <si>
    <t>(16+16)/(2)=16</t>
  </si>
  <si>
    <t>(16+74)/(2)=45</t>
  </si>
  <si>
    <t>(16+24)/(2)=20</t>
  </si>
  <si>
    <t>(16+18)/(2)=17</t>
  </si>
  <si>
    <t>(16+30)/(2)=23</t>
  </si>
  <si>
    <t>S48</t>
  </si>
  <si>
    <t>(15+77)/(2)=46</t>
  </si>
  <si>
    <t>(15+31)/(2)=23</t>
  </si>
  <si>
    <t>(15+999741.5)/(2)=499878.25</t>
  </si>
  <si>
    <t>(999181.5+15)/(2)=499598.25</t>
  </si>
  <si>
    <t>(15+15)/(2)=15</t>
  </si>
  <si>
    <t>(15+73)/(2)=44</t>
  </si>
  <si>
    <t>(15+23)/(2)=19</t>
  </si>
  <si>
    <t>(15+17)/(2)=16</t>
  </si>
  <si>
    <t>(15+29)/(2)=22</t>
  </si>
  <si>
    <t>S49</t>
  </si>
  <si>
    <t>(14+76)/(2)=45</t>
  </si>
  <si>
    <t>(14+30)/(2)=22</t>
  </si>
  <si>
    <t>(14+999740.5)/(2)=499877.25</t>
  </si>
  <si>
    <t>(999180.5+14)/(2)=499597.25</t>
  </si>
  <si>
    <t>(14+14)/(2)=14</t>
  </si>
  <si>
    <t>(14+72)/(2)=43</t>
  </si>
  <si>
    <t>(14+22)/(2)=18</t>
  </si>
  <si>
    <t>(14+16)/(2)=15</t>
  </si>
  <si>
    <t>(14+28)/(2)=21</t>
  </si>
  <si>
    <t>S50</t>
  </si>
  <si>
    <t>(13+75)/(2)=44</t>
  </si>
  <si>
    <t>(13+29)/(2)=21</t>
  </si>
  <si>
    <t>(13+999739.5)/(2)=499876.25</t>
  </si>
  <si>
    <t>(999179.5+13)/(2)=499596.25</t>
  </si>
  <si>
    <t>(13+13)/(2)=13</t>
  </si>
  <si>
    <t>(13+71)/(2)=42</t>
  </si>
  <si>
    <t>(13+21)/(2)=17</t>
  </si>
  <si>
    <t>(13+15)/(2)=14</t>
  </si>
  <si>
    <t>(13+27)/(2)=20</t>
  </si>
  <si>
    <t>S51</t>
  </si>
  <si>
    <t>(12+74)/(2)=43</t>
  </si>
  <si>
    <t>(12+28)/(2)=20</t>
  </si>
  <si>
    <t>(12+999738.5)/(2)=499875.25</t>
  </si>
  <si>
    <t>(999178.5+12)/(2)=499595.25</t>
  </si>
  <si>
    <t>(12+12)/(2)=12</t>
  </si>
  <si>
    <t>(12+70)/(2)=41</t>
  </si>
  <si>
    <t>(12+20)/(2)=16</t>
  </si>
  <si>
    <t>(12+14)/(2)=13</t>
  </si>
  <si>
    <t>(12+26)/(2)=19</t>
  </si>
  <si>
    <t>S52</t>
  </si>
  <si>
    <t>(11+73)/(2)=42</t>
  </si>
  <si>
    <t>(11+27)/(2)=19</t>
  </si>
  <si>
    <t>(11+999737.5)/(2)=499874.25</t>
  </si>
  <si>
    <t>(999177.5+11)/(2)=499594.25</t>
  </si>
  <si>
    <t>(11+11)/(2)=11</t>
  </si>
  <si>
    <t>(11+69)/(2)=40</t>
  </si>
  <si>
    <t>(11+19)/(2)=15</t>
  </si>
  <si>
    <t>(11+13)/(2)=12</t>
  </si>
  <si>
    <t>(11+25)/(2)=18</t>
  </si>
  <si>
    <t>S53</t>
  </si>
  <si>
    <t>(10+72)/(2)=41</t>
  </si>
  <si>
    <t>(10+16)/(2)=13</t>
  </si>
  <si>
    <t>(10+999736.5)/(2)=499873.25</t>
  </si>
  <si>
    <t>(999176.5+10)/(2)=499593.25</t>
  </si>
  <si>
    <t>(10+10)/(2)=10</t>
  </si>
  <si>
    <t>(10+68)/(2)=39</t>
  </si>
  <si>
    <t>(10+18)/(2)=14</t>
  </si>
  <si>
    <t>(10+12)/(2)=11</t>
  </si>
  <si>
    <t>(10+24)/(2)=17</t>
  </si>
  <si>
    <t>S54</t>
  </si>
  <si>
    <t>(9+71)/(2)=40</t>
  </si>
  <si>
    <t>(9+15)/(2)=12</t>
  </si>
  <si>
    <t>(9+999735.5)/(2)=499872.25</t>
  </si>
  <si>
    <t>(999175.5+9)/(2)=499592.25</t>
  </si>
  <si>
    <t>(9+9)/(2)=9</t>
  </si>
  <si>
    <t>(9+67)/(2)=38</t>
  </si>
  <si>
    <t>(9+17)/(2)=13</t>
  </si>
  <si>
    <t>(9+11)/(2)=10</t>
  </si>
  <si>
    <t>(9+23)/(2)=16</t>
  </si>
  <si>
    <t>S55</t>
  </si>
  <si>
    <t>(8+70)/(2)=39</t>
  </si>
  <si>
    <t>(8+14)/(2)=11</t>
  </si>
  <si>
    <t>(8+999734.5)/(2)=499871.25</t>
  </si>
  <si>
    <t>(999174.5+8)/(2)=499591.25</t>
  </si>
  <si>
    <t>(8+8)/(2)=8</t>
  </si>
  <si>
    <t>(8+66)/(2)=37</t>
  </si>
  <si>
    <t>(8+16)/(2)=12</t>
  </si>
  <si>
    <t>(8+10)/(2)=9</t>
  </si>
  <si>
    <t>(8+22)/(2)=15</t>
  </si>
  <si>
    <t>S56</t>
  </si>
  <si>
    <t>(7+69)/(2)=38</t>
  </si>
  <si>
    <t>(7+7)/(2)=7</t>
  </si>
  <si>
    <t>(7+999733.5)/(2)=499870.25</t>
  </si>
  <si>
    <t>(999173.5+7)/(2)=499590.25</t>
  </si>
  <si>
    <t>(7+65)/(2)=36</t>
  </si>
  <si>
    <t>(7+15)/(2)=11</t>
  </si>
  <si>
    <t>(7+9)/(2)=8</t>
  </si>
  <si>
    <t>(7+21)/(2)=14</t>
  </si>
  <si>
    <t>S57</t>
  </si>
  <si>
    <t>(6+68)/(2)=37</t>
  </si>
  <si>
    <t>(6+6)/(2)=6</t>
  </si>
  <si>
    <t>(6+999732.5)/(2)=499869.25</t>
  </si>
  <si>
    <t>(999172.5+6)/(2)=499589.25</t>
  </si>
  <si>
    <t>(6+64)/(2)=35</t>
  </si>
  <si>
    <t>(6+8)/(2)=7</t>
  </si>
  <si>
    <t>(6+20)/(2)=13</t>
  </si>
  <si>
    <t>S58</t>
  </si>
  <si>
    <t>(5+67)/(2)=36</t>
  </si>
  <si>
    <t>(5+5)/(2)=5</t>
  </si>
  <si>
    <t>(5+999731.5)/(2)=499868.25</t>
  </si>
  <si>
    <t>(999171.5+5)/(2)=499588.25</t>
  </si>
  <si>
    <t>(5+63)/(2)=34</t>
  </si>
  <si>
    <t>(5+7)/(2)=6</t>
  </si>
  <si>
    <t>(5+19)/(2)=12</t>
  </si>
  <si>
    <t>S59</t>
  </si>
  <si>
    <t>(4+4)/(2)=4</t>
  </si>
  <si>
    <t>(4+999730.5)/(2)=499867.25</t>
  </si>
  <si>
    <t>(999170.5+4)/(2)=499587.25</t>
  </si>
  <si>
    <t>(4+62)/(2)=33</t>
  </si>
  <si>
    <t>(4+6)/(2)=5</t>
  </si>
  <si>
    <t>S60</t>
  </si>
  <si>
    <t>(3+3)/(2)=3</t>
  </si>
  <si>
    <t>(3+999721.5)/(2)=499862.25</t>
  </si>
  <si>
    <t>(999169.5+3)/(2)=499586.25</t>
  </si>
  <si>
    <t>(3+61)/(2)=32</t>
  </si>
  <si>
    <t>(3+5)/(2)=4</t>
  </si>
  <si>
    <t>S61</t>
  </si>
  <si>
    <t>(2+2)/(2)=2</t>
  </si>
  <si>
    <t>(2+999720.5)/(2)=499861.25</t>
  </si>
  <si>
    <t>(999168.5+2)/(2)=499585.25</t>
  </si>
  <si>
    <t>(2+60)/(2)=31</t>
  </si>
  <si>
    <t>(2+4)/(2)=3</t>
  </si>
  <si>
    <t>S62</t>
  </si>
  <si>
    <t>(1+1)/(2)=1</t>
  </si>
  <si>
    <t>(1+999711.5)/(2)=499856.25</t>
  </si>
  <si>
    <t>(999167.5+1)/(2)=499584.25</t>
  </si>
  <si>
    <t>(1+16)/(2)=8.5</t>
  </si>
  <si>
    <t>(1+3)/(2)=2</t>
  </si>
  <si>
    <t>S63</t>
  </si>
  <si>
    <t>(0+0)/(2)=0</t>
  </si>
  <si>
    <t>(0+999710.5)/(2)=499855.25</t>
  </si>
  <si>
    <t>(999166.5+0)/(2)=499583.25</t>
  </si>
  <si>
    <t>Lépcsôk(2)</t>
  </si>
  <si>
    <t>COCO:Y0</t>
  </si>
  <si>
    <t>Becslés</t>
  </si>
  <si>
    <t>Tény+0</t>
  </si>
  <si>
    <t>Delta</t>
  </si>
  <si>
    <t>Delta/Tény</t>
  </si>
  <si>
    <t>S1 összeg:</t>
  </si>
  <si>
    <t>S63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</si>
  <si>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</si>
  <si>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</si>
  <si>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</si>
  <si>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</si>
  <si>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</si>
  <si>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</si>
  <si>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</si>
  <si>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1.58 Mb</t>
    </r>
  </si>
  <si>
    <r>
      <t>A futtatás idôtartama: </t>
    </r>
    <r>
      <rPr>
        <b/>
        <sz val="7"/>
        <color rgb="FF333333"/>
        <rFont val="Verdana"/>
        <family val="2"/>
        <charset val="238"/>
      </rPr>
      <t>0.72 mp (0.01 p)</t>
    </r>
  </si>
  <si>
    <t>estimation</t>
  </si>
  <si>
    <t>health-index (starting value)</t>
  </si>
  <si>
    <t>year</t>
  </si>
  <si>
    <t>country</t>
  </si>
  <si>
    <t>Summe von estimation</t>
  </si>
  <si>
    <t>Zeilenbeschriftungen</t>
  </si>
  <si>
    <t>Spaltenbeschriftungen</t>
  </si>
  <si>
    <t>???</t>
  </si>
  <si>
    <t>X1</t>
  </si>
  <si>
    <t>X2</t>
  </si>
  <si>
    <t>X3</t>
  </si>
  <si>
    <t>X4</t>
  </si>
  <si>
    <t>X5</t>
  </si>
  <si>
    <t>X6</t>
  </si>
  <si>
    <t>X7</t>
  </si>
  <si>
    <t>X8</t>
  </si>
  <si>
    <t>X9</t>
  </si>
  <si>
    <t>X10</t>
  </si>
  <si>
    <t>X11</t>
  </si>
  <si>
    <t>X12</t>
  </si>
  <si>
    <t>X13</t>
  </si>
  <si>
    <t>X14</t>
  </si>
  <si>
    <t>X15</t>
  </si>
  <si>
    <t>average</t>
  </si>
  <si>
    <t>ranking</t>
  </si>
  <si>
    <t>naive</t>
  </si>
  <si>
    <t>To calculate the overall average score for each country, we can use the following formula in Excel:</t>
  </si>
  <si>
    <t>This formula takes the average of the values in cells B2 through I2, which represent the scores for each year.</t>
  </si>
  <si>
    <t xml:space="preserve"> We can copy this formula and paste it into the cells in the "average" column for each country.</t>
  </si>
  <si>
    <t>The ranking based on the average is providing a rough estimate of the performance of the countries,</t>
  </si>
  <si>
    <t>Interpretation</t>
  </si>
  <si>
    <t>Flow chart</t>
  </si>
  <si>
    <t>Calculate overall averages: Once we have the disease-specific averages for each country, we can calculate the overall averages for each disease. To do this, we simply add up the disease-specific averages for each country and divide by the total number of countries. This gives us a single average for each disease that takes into account all the countries in the dataset.</t>
  </si>
  <si>
    <t>Calculate disease-specific averages: To create an anti-discrimination model, we need to calculate the disease-specific averages for each country. To do this, we first calculate the total number of deaths due to each disease for each country over the entire time period. Then we divide the total number of deaths by the number of years to get the disease-specific average for each country. This step ensures that we are comparing countries on an equal basis, regardless of how many years of data are available for each country.</t>
  </si>
  <si>
    <t xml:space="preserve"> Calculate weighted Health index: Finally, we calculate a weighted health index by averaging the discrimination indices for each disease, with each disease weighted by its overall prevalence in the dataset. This step takes into account the fact that some diseases may be more important than others in terms of overall impact on public health.</t>
  </si>
  <si>
    <t xml:space="preserve"> Calculate Health index: The health index is calculated by dividing each country's disease-specific average by the overall average for that disease. This step allows us to compare each country's performance on each disease against the overall average, rather than against other countries. A value of 1 indicates that a country is performing exactly at the overall average, while values greater than 1 indicate better performance and values less than 1 indicate worse performance.</t>
  </si>
  <si>
    <t>Calculate the average proportion of deaths for each disease across all countries and ranking them by sorting the countries in ascending order based on the sum of absolute deviations (the lower the sum of absolute deviations, the higher the ranking).</t>
  </si>
  <si>
    <t xml:space="preserve"> </t>
  </si>
  <si>
    <t>Identify the relevant variables: The first step is to identify the variables that are relevant for the analysis. In this case, we are looking at the number of deaths due to different diseases (from c.f.
sheet = OECD.Stat export (4)which is range = D3:R4) in different countries over a period 10 years from 2013 to 2020(from sheet = OECD.Stat export (4) which is
range = A5:B68 (The relevant variables are: country, year, disease type, and number of deaths.</t>
  </si>
  <si>
    <r>
      <t>S</t>
    </r>
    <r>
      <rPr>
        <sz val="10"/>
        <rFont val="Arial"/>
        <family val="2"/>
      </rPr>
      <t xml:space="preserve">tep 1: Data Collection 
The first step is to collect the data on the number of deaths caused by different diseases in various countries. This data is collected from reliable sources such as the World Health Organization (WHO) and is cleaned to remove any errors or inconsistencies.
Step 2: Weighting
Since each disease causes a different number of deaths, it is important to weight the data accordingly. The weights are based on the severity of the disease and its impact on the population. For example, diseases such as HIV-AIDS and malignant neoplasms have a higher weight than diseases such as diabetes mellitus.
Step 3: Calculation of Healthndex
The health index is calculated for each country by taking the average number of deaths caused by each disease and dividing it by the total average number of deaths. The health index is a measure of how much a country deviates from the average in terms of the number of deaths caused by each disease.S1 sum: 1000540.1
S63 sum: 999438.6
Estimated amount: 63000000
Actual amount: 63000000
Step 4: Calculation of COCO-Model
The COCO-Model is then calculated for each country based on its discrimination index. The COCO-Model takes into account the discrimination index as well as the average number of deaths caused by each disease. This model is used to identify the countries where discrimination is present in terms of disease-related deaths.Collect data: In this step, data is collected from various sources for the specific diseases (Dementia, Tuberculosis, HIV-AIDS, Malignant neoplasms, Diabetes mellitus) for the years 2013 and 2014.
Clean data: The collected data is checked for errors, inconsistencies and missing values, and cleaned accordingly.
Organize data: The cleaned data is organized into a table or spreadsheet, with each row representing a country and each column representing a disease for a specific year.
Normalize data: In order to ensure that data for each disease is comparable, the data is normalized using a common scale or index.
Calculate disease-specific scores: Scores are calculated for each disease based on the normalized data. These scores are based on factors such as incidence rate, mortality rate, and disability-adjusted life years (DALYs).
Weight disease-specific scores: The disease-specific scores are weighted based on their relative importance to overall health outcomes. For example, a disease with a high mortality rate may be given more weight than a disease with a high incidence rate but low mortality rate.
Calculate overall health scores: The weighted disease-specific scores are then combined to create an overall health score for each country for the specific year.
Normalize overall health scores: The overall health scores are then normalized to ensure that they are comparable across different years and countries.
Rank countries: Finally, the normalized overall health scores are used to rank the countries from highest to lowest, with the highest ranking country being the one with the best overall health outcomes for the specific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</si>
</sst>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u/>
      <sz val="8"/>
      <color indexed="9"/>
      <name val="Verdana"/>
      <family val="2"/>
    </font>
    <font>
      <b/>
      <sz val="8"/>
      <color indexed="9"/>
      <name val="Verdana"/>
      <family val="2"/>
    </font>
    <font>
      <sz val="8"/>
      <name val="Arial"/>
      <family val="2"/>
    </font>
    <font>
      <b/>
      <u/>
      <sz val="9"/>
      <color indexed="18"/>
      <name val="Verdana"/>
      <family val="2"/>
    </font>
    <font>
      <b/>
      <sz val="9"/>
      <color indexed="10"/>
      <name val="Courier New"/>
      <family val="3"/>
    </font>
    <font>
      <sz val="10"/>
      <name val="Arial"/>
      <family val="2"/>
    </font>
    <font>
      <u/>
      <sz val="10"/>
      <color theme="10"/>
      <name val="Arial"/>
      <family val="2"/>
      <charset val="238"/>
    </font>
    <font>
      <sz val="10"/>
      <name val="Arial"/>
      <family val="2"/>
      <charset val="238"/>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sz val="8"/>
      <name val="Arial"/>
      <family val="2"/>
      <charset val="238"/>
    </font>
    <font>
      <sz val="10"/>
      <color rgb="FF374151"/>
      <name val="Segoe UI"/>
      <family val="2"/>
    </font>
    <font>
      <sz val="8"/>
      <color rgb="FF111827"/>
      <name val="Ubuntu Mono"/>
      <family val="3"/>
    </font>
    <font>
      <sz val="20"/>
      <name val="Arial"/>
      <family val="2"/>
    </font>
    <font>
      <b/>
      <sz val="14"/>
      <name val="Arial"/>
      <family val="2"/>
    </font>
    <font>
      <sz val="28"/>
      <name val="Arial"/>
      <family val="2"/>
    </font>
    <font>
      <sz val="12"/>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
      <patternFill patternType="solid">
        <fgColor rgb="FFF0F8FF"/>
        <bgColor indexed="64"/>
      </patternFill>
    </fill>
    <fill>
      <patternFill patternType="solid">
        <fgColor rgb="FF333333"/>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C0C0C0"/>
      </left>
      <right style="thin">
        <color rgb="FFC0C0C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cellStyleXfs>
  <cellXfs count="67">
    <xf numFmtId="0" fontId="0" fillId="0" borderId="0" xfId="0"/>
    <xf numFmtId="0" fontId="24" fillId="0" borderId="10" xfId="0" applyFont="1" applyBorder="1"/>
    <xf numFmtId="0" fontId="25" fillId="0" borderId="10" xfId="0" applyFont="1" applyBorder="1" applyAlignment="1">
      <alignment horizontal="left" wrapText="1"/>
    </xf>
    <xf numFmtId="0" fontId="22" fillId="33" borderId="10" xfId="0" applyFont="1" applyFill="1" applyBorder="1" applyAlignment="1">
      <alignment horizontal="center" vertical="top" wrapText="1"/>
    </xf>
    <xf numFmtId="0" fontId="20" fillId="34" borderId="10" xfId="0" applyFont="1" applyFill="1" applyBorder="1" applyAlignment="1">
      <alignment wrapText="1"/>
    </xf>
    <xf numFmtId="0" fontId="26" fillId="35" borderId="10" xfId="0" applyFont="1" applyFill="1" applyBorder="1" applyAlignment="1">
      <alignment horizontal="center"/>
    </xf>
    <xf numFmtId="0" fontId="18" fillId="34" borderId="10" xfId="0" applyFont="1" applyFill="1" applyBorder="1" applyAlignment="1">
      <alignment vertical="top" wrapText="1"/>
    </xf>
    <xf numFmtId="0" fontId="24" fillId="0" borderId="10" xfId="0" applyFont="1" applyBorder="1" applyAlignment="1">
      <alignment horizontal="right"/>
    </xf>
    <xf numFmtId="0" fontId="24" fillId="36" borderId="10" xfId="0" applyFont="1" applyFill="1" applyBorder="1" applyAlignment="1">
      <alignment horizontal="right"/>
    </xf>
    <xf numFmtId="0" fontId="19" fillId="0" borderId="0" xfId="0" applyFont="1" applyAlignment="1">
      <alignment horizontal="left"/>
    </xf>
    <xf numFmtId="10" fontId="24" fillId="0" borderId="10" xfId="0" applyNumberFormat="1" applyFont="1" applyBorder="1" applyAlignment="1">
      <alignment horizontal="right"/>
    </xf>
    <xf numFmtId="10" fontId="24" fillId="36" borderId="10" xfId="0" applyNumberFormat="1" applyFont="1" applyFill="1" applyBorder="1" applyAlignment="1">
      <alignment horizontal="right"/>
    </xf>
    <xf numFmtId="2" fontId="24" fillId="0" borderId="10" xfId="0" applyNumberFormat="1" applyFont="1" applyBorder="1" applyAlignment="1">
      <alignment horizontal="right"/>
    </xf>
    <xf numFmtId="2" fontId="24" fillId="36" borderId="10" xfId="0" applyNumberFormat="1" applyFont="1" applyFill="1" applyBorder="1" applyAlignment="1">
      <alignment horizontal="right"/>
    </xf>
    <xf numFmtId="0" fontId="27" fillId="0" borderId="0" xfId="0" applyFont="1"/>
    <xf numFmtId="0" fontId="24" fillId="0" borderId="14" xfId="0" applyFont="1" applyBorder="1" applyAlignment="1">
      <alignment horizontal="right"/>
    </xf>
    <xf numFmtId="0" fontId="0" fillId="0" borderId="17" xfId="0" applyBorder="1" applyAlignment="1">
      <alignment horizontal="center"/>
    </xf>
    <xf numFmtId="0" fontId="0" fillId="0" borderId="18" xfId="0" applyBorder="1" applyAlignment="1">
      <alignment horizontal="center"/>
    </xf>
    <xf numFmtId="0" fontId="21" fillId="33" borderId="0" xfId="0" applyFont="1" applyFill="1" applyAlignment="1">
      <alignment horizontal="center" vertical="top" wrapText="1"/>
    </xf>
    <xf numFmtId="0" fontId="22" fillId="33" borderId="0" xfId="0" applyFont="1" applyFill="1" applyAlignment="1">
      <alignment horizontal="center" vertical="top" wrapText="1"/>
    </xf>
    <xf numFmtId="0" fontId="26" fillId="35" borderId="0" xfId="0" applyFont="1" applyFill="1" applyAlignment="1">
      <alignment horizontal="center"/>
    </xf>
    <xf numFmtId="2" fontId="24" fillId="0" borderId="0" xfId="0" applyNumberFormat="1" applyFont="1" applyAlignment="1">
      <alignment horizontal="right"/>
    </xf>
    <xf numFmtId="2" fontId="24" fillId="36" borderId="0" xfId="0" applyNumberFormat="1" applyFont="1" applyFill="1" applyAlignment="1">
      <alignment horizontal="right"/>
    </xf>
    <xf numFmtId="0" fontId="24" fillId="0" borderId="0" xfId="0" applyFont="1" applyAlignment="1">
      <alignment horizontal="right"/>
    </xf>
    <xf numFmtId="0" fontId="18" fillId="34" borderId="14" xfId="0" applyFont="1" applyFill="1" applyBorder="1" applyAlignment="1">
      <alignment vertical="top" wrapText="1"/>
    </xf>
    <xf numFmtId="0" fontId="18" fillId="34" borderId="16" xfId="0" applyFont="1" applyFill="1" applyBorder="1" applyAlignment="1">
      <alignment vertical="top" wrapText="1"/>
    </xf>
    <xf numFmtId="0" fontId="19" fillId="34" borderId="14" xfId="0" applyFont="1" applyFill="1" applyBorder="1" applyAlignment="1">
      <alignment vertical="top" wrapText="1"/>
    </xf>
    <xf numFmtId="0" fontId="29" fillId="0" borderId="0" xfId="0" applyFont="1"/>
    <xf numFmtId="0" fontId="0" fillId="0" borderId="0" xfId="0" applyAlignment="1">
      <alignment wrapText="1"/>
    </xf>
    <xf numFmtId="1" fontId="0" fillId="0" borderId="0" xfId="0" applyNumberFormat="1"/>
    <xf numFmtId="0" fontId="29" fillId="0" borderId="0" xfId="0" applyFont="1" applyAlignment="1">
      <alignment wrapText="1"/>
    </xf>
    <xf numFmtId="0" fontId="30" fillId="0" borderId="0" xfId="0" applyFont="1" applyAlignment="1">
      <alignment vertical="center" wrapText="1"/>
    </xf>
    <xf numFmtId="0" fontId="0" fillId="0" borderId="0" xfId="0" applyAlignment="1">
      <alignment vertical="center" wrapText="1"/>
    </xf>
    <xf numFmtId="0" fontId="32" fillId="0" borderId="0" xfId="0" applyFont="1" applyAlignment="1">
      <alignment horizontal="right" vertical="center" wrapText="1"/>
    </xf>
    <xf numFmtId="0" fontId="31" fillId="0" borderId="0" xfId="0" applyFont="1" applyAlignment="1">
      <alignment vertical="center" wrapText="1"/>
    </xf>
    <xf numFmtId="0" fontId="33" fillId="37" borderId="19" xfId="0" applyFont="1" applyFill="1" applyBorder="1" applyAlignment="1">
      <alignment horizontal="center" vertical="center" wrapText="1"/>
    </xf>
    <xf numFmtId="0" fontId="34" fillId="38" borderId="20" xfId="0" applyFont="1" applyFill="1" applyBorder="1" applyAlignment="1">
      <alignment horizontal="center" vertical="center" wrapText="1"/>
    </xf>
    <xf numFmtId="0" fontId="33" fillId="37" borderId="19" xfId="0" applyFont="1" applyFill="1" applyBorder="1" applyAlignment="1">
      <alignment horizontal="left" vertical="center" wrapText="1"/>
    </xf>
    <xf numFmtId="0" fontId="35" fillId="38" borderId="20" xfId="0" applyFont="1" applyFill="1" applyBorder="1" applyAlignment="1">
      <alignment horizontal="center" vertical="center" wrapText="1"/>
    </xf>
    <xf numFmtId="0" fontId="28" fillId="0" borderId="0" xfId="42"/>
    <xf numFmtId="0" fontId="36" fillId="0" borderId="0" xfId="0" applyFont="1"/>
    <xf numFmtId="0" fontId="0" fillId="0" borderId="0" xfId="0" pivotButton="1"/>
    <xf numFmtId="0" fontId="0" fillId="0" borderId="0" xfId="0" applyAlignment="1">
      <alignment horizontal="left"/>
    </xf>
    <xf numFmtId="0" fontId="39" fillId="0" borderId="0" xfId="0" applyFont="1" applyAlignment="1">
      <alignment vertical="center"/>
    </xf>
    <xf numFmtId="0" fontId="40" fillId="0" borderId="0" xfId="0" applyFont="1"/>
    <xf numFmtId="0" fontId="39" fillId="0" borderId="0" xfId="0" applyFont="1"/>
    <xf numFmtId="0" fontId="39" fillId="0" borderId="0" xfId="0" applyFont="1" applyAlignment="1">
      <alignment horizontal="left" vertical="center" indent="1"/>
    </xf>
    <xf numFmtId="0" fontId="41" fillId="0" borderId="0" xfId="0" applyFont="1"/>
    <xf numFmtId="0" fontId="42" fillId="0" borderId="0" xfId="0" applyFont="1"/>
    <xf numFmtId="0" fontId="43" fillId="0" borderId="0" xfId="0" applyFont="1"/>
    <xf numFmtId="0" fontId="39" fillId="0" borderId="0" xfId="0" applyFont="1" applyAlignment="1">
      <alignment horizontal="left" vertical="center" wrapText="1" indent="1"/>
    </xf>
    <xf numFmtId="0" fontId="39" fillId="0" borderId="0" xfId="0" applyFont="1" applyAlignment="1">
      <alignment horizontal="left" vertical="center" indent="1"/>
    </xf>
    <xf numFmtId="0" fontId="23" fillId="33" borderId="11" xfId="0" applyFont="1" applyFill="1" applyBorder="1" applyAlignment="1">
      <alignment horizontal="right" vertical="center" wrapText="1"/>
    </xf>
    <xf numFmtId="0" fontId="23" fillId="33" borderId="13" xfId="0" applyFont="1" applyFill="1" applyBorder="1" applyAlignment="1">
      <alignment horizontal="right" vertical="center" wrapText="1"/>
    </xf>
    <xf numFmtId="0" fontId="23" fillId="33" borderId="12" xfId="0" applyFont="1" applyFill="1" applyBorder="1" applyAlignment="1">
      <alignment horizontal="right" vertical="center" wrapText="1"/>
    </xf>
    <xf numFmtId="0" fontId="21" fillId="33" borderId="11" xfId="0" applyFont="1" applyFill="1" applyBorder="1" applyAlignment="1">
      <alignment horizontal="center" vertical="top" wrapText="1"/>
    </xf>
    <xf numFmtId="0" fontId="21" fillId="33" borderId="13" xfId="0" applyFont="1" applyFill="1" applyBorder="1" applyAlignment="1">
      <alignment horizontal="center" vertical="top" wrapText="1"/>
    </xf>
    <xf numFmtId="0" fontId="21" fillId="33" borderId="12" xfId="0" applyFont="1" applyFill="1" applyBorder="1" applyAlignment="1">
      <alignment horizontal="center" vertical="top" wrapText="1"/>
    </xf>
    <xf numFmtId="0" fontId="18" fillId="34" borderId="14" xfId="0" applyFont="1" applyFill="1" applyBorder="1" applyAlignment="1">
      <alignment vertical="top" wrapText="1"/>
    </xf>
    <xf numFmtId="0" fontId="18" fillId="34" borderId="16" xfId="0" applyFont="1" applyFill="1" applyBorder="1" applyAlignment="1">
      <alignment vertical="top" wrapText="1"/>
    </xf>
    <xf numFmtId="0" fontId="18" fillId="34" borderId="15" xfId="0" applyFont="1" applyFill="1" applyBorder="1" applyAlignment="1">
      <alignment vertical="top" wrapText="1"/>
    </xf>
    <xf numFmtId="0" fontId="19" fillId="34" borderId="14" xfId="0" applyFont="1" applyFill="1" applyBorder="1" applyAlignment="1">
      <alignment vertical="top" wrapText="1"/>
    </xf>
    <xf numFmtId="0" fontId="19" fillId="34" borderId="16" xfId="0" applyFont="1" applyFill="1" applyBorder="1" applyAlignment="1">
      <alignment vertical="top" wrapText="1"/>
    </xf>
    <xf numFmtId="0" fontId="19" fillId="34" borderId="15" xfId="0" applyFont="1" applyFill="1" applyBorder="1" applyAlignment="1">
      <alignment vertical="top" wrapText="1"/>
    </xf>
    <xf numFmtId="0" fontId="27" fillId="0" borderId="0" xfId="0" applyFont="1" applyAlignment="1">
      <alignment wrapText="1"/>
    </xf>
    <xf numFmtId="0" fontId="42" fillId="0" borderId="0" xfId="0" applyFont="1"/>
    <xf numFmtId="0" fontId="44"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alignment horizontal="center" vertical="bottom" textRotation="0" wrapText="0" indent="0" justifyLastLine="0" shrinkToFit="0" readingOrder="0"/>
      <border diagonalUp="0" diagonalDown="0">
        <left style="thin">
          <color indexed="64"/>
        </left>
        <right/>
        <top style="thin">
          <color indexed="64"/>
        </top>
        <bottom/>
        <vertical/>
        <horizontal/>
      </border>
    </dxf>
    <dxf>
      <alignment horizontal="center" vertical="bottom" textRotation="0" wrapText="0" indent="0" justifyLastLine="0" shrinkToFit="0" readingOrder="0"/>
      <border diagonalUp="0" diagonalDown="0" outline="0">
        <left style="thin">
          <color indexed="64"/>
        </left>
        <right/>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53340</xdr:rowOff>
    </xdr:from>
    <xdr:to>
      <xdr:col>1</xdr:col>
      <xdr:colOff>861060</xdr:colOff>
      <xdr:row>61</xdr:row>
      <xdr:rowOff>144780</xdr:rowOff>
    </xdr:to>
    <xdr:sp macro="" textlink="">
      <xdr:nvSpPr>
        <xdr:cNvPr id="2" name="Flowchart: Alternate Process 1">
          <a:extLst>
            <a:ext uri="{FF2B5EF4-FFF2-40B4-BE49-F238E27FC236}">
              <a16:creationId xmlns:a16="http://schemas.microsoft.com/office/drawing/2014/main" id="{B127E50E-8D8D-D8C5-EC81-B265CFCB1005}"/>
            </a:ext>
          </a:extLst>
        </xdr:cNvPr>
        <xdr:cNvSpPr/>
      </xdr:nvSpPr>
      <xdr:spPr>
        <a:xfrm>
          <a:off x="0" y="7330440"/>
          <a:ext cx="2331720" cy="3444240"/>
        </a:xfrm>
        <a:prstGeom prst="flowChartAlternateProcess">
          <a:avLst/>
        </a:prstGeom>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tx1"/>
              </a:solidFill>
              <a:effectLst/>
              <a:latin typeface="+mn-lt"/>
              <a:ea typeface="+mn-ea"/>
              <a:cs typeface="+mn-cs"/>
            </a:rPr>
            <a:t>Identify relevant variables:</a:t>
          </a:r>
        </a:p>
        <a:p>
          <a:pPr algn="l"/>
          <a:r>
            <a:rPr lang="en-GB" sz="1100">
              <a:solidFill>
                <a:schemeClr val="tx1"/>
              </a:solidFill>
            </a:rPr>
            <a:t>countries:</a:t>
          </a:r>
          <a:br>
            <a:rPr lang="en-GB"/>
          </a:br>
          <a:r>
            <a:rPr lang="en-GB" sz="1100" b="0" i="0">
              <a:solidFill>
                <a:schemeClr val="lt1"/>
              </a:solidFill>
              <a:effectLst/>
              <a:latin typeface="+mn-lt"/>
              <a:ea typeface="+mn-ea"/>
              <a:cs typeface="+mn-cs"/>
            </a:rPr>
            <a:t>sheet = OECD.Stat export (4)</a:t>
          </a:r>
          <a:br>
            <a:rPr lang="en-GB"/>
          </a:br>
          <a:r>
            <a:rPr lang="en-GB" sz="1100" b="0" i="0">
              <a:solidFill>
                <a:schemeClr val="lt1"/>
              </a:solidFill>
              <a:effectLst/>
              <a:latin typeface="+mn-lt"/>
              <a:ea typeface="+mn-ea"/>
              <a:cs typeface="+mn-cs"/>
            </a:rPr>
            <a:t>range = A5:A68</a:t>
          </a:r>
          <a:endParaRPr lang="en-GB" sz="1100">
            <a:solidFill>
              <a:schemeClr val="bg1"/>
            </a:solidFill>
          </a:endParaRPr>
        </a:p>
        <a:p>
          <a:pPr algn="l"/>
          <a:r>
            <a:rPr lang="en-GB" sz="1100">
              <a:solidFill>
                <a:schemeClr val="tx1"/>
              </a:solidFill>
            </a:rPr>
            <a:t>Years:</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a:t>2013</a:t>
          </a:r>
          <a:r>
            <a:rPr lang="en-GB" sz="1100" baseline="0"/>
            <a:t> to 2020  </a:t>
          </a:r>
          <a:r>
            <a:rPr lang="en-GB" sz="1100" b="0" i="0">
              <a:solidFill>
                <a:schemeClr val="lt1"/>
              </a:solidFill>
              <a:effectLst/>
              <a:latin typeface="+mn-lt"/>
              <a:ea typeface="+mn-ea"/>
              <a:cs typeface="+mn-cs"/>
            </a:rPr>
            <a:t>range = B5:B68</a:t>
          </a:r>
          <a:endParaRPr lang="en-GB" sz="1100"/>
        </a:p>
        <a:p>
          <a:pPr algn="l"/>
          <a:r>
            <a:rPr lang="en-GB" sz="1100">
              <a:solidFill>
                <a:schemeClr val="tx1"/>
              </a:solidFill>
            </a:rPr>
            <a:t>Disease type:</a:t>
          </a:r>
        </a:p>
        <a:p>
          <a:pPr algn="l"/>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Dementia</a:t>
          </a:r>
          <a:r>
            <a:rPr lang="en-GB">
              <a:solidFill>
                <a:schemeClr val="bg1"/>
              </a:solidFill>
            </a:rPr>
            <a:t> </a:t>
          </a:r>
        </a:p>
        <a:p>
          <a:pPr algn="l"/>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Tuberculosis</a:t>
          </a:r>
          <a:endParaRPr lang="en-GB" sz="1100" b="0" i="0" u="sng" strike="noStrike">
            <a:solidFill>
              <a:schemeClr val="bg1"/>
            </a:solidFill>
            <a:effectLst/>
            <a:latin typeface="+mn-lt"/>
            <a:ea typeface="+mn-ea"/>
            <a:cs typeface="+mn-cs"/>
          </a:endParaRPr>
        </a:p>
        <a:p>
          <a:pPr algn="l"/>
          <a:r>
            <a:rPr lang="en-GB">
              <a:solidFill>
                <a:schemeClr val="bg1"/>
              </a:solidFill>
            </a:rPr>
            <a:t> </a:t>
          </a:r>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HIV-AIDS</a:t>
          </a:r>
          <a:r>
            <a:rPr lang="en-GB">
              <a:solidFill>
                <a:schemeClr val="bg1"/>
              </a:solidFill>
            </a:rPr>
            <a:t> </a:t>
          </a:r>
        </a:p>
        <a:p>
          <a:pPr algn="l"/>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Malignant neoplasms</a:t>
          </a:r>
          <a:r>
            <a:rPr lang="en-GB">
              <a:solidFill>
                <a:schemeClr val="bg1"/>
              </a:solidFill>
            </a:rPr>
            <a:t> </a:t>
          </a:r>
        </a:p>
        <a:p>
          <a:pPr algn="l"/>
          <a:r>
            <a:rPr lang="en-GB" sz="1100" b="0" i="0" u="sng" strike="noStrike">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Diabetes mellitus</a:t>
          </a:r>
          <a:r>
            <a:rPr lang="en-GB">
              <a:solidFill>
                <a:schemeClr val="bg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sheet = OECD.Stat export (4)</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range = D4:R68</a:t>
          </a:r>
          <a:endParaRPr lang="en-GB" sz="1100">
            <a:solidFill>
              <a:schemeClr val="bg1"/>
            </a:solidFill>
          </a:endParaRPr>
        </a:p>
        <a:p>
          <a:pPr algn="l"/>
          <a:r>
            <a:rPr lang="en-GB" sz="1100">
              <a:solidFill>
                <a:schemeClr val="tx1"/>
              </a:solidFill>
            </a:rPr>
            <a:t>Number of deaths:</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sheet = OECD.Stat export (4)</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range = D6:R68</a:t>
          </a:r>
          <a:endParaRPr lang="en-GB">
            <a:effectLst/>
          </a:endParaRPr>
        </a:p>
        <a:p>
          <a:pPr algn="l"/>
          <a:endParaRPr lang="en-GB" sz="1100">
            <a:solidFill>
              <a:schemeClr val="tx1"/>
            </a:solidFill>
          </a:endParaRPr>
        </a:p>
      </xdr:txBody>
    </xdr:sp>
    <xdr:clientData/>
  </xdr:twoCellAnchor>
  <xdr:twoCellAnchor>
    <xdr:from>
      <xdr:col>1</xdr:col>
      <xdr:colOff>1546860</xdr:colOff>
      <xdr:row>48</xdr:row>
      <xdr:rowOff>83820</xdr:rowOff>
    </xdr:from>
    <xdr:to>
      <xdr:col>4</xdr:col>
      <xdr:colOff>114300</xdr:colOff>
      <xdr:row>52</xdr:row>
      <xdr:rowOff>68580</xdr:rowOff>
    </xdr:to>
    <xdr:sp macro="" textlink="">
      <xdr:nvSpPr>
        <xdr:cNvPr id="3" name="Flowchart: Alternate Process 2">
          <a:extLst>
            <a:ext uri="{FF2B5EF4-FFF2-40B4-BE49-F238E27FC236}">
              <a16:creationId xmlns:a16="http://schemas.microsoft.com/office/drawing/2014/main" id="{DC5E0B79-1071-0A8F-8BD6-AEE8D82F5C0B}"/>
            </a:ext>
          </a:extLst>
        </xdr:cNvPr>
        <xdr:cNvSpPr/>
      </xdr:nvSpPr>
      <xdr:spPr>
        <a:xfrm>
          <a:off x="3017520" y="8389620"/>
          <a:ext cx="1516380" cy="655320"/>
        </a:xfrm>
        <a:prstGeom prst="flowChartAlternateProcess">
          <a:avLst/>
        </a:prstGeom>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lt1"/>
              </a:solidFill>
              <a:effectLst/>
              <a:latin typeface="+mn-lt"/>
              <a:ea typeface="+mn-ea"/>
              <a:cs typeface="+mn-cs"/>
            </a:rPr>
            <a:t>Calculate disease-specific</a:t>
          </a:r>
          <a:r>
            <a:rPr lang="en-GB" sz="1100" b="0" i="0" baseline="0">
              <a:solidFill>
                <a:schemeClr val="lt1"/>
              </a:solidFill>
              <a:effectLst/>
              <a:latin typeface="+mn-lt"/>
              <a:ea typeface="+mn-ea"/>
              <a:cs typeface="+mn-cs"/>
            </a:rPr>
            <a:t> </a:t>
          </a:r>
          <a:r>
            <a:rPr lang="en-GB" sz="1100" b="0" i="0">
              <a:solidFill>
                <a:schemeClr val="lt1"/>
              </a:solidFill>
              <a:effectLst/>
              <a:latin typeface="+mn-lt"/>
              <a:ea typeface="+mn-ea"/>
              <a:cs typeface="+mn-cs"/>
            </a:rPr>
            <a:t>averages for each country</a:t>
          </a:r>
          <a:endParaRPr lang="en-GB" sz="1100"/>
        </a:p>
      </xdr:txBody>
    </xdr:sp>
    <xdr:clientData/>
  </xdr:twoCellAnchor>
  <xdr:twoCellAnchor>
    <xdr:from>
      <xdr:col>5</xdr:col>
      <xdr:colOff>0</xdr:colOff>
      <xdr:row>45</xdr:row>
      <xdr:rowOff>152400</xdr:rowOff>
    </xdr:from>
    <xdr:to>
      <xdr:col>7</xdr:col>
      <xdr:colOff>457200</xdr:colOff>
      <xdr:row>54</xdr:row>
      <xdr:rowOff>243840</xdr:rowOff>
    </xdr:to>
    <xdr:sp macro="" textlink="">
      <xdr:nvSpPr>
        <xdr:cNvPr id="4" name="Flowchart: Decision 3">
          <a:extLst>
            <a:ext uri="{FF2B5EF4-FFF2-40B4-BE49-F238E27FC236}">
              <a16:creationId xmlns:a16="http://schemas.microsoft.com/office/drawing/2014/main" id="{809B9AA7-E79A-C265-6AA2-65C3AA26394A}"/>
            </a:ext>
          </a:extLst>
        </xdr:cNvPr>
        <xdr:cNvSpPr/>
      </xdr:nvSpPr>
      <xdr:spPr>
        <a:xfrm>
          <a:off x="5105400" y="7932420"/>
          <a:ext cx="1828800" cy="1600200"/>
        </a:xfrm>
        <a:prstGeom prst="flowChartDecision">
          <a:avLst/>
        </a:prstGeom>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lt1"/>
              </a:solidFill>
              <a:effectLst/>
              <a:latin typeface="+mn-lt"/>
              <a:ea typeface="+mn-ea"/>
              <a:cs typeface="+mn-cs"/>
            </a:rPr>
            <a:t>Calculate overall averages for each disease</a:t>
          </a:r>
          <a:endParaRPr lang="en-GB" sz="1100"/>
        </a:p>
      </xdr:txBody>
    </xdr:sp>
    <xdr:clientData/>
  </xdr:twoCellAnchor>
  <xdr:twoCellAnchor>
    <xdr:from>
      <xdr:col>8</xdr:col>
      <xdr:colOff>434340</xdr:colOff>
      <xdr:row>46</xdr:row>
      <xdr:rowOff>114300</xdr:rowOff>
    </xdr:from>
    <xdr:to>
      <xdr:col>10</xdr:col>
      <xdr:colOff>266700</xdr:colOff>
      <xdr:row>54</xdr:row>
      <xdr:rowOff>76200</xdr:rowOff>
    </xdr:to>
    <xdr:sp macro="" textlink="">
      <xdr:nvSpPr>
        <xdr:cNvPr id="5" name="Flowchart: Process 4">
          <a:extLst>
            <a:ext uri="{FF2B5EF4-FFF2-40B4-BE49-F238E27FC236}">
              <a16:creationId xmlns:a16="http://schemas.microsoft.com/office/drawing/2014/main" id="{7F54DF8A-D0C5-9CEA-4F75-9490416C921F}"/>
            </a:ext>
          </a:extLst>
        </xdr:cNvPr>
        <xdr:cNvSpPr/>
      </xdr:nvSpPr>
      <xdr:spPr>
        <a:xfrm>
          <a:off x="7597140" y="8084820"/>
          <a:ext cx="1562100" cy="1303020"/>
        </a:xfrm>
        <a:prstGeom prst="flowChartProcess">
          <a:avLst/>
        </a:prstGeom>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lt1"/>
              </a:solidFill>
              <a:effectLst/>
              <a:latin typeface="+mn-lt"/>
              <a:ea typeface="+mn-ea"/>
              <a:cs typeface="+mn-cs"/>
            </a:rPr>
            <a:t>Calculate health index for each country by</a:t>
          </a:r>
          <a:r>
            <a:rPr lang="en-GB" sz="1100" b="0" i="0" baseline="0">
              <a:solidFill>
                <a:schemeClr val="lt1"/>
              </a:solidFill>
              <a:effectLst/>
              <a:latin typeface="+mn-lt"/>
              <a:ea typeface="+mn-ea"/>
              <a:cs typeface="+mn-cs"/>
            </a:rPr>
            <a:t> giving them weightages and rank them</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sheet = OECD.Stat export (4)</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range = S3:v68</a:t>
          </a:r>
          <a:endParaRPr lang="en-GB">
            <a:effectLst/>
          </a:endParaRPr>
        </a:p>
        <a:p>
          <a:pPr algn="l"/>
          <a:endParaRPr lang="en-GB" sz="1100"/>
        </a:p>
      </xdr:txBody>
    </xdr:sp>
    <xdr:clientData/>
  </xdr:twoCellAnchor>
  <xdr:twoCellAnchor>
    <xdr:from>
      <xdr:col>11</xdr:col>
      <xdr:colOff>556260</xdr:colOff>
      <xdr:row>46</xdr:row>
      <xdr:rowOff>91440</xdr:rowOff>
    </xdr:from>
    <xdr:to>
      <xdr:col>13</xdr:col>
      <xdr:colOff>640080</xdr:colOff>
      <xdr:row>53</xdr:row>
      <xdr:rowOff>53340</xdr:rowOff>
    </xdr:to>
    <xdr:sp macro="" textlink="">
      <xdr:nvSpPr>
        <xdr:cNvPr id="6" name="Flowchart: Process 5">
          <a:extLst>
            <a:ext uri="{FF2B5EF4-FFF2-40B4-BE49-F238E27FC236}">
              <a16:creationId xmlns:a16="http://schemas.microsoft.com/office/drawing/2014/main" id="{76DC0B6C-50F8-B7FE-BB7B-09C7438A67B9}"/>
            </a:ext>
          </a:extLst>
        </xdr:cNvPr>
        <xdr:cNvSpPr/>
      </xdr:nvSpPr>
      <xdr:spPr>
        <a:xfrm>
          <a:off x="10241280" y="8061960"/>
          <a:ext cx="1668780" cy="1135380"/>
        </a:xfrm>
        <a:prstGeom prst="flowChartProcess">
          <a:avLst/>
        </a:prstGeom>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Rank all deaths</a:t>
          </a:r>
          <a:r>
            <a:rPr lang="en-GB" sz="1100" baseline="0"/>
            <a:t> due disease among countries each year</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sheet = OECD.Stat export (4)</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range = X3:AP68</a:t>
          </a:r>
          <a:endParaRPr lang="en-GB">
            <a:effectLst/>
          </a:endParaRPr>
        </a:p>
        <a:p>
          <a:pPr algn="l"/>
          <a:endParaRPr lang="en-GB" sz="1100"/>
        </a:p>
      </xdr:txBody>
    </xdr:sp>
    <xdr:clientData/>
  </xdr:twoCellAnchor>
  <xdr:twoCellAnchor>
    <xdr:from>
      <xdr:col>1</xdr:col>
      <xdr:colOff>655320</xdr:colOff>
      <xdr:row>47</xdr:row>
      <xdr:rowOff>114300</xdr:rowOff>
    </xdr:from>
    <xdr:to>
      <xdr:col>1</xdr:col>
      <xdr:colOff>1569720</xdr:colOff>
      <xdr:row>50</xdr:row>
      <xdr:rowOff>83820</xdr:rowOff>
    </xdr:to>
    <xdr:cxnSp macro="">
      <xdr:nvCxnSpPr>
        <xdr:cNvPr id="8" name="Straight Connector 7">
          <a:extLst>
            <a:ext uri="{FF2B5EF4-FFF2-40B4-BE49-F238E27FC236}">
              <a16:creationId xmlns:a16="http://schemas.microsoft.com/office/drawing/2014/main" id="{E41C9624-13BC-B170-DC01-192DA3C4E1A0}"/>
            </a:ext>
          </a:extLst>
        </xdr:cNvPr>
        <xdr:cNvCxnSpPr/>
      </xdr:nvCxnSpPr>
      <xdr:spPr>
        <a:xfrm>
          <a:off x="2125980" y="8252460"/>
          <a:ext cx="914400" cy="472440"/>
        </a:xfrm>
        <a:prstGeom prst="line">
          <a:avLst/>
        </a:prstGeom>
        <a:ln>
          <a:solidFill>
            <a:schemeClr val="accent1">
              <a:lumMod val="50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3">
          <a:schemeClr val="accent5"/>
        </a:lnRef>
        <a:fillRef idx="0">
          <a:schemeClr val="accent5"/>
        </a:fillRef>
        <a:effectRef idx="2">
          <a:schemeClr val="accent5"/>
        </a:effectRef>
        <a:fontRef idx="minor">
          <a:schemeClr val="tx1"/>
        </a:fontRef>
      </xdr:style>
    </xdr:cxnSp>
    <xdr:clientData/>
  </xdr:twoCellAnchor>
  <xdr:twoCellAnchor>
    <xdr:from>
      <xdr:col>4</xdr:col>
      <xdr:colOff>114300</xdr:colOff>
      <xdr:row>50</xdr:row>
      <xdr:rowOff>76200</xdr:rowOff>
    </xdr:from>
    <xdr:to>
      <xdr:col>5</xdr:col>
      <xdr:colOff>0</xdr:colOff>
      <xdr:row>50</xdr:row>
      <xdr:rowOff>114300</xdr:rowOff>
    </xdr:to>
    <xdr:cxnSp macro="">
      <xdr:nvCxnSpPr>
        <xdr:cNvPr id="12" name="Straight Connector 11">
          <a:extLst>
            <a:ext uri="{FF2B5EF4-FFF2-40B4-BE49-F238E27FC236}">
              <a16:creationId xmlns:a16="http://schemas.microsoft.com/office/drawing/2014/main" id="{3623E539-3B55-ED17-3544-89D76C7209C0}"/>
            </a:ext>
          </a:extLst>
        </xdr:cNvPr>
        <xdr:cNvCxnSpPr>
          <a:stCxn id="3" idx="3"/>
          <a:endCxn id="4" idx="1"/>
        </xdr:cNvCxnSpPr>
      </xdr:nvCxnSpPr>
      <xdr:spPr>
        <a:xfrm>
          <a:off x="4533900" y="8717280"/>
          <a:ext cx="571500" cy="38100"/>
        </a:xfrm>
        <a:prstGeom prst="line">
          <a:avLst/>
        </a:prstGeom>
        <a:ln w="38100"/>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457200</xdr:colOff>
      <xdr:row>50</xdr:row>
      <xdr:rowOff>95250</xdr:rowOff>
    </xdr:from>
    <xdr:to>
      <xdr:col>8</xdr:col>
      <xdr:colOff>434340</xdr:colOff>
      <xdr:row>50</xdr:row>
      <xdr:rowOff>114300</xdr:rowOff>
    </xdr:to>
    <xdr:cxnSp macro="">
      <xdr:nvCxnSpPr>
        <xdr:cNvPr id="14" name="Straight Connector 13">
          <a:extLst>
            <a:ext uri="{FF2B5EF4-FFF2-40B4-BE49-F238E27FC236}">
              <a16:creationId xmlns:a16="http://schemas.microsoft.com/office/drawing/2014/main" id="{0D80E35C-B2CC-E077-B4B7-65490838E32C}"/>
            </a:ext>
          </a:extLst>
        </xdr:cNvPr>
        <xdr:cNvCxnSpPr>
          <a:stCxn id="4" idx="3"/>
          <a:endCxn id="5" idx="1"/>
        </xdr:cNvCxnSpPr>
      </xdr:nvCxnSpPr>
      <xdr:spPr>
        <a:xfrm flipV="1">
          <a:off x="6934200" y="8736330"/>
          <a:ext cx="662940" cy="190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49</xdr:row>
      <xdr:rowOff>156210</xdr:rowOff>
    </xdr:from>
    <xdr:to>
      <xdr:col>11</xdr:col>
      <xdr:colOff>556260</xdr:colOff>
      <xdr:row>50</xdr:row>
      <xdr:rowOff>95250</xdr:rowOff>
    </xdr:to>
    <xdr:cxnSp macro="">
      <xdr:nvCxnSpPr>
        <xdr:cNvPr id="19" name="Straight Connector 18">
          <a:extLst>
            <a:ext uri="{FF2B5EF4-FFF2-40B4-BE49-F238E27FC236}">
              <a16:creationId xmlns:a16="http://schemas.microsoft.com/office/drawing/2014/main" id="{039F2FCA-5561-86BA-F9ED-2933C955E7D7}"/>
            </a:ext>
          </a:extLst>
        </xdr:cNvPr>
        <xdr:cNvCxnSpPr>
          <a:stCxn id="6" idx="1"/>
          <a:endCxn id="5" idx="3"/>
        </xdr:cNvCxnSpPr>
      </xdr:nvCxnSpPr>
      <xdr:spPr>
        <a:xfrm flipH="1">
          <a:off x="9159240" y="8629650"/>
          <a:ext cx="1082040" cy="10668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640080</xdr:colOff>
      <xdr:row>50</xdr:row>
      <xdr:rowOff>76200</xdr:rowOff>
    </xdr:from>
    <xdr:to>
      <xdr:col>2</xdr:col>
      <xdr:colOff>0</xdr:colOff>
      <xdr:row>54</xdr:row>
      <xdr:rowOff>53340</xdr:rowOff>
    </xdr:to>
    <xdr:cxnSp macro="">
      <xdr:nvCxnSpPr>
        <xdr:cNvPr id="9" name="Straight Connector 8">
          <a:extLst>
            <a:ext uri="{FF2B5EF4-FFF2-40B4-BE49-F238E27FC236}">
              <a16:creationId xmlns:a16="http://schemas.microsoft.com/office/drawing/2014/main" id="{A5AA7512-4B01-48C4-36F2-DA42128FC398}"/>
            </a:ext>
          </a:extLst>
        </xdr:cNvPr>
        <xdr:cNvCxnSpPr/>
      </xdr:nvCxnSpPr>
      <xdr:spPr>
        <a:xfrm flipH="1">
          <a:off x="2110740" y="8717280"/>
          <a:ext cx="937260" cy="647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83820</xdr:colOff>
      <xdr:row>44</xdr:row>
      <xdr:rowOff>114300</xdr:rowOff>
    </xdr:from>
    <xdr:to>
      <xdr:col>17</xdr:col>
      <xdr:colOff>586740</xdr:colOff>
      <xdr:row>56</xdr:row>
      <xdr:rowOff>30480</xdr:rowOff>
    </xdr:to>
    <xdr:sp macro="" textlink="">
      <xdr:nvSpPr>
        <xdr:cNvPr id="13" name="Flowchart: Alternate Process 12">
          <a:extLst>
            <a:ext uri="{FF2B5EF4-FFF2-40B4-BE49-F238E27FC236}">
              <a16:creationId xmlns:a16="http://schemas.microsoft.com/office/drawing/2014/main" id="{A4BB1EF4-D8D0-C736-6905-E943D6380A00}"/>
            </a:ext>
          </a:extLst>
        </xdr:cNvPr>
        <xdr:cNvSpPr/>
      </xdr:nvSpPr>
      <xdr:spPr>
        <a:xfrm>
          <a:off x="12938760" y="7749540"/>
          <a:ext cx="2087880" cy="2072640"/>
        </a:xfrm>
        <a:prstGeom prst="flowChartAlternateProcess">
          <a:avLst/>
        </a:prstGeom>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lt1"/>
              </a:solidFill>
              <a:effectLst/>
              <a:latin typeface="+mn-lt"/>
              <a:ea typeface="+mn-ea"/>
              <a:cs typeface="+mn-cs"/>
            </a:rPr>
            <a:t>Production function based on similarity analysis with average/total impacts of the attributes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sheet = OECD.Stat export (4)</a:t>
          </a:r>
          <a:br>
            <a:rPr lang="en-GB" sz="1100">
              <a:solidFill>
                <a:schemeClr val="lt1"/>
              </a:solidFill>
              <a:effectLst/>
              <a:latin typeface="+mn-lt"/>
              <a:ea typeface="+mn-ea"/>
              <a:cs typeface="+mn-cs"/>
            </a:rPr>
          </a:br>
          <a:r>
            <a:rPr lang="en-GB" sz="1100" b="0" i="0">
              <a:solidFill>
                <a:schemeClr val="lt1"/>
              </a:solidFill>
              <a:effectLst/>
              <a:latin typeface="+mn-lt"/>
              <a:ea typeface="+mn-ea"/>
              <a:cs typeface="+mn-cs"/>
            </a:rPr>
            <a:t>range = AR6:BK266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 health</a:t>
          </a:r>
          <a:r>
            <a:rPr lang="en-GB" sz="1100" b="0" i="0" baseline="0">
              <a:solidFill>
                <a:schemeClr val="lt1"/>
              </a:solidFill>
              <a:effectLst/>
              <a:latin typeface="+mn-lt"/>
              <a:ea typeface="+mn-ea"/>
              <a:cs typeface="+mn-cs"/>
            </a:rPr>
            <a:t> index</a:t>
          </a:r>
          <a:r>
            <a:rPr lang="en-GB" sz="1100" b="0" i="0">
              <a:solidFill>
                <a:schemeClr val="lt1"/>
              </a:solidFill>
              <a:effectLst/>
              <a:latin typeface="+mn-lt"/>
              <a:ea typeface="+mn-ea"/>
              <a:cs typeface="+mn-cs"/>
            </a:rPr>
            <a:t>: 63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 Attributes: 15</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0" i="0">
              <a:solidFill>
                <a:schemeClr val="lt1"/>
              </a:solidFill>
              <a:effectLst/>
              <a:latin typeface="+mn-lt"/>
              <a:ea typeface="+mn-ea"/>
              <a:cs typeface="+mn-cs"/>
            </a:rPr>
            <a:t> Years</a:t>
          </a:r>
          <a:r>
            <a:rPr lang="en-GB" sz="1100" b="0" i="0" baseline="0">
              <a:solidFill>
                <a:schemeClr val="lt1"/>
              </a:solidFill>
              <a:effectLst/>
              <a:latin typeface="+mn-lt"/>
              <a:ea typeface="+mn-ea"/>
              <a:cs typeface="+mn-cs"/>
            </a:rPr>
            <a:t> and contries taken as steps</a:t>
          </a:r>
          <a:r>
            <a:rPr lang="en-GB" sz="1100" b="0" i="0">
              <a:solidFill>
                <a:schemeClr val="lt1"/>
              </a:solidFill>
              <a:effectLst/>
              <a:latin typeface="+mn-lt"/>
              <a:ea typeface="+mn-ea"/>
              <a:cs typeface="+mn-cs"/>
            </a:rPr>
            <a:t>: 63 </a:t>
          </a:r>
          <a:endParaRPr lang="en-GB"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640080</xdr:colOff>
      <xdr:row>49</xdr:row>
      <xdr:rowOff>156210</xdr:rowOff>
    </xdr:from>
    <xdr:to>
      <xdr:col>15</xdr:col>
      <xdr:colOff>83820</xdr:colOff>
      <xdr:row>50</xdr:row>
      <xdr:rowOff>144780</xdr:rowOff>
    </xdr:to>
    <xdr:cxnSp macro="">
      <xdr:nvCxnSpPr>
        <xdr:cNvPr id="16" name="Straight Connector 15">
          <a:extLst>
            <a:ext uri="{FF2B5EF4-FFF2-40B4-BE49-F238E27FC236}">
              <a16:creationId xmlns:a16="http://schemas.microsoft.com/office/drawing/2014/main" id="{EC54C4A6-C654-493D-0754-0002E107044E}"/>
            </a:ext>
          </a:extLst>
        </xdr:cNvPr>
        <xdr:cNvCxnSpPr>
          <a:stCxn id="6" idx="3"/>
          <a:endCxn id="13" idx="1"/>
        </xdr:cNvCxnSpPr>
      </xdr:nvCxnSpPr>
      <xdr:spPr>
        <a:xfrm>
          <a:off x="11910060" y="8629650"/>
          <a:ext cx="1028700" cy="156210"/>
        </a:xfrm>
        <a:prstGeom prst="line">
          <a:avLst/>
        </a:prstGeom>
        <a:ln w="38100"/>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168409</xdr:colOff>
      <xdr:row>17</xdr:row>
      <xdr:rowOff>76200</xdr:rowOff>
    </xdr:from>
    <xdr:to>
      <xdr:col>31</xdr:col>
      <xdr:colOff>152594</xdr:colOff>
      <xdr:row>29</xdr:row>
      <xdr:rowOff>0</xdr:rowOff>
    </xdr:to>
    <xdr:sp macro="" textlink="">
      <xdr:nvSpPr>
        <xdr:cNvPr id="2" name="Flowchart: Connector 1">
          <a:extLst>
            <a:ext uri="{FF2B5EF4-FFF2-40B4-BE49-F238E27FC236}">
              <a16:creationId xmlns:a16="http://schemas.microsoft.com/office/drawing/2014/main" id="{02ED9F87-1DB5-707A-0ACF-93DF7DED36B9}"/>
            </a:ext>
          </a:extLst>
        </xdr:cNvPr>
        <xdr:cNvSpPr/>
      </xdr:nvSpPr>
      <xdr:spPr>
        <a:xfrm>
          <a:off x="16593031" y="2964116"/>
          <a:ext cx="2417462" cy="1921649"/>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50" b="0" i="0">
              <a:solidFill>
                <a:schemeClr val="lt1"/>
              </a:solidFill>
              <a:effectLst/>
              <a:latin typeface="+mn-lt"/>
              <a:ea typeface="+mn-ea"/>
              <a:cs typeface="+mn-cs"/>
            </a:rPr>
            <a:t>Data Collection </a:t>
          </a:r>
        </a:p>
        <a:p>
          <a:pPr algn="l"/>
          <a:r>
            <a:rPr lang="en-GB" sz="1000" b="0" i="0">
              <a:solidFill>
                <a:schemeClr val="lt1"/>
              </a:solidFill>
              <a:effectLst/>
              <a:latin typeface="+mn-lt"/>
              <a:ea typeface="+mn-ea"/>
              <a:cs typeface="+mn-cs"/>
            </a:rPr>
            <a:t>Collect data on number of deaths caused by different diseases in various countries</a:t>
          </a:r>
        </a:p>
        <a:p>
          <a:pPr lvl="1" algn="l"/>
          <a:r>
            <a:rPr lang="en-GB" sz="1000" b="0" i="0">
              <a:solidFill>
                <a:schemeClr val="lt1"/>
              </a:solidFill>
              <a:effectLst/>
              <a:latin typeface="+mn-lt"/>
              <a:ea typeface="+mn-ea"/>
              <a:cs typeface="+mn-cs"/>
            </a:rPr>
            <a:t>Clean data to remove any errors or inconsistencies</a:t>
          </a:r>
        </a:p>
        <a:p>
          <a:pPr algn="l"/>
          <a:endParaRPr lang="en-GB" sz="1100"/>
        </a:p>
      </xdr:txBody>
    </xdr:sp>
    <xdr:clientData/>
  </xdr:twoCellAnchor>
  <xdr:twoCellAnchor>
    <xdr:from>
      <xdr:col>31</xdr:col>
      <xdr:colOff>366982</xdr:colOff>
      <xdr:row>6</xdr:row>
      <xdr:rowOff>43132</xdr:rowOff>
    </xdr:from>
    <xdr:to>
      <xdr:col>35</xdr:col>
      <xdr:colOff>373811</xdr:colOff>
      <xdr:row>18</xdr:row>
      <xdr:rowOff>86263</xdr:rowOff>
    </xdr:to>
    <xdr:sp macro="" textlink="">
      <xdr:nvSpPr>
        <xdr:cNvPr id="3" name="Flowchart: Connector 2">
          <a:extLst>
            <a:ext uri="{FF2B5EF4-FFF2-40B4-BE49-F238E27FC236}">
              <a16:creationId xmlns:a16="http://schemas.microsoft.com/office/drawing/2014/main" id="{437AF499-B8CD-39A6-BC8D-963BCF0B5EE1}"/>
            </a:ext>
          </a:extLst>
        </xdr:cNvPr>
        <xdr:cNvSpPr/>
      </xdr:nvSpPr>
      <xdr:spPr>
        <a:xfrm>
          <a:off x="19086303" y="1121434"/>
          <a:ext cx="2422225" cy="2113471"/>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100" b="0" i="0">
              <a:solidFill>
                <a:schemeClr val="lt1"/>
              </a:solidFill>
              <a:effectLst/>
              <a:latin typeface="+mn-lt"/>
              <a:ea typeface="+mn-ea"/>
              <a:cs typeface="+mn-cs"/>
            </a:rPr>
            <a:t>Weighting</a:t>
          </a:r>
        </a:p>
        <a:p>
          <a:pPr lvl="1"/>
          <a:r>
            <a:rPr lang="en-GB" sz="1100" b="0" i="0">
              <a:solidFill>
                <a:schemeClr val="lt1"/>
              </a:solidFill>
              <a:effectLst/>
              <a:latin typeface="+mn-lt"/>
              <a:ea typeface="+mn-ea"/>
              <a:cs typeface="+mn-cs"/>
            </a:rPr>
            <a:t>Assign weights to each disease based on severity and impact on population</a:t>
          </a:r>
        </a:p>
        <a:p>
          <a:pPr algn="l"/>
          <a:endParaRPr lang="en-GB" sz="1100"/>
        </a:p>
      </xdr:txBody>
    </xdr:sp>
    <xdr:clientData/>
  </xdr:twoCellAnchor>
  <xdr:twoCellAnchor>
    <xdr:from>
      <xdr:col>36</xdr:col>
      <xdr:colOff>50598</xdr:colOff>
      <xdr:row>17</xdr:row>
      <xdr:rowOff>16480</xdr:rowOff>
    </xdr:from>
    <xdr:to>
      <xdr:col>39</xdr:col>
      <xdr:colOff>479045</xdr:colOff>
      <xdr:row>28</xdr:row>
      <xdr:rowOff>145586</xdr:rowOff>
    </xdr:to>
    <xdr:sp macro="" textlink="">
      <xdr:nvSpPr>
        <xdr:cNvPr id="4" name="Flowchart: Connector 3">
          <a:extLst>
            <a:ext uri="{FF2B5EF4-FFF2-40B4-BE49-F238E27FC236}">
              <a16:creationId xmlns:a16="http://schemas.microsoft.com/office/drawing/2014/main" id="{216440C0-BE1E-459E-BE7D-A588D31AA2F2}"/>
            </a:ext>
          </a:extLst>
        </xdr:cNvPr>
        <xdr:cNvSpPr/>
      </xdr:nvSpPr>
      <xdr:spPr>
        <a:xfrm>
          <a:off x="21950094" y="2904396"/>
          <a:ext cx="2253405" cy="1960467"/>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900" b="0" i="0">
              <a:solidFill>
                <a:schemeClr val="lt1"/>
              </a:solidFill>
              <a:effectLst/>
              <a:latin typeface="+mn-lt"/>
              <a:ea typeface="+mn-ea"/>
              <a:cs typeface="+mn-cs"/>
            </a:rPr>
            <a:t>Calculation of</a:t>
          </a:r>
          <a:r>
            <a:rPr lang="en-GB" sz="900" b="0" i="0" baseline="0">
              <a:solidFill>
                <a:schemeClr val="lt1"/>
              </a:solidFill>
              <a:effectLst/>
              <a:latin typeface="+mn-lt"/>
              <a:ea typeface="+mn-ea"/>
              <a:cs typeface="+mn-cs"/>
            </a:rPr>
            <a:t> Healtj</a:t>
          </a:r>
          <a:r>
            <a:rPr lang="en-GB" sz="900" b="0" i="0">
              <a:solidFill>
                <a:schemeClr val="lt1"/>
              </a:solidFill>
              <a:effectLst/>
              <a:latin typeface="+mn-lt"/>
              <a:ea typeface="+mn-ea"/>
              <a:cs typeface="+mn-cs"/>
            </a:rPr>
            <a:t> Index</a:t>
          </a:r>
        </a:p>
        <a:p>
          <a:pPr lvl="1"/>
          <a:r>
            <a:rPr lang="en-GB" sz="900" b="0" i="0">
              <a:solidFill>
                <a:schemeClr val="lt1"/>
              </a:solidFill>
              <a:effectLst/>
              <a:latin typeface="+mn-lt"/>
              <a:ea typeface="+mn-ea"/>
              <a:cs typeface="+mn-cs"/>
            </a:rPr>
            <a:t>Calculate health index for each country based on average number of deaths caused by each disease</a:t>
          </a:r>
        </a:p>
        <a:p>
          <a:br>
            <a:rPr lang="en-GB" sz="900"/>
          </a:br>
          <a:endParaRPr lang="en-GB" sz="900"/>
        </a:p>
      </xdr:txBody>
    </xdr:sp>
    <xdr:clientData/>
  </xdr:twoCellAnchor>
  <xdr:twoCellAnchor>
    <xdr:from>
      <xdr:col>33</xdr:col>
      <xdr:colOff>412714</xdr:colOff>
      <xdr:row>29</xdr:row>
      <xdr:rowOff>47993</xdr:rowOff>
    </xdr:from>
    <xdr:to>
      <xdr:col>37</xdr:col>
      <xdr:colOff>244415</xdr:colOff>
      <xdr:row>41</xdr:row>
      <xdr:rowOff>1</xdr:rowOff>
    </xdr:to>
    <xdr:sp macro="" textlink="">
      <xdr:nvSpPr>
        <xdr:cNvPr id="5" name="Flowchart: Connector 4">
          <a:extLst>
            <a:ext uri="{FF2B5EF4-FFF2-40B4-BE49-F238E27FC236}">
              <a16:creationId xmlns:a16="http://schemas.microsoft.com/office/drawing/2014/main" id="{4977BDCB-ABD6-B2E5-9DAF-471532B40097}"/>
            </a:ext>
          </a:extLst>
        </xdr:cNvPr>
        <xdr:cNvSpPr/>
      </xdr:nvSpPr>
      <xdr:spPr>
        <a:xfrm>
          <a:off x="20339733" y="5094446"/>
          <a:ext cx="2247097" cy="2022347"/>
        </a:xfrm>
        <a:prstGeom prst="flowChartConnector">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000" b="0" i="0">
              <a:solidFill>
                <a:schemeClr val="lt1"/>
              </a:solidFill>
              <a:effectLst/>
              <a:latin typeface="+mn-lt"/>
              <a:ea typeface="+mn-ea"/>
              <a:cs typeface="+mn-cs"/>
            </a:rPr>
            <a:t>Calculation of COCO-Model</a:t>
          </a:r>
        </a:p>
        <a:p>
          <a:pPr lvl="1"/>
          <a:r>
            <a:rPr lang="en-GB" sz="1000" b="0" i="0">
              <a:solidFill>
                <a:schemeClr val="lt1"/>
              </a:solidFill>
              <a:effectLst/>
              <a:latin typeface="+mn-lt"/>
              <a:ea typeface="+mn-ea"/>
              <a:cs typeface="+mn-cs"/>
            </a:rPr>
            <a:t>Calculate COCO-Model for each country based on health index and average number of deaths caused by each disease</a:t>
          </a:r>
        </a:p>
        <a:p>
          <a:pPr algn="l"/>
          <a:endParaRPr lang="en-GB" sz="1100"/>
        </a:p>
      </xdr:txBody>
    </xdr:sp>
    <xdr:clientData/>
  </xdr:twoCellAnchor>
  <xdr:twoCellAnchor>
    <xdr:from>
      <xdr:col>30</xdr:col>
      <xdr:colOff>589471</xdr:colOff>
      <xdr:row>16</xdr:row>
      <xdr:rowOff>121809</xdr:rowOff>
    </xdr:from>
    <xdr:to>
      <xdr:col>32</xdr:col>
      <xdr:colOff>117860</xdr:colOff>
      <xdr:row>20</xdr:row>
      <xdr:rowOff>57510</xdr:rowOff>
    </xdr:to>
    <xdr:cxnSp macro="">
      <xdr:nvCxnSpPr>
        <xdr:cNvPr id="8" name="Straight Connector 7">
          <a:extLst>
            <a:ext uri="{FF2B5EF4-FFF2-40B4-BE49-F238E27FC236}">
              <a16:creationId xmlns:a16="http://schemas.microsoft.com/office/drawing/2014/main" id="{872E87E4-5A48-B7A4-F481-0E0ACF591091}"/>
            </a:ext>
          </a:extLst>
        </xdr:cNvPr>
        <xdr:cNvCxnSpPr>
          <a:stCxn id="3" idx="3"/>
        </xdr:cNvCxnSpPr>
      </xdr:nvCxnSpPr>
      <xdr:spPr>
        <a:xfrm flipH="1">
          <a:off x="18704943" y="2925394"/>
          <a:ext cx="736087" cy="625814"/>
        </a:xfrm>
        <a:prstGeom prst="line">
          <a:avLst/>
        </a:prstGeom>
        <a:ln w="57150">
          <a:solidFill>
            <a:schemeClr val="accent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16466</xdr:colOff>
      <xdr:row>16</xdr:row>
      <xdr:rowOff>120343</xdr:rowOff>
    </xdr:from>
    <xdr:to>
      <xdr:col>36</xdr:col>
      <xdr:colOff>380602</xdr:colOff>
      <xdr:row>18</xdr:row>
      <xdr:rowOff>137097</xdr:rowOff>
    </xdr:to>
    <xdr:cxnSp macro="">
      <xdr:nvCxnSpPr>
        <xdr:cNvPr id="10" name="Straight Connector 9">
          <a:extLst>
            <a:ext uri="{FF2B5EF4-FFF2-40B4-BE49-F238E27FC236}">
              <a16:creationId xmlns:a16="http://schemas.microsoft.com/office/drawing/2014/main" id="{BBBAE623-6E1A-C101-8006-EA49DE1C4323}"/>
            </a:ext>
          </a:extLst>
        </xdr:cNvPr>
        <xdr:cNvCxnSpPr>
          <a:stCxn id="3" idx="5"/>
          <a:endCxn id="4" idx="1"/>
        </xdr:cNvCxnSpPr>
      </xdr:nvCxnSpPr>
      <xdr:spPr>
        <a:xfrm>
          <a:off x="21307642" y="2841772"/>
          <a:ext cx="972456" cy="349728"/>
        </a:xfrm>
        <a:prstGeom prst="line">
          <a:avLst/>
        </a:prstGeom>
        <a:ln w="571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519184</xdr:colOff>
      <xdr:row>28</xdr:row>
      <xdr:rowOff>14377</xdr:rowOff>
    </xdr:from>
    <xdr:to>
      <xdr:col>37</xdr:col>
      <xdr:colOff>71887</xdr:colOff>
      <xdr:row>30</xdr:row>
      <xdr:rowOff>171631</xdr:rowOff>
    </xdr:to>
    <xdr:cxnSp macro="">
      <xdr:nvCxnSpPr>
        <xdr:cNvPr id="12" name="Straight Connector 11">
          <a:extLst>
            <a:ext uri="{FF2B5EF4-FFF2-40B4-BE49-F238E27FC236}">
              <a16:creationId xmlns:a16="http://schemas.microsoft.com/office/drawing/2014/main" id="{15A8A811-DD25-1F56-6D6F-8DC0D2A6EF83}"/>
            </a:ext>
          </a:extLst>
        </xdr:cNvPr>
        <xdr:cNvCxnSpPr>
          <a:stCxn id="5" idx="7"/>
        </xdr:cNvCxnSpPr>
      </xdr:nvCxnSpPr>
      <xdr:spPr>
        <a:xfrm flipV="1">
          <a:off x="22257750" y="4888302"/>
          <a:ext cx="156552" cy="50231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230684</xdr:colOff>
      <xdr:row>39</xdr:row>
      <xdr:rowOff>47425</xdr:rowOff>
    </xdr:from>
    <xdr:to>
      <xdr:col>34</xdr:col>
      <xdr:colOff>136093</xdr:colOff>
      <xdr:row>44</xdr:row>
      <xdr:rowOff>130760</xdr:rowOff>
    </xdr:to>
    <xdr:cxnSp macro="">
      <xdr:nvCxnSpPr>
        <xdr:cNvPr id="14" name="Straight Connector 13">
          <a:extLst>
            <a:ext uri="{FF2B5EF4-FFF2-40B4-BE49-F238E27FC236}">
              <a16:creationId xmlns:a16="http://schemas.microsoft.com/office/drawing/2014/main" id="{00D03452-7405-2597-61EC-0189BF675E5E}"/>
            </a:ext>
          </a:extLst>
        </xdr:cNvPr>
        <xdr:cNvCxnSpPr>
          <a:cxnSpLocks/>
          <a:stCxn id="5" idx="3"/>
        </xdr:cNvCxnSpPr>
      </xdr:nvCxnSpPr>
      <xdr:spPr>
        <a:xfrm flipH="1">
          <a:off x="18480264" y="6598064"/>
          <a:ext cx="2338686" cy="915772"/>
        </a:xfrm>
        <a:prstGeom prst="line">
          <a:avLst/>
        </a:prstGeom>
        <a:ln w="571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524290</xdr:colOff>
      <xdr:row>27</xdr:row>
      <xdr:rowOff>53022</xdr:rowOff>
    </xdr:from>
    <xdr:to>
      <xdr:col>27</xdr:col>
      <xdr:colOff>559629</xdr:colOff>
      <xdr:row>37</xdr:row>
      <xdr:rowOff>43132</xdr:rowOff>
    </xdr:to>
    <xdr:cxnSp macro="">
      <xdr:nvCxnSpPr>
        <xdr:cNvPr id="16" name="Straight Connector 15">
          <a:extLst>
            <a:ext uri="{FF2B5EF4-FFF2-40B4-BE49-F238E27FC236}">
              <a16:creationId xmlns:a16="http://schemas.microsoft.com/office/drawing/2014/main" id="{3C110A44-C5B3-5F64-FA5E-6D5B5B27DA27}"/>
            </a:ext>
          </a:extLst>
        </xdr:cNvPr>
        <xdr:cNvCxnSpPr>
          <a:stCxn id="2" idx="3"/>
        </xdr:cNvCxnSpPr>
      </xdr:nvCxnSpPr>
      <xdr:spPr>
        <a:xfrm>
          <a:off x="16948912" y="4605812"/>
          <a:ext cx="35339" cy="1654984"/>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128067</xdr:colOff>
      <xdr:row>37</xdr:row>
      <xdr:rowOff>19210</xdr:rowOff>
    </xdr:from>
    <xdr:to>
      <xdr:col>30</xdr:col>
      <xdr:colOff>230521</xdr:colOff>
      <xdr:row>48</xdr:row>
      <xdr:rowOff>160084</xdr:rowOff>
    </xdr:to>
    <xdr:sp macro="" textlink="">
      <xdr:nvSpPr>
        <xdr:cNvPr id="23" name="Flowchart: Alternate Process 22">
          <a:extLst>
            <a:ext uri="{FF2B5EF4-FFF2-40B4-BE49-F238E27FC236}">
              <a16:creationId xmlns:a16="http://schemas.microsoft.com/office/drawing/2014/main" id="{D377898E-5E95-1283-DFE6-BAD3E9FFB371}"/>
            </a:ext>
          </a:extLst>
        </xdr:cNvPr>
        <xdr:cNvSpPr/>
      </xdr:nvSpPr>
      <xdr:spPr>
        <a:xfrm>
          <a:off x="15944370" y="6236874"/>
          <a:ext cx="2535731" cy="1972235"/>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a:solidFill>
                <a:schemeClr val="lt1"/>
              </a:solidFill>
              <a:effectLst/>
              <a:latin typeface="+mn-lt"/>
              <a:ea typeface="+mn-ea"/>
              <a:cs typeface="+mn-cs"/>
            </a:rPr>
            <a:t>Rank countries based on their COCO-Model scores, with the lowest score being the most discriminatory and the highest score being the least health</a:t>
          </a:r>
          <a:r>
            <a:rPr lang="en-GB" sz="1100" b="0" i="0" baseline="0">
              <a:solidFill>
                <a:schemeClr val="lt1"/>
              </a:solidFill>
              <a:effectLst/>
              <a:latin typeface="+mn-lt"/>
              <a:ea typeface="+mn-ea"/>
              <a:cs typeface="+mn-cs"/>
            </a:rPr>
            <a:t> index.</a:t>
          </a:r>
        </a:p>
        <a:p>
          <a:pPr algn="l"/>
          <a:r>
            <a:rPr lang="en-GB" sz="1100" b="0" i="0">
              <a:solidFill>
                <a:schemeClr val="lt1"/>
              </a:solidFill>
              <a:effectLst/>
              <a:latin typeface="+mn-lt"/>
              <a:ea typeface="+mn-ea"/>
              <a:cs typeface="+mn-cs"/>
            </a:rPr>
            <a:t>S1 sum: 1000540.1</a:t>
          </a:r>
        </a:p>
        <a:p>
          <a:pPr algn="l"/>
          <a:r>
            <a:rPr lang="en-GB" sz="1100" b="0" i="0">
              <a:solidFill>
                <a:schemeClr val="lt1"/>
              </a:solidFill>
              <a:effectLst/>
              <a:latin typeface="+mn-lt"/>
              <a:ea typeface="+mn-ea"/>
              <a:cs typeface="+mn-cs"/>
            </a:rPr>
            <a:t> S63</a:t>
          </a:r>
          <a:r>
            <a:rPr lang="en-GB" sz="1100" b="0" i="0" baseline="0">
              <a:solidFill>
                <a:schemeClr val="lt1"/>
              </a:solidFill>
              <a:effectLst/>
              <a:latin typeface="+mn-lt"/>
              <a:ea typeface="+mn-ea"/>
              <a:cs typeface="+mn-cs"/>
            </a:rPr>
            <a:t> </a:t>
          </a:r>
          <a:r>
            <a:rPr lang="en-GB" sz="1100" b="0" i="0">
              <a:solidFill>
                <a:schemeClr val="lt1"/>
              </a:solidFill>
              <a:effectLst/>
              <a:latin typeface="+mn-lt"/>
              <a:ea typeface="+mn-ea"/>
              <a:cs typeface="+mn-cs"/>
            </a:rPr>
            <a:t>sum: 999438.6</a:t>
          </a:r>
          <a:endParaRPr lang="en-GB" sz="1100" b="0" i="0" baseline="0">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450569</xdr:colOff>
      <xdr:row>2</xdr:row>
      <xdr:rowOff>7937</xdr:rowOff>
    </xdr:from>
    <xdr:to>
      <xdr:col>45</xdr:col>
      <xdr:colOff>525369</xdr:colOff>
      <xdr:row>3</xdr:row>
      <xdr:rowOff>436245</xdr:rowOff>
    </xdr:to>
    <xdr:pic>
      <xdr:nvPicPr>
        <xdr:cNvPr id="2" name="Grafik 1" descr="COCO">
          <a:extLst>
            <a:ext uri="{FF2B5EF4-FFF2-40B4-BE49-F238E27FC236}">
              <a16:creationId xmlns:a16="http://schemas.microsoft.com/office/drawing/2014/main" id="{7D0803C0-61D4-0305-C0B2-9CD939513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77882" y="238125"/>
          <a:ext cx="1908362" cy="6188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052.903154976855" createdVersion="8" refreshedVersion="8" minRefreshableVersion="3" recordCount="63" xr:uid="{4D545CE5-5995-4C76-96A8-A403CFC364D4}">
  <cacheSource type="worksheet">
    <worksheetSource ref="AN5:AP68" sheet="OECD.Stat export (4)"/>
  </cacheSource>
  <cacheFields count="3">
    <cacheField name="estimation" numFmtId="0">
      <sharedItems containsSemiMixedTypes="0" containsString="0" containsNumber="1" minValue="999607.5" maxValue="1000327.5"/>
    </cacheField>
    <cacheField name="year" numFmtId="0">
      <sharedItems count="8">
        <s v="2013"/>
        <s v="2014"/>
        <s v="2015"/>
        <s v="2016"/>
        <s v="2017"/>
        <s v="2018"/>
        <s v="2019"/>
        <s v="2020"/>
      </sharedItems>
    </cacheField>
    <cacheField name="country" numFmtId="1">
      <sharedItems count="10">
        <s v="Austria"/>
        <s v="Belgium"/>
        <s v="Denmark"/>
        <s v="Estonia"/>
        <s v="Finland"/>
        <s v="France"/>
        <s v="Germany"/>
        <s v="Hungary"/>
        <s v="Italy"/>
        <s v="Norway"/>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n v="1000019.5"/>
    <x v="0"/>
    <x v="0"/>
  </r>
  <r>
    <n v="1000033"/>
    <x v="1"/>
    <x v="0"/>
  </r>
  <r>
    <n v="1000000.5"/>
    <x v="2"/>
    <x v="0"/>
  </r>
  <r>
    <n v="1000076"/>
    <x v="3"/>
    <x v="0"/>
  </r>
  <r>
    <n v="1000063"/>
    <x v="4"/>
    <x v="0"/>
  </r>
  <r>
    <n v="1000012"/>
    <x v="5"/>
    <x v="0"/>
  </r>
  <r>
    <n v="1000021"/>
    <x v="6"/>
    <x v="0"/>
  </r>
  <r>
    <n v="1000029"/>
    <x v="7"/>
    <x v="0"/>
  </r>
  <r>
    <n v="999916.5"/>
    <x v="0"/>
    <x v="1"/>
  </r>
  <r>
    <n v="999993.5"/>
    <x v="1"/>
    <x v="1"/>
  </r>
  <r>
    <n v="999983"/>
    <x v="2"/>
    <x v="1"/>
  </r>
  <r>
    <n v="1000029"/>
    <x v="3"/>
    <x v="1"/>
  </r>
  <r>
    <n v="999988.5"/>
    <x v="4"/>
    <x v="1"/>
  </r>
  <r>
    <n v="1000026"/>
    <x v="5"/>
    <x v="1"/>
  </r>
  <r>
    <n v="1000198"/>
    <x v="0"/>
    <x v="2"/>
  </r>
  <r>
    <n v="1000227"/>
    <x v="1"/>
    <x v="2"/>
  </r>
  <r>
    <n v="1000195"/>
    <x v="2"/>
    <x v="2"/>
  </r>
  <r>
    <n v="1000143"/>
    <x v="3"/>
    <x v="2"/>
  </r>
  <r>
    <n v="1000185.5"/>
    <x v="4"/>
    <x v="2"/>
  </r>
  <r>
    <n v="1000187"/>
    <x v="5"/>
    <x v="2"/>
  </r>
  <r>
    <n v="1000290.5"/>
    <x v="0"/>
    <x v="3"/>
  </r>
  <r>
    <n v="1000277.5"/>
    <x v="1"/>
    <x v="3"/>
  </r>
  <r>
    <n v="1000313.5"/>
    <x v="2"/>
    <x v="3"/>
  </r>
  <r>
    <n v="1000292.5"/>
    <x v="3"/>
    <x v="3"/>
  </r>
  <r>
    <n v="1000282.5"/>
    <x v="4"/>
    <x v="3"/>
  </r>
  <r>
    <n v="1000299.5"/>
    <x v="5"/>
    <x v="3"/>
  </r>
  <r>
    <n v="1000304.5"/>
    <x v="6"/>
    <x v="3"/>
  </r>
  <r>
    <n v="1000327.5"/>
    <x v="7"/>
    <x v="3"/>
  </r>
  <r>
    <n v="1000305.5"/>
    <x v="0"/>
    <x v="4"/>
  </r>
  <r>
    <n v="1000290.5"/>
    <x v="1"/>
    <x v="4"/>
  </r>
  <r>
    <n v="1000275"/>
    <x v="3"/>
    <x v="4"/>
  </r>
  <r>
    <n v="1000252"/>
    <x v="4"/>
    <x v="4"/>
  </r>
  <r>
    <n v="1000292"/>
    <x v="5"/>
    <x v="4"/>
  </r>
  <r>
    <n v="1000283"/>
    <x v="6"/>
    <x v="4"/>
  </r>
  <r>
    <n v="999646.5"/>
    <x v="0"/>
    <x v="5"/>
  </r>
  <r>
    <n v="999660.5"/>
    <x v="1"/>
    <x v="5"/>
  </r>
  <r>
    <n v="999643.5"/>
    <x v="2"/>
    <x v="5"/>
  </r>
  <r>
    <n v="999657.5"/>
    <x v="3"/>
    <x v="5"/>
  </r>
  <r>
    <n v="999674.5"/>
    <x v="4"/>
    <x v="5"/>
  </r>
  <r>
    <n v="999607.5"/>
    <x v="0"/>
    <x v="6"/>
  </r>
  <r>
    <n v="999624.5"/>
    <x v="1"/>
    <x v="6"/>
  </r>
  <r>
    <n v="999611.5"/>
    <x v="2"/>
    <x v="6"/>
  </r>
  <r>
    <n v="999624.5"/>
    <x v="3"/>
    <x v="6"/>
  </r>
  <r>
    <n v="999616.5"/>
    <x v="4"/>
    <x v="6"/>
  </r>
  <r>
    <n v="999615.5"/>
    <x v="5"/>
    <x v="6"/>
  </r>
  <r>
    <n v="999619.5"/>
    <x v="6"/>
    <x v="6"/>
  </r>
  <r>
    <n v="999616.5"/>
    <x v="7"/>
    <x v="6"/>
  </r>
  <r>
    <n v="1000032"/>
    <x v="0"/>
    <x v="7"/>
  </r>
  <r>
    <n v="1000011"/>
    <x v="1"/>
    <x v="7"/>
  </r>
  <r>
    <n v="999982"/>
    <x v="2"/>
    <x v="7"/>
  </r>
  <r>
    <n v="1000018"/>
    <x v="3"/>
    <x v="7"/>
  </r>
  <r>
    <n v="999992.5"/>
    <x v="4"/>
    <x v="7"/>
  </r>
  <r>
    <n v="999986"/>
    <x v="5"/>
    <x v="7"/>
  </r>
  <r>
    <n v="999990"/>
    <x v="6"/>
    <x v="7"/>
  </r>
  <r>
    <n v="999651.5"/>
    <x v="0"/>
    <x v="8"/>
  </r>
  <r>
    <n v="999644"/>
    <x v="1"/>
    <x v="8"/>
  </r>
  <r>
    <n v="999622.5"/>
    <x v="2"/>
    <x v="8"/>
  </r>
  <r>
    <n v="999640.5"/>
    <x v="3"/>
    <x v="8"/>
  </r>
  <r>
    <n v="999627.5"/>
    <x v="4"/>
    <x v="8"/>
  </r>
  <r>
    <n v="1000312"/>
    <x v="0"/>
    <x v="9"/>
  </r>
  <r>
    <n v="1000297"/>
    <x v="1"/>
    <x v="9"/>
  </r>
  <r>
    <n v="1000300"/>
    <x v="2"/>
    <x v="9"/>
  </r>
  <r>
    <n v="1000263"/>
    <x v="3"/>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A6ACE99-6141-4432-94E3-BB3EAD4D6D42}" name="PivotTable1" cacheId="0" applyNumberFormats="0" applyBorderFormats="0" applyFontFormats="0" applyPatternFormats="0" applyAlignmentFormats="0" applyWidthHeightFormats="1" dataCaption="Werte" updatedVersion="8" minRefreshableVersion="3" useAutoFormatting="1" rowGrandTotals="0" colGrandTotals="0" itemPrintTitles="1" createdVersion="8" indent="0" outline="1" outlineData="1" multipleFieldFilters="0">
  <location ref="A3:I14" firstHeaderRow="1" firstDataRow="2" firstDataCol="1"/>
  <pivotFields count="3">
    <pivotField dataField="1" showAll="0"/>
    <pivotField axis="axisCol" showAll="0">
      <items count="9">
        <item x="0"/>
        <item x="1"/>
        <item x="2"/>
        <item x="3"/>
        <item x="4"/>
        <item x="5"/>
        <item x="6"/>
        <item x="7"/>
        <item t="default"/>
      </items>
    </pivotField>
    <pivotField axis="axisRow" showAll="0">
      <items count="11">
        <item x="0"/>
        <item x="1"/>
        <item x="2"/>
        <item x="3"/>
        <item x="4"/>
        <item x="5"/>
        <item x="6"/>
        <item x="7"/>
        <item x="8"/>
        <item x="9"/>
        <item t="default"/>
      </items>
    </pivotField>
  </pivotFields>
  <rowFields count="1">
    <field x="2"/>
  </rowFields>
  <rowItems count="10">
    <i>
      <x/>
    </i>
    <i>
      <x v="1"/>
    </i>
    <i>
      <x v="2"/>
    </i>
    <i>
      <x v="3"/>
    </i>
    <i>
      <x v="4"/>
    </i>
    <i>
      <x v="5"/>
    </i>
    <i>
      <x v="6"/>
    </i>
    <i>
      <x v="7"/>
    </i>
    <i>
      <x v="8"/>
    </i>
    <i>
      <x v="9"/>
    </i>
  </rowItems>
  <colFields count="1">
    <field x="1"/>
  </colFields>
  <colItems count="8">
    <i>
      <x/>
    </i>
    <i>
      <x v="1"/>
    </i>
    <i>
      <x v="2"/>
    </i>
    <i>
      <x v="3"/>
    </i>
    <i>
      <x v="4"/>
    </i>
    <i>
      <x v="5"/>
    </i>
    <i>
      <x v="6"/>
    </i>
    <i>
      <x v="7"/>
    </i>
  </colItems>
  <dataFields count="1">
    <dataField name="Summe von estimation" fld="0" baseField="0" baseItem="0"/>
  </dataFields>
  <conditionalFormats count="1">
    <conditionalFormat priority="3">
      <pivotAreas count="1">
        <pivotArea type="data" outline="0" collapsedLevelsAreSubtotals="1"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70:R70" headerRowCount="0" totalsRowShown="0" headerRowDxfId="24" dataDxfId="22" headerRowBorderDxfId="23" tableBorderDxfId="21" totalsRowBorderDxfId="20">
  <tableColumns count="15">
    <tableColumn id="1" xr3:uid="{00000000-0010-0000-0000-000001000000}" name="Column1" headerRowDxfId="19"/>
    <tableColumn id="2" xr3:uid="{00000000-0010-0000-0000-000002000000}" name="Column2" headerRowDxfId="18"/>
    <tableColumn id="3" xr3:uid="{00000000-0010-0000-0000-000003000000}" name="Column3" headerRowDxfId="17"/>
    <tableColumn id="4" xr3:uid="{00000000-0010-0000-0000-000004000000}" name="Column4" headerRowDxfId="16"/>
    <tableColumn id="5" xr3:uid="{00000000-0010-0000-0000-000005000000}" name="Column5" headerRowDxfId="15"/>
    <tableColumn id="6" xr3:uid="{00000000-0010-0000-0000-000006000000}" name="Column6" headerRowDxfId="14"/>
    <tableColumn id="7" xr3:uid="{00000000-0010-0000-0000-000007000000}" name="Column7" headerRowDxfId="13"/>
    <tableColumn id="8" xr3:uid="{00000000-0010-0000-0000-000008000000}" name="Column8" headerRowDxfId="12"/>
    <tableColumn id="9" xr3:uid="{00000000-0010-0000-0000-000009000000}" name="Column9" headerRowDxfId="11"/>
    <tableColumn id="10" xr3:uid="{00000000-0010-0000-0000-00000A000000}" name="Column10" headerRowDxfId="10"/>
    <tableColumn id="11" xr3:uid="{00000000-0010-0000-0000-00000B000000}" name="Column11" headerRowDxfId="9" dataDxfId="8">
      <calculatedColumnFormula>'OECD.Stat export (4)'!U6=SUM(N6:N69)</calculatedColumnFormula>
    </tableColumn>
    <tableColumn id="12" xr3:uid="{00000000-0010-0000-0000-00000C000000}" name="Column12" headerRowDxfId="7" dataDxfId="6">
      <calculatedColumnFormula>SUM(O6:O69)</calculatedColumnFormula>
    </tableColumn>
    <tableColumn id="13" xr3:uid="{00000000-0010-0000-0000-00000D000000}" name="Column13" headerRowDxfId="5" dataDxfId="4">
      <calculatedColumnFormula>SUM(P6:P69)</calculatedColumnFormula>
    </tableColumn>
    <tableColumn id="14" xr3:uid="{00000000-0010-0000-0000-00000E000000}" name="Column14" headerRowDxfId="3" dataDxfId="2">
      <calculatedColumnFormula>SUM(Q6:Q68)</calculatedColumnFormula>
    </tableColumn>
    <tableColumn id="15" xr3:uid="{00000000-0010-0000-0000-00000F000000}" name="Column15" headerRowDxfId="1" dataDxfId="0">
      <calculatedColumnFormula>SUM(R6:R68)</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tats.oecd.org/OECDStat_Metadata/ShowMetadata.ashx?Dataset=HEALTH_STAT&amp;Coords=%5bVAR%5d.%5bCICDHIVD%5d&amp;ShowOnWeb=true&amp;Lang=en" TargetMode="External"/><Relationship Id="rId13" Type="http://schemas.openxmlformats.org/officeDocument/2006/relationships/hyperlink" Target="http://stats.oecd.org/OECDStat_Metadata/ShowMetadata.ashx?Dataset=HEALTH_STAT&amp;Coords=%5bVAR%5d.%5bCICDHIVD%5d&amp;ShowOnWeb=true&amp;Lang=en" TargetMode="External"/><Relationship Id="rId18" Type="http://schemas.openxmlformats.org/officeDocument/2006/relationships/hyperlink" Target="https://stats-2.oecd.org/index.aspx?DatasetCode=HEALTH_STAT" TargetMode="External"/><Relationship Id="rId3" Type="http://schemas.openxmlformats.org/officeDocument/2006/relationships/hyperlink" Target="http://stats.oecd.org/OECDStat_Metadata/ShowMetadata.ashx?Dataset=HEALTH_STAT&amp;Coords=%5bVAR%5d.%5bCICDHIVD%5d&amp;ShowOnWeb=true&amp;Lang=en" TargetMode="External"/><Relationship Id="rId21" Type="http://schemas.openxmlformats.org/officeDocument/2006/relationships/drawing" Target="../drawings/drawing3.xml"/><Relationship Id="rId7" Type="http://schemas.openxmlformats.org/officeDocument/2006/relationships/hyperlink" Target="http://stats.oecd.org/OECDStat_Metadata/ShowMetadata.ashx?Dataset=HEALTH_STAT&amp;Coords=%5bVAR%5d.%5bCICDTBLS%5d&amp;ShowOnWeb=true&amp;Lang=en" TargetMode="External"/><Relationship Id="rId12" Type="http://schemas.openxmlformats.org/officeDocument/2006/relationships/hyperlink" Target="http://stats.oecd.org/OECDStat_Metadata/ShowMetadata.ashx?Dataset=HEALTH_STAT&amp;Coords=%5bVAR%5d.%5bCICDTBLS%5d&amp;ShowOnWeb=true&amp;Lang=en" TargetMode="External"/><Relationship Id="rId17" Type="http://schemas.openxmlformats.org/officeDocument/2006/relationships/hyperlink" Target="http://stats.oecd.org/OECDStat_Metadata/ShowMetadata.ashx?Dataset=HEALTH_STAT&amp;Coords=%5bCOU%5d.%5bDEU%5d&amp;ShowOnWeb=true&amp;Lang=en" TargetMode="External"/><Relationship Id="rId2" Type="http://schemas.openxmlformats.org/officeDocument/2006/relationships/hyperlink" Target="http://stats.oecd.org/OECDStat_Metadata/ShowMetadata.ashx?Dataset=HEALTH_STAT&amp;Coords=%5bVAR%5d.%5bCICDTBLS%5d&amp;ShowOnWeb=true&amp;Lang=en" TargetMode="External"/><Relationship Id="rId16" Type="http://schemas.openxmlformats.org/officeDocument/2006/relationships/hyperlink" Target="http://stats.oecd.org/OECDStat_Metadata/ShowMetadata.ashx?Dataset=HEALTH_STAT&amp;Coords=%5bVAR%5d.%5bCICDDMTA%5d&amp;ShowOnWeb=true&amp;Lang=en" TargetMode="External"/><Relationship Id="rId20" Type="http://schemas.openxmlformats.org/officeDocument/2006/relationships/printerSettings" Target="../printerSettings/printerSettings3.bin"/><Relationship Id="rId1" Type="http://schemas.openxmlformats.org/officeDocument/2006/relationships/hyperlink" Target="http://stats.oecd.org/OECDStat_Metadata/ShowMetadata.ashx?Dataset=HEALTH_STAT&amp;ShowOnWeb=true&amp;Lang=en" TargetMode="External"/><Relationship Id="rId6" Type="http://schemas.openxmlformats.org/officeDocument/2006/relationships/hyperlink" Target="http://stats.oecd.org/OECDStat_Metadata/ShowMetadata.ashx?Dataset=HEALTH_STAT&amp;Coords=%5bVAR%5d.%5bCICDDMTA%5d&amp;ShowOnWeb=true&amp;Lang=en" TargetMode="External"/><Relationship Id="rId11" Type="http://schemas.openxmlformats.org/officeDocument/2006/relationships/hyperlink" Target="http://stats.oecd.org/OECDStat_Metadata/ShowMetadata.ashx?Dataset=HEALTH_STAT&amp;Coords=%5bVAR%5d.%5bCICDDMTA%5d&amp;ShowOnWeb=true&amp;Lang=en" TargetMode="External"/><Relationship Id="rId5" Type="http://schemas.openxmlformats.org/officeDocument/2006/relationships/hyperlink" Target="http://stats.oecd.org/OECDStat_Metadata/ShowMetadata.ashx?Dataset=HEALTH_STAT&amp;Coords=%5bVAR%5d.%5bCICDDBTM%5d&amp;ShowOnWeb=true&amp;Lang=en" TargetMode="External"/><Relationship Id="rId15" Type="http://schemas.openxmlformats.org/officeDocument/2006/relationships/hyperlink" Target="http://stats.oecd.org/OECDStat_Metadata/ShowMetadata.ashx?Dataset=HEALTH_STAT&amp;Coords=%5bVAR%5d.%5bCICDDBTM%5d&amp;ShowOnWeb=true&amp;Lang=en" TargetMode="External"/><Relationship Id="rId10" Type="http://schemas.openxmlformats.org/officeDocument/2006/relationships/hyperlink" Target="http://stats.oecd.org/OECDStat_Metadata/ShowMetadata.ashx?Dataset=HEALTH_STAT&amp;Coords=%5bVAR%5d.%5bCICDDBTM%5d&amp;ShowOnWeb=true&amp;Lang=en" TargetMode="External"/><Relationship Id="rId19" Type="http://schemas.openxmlformats.org/officeDocument/2006/relationships/hyperlink" Target="https://miau.my-x.hu/myx-free/coco/test/306576220230506213749.html" TargetMode="External"/><Relationship Id="rId4" Type="http://schemas.openxmlformats.org/officeDocument/2006/relationships/hyperlink" Target="http://stats.oecd.org/OECDStat_Metadata/ShowMetadata.ashx?Dataset=HEALTH_STAT&amp;Coords=%5bVAR%5d.%5bCICDTUME%5d&amp;ShowOnWeb=true&amp;Lang=en" TargetMode="External"/><Relationship Id="rId9" Type="http://schemas.openxmlformats.org/officeDocument/2006/relationships/hyperlink" Target="http://stats.oecd.org/OECDStat_Metadata/ShowMetadata.ashx?Dataset=HEALTH_STAT&amp;Coords=%5bVAR%5d.%5bCICDTUME%5d&amp;ShowOnWeb=true&amp;Lang=en" TargetMode="External"/><Relationship Id="rId14" Type="http://schemas.openxmlformats.org/officeDocument/2006/relationships/hyperlink" Target="http://stats.oecd.org/OECDStat_Metadata/ShowMetadata.ashx?Dataset=HEALTH_STAT&amp;Coords=%5bVAR%5d.%5bCICDTUME%5d&amp;ShowOnWeb=true&amp;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ts.oecd.org/OECDStat_Metadata/ShowMetadata.ashx?Dataset=HEALTH_STAT&amp;Coords=%5bVAR%5d.%5bCICDHIVD%5d&amp;ShowOnWeb=true&amp;Lang=en" TargetMode="External"/><Relationship Id="rId13" Type="http://schemas.openxmlformats.org/officeDocument/2006/relationships/hyperlink" Target="http://stats.oecd.org/OECDStat_Metadata/ShowMetadata.ashx?Dataset=HEALTH_STAT&amp;Coords=%5bVAR%5d.%5bCICDHIVD%5d&amp;ShowOnWeb=true&amp;Lang=en" TargetMode="External"/><Relationship Id="rId18" Type="http://schemas.openxmlformats.org/officeDocument/2006/relationships/hyperlink" Target="https://stats-2.oecd.org/index.aspx?DatasetCode=HEALTH_STAT" TargetMode="External"/><Relationship Id="rId3" Type="http://schemas.openxmlformats.org/officeDocument/2006/relationships/hyperlink" Target="http://stats.oecd.org/OECDStat_Metadata/ShowMetadata.ashx?Dataset=HEALTH_STAT&amp;Coords=%5bVAR%5d.%5bCICDHIVD%5d&amp;ShowOnWeb=true&amp;Lang=en" TargetMode="External"/><Relationship Id="rId7" Type="http://schemas.openxmlformats.org/officeDocument/2006/relationships/hyperlink" Target="http://stats.oecd.org/OECDStat_Metadata/ShowMetadata.ashx?Dataset=HEALTH_STAT&amp;Coords=%5bVAR%5d.%5bCICDTBLS%5d&amp;ShowOnWeb=true&amp;Lang=en" TargetMode="External"/><Relationship Id="rId12" Type="http://schemas.openxmlformats.org/officeDocument/2006/relationships/hyperlink" Target="http://stats.oecd.org/OECDStat_Metadata/ShowMetadata.ashx?Dataset=HEALTH_STAT&amp;Coords=%5bVAR%5d.%5bCICDTBLS%5d&amp;ShowOnWeb=true&amp;Lang=en" TargetMode="External"/><Relationship Id="rId17" Type="http://schemas.openxmlformats.org/officeDocument/2006/relationships/hyperlink" Target="http://stats.oecd.org/OECDStat_Metadata/ShowMetadata.ashx?Dataset=HEALTH_STAT&amp;Coords=%5bCOU%5d.%5bDEU%5d&amp;ShowOnWeb=true&amp;Lang=en" TargetMode="External"/><Relationship Id="rId2" Type="http://schemas.openxmlformats.org/officeDocument/2006/relationships/hyperlink" Target="http://stats.oecd.org/OECDStat_Metadata/ShowMetadata.ashx?Dataset=HEALTH_STAT&amp;Coords=%5bVAR%5d.%5bCICDTBLS%5d&amp;ShowOnWeb=true&amp;Lang=en" TargetMode="External"/><Relationship Id="rId16" Type="http://schemas.openxmlformats.org/officeDocument/2006/relationships/hyperlink" Target="http://stats.oecd.org/OECDStat_Metadata/ShowMetadata.ashx?Dataset=HEALTH_STAT&amp;Coords=%5bVAR%5d.%5bCICDDMTA%5d&amp;ShowOnWeb=true&amp;Lang=en" TargetMode="External"/><Relationship Id="rId20" Type="http://schemas.openxmlformats.org/officeDocument/2006/relationships/table" Target="../tables/table1.xml"/><Relationship Id="rId1" Type="http://schemas.openxmlformats.org/officeDocument/2006/relationships/hyperlink" Target="http://stats.oecd.org/OECDStat_Metadata/ShowMetadata.ashx?Dataset=HEALTH_STAT&amp;ShowOnWeb=true&amp;Lang=en" TargetMode="External"/><Relationship Id="rId6" Type="http://schemas.openxmlformats.org/officeDocument/2006/relationships/hyperlink" Target="http://stats.oecd.org/OECDStat_Metadata/ShowMetadata.ashx?Dataset=HEALTH_STAT&amp;Coords=%5bVAR%5d.%5bCICDDMTA%5d&amp;ShowOnWeb=true&amp;Lang=en" TargetMode="External"/><Relationship Id="rId11" Type="http://schemas.openxmlformats.org/officeDocument/2006/relationships/hyperlink" Target="http://stats.oecd.org/OECDStat_Metadata/ShowMetadata.ashx?Dataset=HEALTH_STAT&amp;Coords=%5bVAR%5d.%5bCICDDMTA%5d&amp;ShowOnWeb=true&amp;Lang=en" TargetMode="External"/><Relationship Id="rId5" Type="http://schemas.openxmlformats.org/officeDocument/2006/relationships/hyperlink" Target="http://stats.oecd.org/OECDStat_Metadata/ShowMetadata.ashx?Dataset=HEALTH_STAT&amp;Coords=%5bVAR%5d.%5bCICDDBTM%5d&amp;ShowOnWeb=true&amp;Lang=en" TargetMode="External"/><Relationship Id="rId15" Type="http://schemas.openxmlformats.org/officeDocument/2006/relationships/hyperlink" Target="http://stats.oecd.org/OECDStat_Metadata/ShowMetadata.ashx?Dataset=HEALTH_STAT&amp;Coords=%5bVAR%5d.%5bCICDDBTM%5d&amp;ShowOnWeb=true&amp;Lang=en" TargetMode="External"/><Relationship Id="rId10" Type="http://schemas.openxmlformats.org/officeDocument/2006/relationships/hyperlink" Target="http://stats.oecd.org/OECDStat_Metadata/ShowMetadata.ashx?Dataset=HEALTH_STAT&amp;Coords=%5bVAR%5d.%5bCICDDBTM%5d&amp;ShowOnWeb=true&amp;Lang=en" TargetMode="External"/><Relationship Id="rId19" Type="http://schemas.openxmlformats.org/officeDocument/2006/relationships/printerSettings" Target="../printerSettings/printerSettings4.bin"/><Relationship Id="rId4" Type="http://schemas.openxmlformats.org/officeDocument/2006/relationships/hyperlink" Target="http://stats.oecd.org/OECDStat_Metadata/ShowMetadata.ashx?Dataset=HEALTH_STAT&amp;Coords=%5bVAR%5d.%5bCICDTUME%5d&amp;ShowOnWeb=true&amp;Lang=en" TargetMode="External"/><Relationship Id="rId9" Type="http://schemas.openxmlformats.org/officeDocument/2006/relationships/hyperlink" Target="http://stats.oecd.org/OECDStat_Metadata/ShowMetadata.ashx?Dataset=HEALTH_STAT&amp;Coords=%5bVAR%5d.%5bCICDTUME%5d&amp;ShowOnWeb=true&amp;Lang=en" TargetMode="External"/><Relationship Id="rId14" Type="http://schemas.openxmlformats.org/officeDocument/2006/relationships/hyperlink" Target="http://stats.oecd.org/OECDStat_Metadata/ShowMetadata.ashx?Dataset=HEALTH_STAT&amp;Coords=%5bVAR%5d.%5bCICDTUME%5d&amp;ShowOnWeb=true&amp;Lang=e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ts.oecd.org/OECDStat_Metadata/ShowMetadata.ashx?Dataset=HEALTH_STAT&amp;Coords=%5bVAR%5d.%5bCICDHIVD%5d&amp;ShowOnWeb=true&amp;Lang=en" TargetMode="External"/><Relationship Id="rId13" Type="http://schemas.openxmlformats.org/officeDocument/2006/relationships/hyperlink" Target="http://stats.oecd.org/OECDStat_Metadata/ShowMetadata.ashx?Dataset=HEALTH_STAT&amp;Coords=%5bVAR%5d.%5bCICDHIVD%5d&amp;ShowOnWeb=true&amp;Lang=en" TargetMode="External"/><Relationship Id="rId18" Type="http://schemas.openxmlformats.org/officeDocument/2006/relationships/hyperlink" Target="https://stats-2.oecd.org/index.aspx?DatasetCode=HEALTH_STAT" TargetMode="External"/><Relationship Id="rId3" Type="http://schemas.openxmlformats.org/officeDocument/2006/relationships/hyperlink" Target="http://stats.oecd.org/OECDStat_Metadata/ShowMetadata.ashx?Dataset=HEALTH_STAT&amp;Coords=%5bVAR%5d.%5bCICDHIVD%5d&amp;ShowOnWeb=true&amp;Lang=en" TargetMode="External"/><Relationship Id="rId7" Type="http://schemas.openxmlformats.org/officeDocument/2006/relationships/hyperlink" Target="http://stats.oecd.org/OECDStat_Metadata/ShowMetadata.ashx?Dataset=HEALTH_STAT&amp;Coords=%5bVAR%5d.%5bCICDTBLS%5d&amp;ShowOnWeb=true&amp;Lang=en" TargetMode="External"/><Relationship Id="rId12" Type="http://schemas.openxmlformats.org/officeDocument/2006/relationships/hyperlink" Target="http://stats.oecd.org/OECDStat_Metadata/ShowMetadata.ashx?Dataset=HEALTH_STAT&amp;Coords=%5bVAR%5d.%5bCICDTBLS%5d&amp;ShowOnWeb=true&amp;Lang=en" TargetMode="External"/><Relationship Id="rId17" Type="http://schemas.openxmlformats.org/officeDocument/2006/relationships/hyperlink" Target="http://stats.oecd.org/OECDStat_Metadata/ShowMetadata.ashx?Dataset=HEALTH_STAT&amp;Coords=%5bCOU%5d.%5bDEU%5d&amp;ShowOnWeb=true&amp;Lang=en" TargetMode="External"/><Relationship Id="rId2" Type="http://schemas.openxmlformats.org/officeDocument/2006/relationships/hyperlink" Target="http://stats.oecd.org/OECDStat_Metadata/ShowMetadata.ashx?Dataset=HEALTH_STAT&amp;Coords=%5bVAR%5d.%5bCICDTBLS%5d&amp;ShowOnWeb=true&amp;Lang=en" TargetMode="External"/><Relationship Id="rId16" Type="http://schemas.openxmlformats.org/officeDocument/2006/relationships/hyperlink" Target="http://stats.oecd.org/OECDStat_Metadata/ShowMetadata.ashx?Dataset=HEALTH_STAT&amp;Coords=%5bVAR%5d.%5bCICDDMTA%5d&amp;ShowOnWeb=true&amp;Lang=en" TargetMode="External"/><Relationship Id="rId1" Type="http://schemas.openxmlformats.org/officeDocument/2006/relationships/hyperlink" Target="http://stats.oecd.org/OECDStat_Metadata/ShowMetadata.ashx?Dataset=HEALTH_STAT&amp;ShowOnWeb=true&amp;Lang=en" TargetMode="External"/><Relationship Id="rId6" Type="http://schemas.openxmlformats.org/officeDocument/2006/relationships/hyperlink" Target="http://stats.oecd.org/OECDStat_Metadata/ShowMetadata.ashx?Dataset=HEALTH_STAT&amp;Coords=%5bVAR%5d.%5bCICDDMTA%5d&amp;ShowOnWeb=true&amp;Lang=en" TargetMode="External"/><Relationship Id="rId11" Type="http://schemas.openxmlformats.org/officeDocument/2006/relationships/hyperlink" Target="http://stats.oecd.org/OECDStat_Metadata/ShowMetadata.ashx?Dataset=HEALTH_STAT&amp;Coords=%5bVAR%5d.%5bCICDDMTA%5d&amp;ShowOnWeb=true&amp;Lang=en" TargetMode="External"/><Relationship Id="rId5" Type="http://schemas.openxmlformats.org/officeDocument/2006/relationships/hyperlink" Target="http://stats.oecd.org/OECDStat_Metadata/ShowMetadata.ashx?Dataset=HEALTH_STAT&amp;Coords=%5bVAR%5d.%5bCICDDBTM%5d&amp;ShowOnWeb=true&amp;Lang=en" TargetMode="External"/><Relationship Id="rId15" Type="http://schemas.openxmlformats.org/officeDocument/2006/relationships/hyperlink" Target="http://stats.oecd.org/OECDStat_Metadata/ShowMetadata.ashx?Dataset=HEALTH_STAT&amp;Coords=%5bVAR%5d.%5bCICDDBTM%5d&amp;ShowOnWeb=true&amp;Lang=en" TargetMode="External"/><Relationship Id="rId10" Type="http://schemas.openxmlformats.org/officeDocument/2006/relationships/hyperlink" Target="http://stats.oecd.org/OECDStat_Metadata/ShowMetadata.ashx?Dataset=HEALTH_STAT&amp;Coords=%5bVAR%5d.%5bCICDDBTM%5d&amp;ShowOnWeb=true&amp;Lang=en" TargetMode="External"/><Relationship Id="rId19" Type="http://schemas.openxmlformats.org/officeDocument/2006/relationships/printerSettings" Target="../printerSettings/printerSettings5.bin"/><Relationship Id="rId4" Type="http://schemas.openxmlformats.org/officeDocument/2006/relationships/hyperlink" Target="http://stats.oecd.org/OECDStat_Metadata/ShowMetadata.ashx?Dataset=HEALTH_STAT&amp;Coords=%5bVAR%5d.%5bCICDTUME%5d&amp;ShowOnWeb=true&amp;Lang=en" TargetMode="External"/><Relationship Id="rId9" Type="http://schemas.openxmlformats.org/officeDocument/2006/relationships/hyperlink" Target="http://stats.oecd.org/OECDStat_Metadata/ShowMetadata.ashx?Dataset=HEALTH_STAT&amp;Coords=%5bVAR%5d.%5bCICDTUME%5d&amp;ShowOnWeb=true&amp;Lang=en" TargetMode="External"/><Relationship Id="rId14" Type="http://schemas.openxmlformats.org/officeDocument/2006/relationships/hyperlink" Target="http://stats.oecd.org/OECDStat_Metadata/ShowMetadata.ashx?Dataset=HEALTH_STAT&amp;Coords=%5bVAR%5d.%5bCICDTUME%5d&amp;ShowOnWeb=true&amp;Lang=e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ts.oecd.org/OECDStat_Metadata/ShowMetadata.ashx?Dataset=HEALTH_STAT&amp;Coords=%5bVAR%5d.%5bCICDHIVD%5d&amp;ShowOnWeb=true&amp;Lang=en" TargetMode="External"/><Relationship Id="rId13" Type="http://schemas.openxmlformats.org/officeDocument/2006/relationships/hyperlink" Target="http://stats.oecd.org/OECDStat_Metadata/ShowMetadata.ashx?Dataset=HEALTH_STAT&amp;Coords=%5bVAR%5d.%5bCICDHIVD%5d&amp;ShowOnWeb=true&amp;Lang=en" TargetMode="External"/><Relationship Id="rId18" Type="http://schemas.openxmlformats.org/officeDocument/2006/relationships/hyperlink" Target="https://stats-2.oecd.org/index.aspx?DatasetCode=HEALTH_STAT" TargetMode="External"/><Relationship Id="rId3" Type="http://schemas.openxmlformats.org/officeDocument/2006/relationships/hyperlink" Target="http://stats.oecd.org/OECDStat_Metadata/ShowMetadata.ashx?Dataset=HEALTH_STAT&amp;Coords=%5bVAR%5d.%5bCICDHIVD%5d&amp;ShowOnWeb=true&amp;Lang=en" TargetMode="External"/><Relationship Id="rId7" Type="http://schemas.openxmlformats.org/officeDocument/2006/relationships/hyperlink" Target="http://stats.oecd.org/OECDStat_Metadata/ShowMetadata.ashx?Dataset=HEALTH_STAT&amp;Coords=%5bVAR%5d.%5bCICDTBLS%5d&amp;ShowOnWeb=true&amp;Lang=en" TargetMode="External"/><Relationship Id="rId12" Type="http://schemas.openxmlformats.org/officeDocument/2006/relationships/hyperlink" Target="http://stats.oecd.org/OECDStat_Metadata/ShowMetadata.ashx?Dataset=HEALTH_STAT&amp;Coords=%5bVAR%5d.%5bCICDTBLS%5d&amp;ShowOnWeb=true&amp;Lang=en" TargetMode="External"/><Relationship Id="rId17" Type="http://schemas.openxmlformats.org/officeDocument/2006/relationships/hyperlink" Target="http://stats.oecd.org/OECDStat_Metadata/ShowMetadata.ashx?Dataset=HEALTH_STAT&amp;Coords=%5bCOU%5d.%5bDEU%5d&amp;ShowOnWeb=true&amp;Lang=en" TargetMode="External"/><Relationship Id="rId2" Type="http://schemas.openxmlformats.org/officeDocument/2006/relationships/hyperlink" Target="http://stats.oecd.org/OECDStat_Metadata/ShowMetadata.ashx?Dataset=HEALTH_STAT&amp;Coords=%5bVAR%5d.%5bCICDTBLS%5d&amp;ShowOnWeb=true&amp;Lang=en" TargetMode="External"/><Relationship Id="rId16" Type="http://schemas.openxmlformats.org/officeDocument/2006/relationships/hyperlink" Target="http://stats.oecd.org/OECDStat_Metadata/ShowMetadata.ashx?Dataset=HEALTH_STAT&amp;Coords=%5bVAR%5d.%5bCICDDMTA%5d&amp;ShowOnWeb=true&amp;Lang=en" TargetMode="External"/><Relationship Id="rId1" Type="http://schemas.openxmlformats.org/officeDocument/2006/relationships/hyperlink" Target="http://stats.oecd.org/OECDStat_Metadata/ShowMetadata.ashx?Dataset=HEALTH_STAT&amp;ShowOnWeb=true&amp;Lang=en" TargetMode="External"/><Relationship Id="rId6" Type="http://schemas.openxmlformats.org/officeDocument/2006/relationships/hyperlink" Target="http://stats.oecd.org/OECDStat_Metadata/ShowMetadata.ashx?Dataset=HEALTH_STAT&amp;Coords=%5bVAR%5d.%5bCICDDMTA%5d&amp;ShowOnWeb=true&amp;Lang=en" TargetMode="External"/><Relationship Id="rId11" Type="http://schemas.openxmlformats.org/officeDocument/2006/relationships/hyperlink" Target="http://stats.oecd.org/OECDStat_Metadata/ShowMetadata.ashx?Dataset=HEALTH_STAT&amp;Coords=%5bVAR%5d.%5bCICDDMTA%5d&amp;ShowOnWeb=true&amp;Lang=en" TargetMode="External"/><Relationship Id="rId5" Type="http://schemas.openxmlformats.org/officeDocument/2006/relationships/hyperlink" Target="http://stats.oecd.org/OECDStat_Metadata/ShowMetadata.ashx?Dataset=HEALTH_STAT&amp;Coords=%5bVAR%5d.%5bCICDDBTM%5d&amp;ShowOnWeb=true&amp;Lang=en" TargetMode="External"/><Relationship Id="rId15" Type="http://schemas.openxmlformats.org/officeDocument/2006/relationships/hyperlink" Target="http://stats.oecd.org/OECDStat_Metadata/ShowMetadata.ashx?Dataset=HEALTH_STAT&amp;Coords=%5bVAR%5d.%5bCICDDBTM%5d&amp;ShowOnWeb=true&amp;Lang=en" TargetMode="External"/><Relationship Id="rId10" Type="http://schemas.openxmlformats.org/officeDocument/2006/relationships/hyperlink" Target="http://stats.oecd.org/OECDStat_Metadata/ShowMetadata.ashx?Dataset=HEALTH_STAT&amp;Coords=%5bVAR%5d.%5bCICDDBTM%5d&amp;ShowOnWeb=true&amp;Lang=en" TargetMode="External"/><Relationship Id="rId19" Type="http://schemas.openxmlformats.org/officeDocument/2006/relationships/printerSettings" Target="../printerSettings/printerSettings6.bin"/><Relationship Id="rId4" Type="http://schemas.openxmlformats.org/officeDocument/2006/relationships/hyperlink" Target="http://stats.oecd.org/OECDStat_Metadata/ShowMetadata.ashx?Dataset=HEALTH_STAT&amp;Coords=%5bVAR%5d.%5bCICDTUME%5d&amp;ShowOnWeb=true&amp;Lang=en" TargetMode="External"/><Relationship Id="rId9" Type="http://schemas.openxmlformats.org/officeDocument/2006/relationships/hyperlink" Target="http://stats.oecd.org/OECDStat_Metadata/ShowMetadata.ashx?Dataset=HEALTH_STAT&amp;Coords=%5bVAR%5d.%5bCICDTUME%5d&amp;ShowOnWeb=true&amp;Lang=en" TargetMode="External"/><Relationship Id="rId14" Type="http://schemas.openxmlformats.org/officeDocument/2006/relationships/hyperlink" Target="http://stats.oecd.org/OECDStat_Metadata/ShowMetadata.ashx?Dataset=HEALTH_STAT&amp;Coords=%5bVAR%5d.%5bCICDTUME%5d&amp;ShowOnWeb=true&am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E85A-A999-4673-8823-7B3636166043}">
  <dimension ref="A3:W57"/>
  <sheetViews>
    <sheetView topLeftCell="C12" workbookViewId="0">
      <selection activeCell="I37" sqref="G37:I37"/>
    </sheetView>
  </sheetViews>
  <sheetFormatPr defaultColWidth="11.5546875" defaultRowHeight="13.2" x14ac:dyDescent="0.25"/>
  <cols>
    <col min="1" max="1" width="21.44140625" bestFit="1" customWidth="1"/>
    <col min="2" max="2" width="23" bestFit="1" customWidth="1"/>
    <col min="3" max="9" width="10" bestFit="1" customWidth="1"/>
    <col min="10" max="10" width="15.21875" bestFit="1" customWidth="1"/>
  </cols>
  <sheetData>
    <row r="3" spans="1:12" x14ac:dyDescent="0.25">
      <c r="A3" s="41" t="s">
        <v>758</v>
      </c>
      <c r="B3" s="41" t="s">
        <v>760</v>
      </c>
    </row>
    <row r="4" spans="1:12" x14ac:dyDescent="0.25">
      <c r="A4" s="41" t="s">
        <v>759</v>
      </c>
      <c r="B4" t="s">
        <v>16</v>
      </c>
      <c r="C4" t="s">
        <v>17</v>
      </c>
      <c r="D4" t="s">
        <v>18</v>
      </c>
      <c r="E4" t="s">
        <v>19</v>
      </c>
      <c r="F4" t="s">
        <v>20</v>
      </c>
      <c r="G4" t="s">
        <v>21</v>
      </c>
      <c r="H4" t="s">
        <v>22</v>
      </c>
      <c r="I4" t="s">
        <v>23</v>
      </c>
      <c r="J4" s="27" t="s">
        <v>777</v>
      </c>
      <c r="K4" s="27" t="s">
        <v>778</v>
      </c>
    </row>
    <row r="5" spans="1:12" x14ac:dyDescent="0.25">
      <c r="A5" s="42" t="s">
        <v>15</v>
      </c>
      <c r="B5">
        <v>1000019.5</v>
      </c>
      <c r="C5">
        <v>1000033</v>
      </c>
      <c r="D5">
        <v>1000000.5</v>
      </c>
      <c r="E5">
        <v>1000076</v>
      </c>
      <c r="F5">
        <v>1000063</v>
      </c>
      <c r="G5">
        <v>1000012</v>
      </c>
      <c r="H5">
        <v>1000021</v>
      </c>
      <c r="I5">
        <v>1000029</v>
      </c>
      <c r="J5" s="29">
        <f>AVERAGE(B5:I5)</f>
        <v>1000031.75</v>
      </c>
      <c r="K5">
        <f>RANK(J5,J$5:J$14,0)</f>
        <v>5</v>
      </c>
      <c r="L5" t="str">
        <f>A5</f>
        <v>Austria</v>
      </c>
    </row>
    <row r="6" spans="1:12" x14ac:dyDescent="0.25">
      <c r="A6" s="42" t="s">
        <v>24</v>
      </c>
      <c r="B6">
        <v>999916.5</v>
      </c>
      <c r="C6">
        <v>999993.5</v>
      </c>
      <c r="D6">
        <v>999983</v>
      </c>
      <c r="E6">
        <v>1000029</v>
      </c>
      <c r="F6">
        <v>999988.5</v>
      </c>
      <c r="G6">
        <v>1000026</v>
      </c>
      <c r="J6" s="29">
        <f>AVERAGE(B6:I6)</f>
        <v>999989.41666666663</v>
      </c>
      <c r="K6">
        <f t="shared" ref="K6:K14" si="0">RANK(J6,J$5:J$14,0)</f>
        <v>7</v>
      </c>
      <c r="L6" t="str">
        <f t="shared" ref="L6:L14" si="1">A6</f>
        <v>Belgium</v>
      </c>
    </row>
    <row r="7" spans="1:12" x14ac:dyDescent="0.25">
      <c r="A7" s="42" t="s">
        <v>25</v>
      </c>
      <c r="B7">
        <v>1000198</v>
      </c>
      <c r="C7">
        <v>1000227</v>
      </c>
      <c r="D7">
        <v>1000195</v>
      </c>
      <c r="E7">
        <v>1000143</v>
      </c>
      <c r="F7">
        <v>1000185.5</v>
      </c>
      <c r="G7">
        <v>1000187</v>
      </c>
      <c r="J7" s="29">
        <f t="shared" ref="J7:J14" si="2">AVERAGE(B7:I7)</f>
        <v>1000189.25</v>
      </c>
      <c r="K7">
        <f t="shared" si="0"/>
        <v>4</v>
      </c>
      <c r="L7" t="str">
        <f t="shared" si="1"/>
        <v>Denmark</v>
      </c>
    </row>
    <row r="8" spans="1:12" x14ac:dyDescent="0.25">
      <c r="A8" s="42" t="s">
        <v>26</v>
      </c>
      <c r="B8">
        <v>1000290.5</v>
      </c>
      <c r="C8">
        <v>1000277.5</v>
      </c>
      <c r="D8">
        <v>1000313.5</v>
      </c>
      <c r="E8">
        <v>1000292.5</v>
      </c>
      <c r="F8">
        <v>1000282.5</v>
      </c>
      <c r="G8">
        <v>1000299.5</v>
      </c>
      <c r="H8">
        <v>1000304.5</v>
      </c>
      <c r="I8">
        <v>1000327.5</v>
      </c>
      <c r="J8" s="29">
        <f t="shared" si="2"/>
        <v>1000298.5</v>
      </c>
      <c r="K8">
        <f t="shared" si="0"/>
        <v>1</v>
      </c>
      <c r="L8" t="str">
        <f t="shared" si="1"/>
        <v>Estonia</v>
      </c>
    </row>
    <row r="9" spans="1:12" x14ac:dyDescent="0.25">
      <c r="A9" s="42" t="s">
        <v>27</v>
      </c>
      <c r="B9">
        <v>1000305.5</v>
      </c>
      <c r="C9">
        <v>1000290.5</v>
      </c>
      <c r="E9">
        <v>1000275</v>
      </c>
      <c r="F9">
        <v>1000252</v>
      </c>
      <c r="G9">
        <v>1000292</v>
      </c>
      <c r="H9">
        <v>1000283</v>
      </c>
      <c r="J9" s="29">
        <f t="shared" si="2"/>
        <v>1000283</v>
      </c>
      <c r="K9">
        <f t="shared" si="0"/>
        <v>3</v>
      </c>
      <c r="L9" t="str">
        <f t="shared" si="1"/>
        <v>Finland</v>
      </c>
    </row>
    <row r="10" spans="1:12" x14ac:dyDescent="0.25">
      <c r="A10" s="42" t="s">
        <v>28</v>
      </c>
      <c r="B10">
        <v>999646.5</v>
      </c>
      <c r="C10">
        <v>999660.5</v>
      </c>
      <c r="D10">
        <v>999643.5</v>
      </c>
      <c r="E10">
        <v>999657.5</v>
      </c>
      <c r="F10">
        <v>999674.5</v>
      </c>
      <c r="J10" s="29">
        <f t="shared" si="2"/>
        <v>999656.5</v>
      </c>
      <c r="K10">
        <f t="shared" si="0"/>
        <v>8</v>
      </c>
      <c r="L10" t="str">
        <f t="shared" si="1"/>
        <v>France</v>
      </c>
    </row>
    <row r="11" spans="1:12" x14ac:dyDescent="0.25">
      <c r="A11" s="42" t="s">
        <v>29</v>
      </c>
      <c r="B11">
        <v>999607.5</v>
      </c>
      <c r="C11">
        <v>999624.5</v>
      </c>
      <c r="D11">
        <v>999611.5</v>
      </c>
      <c r="E11">
        <v>999624.5</v>
      </c>
      <c r="F11">
        <v>999616.5</v>
      </c>
      <c r="G11">
        <v>999615.5</v>
      </c>
      <c r="H11">
        <v>999619.5</v>
      </c>
      <c r="I11">
        <v>999616.5</v>
      </c>
      <c r="J11" s="29">
        <f t="shared" si="2"/>
        <v>999617</v>
      </c>
      <c r="K11">
        <f t="shared" si="0"/>
        <v>10</v>
      </c>
      <c r="L11" t="str">
        <f t="shared" si="1"/>
        <v>Germany</v>
      </c>
    </row>
    <row r="12" spans="1:12" x14ac:dyDescent="0.25">
      <c r="A12" s="42" t="s">
        <v>30</v>
      </c>
      <c r="B12">
        <v>1000032</v>
      </c>
      <c r="C12">
        <v>1000011</v>
      </c>
      <c r="D12">
        <v>999982</v>
      </c>
      <c r="E12">
        <v>1000018</v>
      </c>
      <c r="F12">
        <v>999992.5</v>
      </c>
      <c r="G12">
        <v>999986</v>
      </c>
      <c r="H12">
        <v>999990</v>
      </c>
      <c r="J12" s="29">
        <f t="shared" si="2"/>
        <v>1000001.6428571428</v>
      </c>
      <c r="K12">
        <f t="shared" si="0"/>
        <v>6</v>
      </c>
      <c r="L12" t="str">
        <f t="shared" si="1"/>
        <v>Hungary</v>
      </c>
    </row>
    <row r="13" spans="1:12" x14ac:dyDescent="0.25">
      <c r="A13" s="42" t="s">
        <v>31</v>
      </c>
      <c r="B13">
        <v>999651.5</v>
      </c>
      <c r="C13">
        <v>999644</v>
      </c>
      <c r="D13">
        <v>999622.5</v>
      </c>
      <c r="E13">
        <v>999640.5</v>
      </c>
      <c r="F13">
        <v>999627.5</v>
      </c>
      <c r="J13" s="29">
        <f t="shared" si="2"/>
        <v>999637.2</v>
      </c>
      <c r="K13">
        <f t="shared" si="0"/>
        <v>9</v>
      </c>
      <c r="L13" t="str">
        <f t="shared" si="1"/>
        <v>Italy</v>
      </c>
    </row>
    <row r="14" spans="1:12" x14ac:dyDescent="0.25">
      <c r="A14" s="42" t="s">
        <v>32</v>
      </c>
      <c r="B14">
        <v>1000312</v>
      </c>
      <c r="C14">
        <v>1000297</v>
      </c>
      <c r="D14">
        <v>1000300</v>
      </c>
      <c r="E14">
        <v>1000263</v>
      </c>
      <c r="J14" s="29">
        <f t="shared" si="2"/>
        <v>1000293</v>
      </c>
      <c r="K14">
        <f t="shared" si="0"/>
        <v>2</v>
      </c>
      <c r="L14" t="str">
        <f t="shared" si="1"/>
        <v>Norway</v>
      </c>
    </row>
    <row r="17" spans="1:12" x14ac:dyDescent="0.25">
      <c r="K17" s="27" t="s">
        <v>779</v>
      </c>
    </row>
    <row r="18" spans="1:12" ht="15" x14ac:dyDescent="0.25">
      <c r="A18" s="43" t="s">
        <v>780</v>
      </c>
      <c r="J18" t="s">
        <v>777</v>
      </c>
      <c r="K18" t="s">
        <v>778</v>
      </c>
    </row>
    <row r="19" spans="1:12" x14ac:dyDescent="0.25">
      <c r="J19" s="29">
        <v>1000298.5</v>
      </c>
      <c r="K19">
        <v>1</v>
      </c>
      <c r="L19" t="s">
        <v>26</v>
      </c>
    </row>
    <row r="20" spans="1:12" x14ac:dyDescent="0.25">
      <c r="A20" s="44" t="e">
        <f>AVERAGE(B2:I2)</f>
        <v>#DIV/0!</v>
      </c>
      <c r="J20" s="29">
        <v>1000293</v>
      </c>
      <c r="K20">
        <v>2</v>
      </c>
      <c r="L20" t="s">
        <v>32</v>
      </c>
    </row>
    <row r="21" spans="1:12" x14ac:dyDescent="0.25">
      <c r="J21" s="29">
        <v>1000283</v>
      </c>
      <c r="K21">
        <v>3</v>
      </c>
      <c r="L21" t="s">
        <v>27</v>
      </c>
    </row>
    <row r="22" spans="1:12" ht="15" x14ac:dyDescent="0.25">
      <c r="A22" s="43" t="s">
        <v>781</v>
      </c>
      <c r="J22" s="29">
        <v>1000189.25</v>
      </c>
      <c r="K22">
        <v>4</v>
      </c>
      <c r="L22" t="s">
        <v>25</v>
      </c>
    </row>
    <row r="23" spans="1:12" x14ac:dyDescent="0.25">
      <c r="A23" s="14" t="s">
        <v>782</v>
      </c>
      <c r="J23" s="29">
        <v>1000031.75</v>
      </c>
      <c r="K23">
        <v>5</v>
      </c>
      <c r="L23" t="s">
        <v>15</v>
      </c>
    </row>
    <row r="24" spans="1:12" x14ac:dyDescent="0.25">
      <c r="J24" s="29">
        <v>1000001.6428571428</v>
      </c>
      <c r="K24">
        <v>6</v>
      </c>
      <c r="L24" t="s">
        <v>30</v>
      </c>
    </row>
    <row r="25" spans="1:12" ht="15" x14ac:dyDescent="0.35">
      <c r="A25" s="45" t="s">
        <v>783</v>
      </c>
      <c r="J25" s="29">
        <v>999989.41666666663</v>
      </c>
      <c r="K25">
        <v>7</v>
      </c>
      <c r="L25" t="s">
        <v>24</v>
      </c>
    </row>
    <row r="26" spans="1:12" x14ac:dyDescent="0.25">
      <c r="J26" s="29">
        <v>999656.5</v>
      </c>
      <c r="K26">
        <v>8</v>
      </c>
      <c r="L26" t="s">
        <v>28</v>
      </c>
    </row>
    <row r="27" spans="1:12" x14ac:dyDescent="0.25">
      <c r="J27" s="29">
        <v>999637.2</v>
      </c>
      <c r="K27">
        <v>9</v>
      </c>
      <c r="L27" t="s">
        <v>31</v>
      </c>
    </row>
    <row r="28" spans="1:12" x14ac:dyDescent="0.25">
      <c r="J28" s="29">
        <v>999617</v>
      </c>
      <c r="K28">
        <v>10</v>
      </c>
      <c r="L28" t="s">
        <v>29</v>
      </c>
    </row>
    <row r="37" spans="1:23" ht="17.399999999999999" x14ac:dyDescent="0.3">
      <c r="G37" s="48" t="s">
        <v>784</v>
      </c>
      <c r="H37" s="48"/>
    </row>
    <row r="38" spans="1:23" ht="15" x14ac:dyDescent="0.25">
      <c r="A38" s="50" t="s">
        <v>792</v>
      </c>
      <c r="B38" s="51"/>
      <c r="C38" s="51"/>
      <c r="D38" s="51"/>
      <c r="E38" s="51"/>
      <c r="F38" s="51"/>
      <c r="G38" s="51"/>
      <c r="H38" s="51"/>
      <c r="I38" s="51"/>
      <c r="J38" s="51"/>
      <c r="K38" s="51"/>
      <c r="L38" s="51"/>
      <c r="M38" s="51"/>
      <c r="N38" s="51"/>
      <c r="O38" s="51"/>
      <c r="P38" s="51"/>
      <c r="Q38" s="51"/>
      <c r="R38" s="51"/>
      <c r="S38" s="51"/>
      <c r="T38" s="51"/>
      <c r="U38" s="51"/>
      <c r="V38" s="51"/>
      <c r="W38" s="51"/>
    </row>
    <row r="39" spans="1:23" ht="15" x14ac:dyDescent="0.25">
      <c r="A39" s="46" t="s">
        <v>787</v>
      </c>
    </row>
    <row r="40" spans="1:23" ht="15" x14ac:dyDescent="0.25">
      <c r="A40" s="46" t="s">
        <v>786</v>
      </c>
    </row>
    <row r="41" spans="1:23" ht="15" x14ac:dyDescent="0.25">
      <c r="A41" s="46" t="s">
        <v>789</v>
      </c>
    </row>
    <row r="42" spans="1:23" ht="15" x14ac:dyDescent="0.25">
      <c r="A42" s="46" t="s">
        <v>788</v>
      </c>
    </row>
    <row r="43" spans="1:23" ht="15" x14ac:dyDescent="0.25">
      <c r="A43" s="46" t="s">
        <v>790</v>
      </c>
      <c r="B43" t="s">
        <v>791</v>
      </c>
    </row>
    <row r="55" spans="8:10" ht="24.6" x14ac:dyDescent="0.4">
      <c r="H55" s="47"/>
    </row>
    <row r="57" spans="8:10" ht="34.799999999999997" x14ac:dyDescent="0.55000000000000004">
      <c r="J57" s="49" t="s">
        <v>785</v>
      </c>
    </row>
  </sheetData>
  <sortState xmlns:xlrd2="http://schemas.microsoft.com/office/spreadsheetml/2017/richdata2" ref="J19:L28">
    <sortCondition ref="K19:K28"/>
  </sortState>
  <mergeCells count="1">
    <mergeCell ref="A38:W38"/>
  </mergeCells>
  <conditionalFormatting pivot="1" sqref="B5:I14">
    <cfRule type="colorScale" priority="3">
      <colorScale>
        <cfvo type="min"/>
        <cfvo type="percentile" val="50"/>
        <cfvo type="max"/>
        <color rgb="FFF8696B"/>
        <color rgb="FFFFEB84"/>
        <color rgb="FF63BE7B"/>
      </colorScale>
    </cfRule>
  </conditionalFormatting>
  <conditionalFormatting sqref="J5:J14">
    <cfRule type="colorScale" priority="2">
      <colorScale>
        <cfvo type="min"/>
        <cfvo type="percentile" val="50"/>
        <cfvo type="max"/>
        <color rgb="FFF8696B"/>
        <color rgb="FFFFEB84"/>
        <color rgb="FF63BE7B"/>
      </colorScale>
    </cfRule>
  </conditionalFormatting>
  <conditionalFormatting sqref="J19:J28">
    <cfRule type="colorScale" priority="1">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9A5AF-65B9-4CD7-959D-17B443BF869C}">
  <dimension ref="A1:Y55"/>
  <sheetViews>
    <sheetView tabSelected="1" topLeftCell="T36" zoomScale="119" zoomScaleNormal="40" workbookViewId="0">
      <selection activeCell="AF48" sqref="AF48"/>
    </sheetView>
  </sheetViews>
  <sheetFormatPr defaultRowHeight="13.2" x14ac:dyDescent="0.25"/>
  <sheetData>
    <row r="1" spans="1:25" ht="17.399999999999999" x14ac:dyDescent="0.3">
      <c r="A1" s="65" t="s">
        <v>784</v>
      </c>
      <c r="B1" s="65"/>
      <c r="C1" s="65"/>
      <c r="D1" s="65"/>
      <c r="E1" s="65"/>
      <c r="F1" s="65"/>
      <c r="G1" s="65"/>
      <c r="H1" s="65"/>
      <c r="I1" s="65"/>
      <c r="J1" s="65"/>
      <c r="K1" s="65"/>
      <c r="L1" s="65"/>
      <c r="M1" s="65"/>
      <c r="N1" s="65"/>
      <c r="O1" s="65"/>
      <c r="P1" s="65"/>
      <c r="Q1" s="65"/>
    </row>
    <row r="2" spans="1:25" ht="13.2" customHeight="1" x14ac:dyDescent="0.25">
      <c r="A2" s="66" t="s">
        <v>793</v>
      </c>
      <c r="B2" s="66"/>
      <c r="C2" s="66"/>
      <c r="D2" s="66"/>
      <c r="E2" s="66"/>
      <c r="F2" s="66"/>
      <c r="G2" s="66"/>
      <c r="H2" s="66"/>
      <c r="I2" s="66"/>
      <c r="J2" s="66"/>
      <c r="K2" s="66"/>
      <c r="L2" s="66"/>
      <c r="M2" s="66"/>
      <c r="N2" s="66"/>
      <c r="O2" s="66"/>
      <c r="P2" s="66"/>
      <c r="Q2" s="66"/>
      <c r="R2" s="66"/>
      <c r="S2" s="66"/>
      <c r="T2" s="66"/>
      <c r="U2" s="66"/>
      <c r="V2" s="66"/>
      <c r="W2" s="66"/>
      <c r="X2" s="66"/>
      <c r="Y2" s="66"/>
    </row>
    <row r="3" spans="1:25" x14ac:dyDescent="0.25">
      <c r="A3" s="66"/>
      <c r="B3" s="66"/>
      <c r="C3" s="66"/>
      <c r="D3" s="66"/>
      <c r="E3" s="66"/>
      <c r="F3" s="66"/>
      <c r="G3" s="66"/>
      <c r="H3" s="66"/>
      <c r="I3" s="66"/>
      <c r="J3" s="66"/>
      <c r="K3" s="66"/>
      <c r="L3" s="66"/>
      <c r="M3" s="66"/>
      <c r="N3" s="66"/>
      <c r="O3" s="66"/>
      <c r="P3" s="66"/>
      <c r="Q3" s="66"/>
      <c r="R3" s="66"/>
      <c r="S3" s="66"/>
      <c r="T3" s="66"/>
      <c r="U3" s="66"/>
      <c r="V3" s="66"/>
      <c r="W3" s="66"/>
      <c r="X3" s="66"/>
      <c r="Y3" s="66"/>
    </row>
    <row r="4" spans="1:25" x14ac:dyDescent="0.25">
      <c r="A4" s="66"/>
      <c r="B4" s="66"/>
      <c r="C4" s="66"/>
      <c r="D4" s="66"/>
      <c r="E4" s="66"/>
      <c r="F4" s="66"/>
      <c r="G4" s="66"/>
      <c r="H4" s="66"/>
      <c r="I4" s="66"/>
      <c r="J4" s="66"/>
      <c r="K4" s="66"/>
      <c r="L4" s="66"/>
      <c r="M4" s="66"/>
      <c r="N4" s="66"/>
      <c r="O4" s="66"/>
      <c r="P4" s="66"/>
      <c r="Q4" s="66"/>
      <c r="R4" s="66"/>
      <c r="S4" s="66"/>
      <c r="T4" s="66"/>
      <c r="U4" s="66"/>
      <c r="V4" s="66"/>
      <c r="W4" s="66"/>
      <c r="X4" s="66"/>
      <c r="Y4" s="66"/>
    </row>
    <row r="5" spans="1:25" x14ac:dyDescent="0.25">
      <c r="A5" s="66"/>
      <c r="B5" s="66"/>
      <c r="C5" s="66"/>
      <c r="D5" s="66"/>
      <c r="E5" s="66"/>
      <c r="F5" s="66"/>
      <c r="G5" s="66"/>
      <c r="H5" s="66"/>
      <c r="I5" s="66"/>
      <c r="J5" s="66"/>
      <c r="K5" s="66"/>
      <c r="L5" s="66"/>
      <c r="M5" s="66"/>
      <c r="N5" s="66"/>
      <c r="O5" s="66"/>
      <c r="P5" s="66"/>
      <c r="Q5" s="66"/>
      <c r="R5" s="66"/>
      <c r="S5" s="66"/>
      <c r="T5" s="66"/>
      <c r="U5" s="66"/>
      <c r="V5" s="66"/>
      <c r="W5" s="66"/>
      <c r="X5" s="66"/>
      <c r="Y5" s="66"/>
    </row>
    <row r="6" spans="1:25" x14ac:dyDescent="0.25">
      <c r="A6" s="66"/>
      <c r="B6" s="66"/>
      <c r="C6" s="66"/>
      <c r="D6" s="66"/>
      <c r="E6" s="66"/>
      <c r="F6" s="66"/>
      <c r="G6" s="66"/>
      <c r="H6" s="66"/>
      <c r="I6" s="66"/>
      <c r="J6" s="66"/>
      <c r="K6" s="66"/>
      <c r="L6" s="66"/>
      <c r="M6" s="66"/>
      <c r="N6" s="66"/>
      <c r="O6" s="66"/>
      <c r="P6" s="66"/>
      <c r="Q6" s="66"/>
      <c r="R6" s="66"/>
      <c r="S6" s="66"/>
      <c r="T6" s="66"/>
      <c r="U6" s="66"/>
      <c r="V6" s="66"/>
      <c r="W6" s="66"/>
      <c r="X6" s="66"/>
      <c r="Y6" s="66"/>
    </row>
    <row r="7" spans="1:25" x14ac:dyDescent="0.25">
      <c r="A7" s="66"/>
      <c r="B7" s="66"/>
      <c r="C7" s="66"/>
      <c r="D7" s="66"/>
      <c r="E7" s="66"/>
      <c r="F7" s="66"/>
      <c r="G7" s="66"/>
      <c r="H7" s="66"/>
      <c r="I7" s="66"/>
      <c r="J7" s="66"/>
      <c r="K7" s="66"/>
      <c r="L7" s="66"/>
      <c r="M7" s="66"/>
      <c r="N7" s="66"/>
      <c r="O7" s="66"/>
      <c r="P7" s="66"/>
      <c r="Q7" s="66"/>
      <c r="R7" s="66"/>
      <c r="S7" s="66"/>
      <c r="T7" s="66"/>
      <c r="U7" s="66"/>
      <c r="V7" s="66"/>
      <c r="W7" s="66"/>
      <c r="X7" s="66"/>
      <c r="Y7" s="66"/>
    </row>
    <row r="8" spans="1:25" x14ac:dyDescent="0.25">
      <c r="A8" s="66"/>
      <c r="B8" s="66"/>
      <c r="C8" s="66"/>
      <c r="D8" s="66"/>
      <c r="E8" s="66"/>
      <c r="F8" s="66"/>
      <c r="G8" s="66"/>
      <c r="H8" s="66"/>
      <c r="I8" s="66"/>
      <c r="J8" s="66"/>
      <c r="K8" s="66"/>
      <c r="L8" s="66"/>
      <c r="M8" s="66"/>
      <c r="N8" s="66"/>
      <c r="O8" s="66"/>
      <c r="P8" s="66"/>
      <c r="Q8" s="66"/>
      <c r="R8" s="66"/>
      <c r="S8" s="66"/>
      <c r="T8" s="66"/>
      <c r="U8" s="66"/>
      <c r="V8" s="66"/>
      <c r="W8" s="66"/>
      <c r="X8" s="66"/>
      <c r="Y8" s="66"/>
    </row>
    <row r="9" spans="1:25" x14ac:dyDescent="0.25">
      <c r="A9" s="66"/>
      <c r="B9" s="66"/>
      <c r="C9" s="66"/>
      <c r="D9" s="66"/>
      <c r="E9" s="66"/>
      <c r="F9" s="66"/>
      <c r="G9" s="66"/>
      <c r="H9" s="66"/>
      <c r="I9" s="66"/>
      <c r="J9" s="66"/>
      <c r="K9" s="66"/>
      <c r="L9" s="66"/>
      <c r="M9" s="66"/>
      <c r="N9" s="66"/>
      <c r="O9" s="66"/>
      <c r="P9" s="66"/>
      <c r="Q9" s="66"/>
      <c r="R9" s="66"/>
      <c r="S9" s="66"/>
      <c r="T9" s="66"/>
      <c r="U9" s="66"/>
      <c r="V9" s="66"/>
      <c r="W9" s="66"/>
      <c r="X9" s="66"/>
      <c r="Y9" s="66"/>
    </row>
    <row r="10" spans="1:25" x14ac:dyDescent="0.25">
      <c r="A10" s="66"/>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25" x14ac:dyDescent="0.25">
      <c r="A11" s="66"/>
      <c r="B11" s="66"/>
      <c r="C11" s="66"/>
      <c r="D11" s="66"/>
      <c r="E11" s="66"/>
      <c r="F11" s="66"/>
      <c r="G11" s="66"/>
      <c r="H11" s="66"/>
      <c r="I11" s="66"/>
      <c r="J11" s="66"/>
      <c r="K11" s="66"/>
      <c r="L11" s="66"/>
      <c r="M11" s="66"/>
      <c r="N11" s="66"/>
      <c r="O11" s="66"/>
      <c r="P11" s="66"/>
      <c r="Q11" s="66"/>
      <c r="R11" s="66"/>
      <c r="S11" s="66"/>
      <c r="T11" s="66"/>
      <c r="U11" s="66"/>
      <c r="V11" s="66"/>
      <c r="W11" s="66"/>
      <c r="X11" s="66"/>
      <c r="Y11" s="66"/>
    </row>
    <row r="12" spans="1:25" x14ac:dyDescent="0.25">
      <c r="A12" s="66"/>
      <c r="B12" s="66"/>
      <c r="C12" s="66"/>
      <c r="D12" s="66"/>
      <c r="E12" s="66"/>
      <c r="F12" s="66"/>
      <c r="G12" s="66"/>
      <c r="H12" s="66"/>
      <c r="I12" s="66"/>
      <c r="J12" s="66"/>
      <c r="K12" s="66"/>
      <c r="L12" s="66"/>
      <c r="M12" s="66"/>
      <c r="N12" s="66"/>
      <c r="O12" s="66"/>
      <c r="P12" s="66"/>
      <c r="Q12" s="66"/>
      <c r="R12" s="66"/>
      <c r="S12" s="66"/>
      <c r="T12" s="66"/>
      <c r="U12" s="66"/>
      <c r="V12" s="66"/>
      <c r="W12" s="66"/>
      <c r="X12" s="66"/>
      <c r="Y12" s="66"/>
    </row>
    <row r="13" spans="1:25" x14ac:dyDescent="0.25">
      <c r="A13" s="66"/>
      <c r="B13" s="66"/>
      <c r="C13" s="66"/>
      <c r="D13" s="66"/>
      <c r="E13" s="66"/>
      <c r="F13" s="66"/>
      <c r="G13" s="66"/>
      <c r="H13" s="66"/>
      <c r="I13" s="66"/>
      <c r="J13" s="66"/>
      <c r="K13" s="66"/>
      <c r="L13" s="66"/>
      <c r="M13" s="66"/>
      <c r="N13" s="66"/>
      <c r="O13" s="66"/>
      <c r="P13" s="66"/>
      <c r="Q13" s="66"/>
      <c r="R13" s="66"/>
      <c r="S13" s="66"/>
      <c r="T13" s="66"/>
      <c r="U13" s="66"/>
      <c r="V13" s="66"/>
      <c r="W13" s="66"/>
      <c r="X13" s="66"/>
      <c r="Y13" s="66"/>
    </row>
    <row r="14" spans="1:25" x14ac:dyDescent="0.25">
      <c r="A14" s="66"/>
      <c r="B14" s="66"/>
      <c r="C14" s="66"/>
      <c r="D14" s="66"/>
      <c r="E14" s="66"/>
      <c r="F14" s="66"/>
      <c r="G14" s="66"/>
      <c r="H14" s="66"/>
      <c r="I14" s="66"/>
      <c r="J14" s="66"/>
      <c r="K14" s="66"/>
      <c r="L14" s="66"/>
      <c r="M14" s="66"/>
      <c r="N14" s="66"/>
      <c r="O14" s="66"/>
      <c r="P14" s="66"/>
      <c r="Q14" s="66"/>
      <c r="R14" s="66"/>
      <c r="S14" s="66"/>
      <c r="T14" s="66"/>
      <c r="U14" s="66"/>
      <c r="V14" s="66"/>
      <c r="W14" s="66"/>
      <c r="X14" s="66"/>
      <c r="Y14" s="66"/>
    </row>
    <row r="15" spans="1:25" x14ac:dyDescent="0.25">
      <c r="A15" s="66"/>
      <c r="B15" s="66"/>
      <c r="C15" s="66"/>
      <c r="D15" s="66"/>
      <c r="E15" s="66"/>
      <c r="F15" s="66"/>
      <c r="G15" s="66"/>
      <c r="H15" s="66"/>
      <c r="I15" s="66"/>
      <c r="J15" s="66"/>
      <c r="K15" s="66"/>
      <c r="L15" s="66"/>
      <c r="M15" s="66"/>
      <c r="N15" s="66"/>
      <c r="O15" s="66"/>
      <c r="P15" s="66"/>
      <c r="Q15" s="66"/>
      <c r="R15" s="66"/>
      <c r="S15" s="66"/>
      <c r="T15" s="66"/>
      <c r="U15" s="66"/>
      <c r="V15" s="66"/>
      <c r="W15" s="66"/>
      <c r="X15" s="66"/>
      <c r="Y15" s="66"/>
    </row>
    <row r="16" spans="1:25"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row>
    <row r="17" spans="1:25" x14ac:dyDescent="0.25">
      <c r="A17" s="66"/>
      <c r="B17" s="66"/>
      <c r="C17" s="66"/>
      <c r="D17" s="66"/>
      <c r="E17" s="66"/>
      <c r="F17" s="66"/>
      <c r="G17" s="66"/>
      <c r="H17" s="66"/>
      <c r="I17" s="66"/>
      <c r="J17" s="66"/>
      <c r="K17" s="66"/>
      <c r="L17" s="66"/>
      <c r="M17" s="66"/>
      <c r="N17" s="66"/>
      <c r="O17" s="66"/>
      <c r="P17" s="66"/>
      <c r="Q17" s="66"/>
      <c r="R17" s="66"/>
      <c r="S17" s="66"/>
      <c r="T17" s="66"/>
      <c r="U17" s="66"/>
      <c r="V17" s="66"/>
      <c r="W17" s="66"/>
      <c r="X17" s="66"/>
      <c r="Y17" s="66"/>
    </row>
    <row r="18" spans="1:25" x14ac:dyDescent="0.25">
      <c r="A18" s="66"/>
      <c r="B18" s="66"/>
      <c r="C18" s="66"/>
      <c r="D18" s="66"/>
      <c r="E18" s="66"/>
      <c r="F18" s="66"/>
      <c r="G18" s="66"/>
      <c r="H18" s="66"/>
      <c r="I18" s="66"/>
      <c r="J18" s="66"/>
      <c r="K18" s="66"/>
      <c r="L18" s="66"/>
      <c r="M18" s="66"/>
      <c r="N18" s="66"/>
      <c r="O18" s="66"/>
      <c r="P18" s="66"/>
      <c r="Q18" s="66"/>
      <c r="R18" s="66"/>
      <c r="S18" s="66"/>
      <c r="T18" s="66"/>
      <c r="U18" s="66"/>
      <c r="V18" s="66"/>
      <c r="W18" s="66"/>
      <c r="X18" s="66"/>
      <c r="Y18" s="66"/>
    </row>
    <row r="19" spans="1:25"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row>
    <row r="20" spans="1:25" x14ac:dyDescent="0.25">
      <c r="A20" s="66"/>
      <c r="B20" s="66"/>
      <c r="C20" s="66"/>
      <c r="D20" s="66"/>
      <c r="E20" s="66"/>
      <c r="F20" s="66"/>
      <c r="G20" s="66"/>
      <c r="H20" s="66"/>
      <c r="I20" s="66"/>
      <c r="J20" s="66"/>
      <c r="K20" s="66"/>
      <c r="L20" s="66"/>
      <c r="M20" s="66"/>
      <c r="N20" s="66"/>
      <c r="O20" s="66"/>
      <c r="P20" s="66"/>
      <c r="Q20" s="66"/>
      <c r="R20" s="66"/>
      <c r="S20" s="66"/>
      <c r="T20" s="66"/>
      <c r="U20" s="66"/>
      <c r="V20" s="66"/>
      <c r="W20" s="66"/>
      <c r="X20" s="66"/>
      <c r="Y20" s="66"/>
    </row>
    <row r="21" spans="1:25" x14ac:dyDescent="0.25">
      <c r="A21" s="66"/>
      <c r="B21" s="66"/>
      <c r="C21" s="66"/>
      <c r="D21" s="66"/>
      <c r="E21" s="66"/>
      <c r="F21" s="66"/>
      <c r="G21" s="66"/>
      <c r="H21" s="66"/>
      <c r="I21" s="66"/>
      <c r="J21" s="66"/>
      <c r="K21" s="66"/>
      <c r="L21" s="66"/>
      <c r="M21" s="66"/>
      <c r="N21" s="66"/>
      <c r="O21" s="66"/>
      <c r="P21" s="66"/>
      <c r="Q21" s="66"/>
      <c r="R21" s="66"/>
      <c r="S21" s="66"/>
      <c r="T21" s="66"/>
      <c r="U21" s="66"/>
      <c r="V21" s="66"/>
      <c r="W21" s="66"/>
      <c r="X21" s="66"/>
      <c r="Y21" s="66"/>
    </row>
    <row r="22" spans="1:25" x14ac:dyDescent="0.25">
      <c r="A22" s="66"/>
      <c r="B22" s="66"/>
      <c r="C22" s="66"/>
      <c r="D22" s="66"/>
      <c r="E22" s="66"/>
      <c r="F22" s="66"/>
      <c r="G22" s="66"/>
      <c r="H22" s="66"/>
      <c r="I22" s="66"/>
      <c r="J22" s="66"/>
      <c r="K22" s="66"/>
      <c r="L22" s="66"/>
      <c r="M22" s="66"/>
      <c r="N22" s="66"/>
      <c r="O22" s="66"/>
      <c r="P22" s="66"/>
      <c r="Q22" s="66"/>
      <c r="R22" s="66"/>
      <c r="S22" s="66"/>
      <c r="T22" s="66"/>
      <c r="U22" s="66"/>
      <c r="V22" s="66"/>
      <c r="W22" s="66"/>
      <c r="X22" s="66"/>
      <c r="Y22" s="66"/>
    </row>
    <row r="23" spans="1:25" x14ac:dyDescent="0.25">
      <c r="A23" s="66"/>
      <c r="B23" s="66"/>
      <c r="C23" s="66"/>
      <c r="D23" s="66"/>
      <c r="E23" s="66"/>
      <c r="F23" s="66"/>
      <c r="G23" s="66"/>
      <c r="H23" s="66"/>
      <c r="I23" s="66"/>
      <c r="J23" s="66"/>
      <c r="K23" s="66"/>
      <c r="L23" s="66"/>
      <c r="M23" s="66"/>
      <c r="N23" s="66"/>
      <c r="O23" s="66"/>
      <c r="P23" s="66"/>
      <c r="Q23" s="66"/>
      <c r="R23" s="66"/>
      <c r="S23" s="66"/>
      <c r="T23" s="66"/>
      <c r="U23" s="66"/>
      <c r="V23" s="66"/>
      <c r="W23" s="66"/>
      <c r="X23" s="66"/>
      <c r="Y23" s="66"/>
    </row>
    <row r="24" spans="1:25"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row>
    <row r="25" spans="1:25"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row>
    <row r="26" spans="1:25"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row>
    <row r="27" spans="1:25"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row>
    <row r="28" spans="1:25"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row>
    <row r="29" spans="1:25"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row>
    <row r="30" spans="1:25"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row>
    <row r="31" spans="1:25" x14ac:dyDescent="0.25">
      <c r="A31" s="66"/>
      <c r="B31" s="66"/>
      <c r="C31" s="66"/>
      <c r="D31" s="66"/>
      <c r="E31" s="66"/>
      <c r="F31" s="66"/>
      <c r="G31" s="66"/>
      <c r="H31" s="66"/>
      <c r="I31" s="66"/>
      <c r="J31" s="66"/>
      <c r="K31" s="66"/>
      <c r="L31" s="66"/>
      <c r="M31" s="66"/>
      <c r="N31" s="66"/>
      <c r="O31" s="66"/>
      <c r="P31" s="66"/>
      <c r="Q31" s="66"/>
      <c r="R31" s="66"/>
      <c r="S31" s="66"/>
      <c r="T31" s="66"/>
      <c r="U31" s="66"/>
      <c r="V31" s="66"/>
      <c r="W31" s="66"/>
      <c r="X31" s="66"/>
      <c r="Y31" s="66"/>
    </row>
    <row r="32" spans="1:25"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row>
    <row r="33" spans="1:25" x14ac:dyDescent="0.25">
      <c r="A33" s="66"/>
      <c r="B33" s="66"/>
      <c r="C33" s="66"/>
      <c r="D33" s="66"/>
      <c r="E33" s="66"/>
      <c r="F33" s="66"/>
      <c r="G33" s="66"/>
      <c r="H33" s="66"/>
      <c r="I33" s="66"/>
      <c r="J33" s="66"/>
      <c r="K33" s="66"/>
      <c r="L33" s="66"/>
      <c r="M33" s="66"/>
      <c r="N33" s="66"/>
      <c r="O33" s="66"/>
      <c r="P33" s="66"/>
      <c r="Q33" s="66"/>
      <c r="R33" s="66"/>
      <c r="S33" s="66"/>
      <c r="T33" s="66"/>
      <c r="U33" s="66"/>
      <c r="V33" s="66"/>
      <c r="W33" s="66"/>
      <c r="X33" s="66"/>
      <c r="Y33" s="66"/>
    </row>
    <row r="34" spans="1:25" x14ac:dyDescent="0.25">
      <c r="A34" s="66"/>
      <c r="B34" s="66"/>
      <c r="C34" s="66"/>
      <c r="D34" s="66"/>
      <c r="E34" s="66"/>
      <c r="F34" s="66"/>
      <c r="G34" s="66"/>
      <c r="H34" s="66"/>
      <c r="I34" s="66"/>
      <c r="J34" s="66"/>
      <c r="K34" s="66"/>
      <c r="L34" s="66"/>
      <c r="M34" s="66"/>
      <c r="N34" s="66"/>
      <c r="O34" s="66"/>
      <c r="P34" s="66"/>
      <c r="Q34" s="66"/>
      <c r="R34" s="66"/>
      <c r="S34" s="66"/>
      <c r="T34" s="66"/>
      <c r="U34" s="66"/>
      <c r="V34" s="66"/>
      <c r="W34" s="66"/>
      <c r="X34" s="66"/>
      <c r="Y34" s="66"/>
    </row>
    <row r="35" spans="1:25" x14ac:dyDescent="0.25">
      <c r="A35" s="66"/>
      <c r="B35" s="66"/>
      <c r="C35" s="66"/>
      <c r="D35" s="66"/>
      <c r="E35" s="66"/>
      <c r="F35" s="66"/>
      <c r="G35" s="66"/>
      <c r="H35" s="66"/>
      <c r="I35" s="66"/>
      <c r="J35" s="66"/>
      <c r="K35" s="66"/>
      <c r="L35" s="66"/>
      <c r="M35" s="66"/>
      <c r="N35" s="66"/>
      <c r="O35" s="66"/>
      <c r="P35" s="66"/>
      <c r="Q35" s="66"/>
      <c r="R35" s="66"/>
      <c r="S35" s="66"/>
      <c r="T35" s="66"/>
      <c r="U35" s="66"/>
      <c r="V35" s="66"/>
      <c r="W35" s="66"/>
      <c r="X35" s="66"/>
      <c r="Y35" s="66"/>
    </row>
    <row r="36" spans="1:25" x14ac:dyDescent="0.25">
      <c r="A36" s="66"/>
      <c r="B36" s="66"/>
      <c r="C36" s="66"/>
      <c r="D36" s="66"/>
      <c r="E36" s="66"/>
      <c r="F36" s="66"/>
      <c r="G36" s="66"/>
      <c r="H36" s="66"/>
      <c r="I36" s="66"/>
      <c r="J36" s="66"/>
      <c r="K36" s="66"/>
      <c r="L36" s="66"/>
      <c r="M36" s="66"/>
      <c r="N36" s="66"/>
      <c r="O36" s="66"/>
      <c r="P36" s="66"/>
      <c r="Q36" s="66"/>
      <c r="R36" s="66"/>
      <c r="S36" s="66"/>
      <c r="T36" s="66"/>
      <c r="U36" s="66"/>
      <c r="V36" s="66"/>
      <c r="W36" s="66"/>
      <c r="X36" s="66"/>
      <c r="Y36" s="66"/>
    </row>
    <row r="37" spans="1:25" x14ac:dyDescent="0.25">
      <c r="A37" s="66"/>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1:25" x14ac:dyDescent="0.25">
      <c r="A38" s="66"/>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1:25" x14ac:dyDescent="0.25">
      <c r="A39" s="66"/>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1:25" x14ac:dyDescent="0.25">
      <c r="A40" s="66"/>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1:25"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1:25"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1:25" x14ac:dyDescent="0.25">
      <c r="A44" s="66"/>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1:25"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row>
    <row r="46" spans="1:25"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row>
    <row r="47" spans="1:25"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row>
    <row r="48" spans="1:25" x14ac:dyDescent="0.25">
      <c r="A48" s="66"/>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17" x14ac:dyDescent="0.25">
      <c r="A49" s="64"/>
      <c r="B49" s="64"/>
      <c r="C49" s="64"/>
      <c r="D49" s="64"/>
      <c r="E49" s="64"/>
      <c r="F49" s="64"/>
      <c r="G49" s="64"/>
      <c r="H49" s="64"/>
      <c r="I49" s="64"/>
      <c r="J49" s="64"/>
      <c r="K49" s="64"/>
      <c r="L49" s="64"/>
      <c r="M49" s="64"/>
      <c r="N49" s="64"/>
      <c r="O49" s="64"/>
      <c r="P49" s="64"/>
      <c r="Q49" s="64"/>
    </row>
    <row r="50" spans="1:17" x14ac:dyDescent="0.25">
      <c r="A50" s="64"/>
      <c r="B50" s="64"/>
      <c r="C50" s="64"/>
      <c r="D50" s="64"/>
      <c r="E50" s="64"/>
      <c r="F50" s="64"/>
      <c r="G50" s="64"/>
      <c r="H50" s="64"/>
      <c r="I50" s="64"/>
      <c r="J50" s="64"/>
      <c r="K50" s="64"/>
      <c r="L50" s="64"/>
      <c r="M50" s="64"/>
      <c r="N50" s="64"/>
      <c r="O50" s="64"/>
      <c r="P50" s="64"/>
      <c r="Q50" s="64"/>
    </row>
    <row r="51" spans="1:17" x14ac:dyDescent="0.25">
      <c r="A51" s="64"/>
      <c r="B51" s="64"/>
      <c r="C51" s="64"/>
      <c r="D51" s="64"/>
      <c r="E51" s="64"/>
      <c r="F51" s="64"/>
      <c r="G51" s="64"/>
      <c r="H51" s="64"/>
      <c r="I51" s="64"/>
      <c r="J51" s="64"/>
      <c r="K51" s="64"/>
      <c r="L51" s="64"/>
      <c r="M51" s="64"/>
      <c r="N51" s="64"/>
      <c r="O51" s="64"/>
      <c r="P51" s="64"/>
      <c r="Q51" s="64"/>
    </row>
    <row r="52" spans="1:17" x14ac:dyDescent="0.25">
      <c r="A52" s="64"/>
      <c r="B52" s="64"/>
      <c r="C52" s="64"/>
      <c r="D52" s="64"/>
      <c r="E52" s="64"/>
      <c r="F52" s="64"/>
      <c r="G52" s="64"/>
      <c r="H52" s="64"/>
      <c r="I52" s="64"/>
      <c r="J52" s="64"/>
      <c r="K52" s="64"/>
      <c r="L52" s="64"/>
      <c r="M52" s="64"/>
      <c r="N52" s="64"/>
      <c r="O52" s="64"/>
      <c r="P52" s="64"/>
      <c r="Q52" s="64"/>
    </row>
    <row r="53" spans="1:17" x14ac:dyDescent="0.25">
      <c r="A53" s="64"/>
      <c r="B53" s="64"/>
      <c r="C53" s="64"/>
      <c r="D53" s="64"/>
      <c r="E53" s="64"/>
      <c r="F53" s="64"/>
      <c r="G53" s="64"/>
      <c r="H53" s="64"/>
      <c r="I53" s="64"/>
      <c r="J53" s="64"/>
      <c r="K53" s="64"/>
      <c r="L53" s="64"/>
      <c r="M53" s="64"/>
      <c r="N53" s="64"/>
      <c r="O53" s="64"/>
      <c r="P53" s="64"/>
      <c r="Q53" s="64"/>
    </row>
    <row r="54" spans="1:17" x14ac:dyDescent="0.25">
      <c r="A54" s="64"/>
      <c r="B54" s="64"/>
      <c r="C54" s="64"/>
      <c r="D54" s="64"/>
      <c r="E54" s="64"/>
      <c r="F54" s="64"/>
      <c r="G54" s="64"/>
      <c r="H54" s="64"/>
      <c r="I54" s="64"/>
      <c r="J54" s="64"/>
      <c r="K54" s="64"/>
      <c r="L54" s="64"/>
      <c r="M54" s="64"/>
      <c r="N54" s="64"/>
      <c r="O54" s="64"/>
      <c r="P54" s="64"/>
      <c r="Q54" s="64"/>
    </row>
    <row r="55" spans="1:17" x14ac:dyDescent="0.25">
      <c r="A55" s="64"/>
      <c r="B55" s="64"/>
      <c r="C55" s="64"/>
      <c r="D55" s="64"/>
      <c r="E55" s="64"/>
      <c r="F55" s="64"/>
      <c r="G55" s="64"/>
      <c r="H55" s="64"/>
      <c r="I55" s="64"/>
      <c r="J55" s="64"/>
      <c r="K55" s="64"/>
      <c r="L55" s="64"/>
      <c r="M55" s="64"/>
      <c r="N55" s="64"/>
      <c r="O55" s="64"/>
      <c r="P55" s="64"/>
      <c r="Q55" s="64"/>
    </row>
  </sheetData>
  <mergeCells count="9">
    <mergeCell ref="A55:Q55"/>
    <mergeCell ref="A2:Y48"/>
    <mergeCell ref="A49:Q49"/>
    <mergeCell ref="A50:Q50"/>
    <mergeCell ref="A51:Q51"/>
    <mergeCell ref="A52:Q52"/>
    <mergeCell ref="A53:Q53"/>
    <mergeCell ref="A54:Q54"/>
    <mergeCell ref="A1:Q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ECB9-A8AA-42A8-80B7-57E603E0478C}">
  <dimension ref="A1:BK280"/>
  <sheetViews>
    <sheetView showGridLines="0" topLeftCell="M2" zoomScale="108" zoomScaleNormal="145" workbookViewId="0">
      <selection activeCell="AU280" sqref="AQ268:AU280"/>
    </sheetView>
  </sheetViews>
  <sheetFormatPr defaultColWidth="8.88671875" defaultRowHeight="13.2" x14ac:dyDescent="0.25"/>
  <cols>
    <col min="1" max="2" width="26.6640625" customWidth="1"/>
    <col min="3" max="3" width="2.44140625" customWidth="1"/>
    <col min="4" max="5" width="9" bestFit="1" customWidth="1"/>
    <col min="6" max="6" width="9.5546875" bestFit="1" customWidth="1"/>
    <col min="7" max="10" width="9" bestFit="1" customWidth="1"/>
    <col min="11" max="11" width="9.5546875" bestFit="1" customWidth="1"/>
    <col min="12" max="15" width="9" bestFit="1" customWidth="1"/>
    <col min="16" max="16" width="9.5546875" bestFit="1" customWidth="1"/>
    <col min="17" max="17" width="9" bestFit="1" customWidth="1"/>
    <col min="39" max="39" width="11" bestFit="1" customWidth="1"/>
  </cols>
  <sheetData>
    <row r="1" spans="1:60" hidden="1" x14ac:dyDescent="0.25">
      <c r="A1" s="1" t="e">
        <f ca="1">DotStatQuery(B1)</f>
        <v>#NAME?</v>
      </c>
      <c r="B1" s="1" t="s">
        <v>0</v>
      </c>
    </row>
    <row r="2" spans="1:60" ht="18" x14ac:dyDescent="0.25">
      <c r="A2" s="2" t="s">
        <v>1</v>
      </c>
      <c r="S2" s="27" t="s">
        <v>761</v>
      </c>
      <c r="T2" s="27" t="s">
        <v>761</v>
      </c>
      <c r="U2" s="27" t="s">
        <v>761</v>
      </c>
      <c r="V2" s="27" t="s">
        <v>761</v>
      </c>
      <c r="AR2" s="31"/>
    </row>
    <row r="3" spans="1:60" ht="15" customHeight="1" x14ac:dyDescent="0.25">
      <c r="A3" s="52" t="s">
        <v>2</v>
      </c>
      <c r="B3" s="53"/>
      <c r="C3" s="54"/>
      <c r="D3" s="55" t="s">
        <v>3</v>
      </c>
      <c r="E3" s="56"/>
      <c r="F3" s="56"/>
      <c r="G3" s="56"/>
      <c r="H3" s="57"/>
      <c r="I3" s="55" t="s">
        <v>4</v>
      </c>
      <c r="J3" s="56"/>
      <c r="K3" s="56"/>
      <c r="L3" s="56"/>
      <c r="M3" s="57"/>
      <c r="N3" s="55" t="s">
        <v>5</v>
      </c>
      <c r="O3" s="56"/>
      <c r="P3" s="56"/>
      <c r="Q3" s="56"/>
      <c r="R3" s="57"/>
      <c r="S3" s="18"/>
      <c r="T3" s="18"/>
      <c r="U3" s="18"/>
      <c r="V3" s="18"/>
      <c r="X3" s="27" t="s">
        <v>42</v>
      </c>
      <c r="Y3" s="27" t="s">
        <v>42</v>
      </c>
      <c r="Z3" s="27" t="s">
        <v>42</v>
      </c>
      <c r="AA3" s="27" t="s">
        <v>42</v>
      </c>
      <c r="AB3" s="27" t="s">
        <v>42</v>
      </c>
      <c r="AC3" s="27" t="s">
        <v>42</v>
      </c>
      <c r="AD3" s="27" t="s">
        <v>42</v>
      </c>
      <c r="AE3" s="27" t="s">
        <v>42</v>
      </c>
      <c r="AF3" s="27" t="s">
        <v>42</v>
      </c>
      <c r="AG3" s="27" t="s">
        <v>42</v>
      </c>
      <c r="AH3" s="27" t="s">
        <v>42</v>
      </c>
      <c r="AI3" s="27" t="s">
        <v>42</v>
      </c>
      <c r="AJ3" s="27" t="s">
        <v>42</v>
      </c>
      <c r="AK3" s="27" t="s">
        <v>42</v>
      </c>
      <c r="AL3" s="27" t="s">
        <v>42</v>
      </c>
      <c r="AM3" s="27" t="s">
        <v>43</v>
      </c>
      <c r="AR3" s="32"/>
    </row>
    <row r="4" spans="1:60" ht="39.6" x14ac:dyDescent="0.25">
      <c r="A4" s="52" t="s">
        <v>6</v>
      </c>
      <c r="B4" s="53"/>
      <c r="C4" s="54"/>
      <c r="D4" s="3" t="s">
        <v>7</v>
      </c>
      <c r="E4" s="3" t="s">
        <v>8</v>
      </c>
      <c r="F4" s="3" t="s">
        <v>9</v>
      </c>
      <c r="G4" s="3" t="s">
        <v>10</v>
      </c>
      <c r="H4" s="3" t="s">
        <v>11</v>
      </c>
      <c r="I4" s="3" t="s">
        <v>7</v>
      </c>
      <c r="J4" s="3" t="s">
        <v>8</v>
      </c>
      <c r="K4" s="3" t="s">
        <v>9</v>
      </c>
      <c r="L4" s="3" t="s">
        <v>10</v>
      </c>
      <c r="M4" s="3" t="s">
        <v>11</v>
      </c>
      <c r="N4" s="3" t="s">
        <v>7</v>
      </c>
      <c r="O4" s="3" t="s">
        <v>8</v>
      </c>
      <c r="P4" s="3" t="s">
        <v>9</v>
      </c>
      <c r="Q4" s="3" t="s">
        <v>10</v>
      </c>
      <c r="R4" s="3" t="s">
        <v>11</v>
      </c>
      <c r="S4" s="19" t="s">
        <v>37</v>
      </c>
      <c r="T4" s="19" t="s">
        <v>38</v>
      </c>
      <c r="U4" s="19" t="s">
        <v>39</v>
      </c>
      <c r="V4" s="19" t="s">
        <v>40</v>
      </c>
      <c r="X4" s="28" t="str">
        <f>D4</f>
        <v>Tuberculosis</v>
      </c>
      <c r="Y4" s="28" t="str">
        <f>E4</f>
        <v>HIV-AIDS</v>
      </c>
      <c r="Z4" s="28" t="str">
        <f t="shared" ref="Z4:AL4" si="0">F4</f>
        <v>Malignant neoplasms</v>
      </c>
      <c r="AA4" s="28" t="str">
        <f t="shared" si="0"/>
        <v>Diabetes mellitus</v>
      </c>
      <c r="AB4" s="28" t="str">
        <f t="shared" si="0"/>
        <v>Dementia</v>
      </c>
      <c r="AC4" s="28" t="str">
        <f t="shared" si="0"/>
        <v>Tuberculosis</v>
      </c>
      <c r="AD4" s="28" t="str">
        <f t="shared" si="0"/>
        <v>HIV-AIDS</v>
      </c>
      <c r="AE4" s="28" t="str">
        <f t="shared" si="0"/>
        <v>Malignant neoplasms</v>
      </c>
      <c r="AF4" s="28" t="str">
        <f t="shared" si="0"/>
        <v>Diabetes mellitus</v>
      </c>
      <c r="AG4" s="28" t="str">
        <f t="shared" si="0"/>
        <v>Dementia</v>
      </c>
      <c r="AH4" s="28" t="str">
        <f t="shared" si="0"/>
        <v>Tuberculosis</v>
      </c>
      <c r="AI4" s="28" t="str">
        <f t="shared" si="0"/>
        <v>HIV-AIDS</v>
      </c>
      <c r="AJ4" s="28" t="str">
        <f t="shared" si="0"/>
        <v>Malignant neoplasms</v>
      </c>
      <c r="AK4" s="28" t="str">
        <f t="shared" si="0"/>
        <v>Diabetes mellitus</v>
      </c>
      <c r="AL4" s="28" t="str">
        <f t="shared" si="0"/>
        <v>Dementia</v>
      </c>
      <c r="AM4" s="30" t="s">
        <v>755</v>
      </c>
    </row>
    <row r="5" spans="1:60" ht="13.8" x14ac:dyDescent="0.3">
      <c r="A5" s="4" t="s">
        <v>12</v>
      </c>
      <c r="B5" s="4" t="s">
        <v>13</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20"/>
      <c r="T5" s="20"/>
      <c r="U5" s="20"/>
      <c r="V5" s="20" t="s">
        <v>41</v>
      </c>
      <c r="X5" s="27" t="s">
        <v>762</v>
      </c>
      <c r="Y5" s="27" t="s">
        <v>763</v>
      </c>
      <c r="Z5" s="27" t="s">
        <v>764</v>
      </c>
      <c r="AA5" s="27" t="s">
        <v>765</v>
      </c>
      <c r="AB5" s="27" t="s">
        <v>766</v>
      </c>
      <c r="AC5" s="27" t="s">
        <v>767</v>
      </c>
      <c r="AD5" s="27" t="s">
        <v>768</v>
      </c>
      <c r="AE5" s="27" t="s">
        <v>769</v>
      </c>
      <c r="AF5" s="27" t="s">
        <v>770</v>
      </c>
      <c r="AG5" s="27" t="s">
        <v>771</v>
      </c>
      <c r="AH5" s="27" t="s">
        <v>772</v>
      </c>
      <c r="AI5" s="27" t="s">
        <v>773</v>
      </c>
      <c r="AJ5" s="27" t="s">
        <v>774</v>
      </c>
      <c r="AK5" s="27" t="s">
        <v>775</v>
      </c>
      <c r="AL5" s="27" t="s">
        <v>776</v>
      </c>
      <c r="AM5" s="27" t="s">
        <v>43</v>
      </c>
      <c r="AN5" s="27" t="s">
        <v>754</v>
      </c>
      <c r="AO5" s="27" t="s">
        <v>756</v>
      </c>
      <c r="AP5" s="27" t="s">
        <v>757</v>
      </c>
    </row>
    <row r="6" spans="1:60" ht="18" x14ac:dyDescent="0.3">
      <c r="A6" s="24" t="s">
        <v>15</v>
      </c>
      <c r="B6" s="6" t="s">
        <v>16</v>
      </c>
      <c r="C6" s="5" t="s">
        <v>14</v>
      </c>
      <c r="D6" s="7">
        <v>21</v>
      </c>
      <c r="E6" s="7">
        <v>11</v>
      </c>
      <c r="F6" s="7">
        <v>9279</v>
      </c>
      <c r="G6" s="7">
        <v>1639</v>
      </c>
      <c r="H6" s="7">
        <v>653</v>
      </c>
      <c r="I6" s="7">
        <v>45</v>
      </c>
      <c r="J6" s="7">
        <v>40</v>
      </c>
      <c r="K6" s="7">
        <v>10818</v>
      </c>
      <c r="L6" s="7">
        <v>1233</v>
      </c>
      <c r="M6" s="7">
        <v>288</v>
      </c>
      <c r="N6" s="7">
        <v>66</v>
      </c>
      <c r="O6" s="7">
        <v>51</v>
      </c>
      <c r="P6" s="7">
        <v>20097</v>
      </c>
      <c r="Q6" s="7">
        <v>2872</v>
      </c>
      <c r="R6" s="7">
        <v>941</v>
      </c>
      <c r="S6" s="23">
        <f>(N6*1/5)+(N6*1/5)+(O6*1/5)+(P6*1/5)+(Q6*1/5)+(R6*1/5)</f>
        <v>4818.5999999999995</v>
      </c>
      <c r="T6" s="23">
        <f t="shared" ref="T6:T68" si="1">RANK(S6,$S$6:$S$68,1)</f>
        <v>25</v>
      </c>
      <c r="U6" s="23">
        <f>SUM(N6:R6)</f>
        <v>24027</v>
      </c>
      <c r="V6" s="23">
        <f>RANK(U6,$U$6:$U$68,0)</f>
        <v>39</v>
      </c>
      <c r="X6">
        <f>RANK(D6,D$6:D$68,1)</f>
        <v>37</v>
      </c>
      <c r="Y6">
        <f t="shared" ref="Y6:AL15" si="2">RANK(E6,E$6:E$68,1)</f>
        <v>34</v>
      </c>
      <c r="Z6">
        <f t="shared" si="2"/>
        <v>26</v>
      </c>
      <c r="AA6">
        <f t="shared" si="2"/>
        <v>38</v>
      </c>
      <c r="AB6">
        <f t="shared" si="2"/>
        <v>10</v>
      </c>
      <c r="AC6">
        <f t="shared" si="2"/>
        <v>38</v>
      </c>
      <c r="AD6">
        <f t="shared" si="2"/>
        <v>45</v>
      </c>
      <c r="AE6">
        <f t="shared" si="2"/>
        <v>26</v>
      </c>
      <c r="AF6">
        <f t="shared" si="2"/>
        <v>34</v>
      </c>
      <c r="AG6">
        <f t="shared" si="2"/>
        <v>10</v>
      </c>
      <c r="AH6">
        <f t="shared" si="2"/>
        <v>39</v>
      </c>
      <c r="AI6">
        <f t="shared" si="2"/>
        <v>43</v>
      </c>
      <c r="AJ6">
        <f t="shared" si="2"/>
        <v>25</v>
      </c>
      <c r="AK6">
        <f t="shared" si="2"/>
        <v>37</v>
      </c>
      <c r="AL6">
        <f t="shared" si="2"/>
        <v>10</v>
      </c>
      <c r="AM6">
        <v>1000000</v>
      </c>
      <c r="AN6">
        <f>BH204</f>
        <v>1000019.5</v>
      </c>
      <c r="AO6" t="str">
        <f>B6</f>
        <v>2013</v>
      </c>
      <c r="AP6" s="29" t="str">
        <f>A6</f>
        <v>Austria</v>
      </c>
      <c r="AR6" s="33" t="s">
        <v>44</v>
      </c>
      <c r="AS6" s="34">
        <v>3065762</v>
      </c>
      <c r="AT6" s="33" t="s">
        <v>45</v>
      </c>
      <c r="AU6" s="34">
        <v>63</v>
      </c>
      <c r="AV6" s="33" t="s">
        <v>46</v>
      </c>
      <c r="AW6" s="34">
        <v>15</v>
      </c>
      <c r="AX6" s="33" t="s">
        <v>47</v>
      </c>
      <c r="AY6" s="34">
        <v>63</v>
      </c>
      <c r="AZ6" s="33" t="s">
        <v>48</v>
      </c>
      <c r="BA6" s="34">
        <v>0</v>
      </c>
      <c r="BB6" s="33" t="s">
        <v>49</v>
      </c>
      <c r="BC6" s="34" t="s">
        <v>50</v>
      </c>
    </row>
    <row r="7" spans="1:60" ht="18.600000000000001" thickBot="1" x14ac:dyDescent="0.35">
      <c r="A7" s="25" t="str">
        <f>A6</f>
        <v>Austria</v>
      </c>
      <c r="B7" s="6" t="s">
        <v>17</v>
      </c>
      <c r="C7" s="5" t="s">
        <v>14</v>
      </c>
      <c r="D7" s="8">
        <v>20</v>
      </c>
      <c r="E7" s="8">
        <v>7</v>
      </c>
      <c r="F7" s="8">
        <v>9618</v>
      </c>
      <c r="G7" s="8">
        <v>1718</v>
      </c>
      <c r="H7" s="8">
        <v>625</v>
      </c>
      <c r="I7" s="8">
        <v>49</v>
      </c>
      <c r="J7" s="8">
        <v>35</v>
      </c>
      <c r="K7" s="8">
        <v>10884</v>
      </c>
      <c r="L7" s="8">
        <v>1403</v>
      </c>
      <c r="M7" s="8">
        <v>276</v>
      </c>
      <c r="N7" s="8">
        <v>69</v>
      </c>
      <c r="O7" s="8">
        <v>42</v>
      </c>
      <c r="P7" s="8">
        <v>20502</v>
      </c>
      <c r="Q7" s="8">
        <v>3121</v>
      </c>
      <c r="R7" s="8">
        <v>901</v>
      </c>
      <c r="S7" s="23">
        <f t="shared" ref="S7:S68" si="3">(N7*1/5)+(N7*1/5)+(O7*1/5)+(P7*1/5)+(Q7*1/5)+(R7*1/5)</f>
        <v>4940.7999999999993</v>
      </c>
      <c r="T7" s="23">
        <f t="shared" si="1"/>
        <v>26</v>
      </c>
      <c r="U7" s="23">
        <f>SUM(N7:R7)</f>
        <v>24635</v>
      </c>
      <c r="V7" s="23">
        <f t="shared" ref="V7:V68" si="4">RANK(U7,$U$6:$U$68,0)</f>
        <v>38</v>
      </c>
      <c r="X7">
        <f t="shared" ref="X7:X68" si="5">RANK(D7,D$6:D$68,1)</f>
        <v>35</v>
      </c>
      <c r="Y7">
        <f t="shared" si="2"/>
        <v>25</v>
      </c>
      <c r="Z7">
        <f t="shared" si="2"/>
        <v>32</v>
      </c>
      <c r="AA7">
        <f t="shared" si="2"/>
        <v>41</v>
      </c>
      <c r="AB7">
        <f t="shared" si="2"/>
        <v>9</v>
      </c>
      <c r="AC7">
        <f t="shared" si="2"/>
        <v>39</v>
      </c>
      <c r="AD7">
        <f t="shared" si="2"/>
        <v>40</v>
      </c>
      <c r="AE7">
        <f t="shared" si="2"/>
        <v>27</v>
      </c>
      <c r="AF7">
        <f t="shared" si="2"/>
        <v>39</v>
      </c>
      <c r="AG7">
        <f t="shared" si="2"/>
        <v>9</v>
      </c>
      <c r="AH7">
        <f t="shared" si="2"/>
        <v>41</v>
      </c>
      <c r="AI7">
        <f t="shared" si="2"/>
        <v>37</v>
      </c>
      <c r="AJ7">
        <f t="shared" si="2"/>
        <v>29</v>
      </c>
      <c r="AK7">
        <f t="shared" si="2"/>
        <v>42</v>
      </c>
      <c r="AL7">
        <f t="shared" si="2"/>
        <v>9</v>
      </c>
      <c r="AM7">
        <v>1000000</v>
      </c>
      <c r="AN7">
        <f t="shared" ref="AN7:AN68" si="6">BH205</f>
        <v>1000033</v>
      </c>
      <c r="AO7" t="str">
        <f t="shared" ref="AO7:AO68" si="7">B7</f>
        <v>2014</v>
      </c>
      <c r="AP7" s="29" t="str">
        <f t="shared" ref="AP7:AP68" si="8">A7</f>
        <v>Austria</v>
      </c>
      <c r="AR7" s="31"/>
    </row>
    <row r="8" spans="1:60" ht="14.4" thickBot="1" x14ac:dyDescent="0.35">
      <c r="A8" s="25" t="str">
        <f t="shared" ref="A8:A13" si="9">A7</f>
        <v>Austria</v>
      </c>
      <c r="B8" s="6" t="s">
        <v>18</v>
      </c>
      <c r="C8" s="5" t="s">
        <v>14</v>
      </c>
      <c r="D8" s="7">
        <v>23</v>
      </c>
      <c r="E8" s="7">
        <v>11</v>
      </c>
      <c r="F8" s="7">
        <v>9403</v>
      </c>
      <c r="G8" s="7">
        <v>1886</v>
      </c>
      <c r="H8" s="7">
        <v>766</v>
      </c>
      <c r="I8" s="7">
        <v>39</v>
      </c>
      <c r="J8" s="7">
        <v>30</v>
      </c>
      <c r="K8" s="7">
        <v>10946</v>
      </c>
      <c r="L8" s="7">
        <v>1577</v>
      </c>
      <c r="M8" s="7">
        <v>346</v>
      </c>
      <c r="N8" s="7">
        <v>62</v>
      </c>
      <c r="O8" s="7">
        <v>41</v>
      </c>
      <c r="P8" s="7">
        <v>20349</v>
      </c>
      <c r="Q8" s="7">
        <v>3463</v>
      </c>
      <c r="R8" s="7">
        <v>1112</v>
      </c>
      <c r="S8" s="23">
        <f t="shared" si="3"/>
        <v>5017.8</v>
      </c>
      <c r="T8" s="23">
        <f t="shared" si="1"/>
        <v>28</v>
      </c>
      <c r="U8" s="23">
        <f t="shared" ref="U8:U68" si="10">SUM(N8:R8)</f>
        <v>25027</v>
      </c>
      <c r="V8" s="23">
        <f t="shared" si="4"/>
        <v>37</v>
      </c>
      <c r="X8">
        <f t="shared" si="5"/>
        <v>41</v>
      </c>
      <c r="Y8">
        <f t="shared" si="2"/>
        <v>34</v>
      </c>
      <c r="Z8">
        <f t="shared" si="2"/>
        <v>27</v>
      </c>
      <c r="AA8">
        <f t="shared" si="2"/>
        <v>45</v>
      </c>
      <c r="AB8">
        <f t="shared" si="2"/>
        <v>11</v>
      </c>
      <c r="AC8">
        <f t="shared" si="2"/>
        <v>36</v>
      </c>
      <c r="AD8">
        <f t="shared" si="2"/>
        <v>37</v>
      </c>
      <c r="AE8">
        <f t="shared" si="2"/>
        <v>28</v>
      </c>
      <c r="AF8">
        <f t="shared" si="2"/>
        <v>45</v>
      </c>
      <c r="AG8">
        <f t="shared" si="2"/>
        <v>11</v>
      </c>
      <c r="AH8">
        <f t="shared" si="2"/>
        <v>36</v>
      </c>
      <c r="AI8">
        <f t="shared" si="2"/>
        <v>36</v>
      </c>
      <c r="AJ8">
        <f t="shared" si="2"/>
        <v>28</v>
      </c>
      <c r="AK8">
        <f t="shared" si="2"/>
        <v>45</v>
      </c>
      <c r="AL8">
        <f t="shared" si="2"/>
        <v>11</v>
      </c>
      <c r="AM8">
        <v>1000000</v>
      </c>
      <c r="AN8">
        <f t="shared" si="6"/>
        <v>1000000.5</v>
      </c>
      <c r="AO8" t="str">
        <f t="shared" si="7"/>
        <v>2015</v>
      </c>
      <c r="AP8" s="29" t="str">
        <f t="shared" si="8"/>
        <v>Austria</v>
      </c>
      <c r="AR8" s="35" t="s">
        <v>51</v>
      </c>
      <c r="AS8" s="35" t="s">
        <v>52</v>
      </c>
      <c r="AT8" s="35" t="s">
        <v>53</v>
      </c>
      <c r="AU8" s="35" t="s">
        <v>54</v>
      </c>
      <c r="AV8" s="35" t="s">
        <v>55</v>
      </c>
      <c r="AW8" s="35" t="s">
        <v>56</v>
      </c>
      <c r="AX8" s="35" t="s">
        <v>57</v>
      </c>
      <c r="AY8" s="35" t="s">
        <v>58</v>
      </c>
      <c r="AZ8" s="35" t="s">
        <v>59</v>
      </c>
      <c r="BA8" s="35" t="s">
        <v>60</v>
      </c>
      <c r="BB8" s="35" t="s">
        <v>61</v>
      </c>
      <c r="BC8" s="35" t="s">
        <v>62</v>
      </c>
      <c r="BD8" s="35" t="s">
        <v>63</v>
      </c>
      <c r="BE8" s="35" t="s">
        <v>64</v>
      </c>
      <c r="BF8" s="35" t="s">
        <v>65</v>
      </c>
      <c r="BG8" s="35" t="s">
        <v>66</v>
      </c>
      <c r="BH8" s="35" t="s">
        <v>67</v>
      </c>
    </row>
    <row r="9" spans="1:60" ht="14.4" thickBot="1" x14ac:dyDescent="0.35">
      <c r="A9" s="25" t="str">
        <f t="shared" si="9"/>
        <v>Austria</v>
      </c>
      <c r="B9" s="6" t="s">
        <v>19</v>
      </c>
      <c r="C9" s="5" t="s">
        <v>14</v>
      </c>
      <c r="D9" s="8">
        <v>12</v>
      </c>
      <c r="E9" s="8">
        <v>7</v>
      </c>
      <c r="F9" s="8">
        <v>9419</v>
      </c>
      <c r="G9" s="8">
        <v>1779</v>
      </c>
      <c r="H9" s="8">
        <v>1031</v>
      </c>
      <c r="I9" s="8">
        <v>25</v>
      </c>
      <c r="J9" s="8">
        <v>28</v>
      </c>
      <c r="K9" s="8">
        <v>10763</v>
      </c>
      <c r="L9" s="8">
        <v>1521</v>
      </c>
      <c r="M9" s="8">
        <v>456</v>
      </c>
      <c r="N9" s="8">
        <v>37</v>
      </c>
      <c r="O9" s="8">
        <v>35</v>
      </c>
      <c r="P9" s="8">
        <v>20182</v>
      </c>
      <c r="Q9" s="8">
        <v>3300</v>
      </c>
      <c r="R9" s="8">
        <v>1487</v>
      </c>
      <c r="S9" s="23">
        <f t="shared" si="3"/>
        <v>5015.6000000000004</v>
      </c>
      <c r="T9" s="23">
        <f t="shared" si="1"/>
        <v>27</v>
      </c>
      <c r="U9" s="23">
        <f t="shared" si="10"/>
        <v>25041</v>
      </c>
      <c r="V9" s="23">
        <f t="shared" si="4"/>
        <v>36</v>
      </c>
      <c r="X9">
        <f t="shared" si="5"/>
        <v>20</v>
      </c>
      <c r="Y9">
        <f t="shared" si="2"/>
        <v>25</v>
      </c>
      <c r="Z9">
        <f t="shared" si="2"/>
        <v>28</v>
      </c>
      <c r="AA9">
        <f t="shared" si="2"/>
        <v>44</v>
      </c>
      <c r="AB9">
        <f t="shared" si="2"/>
        <v>12</v>
      </c>
      <c r="AC9">
        <f t="shared" si="2"/>
        <v>29</v>
      </c>
      <c r="AD9">
        <f t="shared" si="2"/>
        <v>34</v>
      </c>
      <c r="AE9">
        <f t="shared" si="2"/>
        <v>25</v>
      </c>
      <c r="AF9">
        <f t="shared" si="2"/>
        <v>44</v>
      </c>
      <c r="AG9">
        <f t="shared" si="2"/>
        <v>12</v>
      </c>
      <c r="AH9">
        <f t="shared" si="2"/>
        <v>26</v>
      </c>
      <c r="AI9">
        <f t="shared" si="2"/>
        <v>30</v>
      </c>
      <c r="AJ9">
        <f t="shared" si="2"/>
        <v>26</v>
      </c>
      <c r="AK9">
        <f t="shared" si="2"/>
        <v>44</v>
      </c>
      <c r="AL9">
        <f t="shared" si="2"/>
        <v>12</v>
      </c>
      <c r="AM9">
        <v>1000000</v>
      </c>
      <c r="AN9">
        <f t="shared" si="6"/>
        <v>1000076</v>
      </c>
      <c r="AO9" t="str">
        <f t="shared" si="7"/>
        <v>2016</v>
      </c>
      <c r="AP9" s="29" t="str">
        <f t="shared" si="8"/>
        <v>Austria</v>
      </c>
      <c r="AR9" s="35" t="s">
        <v>68</v>
      </c>
      <c r="AS9" s="36">
        <v>37</v>
      </c>
      <c r="AT9" s="36">
        <v>34</v>
      </c>
      <c r="AU9" s="36">
        <v>26</v>
      </c>
      <c r="AV9" s="36">
        <v>38</v>
      </c>
      <c r="AW9" s="36">
        <v>10</v>
      </c>
      <c r="AX9" s="36">
        <v>38</v>
      </c>
      <c r="AY9" s="36">
        <v>45</v>
      </c>
      <c r="AZ9" s="36">
        <v>26</v>
      </c>
      <c r="BA9" s="36">
        <v>34</v>
      </c>
      <c r="BB9" s="36">
        <v>10</v>
      </c>
      <c r="BC9" s="36">
        <v>39</v>
      </c>
      <c r="BD9" s="36">
        <v>43</v>
      </c>
      <c r="BE9" s="36">
        <v>25</v>
      </c>
      <c r="BF9" s="36">
        <v>37</v>
      </c>
      <c r="BG9" s="36">
        <v>10</v>
      </c>
      <c r="BH9" s="36">
        <v>1000000</v>
      </c>
    </row>
    <row r="10" spans="1:60" ht="14.4" thickBot="1" x14ac:dyDescent="0.35">
      <c r="A10" s="25" t="str">
        <f t="shared" si="9"/>
        <v>Austria</v>
      </c>
      <c r="B10" s="6" t="s">
        <v>20</v>
      </c>
      <c r="C10" s="5" t="s">
        <v>14</v>
      </c>
      <c r="D10" s="7">
        <v>16</v>
      </c>
      <c r="E10" s="7">
        <v>9</v>
      </c>
      <c r="F10" s="7">
        <v>9272</v>
      </c>
      <c r="G10" s="7">
        <v>1735</v>
      </c>
      <c r="H10" s="7">
        <v>1672</v>
      </c>
      <c r="I10" s="7">
        <v>18</v>
      </c>
      <c r="J10" s="7">
        <v>16</v>
      </c>
      <c r="K10" s="7">
        <v>10989</v>
      </c>
      <c r="L10" s="7">
        <v>1423</v>
      </c>
      <c r="M10" s="7">
        <v>667</v>
      </c>
      <c r="N10" s="7">
        <v>34</v>
      </c>
      <c r="O10" s="7">
        <v>25</v>
      </c>
      <c r="P10" s="7">
        <v>20261</v>
      </c>
      <c r="Q10" s="7">
        <v>3158</v>
      </c>
      <c r="R10" s="7">
        <v>2339</v>
      </c>
      <c r="S10" s="23">
        <f t="shared" si="3"/>
        <v>5170.2</v>
      </c>
      <c r="T10" s="23">
        <f t="shared" si="1"/>
        <v>29</v>
      </c>
      <c r="U10" s="23">
        <f t="shared" si="10"/>
        <v>25817</v>
      </c>
      <c r="V10" s="23">
        <f t="shared" si="4"/>
        <v>35</v>
      </c>
      <c r="X10">
        <f t="shared" si="5"/>
        <v>29</v>
      </c>
      <c r="Y10">
        <f t="shared" si="2"/>
        <v>29</v>
      </c>
      <c r="Z10">
        <f t="shared" si="2"/>
        <v>25</v>
      </c>
      <c r="AA10">
        <f t="shared" si="2"/>
        <v>43</v>
      </c>
      <c r="AB10">
        <f t="shared" si="2"/>
        <v>24</v>
      </c>
      <c r="AC10">
        <f t="shared" si="2"/>
        <v>22</v>
      </c>
      <c r="AD10">
        <f t="shared" si="2"/>
        <v>21</v>
      </c>
      <c r="AE10">
        <f t="shared" si="2"/>
        <v>29</v>
      </c>
      <c r="AF10">
        <f t="shared" si="2"/>
        <v>42</v>
      </c>
      <c r="AG10">
        <f t="shared" si="2"/>
        <v>19</v>
      </c>
      <c r="AH10">
        <f t="shared" si="2"/>
        <v>24</v>
      </c>
      <c r="AI10">
        <f t="shared" si="2"/>
        <v>23</v>
      </c>
      <c r="AJ10">
        <f t="shared" si="2"/>
        <v>27</v>
      </c>
      <c r="AK10">
        <f t="shared" si="2"/>
        <v>43</v>
      </c>
      <c r="AL10">
        <f t="shared" si="2"/>
        <v>24</v>
      </c>
      <c r="AM10">
        <v>1000000</v>
      </c>
      <c r="AN10">
        <f t="shared" si="6"/>
        <v>1000063</v>
      </c>
      <c r="AO10" t="str">
        <f t="shared" si="7"/>
        <v>2017</v>
      </c>
      <c r="AP10" s="29" t="str">
        <f t="shared" si="8"/>
        <v>Austria</v>
      </c>
      <c r="AR10" s="35" t="s">
        <v>69</v>
      </c>
      <c r="AS10" s="36">
        <v>35</v>
      </c>
      <c r="AT10" s="36">
        <v>25</v>
      </c>
      <c r="AU10" s="36">
        <v>32</v>
      </c>
      <c r="AV10" s="36">
        <v>41</v>
      </c>
      <c r="AW10" s="36">
        <v>9</v>
      </c>
      <c r="AX10" s="36">
        <v>39</v>
      </c>
      <c r="AY10" s="36">
        <v>40</v>
      </c>
      <c r="AZ10" s="36">
        <v>27</v>
      </c>
      <c r="BA10" s="36">
        <v>39</v>
      </c>
      <c r="BB10" s="36">
        <v>9</v>
      </c>
      <c r="BC10" s="36">
        <v>41</v>
      </c>
      <c r="BD10" s="36">
        <v>37</v>
      </c>
      <c r="BE10" s="36">
        <v>29</v>
      </c>
      <c r="BF10" s="36">
        <v>42</v>
      </c>
      <c r="BG10" s="36">
        <v>9</v>
      </c>
      <c r="BH10" s="36">
        <v>1000000</v>
      </c>
    </row>
    <row r="11" spans="1:60" ht="14.4" thickBot="1" x14ac:dyDescent="0.35">
      <c r="A11" s="25" t="str">
        <f t="shared" si="9"/>
        <v>Austria</v>
      </c>
      <c r="B11" s="6" t="s">
        <v>21</v>
      </c>
      <c r="C11" s="5" t="s">
        <v>14</v>
      </c>
      <c r="D11" s="8">
        <v>18</v>
      </c>
      <c r="E11" s="8">
        <v>4</v>
      </c>
      <c r="F11" s="8">
        <v>9432</v>
      </c>
      <c r="G11" s="8">
        <v>1634</v>
      </c>
      <c r="H11" s="8">
        <v>1827</v>
      </c>
      <c r="I11" s="8">
        <v>28</v>
      </c>
      <c r="J11" s="8">
        <v>26</v>
      </c>
      <c r="K11" s="8">
        <v>11142</v>
      </c>
      <c r="L11" s="8">
        <v>1444</v>
      </c>
      <c r="M11" s="8">
        <v>829</v>
      </c>
      <c r="N11" s="8">
        <v>46</v>
      </c>
      <c r="O11" s="8">
        <v>30</v>
      </c>
      <c r="P11" s="8">
        <v>20574</v>
      </c>
      <c r="Q11" s="8">
        <v>3078</v>
      </c>
      <c r="R11" s="8">
        <v>2656</v>
      </c>
      <c r="S11" s="23">
        <f t="shared" si="3"/>
        <v>5286</v>
      </c>
      <c r="T11" s="23">
        <f t="shared" si="1"/>
        <v>32</v>
      </c>
      <c r="U11" s="23">
        <f t="shared" si="10"/>
        <v>26384</v>
      </c>
      <c r="V11" s="23">
        <f t="shared" si="4"/>
        <v>32</v>
      </c>
      <c r="X11">
        <f t="shared" si="5"/>
        <v>33</v>
      </c>
      <c r="Y11">
        <f t="shared" si="2"/>
        <v>17</v>
      </c>
      <c r="Z11">
        <f t="shared" si="2"/>
        <v>29</v>
      </c>
      <c r="AA11">
        <f t="shared" si="2"/>
        <v>37</v>
      </c>
      <c r="AB11">
        <f t="shared" si="2"/>
        <v>32</v>
      </c>
      <c r="AC11">
        <f t="shared" si="2"/>
        <v>32</v>
      </c>
      <c r="AD11">
        <f t="shared" si="2"/>
        <v>31</v>
      </c>
      <c r="AE11">
        <f t="shared" si="2"/>
        <v>31</v>
      </c>
      <c r="AF11">
        <f t="shared" si="2"/>
        <v>43</v>
      </c>
      <c r="AG11">
        <f t="shared" si="2"/>
        <v>29</v>
      </c>
      <c r="AH11">
        <f t="shared" si="2"/>
        <v>33</v>
      </c>
      <c r="AI11">
        <f t="shared" si="2"/>
        <v>27</v>
      </c>
      <c r="AJ11">
        <f t="shared" si="2"/>
        <v>31</v>
      </c>
      <c r="AK11">
        <f t="shared" si="2"/>
        <v>39</v>
      </c>
      <c r="AL11">
        <f t="shared" si="2"/>
        <v>31</v>
      </c>
      <c r="AM11">
        <v>1000000</v>
      </c>
      <c r="AN11">
        <f t="shared" si="6"/>
        <v>1000012</v>
      </c>
      <c r="AO11" t="str">
        <f t="shared" si="7"/>
        <v>2018</v>
      </c>
      <c r="AP11" s="29" t="str">
        <f t="shared" si="8"/>
        <v>Austria</v>
      </c>
      <c r="AR11" s="35" t="s">
        <v>70</v>
      </c>
      <c r="AS11" s="36">
        <v>41</v>
      </c>
      <c r="AT11" s="36">
        <v>34</v>
      </c>
      <c r="AU11" s="36">
        <v>27</v>
      </c>
      <c r="AV11" s="36">
        <v>45</v>
      </c>
      <c r="AW11" s="36">
        <v>11</v>
      </c>
      <c r="AX11" s="36">
        <v>36</v>
      </c>
      <c r="AY11" s="36">
        <v>37</v>
      </c>
      <c r="AZ11" s="36">
        <v>28</v>
      </c>
      <c r="BA11" s="36">
        <v>45</v>
      </c>
      <c r="BB11" s="36">
        <v>11</v>
      </c>
      <c r="BC11" s="36">
        <v>36</v>
      </c>
      <c r="BD11" s="36">
        <v>36</v>
      </c>
      <c r="BE11" s="36">
        <v>28</v>
      </c>
      <c r="BF11" s="36">
        <v>45</v>
      </c>
      <c r="BG11" s="36">
        <v>11</v>
      </c>
      <c r="BH11" s="36">
        <v>1000000</v>
      </c>
    </row>
    <row r="12" spans="1:60" ht="14.4" thickBot="1" x14ac:dyDescent="0.35">
      <c r="A12" s="25" t="str">
        <f t="shared" si="9"/>
        <v>Austria</v>
      </c>
      <c r="B12" s="6" t="s">
        <v>22</v>
      </c>
      <c r="C12" s="5" t="s">
        <v>14</v>
      </c>
      <c r="D12" s="7">
        <v>17</v>
      </c>
      <c r="E12" s="7">
        <v>8</v>
      </c>
      <c r="F12" s="7">
        <v>9517</v>
      </c>
      <c r="G12" s="7">
        <v>1374</v>
      </c>
      <c r="H12" s="7">
        <v>1807</v>
      </c>
      <c r="I12" s="7">
        <v>22</v>
      </c>
      <c r="J12" s="7">
        <v>30</v>
      </c>
      <c r="K12" s="7">
        <v>11037</v>
      </c>
      <c r="L12" s="7">
        <v>1282</v>
      </c>
      <c r="M12" s="7">
        <v>845</v>
      </c>
      <c r="N12" s="7">
        <v>39</v>
      </c>
      <c r="O12" s="7">
        <v>38</v>
      </c>
      <c r="P12" s="7">
        <v>20554</v>
      </c>
      <c r="Q12" s="7">
        <v>2656</v>
      </c>
      <c r="R12" s="7">
        <v>2652</v>
      </c>
      <c r="S12" s="23">
        <f t="shared" si="3"/>
        <v>5195.5999999999995</v>
      </c>
      <c r="T12" s="23">
        <f t="shared" si="1"/>
        <v>30</v>
      </c>
      <c r="U12" s="23">
        <f t="shared" si="10"/>
        <v>25939</v>
      </c>
      <c r="V12" s="23">
        <f t="shared" si="4"/>
        <v>34</v>
      </c>
      <c r="X12">
        <f t="shared" si="5"/>
        <v>32</v>
      </c>
      <c r="Y12">
        <f t="shared" si="2"/>
        <v>28</v>
      </c>
      <c r="Z12">
        <f t="shared" si="2"/>
        <v>30</v>
      </c>
      <c r="AA12">
        <f t="shared" si="2"/>
        <v>31</v>
      </c>
      <c r="AB12">
        <f t="shared" si="2"/>
        <v>30</v>
      </c>
      <c r="AC12">
        <f t="shared" si="2"/>
        <v>27</v>
      </c>
      <c r="AD12">
        <f t="shared" si="2"/>
        <v>37</v>
      </c>
      <c r="AE12">
        <f t="shared" si="2"/>
        <v>30</v>
      </c>
      <c r="AF12">
        <f t="shared" si="2"/>
        <v>36</v>
      </c>
      <c r="AG12">
        <f t="shared" si="2"/>
        <v>30</v>
      </c>
      <c r="AH12">
        <f t="shared" si="2"/>
        <v>28</v>
      </c>
      <c r="AI12">
        <f t="shared" si="2"/>
        <v>34</v>
      </c>
      <c r="AJ12">
        <f t="shared" si="2"/>
        <v>30</v>
      </c>
      <c r="AK12">
        <f t="shared" si="2"/>
        <v>33</v>
      </c>
      <c r="AL12">
        <f t="shared" si="2"/>
        <v>30</v>
      </c>
      <c r="AM12">
        <v>1000000</v>
      </c>
      <c r="AN12">
        <f t="shared" si="6"/>
        <v>1000021</v>
      </c>
      <c r="AO12" t="str">
        <f t="shared" si="7"/>
        <v>2019</v>
      </c>
      <c r="AP12" s="29" t="str">
        <f t="shared" si="8"/>
        <v>Austria</v>
      </c>
      <c r="AR12" s="35" t="s">
        <v>71</v>
      </c>
      <c r="AS12" s="36">
        <v>20</v>
      </c>
      <c r="AT12" s="36">
        <v>25</v>
      </c>
      <c r="AU12" s="36">
        <v>28</v>
      </c>
      <c r="AV12" s="36">
        <v>44</v>
      </c>
      <c r="AW12" s="36">
        <v>12</v>
      </c>
      <c r="AX12" s="36">
        <v>29</v>
      </c>
      <c r="AY12" s="36">
        <v>34</v>
      </c>
      <c r="AZ12" s="36">
        <v>25</v>
      </c>
      <c r="BA12" s="36">
        <v>44</v>
      </c>
      <c r="BB12" s="36">
        <v>12</v>
      </c>
      <c r="BC12" s="36">
        <v>26</v>
      </c>
      <c r="BD12" s="36">
        <v>30</v>
      </c>
      <c r="BE12" s="36">
        <v>26</v>
      </c>
      <c r="BF12" s="36">
        <v>44</v>
      </c>
      <c r="BG12" s="36">
        <v>12</v>
      </c>
      <c r="BH12" s="36">
        <v>1000000</v>
      </c>
    </row>
    <row r="13" spans="1:60" ht="14.4" thickBot="1" x14ac:dyDescent="0.35">
      <c r="A13" s="25" t="str">
        <f t="shared" si="9"/>
        <v>Austria</v>
      </c>
      <c r="B13" s="6" t="s">
        <v>23</v>
      </c>
      <c r="C13" s="5" t="s">
        <v>14</v>
      </c>
      <c r="D13" s="8">
        <v>14</v>
      </c>
      <c r="E13" s="8">
        <v>9</v>
      </c>
      <c r="F13" s="8">
        <v>9586</v>
      </c>
      <c r="G13" s="8">
        <v>1450</v>
      </c>
      <c r="H13" s="8">
        <v>1674</v>
      </c>
      <c r="I13" s="8">
        <v>26</v>
      </c>
      <c r="J13" s="8">
        <v>27</v>
      </c>
      <c r="K13" s="8">
        <v>11383</v>
      </c>
      <c r="L13" s="8">
        <v>1405</v>
      </c>
      <c r="M13" s="8">
        <v>807</v>
      </c>
      <c r="N13" s="8">
        <v>40</v>
      </c>
      <c r="O13" s="8">
        <v>36</v>
      </c>
      <c r="P13" s="8">
        <v>20969</v>
      </c>
      <c r="Q13" s="8">
        <v>2855</v>
      </c>
      <c r="R13" s="8">
        <v>2481</v>
      </c>
      <c r="S13" s="23">
        <f t="shared" si="3"/>
        <v>5284.2</v>
      </c>
      <c r="T13" s="23">
        <f t="shared" si="1"/>
        <v>31</v>
      </c>
      <c r="U13" s="23">
        <f t="shared" si="10"/>
        <v>26381</v>
      </c>
      <c r="V13" s="23">
        <f t="shared" si="4"/>
        <v>33</v>
      </c>
      <c r="X13">
        <f t="shared" si="5"/>
        <v>24</v>
      </c>
      <c r="Y13">
        <f t="shared" si="2"/>
        <v>29</v>
      </c>
      <c r="Z13">
        <f t="shared" si="2"/>
        <v>31</v>
      </c>
      <c r="AA13">
        <f t="shared" si="2"/>
        <v>32</v>
      </c>
      <c r="AB13">
        <f t="shared" si="2"/>
        <v>25</v>
      </c>
      <c r="AC13">
        <f t="shared" si="2"/>
        <v>30</v>
      </c>
      <c r="AD13">
        <f t="shared" si="2"/>
        <v>32</v>
      </c>
      <c r="AE13">
        <f t="shared" si="2"/>
        <v>32</v>
      </c>
      <c r="AF13">
        <f t="shared" si="2"/>
        <v>40</v>
      </c>
      <c r="AG13">
        <f t="shared" si="2"/>
        <v>28</v>
      </c>
      <c r="AH13">
        <f t="shared" si="2"/>
        <v>30</v>
      </c>
      <c r="AI13">
        <f t="shared" si="2"/>
        <v>32</v>
      </c>
      <c r="AJ13">
        <f t="shared" si="2"/>
        <v>32</v>
      </c>
      <c r="AK13">
        <f t="shared" si="2"/>
        <v>36</v>
      </c>
      <c r="AL13">
        <f t="shared" si="2"/>
        <v>25</v>
      </c>
      <c r="AM13">
        <v>1000000</v>
      </c>
      <c r="AN13">
        <f t="shared" si="6"/>
        <v>1000029</v>
      </c>
      <c r="AO13" t="str">
        <f t="shared" si="7"/>
        <v>2020</v>
      </c>
      <c r="AP13" s="29" t="str">
        <f t="shared" si="8"/>
        <v>Austria</v>
      </c>
      <c r="AR13" s="35" t="s">
        <v>72</v>
      </c>
      <c r="AS13" s="36">
        <v>29</v>
      </c>
      <c r="AT13" s="36">
        <v>29</v>
      </c>
      <c r="AU13" s="36">
        <v>25</v>
      </c>
      <c r="AV13" s="36">
        <v>43</v>
      </c>
      <c r="AW13" s="36">
        <v>24</v>
      </c>
      <c r="AX13" s="36">
        <v>22</v>
      </c>
      <c r="AY13" s="36">
        <v>21</v>
      </c>
      <c r="AZ13" s="36">
        <v>29</v>
      </c>
      <c r="BA13" s="36">
        <v>42</v>
      </c>
      <c r="BB13" s="36">
        <v>19</v>
      </c>
      <c r="BC13" s="36">
        <v>24</v>
      </c>
      <c r="BD13" s="36">
        <v>23</v>
      </c>
      <c r="BE13" s="36">
        <v>27</v>
      </c>
      <c r="BF13" s="36">
        <v>43</v>
      </c>
      <c r="BG13" s="36">
        <v>24</v>
      </c>
      <c r="BH13" s="36">
        <v>1000000</v>
      </c>
    </row>
    <row r="14" spans="1:60" ht="14.4" thickBot="1" x14ac:dyDescent="0.35">
      <c r="A14" s="24" t="s">
        <v>24</v>
      </c>
      <c r="B14" s="6" t="s">
        <v>16</v>
      </c>
      <c r="C14" s="5" t="s">
        <v>14</v>
      </c>
      <c r="D14" s="7">
        <v>21</v>
      </c>
      <c r="E14" s="7">
        <v>16</v>
      </c>
      <c r="F14" s="7">
        <v>12066</v>
      </c>
      <c r="G14" s="7">
        <v>903</v>
      </c>
      <c r="H14" s="7">
        <v>2747</v>
      </c>
      <c r="I14" s="7">
        <v>32</v>
      </c>
      <c r="J14" s="7">
        <v>37</v>
      </c>
      <c r="K14" s="7">
        <v>15227</v>
      </c>
      <c r="L14" s="7">
        <v>711</v>
      </c>
      <c r="M14" s="7">
        <v>1371</v>
      </c>
      <c r="N14" s="7">
        <v>53</v>
      </c>
      <c r="O14" s="7">
        <v>53</v>
      </c>
      <c r="P14" s="7">
        <v>27293</v>
      </c>
      <c r="Q14" s="7">
        <v>1614</v>
      </c>
      <c r="R14" s="7">
        <v>4118</v>
      </c>
      <c r="S14" s="23">
        <f t="shared" si="3"/>
        <v>6636.8000000000011</v>
      </c>
      <c r="T14" s="23">
        <f t="shared" si="1"/>
        <v>37</v>
      </c>
      <c r="U14" s="23">
        <f t="shared" si="10"/>
        <v>33131</v>
      </c>
      <c r="V14" s="23">
        <f t="shared" si="4"/>
        <v>27</v>
      </c>
      <c r="X14">
        <f t="shared" si="5"/>
        <v>37</v>
      </c>
      <c r="Y14">
        <f t="shared" si="2"/>
        <v>44</v>
      </c>
      <c r="Z14">
        <f t="shared" si="2"/>
        <v>38</v>
      </c>
      <c r="AA14">
        <f t="shared" si="2"/>
        <v>30</v>
      </c>
      <c r="AB14">
        <f t="shared" si="2"/>
        <v>41</v>
      </c>
      <c r="AC14">
        <f t="shared" si="2"/>
        <v>33</v>
      </c>
      <c r="AD14">
        <f t="shared" si="2"/>
        <v>43</v>
      </c>
      <c r="AE14">
        <f t="shared" si="2"/>
        <v>38</v>
      </c>
      <c r="AF14">
        <f t="shared" si="2"/>
        <v>22</v>
      </c>
      <c r="AG14">
        <f t="shared" si="2"/>
        <v>41</v>
      </c>
      <c r="AH14">
        <f t="shared" si="2"/>
        <v>34</v>
      </c>
      <c r="AI14">
        <f t="shared" si="2"/>
        <v>45</v>
      </c>
      <c r="AJ14">
        <f t="shared" si="2"/>
        <v>38</v>
      </c>
      <c r="AK14">
        <f t="shared" si="2"/>
        <v>30</v>
      </c>
      <c r="AL14">
        <f t="shared" si="2"/>
        <v>41</v>
      </c>
      <c r="AM14">
        <v>1000000</v>
      </c>
      <c r="AN14">
        <f t="shared" si="6"/>
        <v>999916.5</v>
      </c>
      <c r="AO14" t="str">
        <f t="shared" si="7"/>
        <v>2013</v>
      </c>
      <c r="AP14" s="29" t="str">
        <f t="shared" si="8"/>
        <v>Belgium</v>
      </c>
      <c r="AR14" s="35" t="s">
        <v>73</v>
      </c>
      <c r="AS14" s="36">
        <v>33</v>
      </c>
      <c r="AT14" s="36">
        <v>17</v>
      </c>
      <c r="AU14" s="36">
        <v>29</v>
      </c>
      <c r="AV14" s="36">
        <v>37</v>
      </c>
      <c r="AW14" s="36">
        <v>32</v>
      </c>
      <c r="AX14" s="36">
        <v>32</v>
      </c>
      <c r="AY14" s="36">
        <v>31</v>
      </c>
      <c r="AZ14" s="36">
        <v>31</v>
      </c>
      <c r="BA14" s="36">
        <v>43</v>
      </c>
      <c r="BB14" s="36">
        <v>29</v>
      </c>
      <c r="BC14" s="36">
        <v>33</v>
      </c>
      <c r="BD14" s="36">
        <v>27</v>
      </c>
      <c r="BE14" s="36">
        <v>31</v>
      </c>
      <c r="BF14" s="36">
        <v>39</v>
      </c>
      <c r="BG14" s="36">
        <v>31</v>
      </c>
      <c r="BH14" s="36">
        <v>1000000</v>
      </c>
    </row>
    <row r="15" spans="1:60" ht="14.4" thickBot="1" x14ac:dyDescent="0.35">
      <c r="A15" s="25" t="str">
        <f>A14</f>
        <v>Belgium</v>
      </c>
      <c r="B15" s="6" t="s">
        <v>17</v>
      </c>
      <c r="C15" s="5" t="s">
        <v>14</v>
      </c>
      <c r="D15" s="8">
        <v>12</v>
      </c>
      <c r="E15" s="8">
        <v>13</v>
      </c>
      <c r="F15" s="8">
        <v>11993</v>
      </c>
      <c r="G15" s="8">
        <v>864</v>
      </c>
      <c r="H15" s="8">
        <v>2599</v>
      </c>
      <c r="I15" s="8">
        <v>27</v>
      </c>
      <c r="J15" s="8">
        <v>22</v>
      </c>
      <c r="K15" s="8">
        <v>15048</v>
      </c>
      <c r="L15" s="8">
        <v>671</v>
      </c>
      <c r="M15" s="8">
        <v>1265</v>
      </c>
      <c r="N15" s="8">
        <v>39</v>
      </c>
      <c r="O15" s="8">
        <v>35</v>
      </c>
      <c r="P15" s="8">
        <v>27041</v>
      </c>
      <c r="Q15" s="8">
        <v>1535</v>
      </c>
      <c r="R15" s="8">
        <v>3864</v>
      </c>
      <c r="S15" s="23">
        <f t="shared" si="3"/>
        <v>6510.6</v>
      </c>
      <c r="T15" s="23">
        <f t="shared" si="1"/>
        <v>34</v>
      </c>
      <c r="U15" s="23">
        <f t="shared" si="10"/>
        <v>32514</v>
      </c>
      <c r="V15" s="23">
        <f t="shared" si="4"/>
        <v>30</v>
      </c>
      <c r="X15">
        <f t="shared" si="5"/>
        <v>20</v>
      </c>
      <c r="Y15">
        <f t="shared" si="2"/>
        <v>39</v>
      </c>
      <c r="Z15">
        <f t="shared" si="2"/>
        <v>35</v>
      </c>
      <c r="AA15">
        <f t="shared" si="2"/>
        <v>29</v>
      </c>
      <c r="AB15">
        <f t="shared" ref="AB15:AB68" si="11">RANK(H15,H$6:H$68,1)</f>
        <v>39</v>
      </c>
      <c r="AC15">
        <f t="shared" ref="AC15:AC68" si="12">RANK(I15,I$6:I$68,1)</f>
        <v>31</v>
      </c>
      <c r="AD15">
        <f t="shared" ref="AD15:AD68" si="13">RANK(J15,J$6:J$68,1)</f>
        <v>28</v>
      </c>
      <c r="AE15">
        <f t="shared" ref="AE15:AE68" si="14">RANK(K15,K$6:K$68,1)</f>
        <v>35</v>
      </c>
      <c r="AF15">
        <f t="shared" ref="AF15:AF68" si="15">RANK(L15,L$6:L$68,1)</f>
        <v>20</v>
      </c>
      <c r="AG15">
        <f t="shared" ref="AG15:AG68" si="16">RANK(M15,M$6:M$68,1)</f>
        <v>40</v>
      </c>
      <c r="AH15">
        <f t="shared" ref="AH15:AH68" si="17">RANK(N15,N$6:N$68,1)</f>
        <v>28</v>
      </c>
      <c r="AI15">
        <f t="shared" ref="AI15:AI68" si="18">RANK(O15,O$6:O$68,1)</f>
        <v>30</v>
      </c>
      <c r="AJ15">
        <f t="shared" ref="AJ15:AJ68" si="19">RANK(P15,P$6:P$68,1)</f>
        <v>35</v>
      </c>
      <c r="AK15">
        <f t="shared" ref="AK15:AK68" si="20">RANK(Q15,Q$6:Q$68,1)</f>
        <v>29</v>
      </c>
      <c r="AL15">
        <f t="shared" ref="AL15:AL68" si="21">RANK(R15,R$6:R$68,1)</f>
        <v>40</v>
      </c>
      <c r="AM15">
        <v>1000000</v>
      </c>
      <c r="AN15">
        <f t="shared" si="6"/>
        <v>999993.5</v>
      </c>
      <c r="AO15" t="str">
        <f t="shared" si="7"/>
        <v>2014</v>
      </c>
      <c r="AP15" s="29" t="str">
        <f t="shared" si="8"/>
        <v>Belgium</v>
      </c>
      <c r="AR15" s="35" t="s">
        <v>74</v>
      </c>
      <c r="AS15" s="36">
        <v>32</v>
      </c>
      <c r="AT15" s="36">
        <v>28</v>
      </c>
      <c r="AU15" s="36">
        <v>30</v>
      </c>
      <c r="AV15" s="36">
        <v>31</v>
      </c>
      <c r="AW15" s="36">
        <v>30</v>
      </c>
      <c r="AX15" s="36">
        <v>27</v>
      </c>
      <c r="AY15" s="36">
        <v>37</v>
      </c>
      <c r="AZ15" s="36">
        <v>30</v>
      </c>
      <c r="BA15" s="36">
        <v>36</v>
      </c>
      <c r="BB15" s="36">
        <v>30</v>
      </c>
      <c r="BC15" s="36">
        <v>28</v>
      </c>
      <c r="BD15" s="36">
        <v>34</v>
      </c>
      <c r="BE15" s="36">
        <v>30</v>
      </c>
      <c r="BF15" s="36">
        <v>33</v>
      </c>
      <c r="BG15" s="36">
        <v>30</v>
      </c>
      <c r="BH15" s="36">
        <v>1000000</v>
      </c>
    </row>
    <row r="16" spans="1:60" ht="14.4" thickBot="1" x14ac:dyDescent="0.35">
      <c r="A16" s="25" t="str">
        <f t="shared" ref="A16:A68" si="22">A15</f>
        <v>Belgium</v>
      </c>
      <c r="B16" s="6" t="s">
        <v>18</v>
      </c>
      <c r="C16" s="5" t="s">
        <v>14</v>
      </c>
      <c r="D16" s="7">
        <v>24</v>
      </c>
      <c r="E16" s="7">
        <v>9</v>
      </c>
      <c r="F16" s="7">
        <v>12043</v>
      </c>
      <c r="G16" s="7">
        <v>836</v>
      </c>
      <c r="H16" s="7">
        <v>2993</v>
      </c>
      <c r="I16" s="7">
        <v>33</v>
      </c>
      <c r="J16" s="7">
        <v>20</v>
      </c>
      <c r="K16" s="7">
        <v>15112</v>
      </c>
      <c r="L16" s="7">
        <v>670</v>
      </c>
      <c r="M16" s="7">
        <v>1502</v>
      </c>
      <c r="N16" s="7">
        <v>57</v>
      </c>
      <c r="O16" s="7">
        <v>29</v>
      </c>
      <c r="P16" s="7">
        <v>27155</v>
      </c>
      <c r="Q16" s="7">
        <v>1506</v>
      </c>
      <c r="R16" s="7">
        <v>4495</v>
      </c>
      <c r="S16" s="23">
        <f t="shared" si="3"/>
        <v>6659.8</v>
      </c>
      <c r="T16" s="23">
        <f t="shared" si="1"/>
        <v>38</v>
      </c>
      <c r="U16" s="23">
        <f t="shared" si="10"/>
        <v>33242</v>
      </c>
      <c r="V16" s="23">
        <f t="shared" si="4"/>
        <v>26</v>
      </c>
      <c r="X16">
        <f t="shared" si="5"/>
        <v>42</v>
      </c>
      <c r="Y16">
        <f t="shared" ref="Y16:Y68" si="23">RANK(E16,E$6:E$68,1)</f>
        <v>29</v>
      </c>
      <c r="Z16">
        <f t="shared" ref="Z16:Z68" si="24">RANK(F16,F$6:F$68,1)</f>
        <v>37</v>
      </c>
      <c r="AA16">
        <f t="shared" ref="AA16:AA68" si="25">RANK(G16,G$6:G$68,1)</f>
        <v>28</v>
      </c>
      <c r="AB16">
        <f t="shared" si="11"/>
        <v>43</v>
      </c>
      <c r="AC16">
        <f t="shared" si="12"/>
        <v>35</v>
      </c>
      <c r="AD16">
        <f t="shared" si="13"/>
        <v>25</v>
      </c>
      <c r="AE16">
        <f t="shared" si="14"/>
        <v>36</v>
      </c>
      <c r="AF16">
        <f t="shared" si="15"/>
        <v>19</v>
      </c>
      <c r="AG16">
        <f t="shared" si="16"/>
        <v>43</v>
      </c>
      <c r="AH16">
        <f t="shared" si="17"/>
        <v>35</v>
      </c>
      <c r="AI16">
        <f t="shared" si="18"/>
        <v>25</v>
      </c>
      <c r="AJ16">
        <f t="shared" si="19"/>
        <v>37</v>
      </c>
      <c r="AK16">
        <f t="shared" si="20"/>
        <v>27</v>
      </c>
      <c r="AL16">
        <f t="shared" si="21"/>
        <v>43</v>
      </c>
      <c r="AM16">
        <v>1000000</v>
      </c>
      <c r="AN16">
        <f t="shared" si="6"/>
        <v>999983</v>
      </c>
      <c r="AO16" t="str">
        <f t="shared" si="7"/>
        <v>2015</v>
      </c>
      <c r="AP16" s="29" t="str">
        <f t="shared" si="8"/>
        <v>Belgium</v>
      </c>
      <c r="AR16" s="35" t="s">
        <v>75</v>
      </c>
      <c r="AS16" s="36">
        <v>24</v>
      </c>
      <c r="AT16" s="36">
        <v>29</v>
      </c>
      <c r="AU16" s="36">
        <v>31</v>
      </c>
      <c r="AV16" s="36">
        <v>32</v>
      </c>
      <c r="AW16" s="36">
        <v>25</v>
      </c>
      <c r="AX16" s="36">
        <v>30</v>
      </c>
      <c r="AY16" s="36">
        <v>32</v>
      </c>
      <c r="AZ16" s="36">
        <v>32</v>
      </c>
      <c r="BA16" s="36">
        <v>40</v>
      </c>
      <c r="BB16" s="36">
        <v>28</v>
      </c>
      <c r="BC16" s="36">
        <v>30</v>
      </c>
      <c r="BD16" s="36">
        <v>32</v>
      </c>
      <c r="BE16" s="36">
        <v>32</v>
      </c>
      <c r="BF16" s="36">
        <v>36</v>
      </c>
      <c r="BG16" s="36">
        <v>25</v>
      </c>
      <c r="BH16" s="36">
        <v>1000000</v>
      </c>
    </row>
    <row r="17" spans="1:60" ht="14.4" thickBot="1" x14ac:dyDescent="0.35">
      <c r="A17" s="25" t="str">
        <f t="shared" si="22"/>
        <v>Belgium</v>
      </c>
      <c r="B17" s="6" t="s">
        <v>19</v>
      </c>
      <c r="C17" s="5" t="s">
        <v>14</v>
      </c>
      <c r="D17" s="8">
        <v>15</v>
      </c>
      <c r="E17" s="8">
        <v>7</v>
      </c>
      <c r="F17" s="8">
        <v>11937</v>
      </c>
      <c r="G17" s="8">
        <v>766</v>
      </c>
      <c r="H17" s="8">
        <v>2988</v>
      </c>
      <c r="I17" s="8">
        <v>15</v>
      </c>
      <c r="J17" s="8">
        <v>29</v>
      </c>
      <c r="K17" s="8">
        <v>15182</v>
      </c>
      <c r="L17" s="8">
        <v>682</v>
      </c>
      <c r="M17" s="8">
        <v>1471</v>
      </c>
      <c r="N17" s="8">
        <v>30</v>
      </c>
      <c r="O17" s="8">
        <v>36</v>
      </c>
      <c r="P17" s="8">
        <v>27119</v>
      </c>
      <c r="Q17" s="8">
        <v>1448</v>
      </c>
      <c r="R17" s="8">
        <v>4459</v>
      </c>
      <c r="S17" s="23">
        <f t="shared" si="3"/>
        <v>6624.4000000000005</v>
      </c>
      <c r="T17" s="23">
        <f t="shared" si="1"/>
        <v>36</v>
      </c>
      <c r="U17" s="23">
        <f t="shared" si="10"/>
        <v>33092</v>
      </c>
      <c r="V17" s="23">
        <f t="shared" si="4"/>
        <v>28</v>
      </c>
      <c r="X17">
        <f t="shared" si="5"/>
        <v>26</v>
      </c>
      <c r="Y17">
        <f t="shared" si="23"/>
        <v>25</v>
      </c>
      <c r="Z17">
        <f t="shared" si="24"/>
        <v>34</v>
      </c>
      <c r="AA17">
        <f t="shared" si="25"/>
        <v>25</v>
      </c>
      <c r="AB17">
        <f t="shared" si="11"/>
        <v>42</v>
      </c>
      <c r="AC17">
        <f t="shared" si="12"/>
        <v>15</v>
      </c>
      <c r="AD17">
        <f t="shared" si="13"/>
        <v>35</v>
      </c>
      <c r="AE17">
        <f t="shared" si="14"/>
        <v>37</v>
      </c>
      <c r="AF17">
        <f t="shared" si="15"/>
        <v>21</v>
      </c>
      <c r="AG17">
        <f t="shared" si="16"/>
        <v>42</v>
      </c>
      <c r="AH17">
        <f t="shared" si="17"/>
        <v>21</v>
      </c>
      <c r="AI17">
        <f t="shared" si="18"/>
        <v>32</v>
      </c>
      <c r="AJ17">
        <f t="shared" si="19"/>
        <v>36</v>
      </c>
      <c r="AK17">
        <f t="shared" si="20"/>
        <v>25</v>
      </c>
      <c r="AL17">
        <f t="shared" si="21"/>
        <v>42</v>
      </c>
      <c r="AM17">
        <v>1000000</v>
      </c>
      <c r="AN17">
        <f t="shared" si="6"/>
        <v>1000029</v>
      </c>
      <c r="AO17" t="str">
        <f t="shared" si="7"/>
        <v>2016</v>
      </c>
      <c r="AP17" s="29" t="str">
        <f t="shared" si="8"/>
        <v>Belgium</v>
      </c>
      <c r="AR17" s="35" t="s">
        <v>76</v>
      </c>
      <c r="AS17" s="36">
        <v>37</v>
      </c>
      <c r="AT17" s="36">
        <v>44</v>
      </c>
      <c r="AU17" s="36">
        <v>38</v>
      </c>
      <c r="AV17" s="36">
        <v>30</v>
      </c>
      <c r="AW17" s="36">
        <v>41</v>
      </c>
      <c r="AX17" s="36">
        <v>33</v>
      </c>
      <c r="AY17" s="36">
        <v>43</v>
      </c>
      <c r="AZ17" s="36">
        <v>38</v>
      </c>
      <c r="BA17" s="36">
        <v>22</v>
      </c>
      <c r="BB17" s="36">
        <v>41</v>
      </c>
      <c r="BC17" s="36">
        <v>34</v>
      </c>
      <c r="BD17" s="36">
        <v>45</v>
      </c>
      <c r="BE17" s="36">
        <v>38</v>
      </c>
      <c r="BF17" s="36">
        <v>30</v>
      </c>
      <c r="BG17" s="36">
        <v>41</v>
      </c>
      <c r="BH17" s="36">
        <v>1000000</v>
      </c>
    </row>
    <row r="18" spans="1:60" ht="14.4" thickBot="1" x14ac:dyDescent="0.35">
      <c r="A18" s="25" t="str">
        <f t="shared" si="22"/>
        <v>Belgium</v>
      </c>
      <c r="B18" s="6" t="s">
        <v>20</v>
      </c>
      <c r="C18" s="5" t="s">
        <v>14</v>
      </c>
      <c r="D18" s="7">
        <v>8</v>
      </c>
      <c r="E18" s="7">
        <v>11</v>
      </c>
      <c r="F18" s="7">
        <v>11994</v>
      </c>
      <c r="G18" s="7">
        <v>792</v>
      </c>
      <c r="H18" s="7">
        <v>3173</v>
      </c>
      <c r="I18" s="7">
        <v>32</v>
      </c>
      <c r="J18" s="7">
        <v>21</v>
      </c>
      <c r="K18" s="7">
        <v>14678</v>
      </c>
      <c r="L18" s="7">
        <v>736</v>
      </c>
      <c r="M18" s="7">
        <v>1583</v>
      </c>
      <c r="N18" s="7">
        <v>40</v>
      </c>
      <c r="O18" s="7">
        <v>32</v>
      </c>
      <c r="P18" s="7">
        <v>26672</v>
      </c>
      <c r="Q18" s="7">
        <v>1528</v>
      </c>
      <c r="R18" s="7">
        <v>4756</v>
      </c>
      <c r="S18" s="23">
        <f t="shared" si="3"/>
        <v>6613.5999999999995</v>
      </c>
      <c r="T18" s="23">
        <f t="shared" si="1"/>
        <v>35</v>
      </c>
      <c r="U18" s="23">
        <f t="shared" si="10"/>
        <v>33028</v>
      </c>
      <c r="V18" s="23">
        <f t="shared" si="4"/>
        <v>29</v>
      </c>
      <c r="X18">
        <f t="shared" si="5"/>
        <v>15</v>
      </c>
      <c r="Y18">
        <f t="shared" si="23"/>
        <v>34</v>
      </c>
      <c r="Z18">
        <f t="shared" si="24"/>
        <v>36</v>
      </c>
      <c r="AA18">
        <f t="shared" si="25"/>
        <v>27</v>
      </c>
      <c r="AB18">
        <f t="shared" si="11"/>
        <v>45</v>
      </c>
      <c r="AC18">
        <f t="shared" si="12"/>
        <v>33</v>
      </c>
      <c r="AD18">
        <f t="shared" si="13"/>
        <v>26</v>
      </c>
      <c r="AE18">
        <f t="shared" si="14"/>
        <v>34</v>
      </c>
      <c r="AF18">
        <f t="shared" si="15"/>
        <v>24</v>
      </c>
      <c r="AG18">
        <f t="shared" si="16"/>
        <v>44</v>
      </c>
      <c r="AH18">
        <f t="shared" si="17"/>
        <v>30</v>
      </c>
      <c r="AI18">
        <f t="shared" si="18"/>
        <v>28</v>
      </c>
      <c r="AJ18">
        <f t="shared" si="19"/>
        <v>34</v>
      </c>
      <c r="AK18">
        <f t="shared" si="20"/>
        <v>28</v>
      </c>
      <c r="AL18">
        <f t="shared" si="21"/>
        <v>45</v>
      </c>
      <c r="AM18">
        <v>1000000</v>
      </c>
      <c r="AN18">
        <f t="shared" si="6"/>
        <v>999988.5</v>
      </c>
      <c r="AO18" t="str">
        <f t="shared" si="7"/>
        <v>2017</v>
      </c>
      <c r="AP18" s="29" t="str">
        <f t="shared" si="8"/>
        <v>Belgium</v>
      </c>
      <c r="AR18" s="35" t="s">
        <v>77</v>
      </c>
      <c r="AS18" s="36">
        <v>20</v>
      </c>
      <c r="AT18" s="36">
        <v>39</v>
      </c>
      <c r="AU18" s="36">
        <v>35</v>
      </c>
      <c r="AV18" s="36">
        <v>29</v>
      </c>
      <c r="AW18" s="36">
        <v>39</v>
      </c>
      <c r="AX18" s="36">
        <v>31</v>
      </c>
      <c r="AY18" s="36">
        <v>28</v>
      </c>
      <c r="AZ18" s="36">
        <v>35</v>
      </c>
      <c r="BA18" s="36">
        <v>20</v>
      </c>
      <c r="BB18" s="36">
        <v>40</v>
      </c>
      <c r="BC18" s="36">
        <v>28</v>
      </c>
      <c r="BD18" s="36">
        <v>30</v>
      </c>
      <c r="BE18" s="36">
        <v>35</v>
      </c>
      <c r="BF18" s="36">
        <v>29</v>
      </c>
      <c r="BG18" s="36">
        <v>40</v>
      </c>
      <c r="BH18" s="36">
        <v>1000000</v>
      </c>
    </row>
    <row r="19" spans="1:60" ht="14.4" thickBot="1" x14ac:dyDescent="0.35">
      <c r="A19" s="25" t="str">
        <f t="shared" si="22"/>
        <v>Belgium</v>
      </c>
      <c r="B19" s="6" t="s">
        <v>21</v>
      </c>
      <c r="C19" s="5" t="s">
        <v>14</v>
      </c>
      <c r="D19" s="8">
        <v>15</v>
      </c>
      <c r="E19" s="8">
        <v>9</v>
      </c>
      <c r="F19" s="8">
        <v>11691</v>
      </c>
      <c r="G19" s="8">
        <v>782</v>
      </c>
      <c r="H19" s="8">
        <v>3151</v>
      </c>
      <c r="I19" s="8">
        <v>23</v>
      </c>
      <c r="J19" s="8">
        <v>16</v>
      </c>
      <c r="K19" s="8">
        <v>14457</v>
      </c>
      <c r="L19" s="8">
        <v>717</v>
      </c>
      <c r="M19" s="8">
        <v>1592</v>
      </c>
      <c r="N19" s="8">
        <v>38</v>
      </c>
      <c r="O19" s="8">
        <v>25</v>
      </c>
      <c r="P19" s="8">
        <v>26148</v>
      </c>
      <c r="Q19" s="8">
        <v>1499</v>
      </c>
      <c r="R19" s="8">
        <v>4743</v>
      </c>
      <c r="S19" s="23">
        <f t="shared" si="3"/>
        <v>6498.2000000000007</v>
      </c>
      <c r="T19" s="23">
        <f t="shared" si="1"/>
        <v>33</v>
      </c>
      <c r="U19" s="23">
        <f t="shared" si="10"/>
        <v>32453</v>
      </c>
      <c r="V19" s="23">
        <f t="shared" si="4"/>
        <v>31</v>
      </c>
      <c r="X19">
        <f t="shared" si="5"/>
        <v>26</v>
      </c>
      <c r="Y19">
        <f t="shared" si="23"/>
        <v>29</v>
      </c>
      <c r="Z19">
        <f t="shared" si="24"/>
        <v>33</v>
      </c>
      <c r="AA19">
        <f t="shared" si="25"/>
        <v>26</v>
      </c>
      <c r="AB19">
        <f t="shared" si="11"/>
        <v>44</v>
      </c>
      <c r="AC19">
        <f t="shared" si="12"/>
        <v>28</v>
      </c>
      <c r="AD19">
        <f t="shared" si="13"/>
        <v>21</v>
      </c>
      <c r="AE19">
        <f t="shared" si="14"/>
        <v>33</v>
      </c>
      <c r="AF19">
        <f t="shared" si="15"/>
        <v>23</v>
      </c>
      <c r="AG19">
        <f t="shared" si="16"/>
        <v>45</v>
      </c>
      <c r="AH19">
        <f t="shared" si="17"/>
        <v>27</v>
      </c>
      <c r="AI19">
        <f t="shared" si="18"/>
        <v>23</v>
      </c>
      <c r="AJ19">
        <f t="shared" si="19"/>
        <v>33</v>
      </c>
      <c r="AK19">
        <f t="shared" si="20"/>
        <v>26</v>
      </c>
      <c r="AL19">
        <f t="shared" si="21"/>
        <v>44</v>
      </c>
      <c r="AM19">
        <v>1000000</v>
      </c>
      <c r="AN19">
        <f t="shared" si="6"/>
        <v>1000026</v>
      </c>
      <c r="AO19" t="str">
        <f t="shared" si="7"/>
        <v>2018</v>
      </c>
      <c r="AP19" s="29" t="str">
        <f t="shared" si="8"/>
        <v>Belgium</v>
      </c>
      <c r="AR19" s="35" t="s">
        <v>78</v>
      </c>
      <c r="AS19" s="36">
        <v>42</v>
      </c>
      <c r="AT19" s="36">
        <v>29</v>
      </c>
      <c r="AU19" s="36">
        <v>37</v>
      </c>
      <c r="AV19" s="36">
        <v>28</v>
      </c>
      <c r="AW19" s="36">
        <v>43</v>
      </c>
      <c r="AX19" s="36">
        <v>35</v>
      </c>
      <c r="AY19" s="36">
        <v>25</v>
      </c>
      <c r="AZ19" s="36">
        <v>36</v>
      </c>
      <c r="BA19" s="36">
        <v>19</v>
      </c>
      <c r="BB19" s="36">
        <v>43</v>
      </c>
      <c r="BC19" s="36">
        <v>35</v>
      </c>
      <c r="BD19" s="36">
        <v>25</v>
      </c>
      <c r="BE19" s="36">
        <v>37</v>
      </c>
      <c r="BF19" s="36">
        <v>27</v>
      </c>
      <c r="BG19" s="36">
        <v>43</v>
      </c>
      <c r="BH19" s="36">
        <v>1000000</v>
      </c>
    </row>
    <row r="20" spans="1:60" ht="14.4" thickBot="1" x14ac:dyDescent="0.35">
      <c r="A20" s="24" t="s">
        <v>25</v>
      </c>
      <c r="B20" s="6" t="s">
        <v>16</v>
      </c>
      <c r="C20" s="5" t="s">
        <v>14</v>
      </c>
      <c r="D20" s="7">
        <v>6</v>
      </c>
      <c r="E20" s="7">
        <v>6</v>
      </c>
      <c r="F20" s="7">
        <v>7253</v>
      </c>
      <c r="G20" s="7">
        <v>582</v>
      </c>
      <c r="H20" s="7">
        <v>1593</v>
      </c>
      <c r="I20" s="7">
        <v>9</v>
      </c>
      <c r="J20" s="7">
        <v>23</v>
      </c>
      <c r="K20" s="7">
        <v>7994</v>
      </c>
      <c r="L20" s="7">
        <v>738</v>
      </c>
      <c r="M20" s="7">
        <v>717</v>
      </c>
      <c r="N20" s="7">
        <v>15</v>
      </c>
      <c r="O20" s="7">
        <v>29</v>
      </c>
      <c r="P20" s="7">
        <v>15247</v>
      </c>
      <c r="Q20" s="7">
        <v>1320</v>
      </c>
      <c r="R20" s="7">
        <v>2310</v>
      </c>
      <c r="S20" s="23">
        <f t="shared" si="3"/>
        <v>3787.2000000000003</v>
      </c>
      <c r="T20" s="23">
        <f t="shared" si="1"/>
        <v>20</v>
      </c>
      <c r="U20" s="23">
        <f t="shared" si="10"/>
        <v>18921</v>
      </c>
      <c r="V20" s="23">
        <f t="shared" si="4"/>
        <v>44</v>
      </c>
      <c r="X20">
        <f t="shared" si="5"/>
        <v>7</v>
      </c>
      <c r="Y20">
        <f t="shared" si="23"/>
        <v>24</v>
      </c>
      <c r="Z20">
        <f t="shared" si="24"/>
        <v>20</v>
      </c>
      <c r="AA20">
        <f t="shared" si="25"/>
        <v>22</v>
      </c>
      <c r="AB20">
        <f t="shared" si="11"/>
        <v>22</v>
      </c>
      <c r="AC20">
        <f t="shared" si="12"/>
        <v>6</v>
      </c>
      <c r="AD20">
        <f t="shared" si="13"/>
        <v>29</v>
      </c>
      <c r="AE20">
        <f t="shared" si="14"/>
        <v>19</v>
      </c>
      <c r="AF20">
        <f t="shared" si="15"/>
        <v>25</v>
      </c>
      <c r="AG20">
        <f t="shared" si="16"/>
        <v>21</v>
      </c>
      <c r="AH20">
        <f t="shared" si="17"/>
        <v>8</v>
      </c>
      <c r="AI20">
        <f t="shared" si="18"/>
        <v>25</v>
      </c>
      <c r="AJ20">
        <f t="shared" si="19"/>
        <v>19</v>
      </c>
      <c r="AK20">
        <f t="shared" si="20"/>
        <v>20</v>
      </c>
      <c r="AL20">
        <f t="shared" si="21"/>
        <v>22</v>
      </c>
      <c r="AM20">
        <v>1000000</v>
      </c>
      <c r="AN20">
        <f t="shared" si="6"/>
        <v>1000198</v>
      </c>
      <c r="AO20" t="str">
        <f t="shared" si="7"/>
        <v>2013</v>
      </c>
      <c r="AP20" s="29" t="str">
        <f t="shared" si="8"/>
        <v>Denmark</v>
      </c>
      <c r="AR20" s="35" t="s">
        <v>79</v>
      </c>
      <c r="AS20" s="36">
        <v>26</v>
      </c>
      <c r="AT20" s="36">
        <v>25</v>
      </c>
      <c r="AU20" s="36">
        <v>34</v>
      </c>
      <c r="AV20" s="36">
        <v>25</v>
      </c>
      <c r="AW20" s="36">
        <v>42</v>
      </c>
      <c r="AX20" s="36">
        <v>15</v>
      </c>
      <c r="AY20" s="36">
        <v>35</v>
      </c>
      <c r="AZ20" s="36">
        <v>37</v>
      </c>
      <c r="BA20" s="36">
        <v>21</v>
      </c>
      <c r="BB20" s="36">
        <v>42</v>
      </c>
      <c r="BC20" s="36">
        <v>21</v>
      </c>
      <c r="BD20" s="36">
        <v>32</v>
      </c>
      <c r="BE20" s="36">
        <v>36</v>
      </c>
      <c r="BF20" s="36">
        <v>25</v>
      </c>
      <c r="BG20" s="36">
        <v>42</v>
      </c>
      <c r="BH20" s="36">
        <v>1000000</v>
      </c>
    </row>
    <row r="21" spans="1:60" ht="14.4" thickBot="1" x14ac:dyDescent="0.35">
      <c r="A21" s="25" t="str">
        <f t="shared" si="22"/>
        <v>Denmark</v>
      </c>
      <c r="B21" s="6" t="s">
        <v>17</v>
      </c>
      <c r="C21" s="5" t="s">
        <v>14</v>
      </c>
      <c r="D21" s="8">
        <v>3</v>
      </c>
      <c r="E21" s="8">
        <v>5</v>
      </c>
      <c r="F21" s="8">
        <v>7254</v>
      </c>
      <c r="G21" s="8">
        <v>547</v>
      </c>
      <c r="H21" s="8">
        <v>1553</v>
      </c>
      <c r="I21" s="8">
        <v>9</v>
      </c>
      <c r="J21" s="8">
        <v>11</v>
      </c>
      <c r="K21" s="8">
        <v>8050</v>
      </c>
      <c r="L21" s="8">
        <v>746</v>
      </c>
      <c r="M21" s="8">
        <v>739</v>
      </c>
      <c r="N21" s="8">
        <v>12</v>
      </c>
      <c r="O21" s="8">
        <v>16</v>
      </c>
      <c r="P21" s="8">
        <v>15304</v>
      </c>
      <c r="Q21" s="8">
        <v>1293</v>
      </c>
      <c r="R21" s="8">
        <v>2292</v>
      </c>
      <c r="S21" s="23">
        <f t="shared" si="3"/>
        <v>3785.8</v>
      </c>
      <c r="T21" s="23">
        <f t="shared" si="1"/>
        <v>19</v>
      </c>
      <c r="U21" s="23">
        <f t="shared" si="10"/>
        <v>18917</v>
      </c>
      <c r="V21" s="23">
        <f t="shared" si="4"/>
        <v>45</v>
      </c>
      <c r="X21">
        <f t="shared" si="5"/>
        <v>3</v>
      </c>
      <c r="Y21">
        <f t="shared" si="23"/>
        <v>20</v>
      </c>
      <c r="Z21">
        <f t="shared" si="24"/>
        <v>21</v>
      </c>
      <c r="AA21">
        <f t="shared" si="25"/>
        <v>19</v>
      </c>
      <c r="AB21">
        <f t="shared" si="11"/>
        <v>21</v>
      </c>
      <c r="AC21">
        <f t="shared" si="12"/>
        <v>6</v>
      </c>
      <c r="AD21">
        <f t="shared" si="13"/>
        <v>17</v>
      </c>
      <c r="AE21">
        <f t="shared" si="14"/>
        <v>20</v>
      </c>
      <c r="AF21">
        <f t="shared" si="15"/>
        <v>27</v>
      </c>
      <c r="AG21">
        <f t="shared" si="16"/>
        <v>23</v>
      </c>
      <c r="AH21">
        <f t="shared" si="17"/>
        <v>4</v>
      </c>
      <c r="AI21">
        <f t="shared" si="18"/>
        <v>19</v>
      </c>
      <c r="AJ21">
        <f t="shared" si="19"/>
        <v>20</v>
      </c>
      <c r="AK21">
        <f t="shared" si="20"/>
        <v>19</v>
      </c>
      <c r="AL21">
        <f t="shared" si="21"/>
        <v>21</v>
      </c>
      <c r="AM21">
        <v>1000000</v>
      </c>
      <c r="AN21">
        <f t="shared" si="6"/>
        <v>1000227</v>
      </c>
      <c r="AO21" t="str">
        <f t="shared" si="7"/>
        <v>2014</v>
      </c>
      <c r="AP21" s="29" t="str">
        <f t="shared" si="8"/>
        <v>Denmark</v>
      </c>
      <c r="AR21" s="35" t="s">
        <v>80</v>
      </c>
      <c r="AS21" s="36">
        <v>15</v>
      </c>
      <c r="AT21" s="36">
        <v>34</v>
      </c>
      <c r="AU21" s="36">
        <v>36</v>
      </c>
      <c r="AV21" s="36">
        <v>27</v>
      </c>
      <c r="AW21" s="36">
        <v>45</v>
      </c>
      <c r="AX21" s="36">
        <v>33</v>
      </c>
      <c r="AY21" s="36">
        <v>26</v>
      </c>
      <c r="AZ21" s="36">
        <v>34</v>
      </c>
      <c r="BA21" s="36">
        <v>24</v>
      </c>
      <c r="BB21" s="36">
        <v>44</v>
      </c>
      <c r="BC21" s="36">
        <v>30</v>
      </c>
      <c r="BD21" s="36">
        <v>28</v>
      </c>
      <c r="BE21" s="36">
        <v>34</v>
      </c>
      <c r="BF21" s="36">
        <v>28</v>
      </c>
      <c r="BG21" s="36">
        <v>45</v>
      </c>
      <c r="BH21" s="36">
        <v>1000000</v>
      </c>
    </row>
    <row r="22" spans="1:60" ht="14.4" thickBot="1" x14ac:dyDescent="0.35">
      <c r="A22" s="25" t="str">
        <f t="shared" si="22"/>
        <v>Denmark</v>
      </c>
      <c r="B22" s="6" t="s">
        <v>18</v>
      </c>
      <c r="C22" s="5" t="s">
        <v>14</v>
      </c>
      <c r="D22" s="7">
        <v>6</v>
      </c>
      <c r="E22" s="7">
        <v>4</v>
      </c>
      <c r="F22" s="7">
        <v>7275</v>
      </c>
      <c r="G22" s="7">
        <v>611</v>
      </c>
      <c r="H22" s="7">
        <v>1661</v>
      </c>
      <c r="I22" s="7">
        <v>10</v>
      </c>
      <c r="J22" s="7">
        <v>9</v>
      </c>
      <c r="K22" s="7">
        <v>8125</v>
      </c>
      <c r="L22" s="7">
        <v>741</v>
      </c>
      <c r="M22" s="7">
        <v>874</v>
      </c>
      <c r="N22" s="7">
        <v>16</v>
      </c>
      <c r="O22" s="7">
        <v>13</v>
      </c>
      <c r="P22" s="7">
        <v>15400</v>
      </c>
      <c r="Q22" s="7">
        <v>1352</v>
      </c>
      <c r="R22" s="7">
        <v>2535</v>
      </c>
      <c r="S22" s="23">
        <f t="shared" si="3"/>
        <v>3866.4</v>
      </c>
      <c r="T22" s="23">
        <f t="shared" si="1"/>
        <v>21</v>
      </c>
      <c r="U22" s="23">
        <f t="shared" si="10"/>
        <v>19316</v>
      </c>
      <c r="V22" s="23">
        <f t="shared" si="4"/>
        <v>43</v>
      </c>
      <c r="X22">
        <f t="shared" si="5"/>
        <v>7</v>
      </c>
      <c r="Y22">
        <f t="shared" si="23"/>
        <v>17</v>
      </c>
      <c r="Z22">
        <f t="shared" si="24"/>
        <v>22</v>
      </c>
      <c r="AA22">
        <f t="shared" si="25"/>
        <v>24</v>
      </c>
      <c r="AB22">
        <f t="shared" si="11"/>
        <v>23</v>
      </c>
      <c r="AC22">
        <f t="shared" si="12"/>
        <v>9</v>
      </c>
      <c r="AD22">
        <f t="shared" si="13"/>
        <v>14</v>
      </c>
      <c r="AE22">
        <f t="shared" si="14"/>
        <v>21</v>
      </c>
      <c r="AF22">
        <f t="shared" si="15"/>
        <v>26</v>
      </c>
      <c r="AG22">
        <f t="shared" si="16"/>
        <v>32</v>
      </c>
      <c r="AH22">
        <f t="shared" si="17"/>
        <v>9</v>
      </c>
      <c r="AI22">
        <f t="shared" si="18"/>
        <v>16</v>
      </c>
      <c r="AJ22">
        <f t="shared" si="19"/>
        <v>22</v>
      </c>
      <c r="AK22">
        <f t="shared" si="20"/>
        <v>22</v>
      </c>
      <c r="AL22">
        <f t="shared" si="21"/>
        <v>28</v>
      </c>
      <c r="AM22">
        <v>1000000</v>
      </c>
      <c r="AN22">
        <f t="shared" si="6"/>
        <v>1000195</v>
      </c>
      <c r="AO22" t="str">
        <f t="shared" si="7"/>
        <v>2015</v>
      </c>
      <c r="AP22" s="29" t="str">
        <f t="shared" si="8"/>
        <v>Denmark</v>
      </c>
      <c r="AR22" s="35" t="s">
        <v>81</v>
      </c>
      <c r="AS22" s="36">
        <v>26</v>
      </c>
      <c r="AT22" s="36">
        <v>29</v>
      </c>
      <c r="AU22" s="36">
        <v>33</v>
      </c>
      <c r="AV22" s="36">
        <v>26</v>
      </c>
      <c r="AW22" s="36">
        <v>44</v>
      </c>
      <c r="AX22" s="36">
        <v>28</v>
      </c>
      <c r="AY22" s="36">
        <v>21</v>
      </c>
      <c r="AZ22" s="36">
        <v>33</v>
      </c>
      <c r="BA22" s="36">
        <v>23</v>
      </c>
      <c r="BB22" s="36">
        <v>45</v>
      </c>
      <c r="BC22" s="36">
        <v>27</v>
      </c>
      <c r="BD22" s="36">
        <v>23</v>
      </c>
      <c r="BE22" s="36">
        <v>33</v>
      </c>
      <c r="BF22" s="36">
        <v>26</v>
      </c>
      <c r="BG22" s="36">
        <v>44</v>
      </c>
      <c r="BH22" s="36">
        <v>1000000</v>
      </c>
    </row>
    <row r="23" spans="1:60" ht="14.4" thickBot="1" x14ac:dyDescent="0.35">
      <c r="A23" s="25" t="str">
        <f t="shared" si="22"/>
        <v>Denmark</v>
      </c>
      <c r="B23" s="6" t="s">
        <v>19</v>
      </c>
      <c r="C23" s="5" t="s">
        <v>14</v>
      </c>
      <c r="D23" s="8">
        <v>7</v>
      </c>
      <c r="E23" s="8">
        <v>3</v>
      </c>
      <c r="F23" s="8">
        <v>7628</v>
      </c>
      <c r="G23" s="8">
        <v>580</v>
      </c>
      <c r="H23" s="8">
        <v>1818</v>
      </c>
      <c r="I23" s="8">
        <v>15</v>
      </c>
      <c r="J23" s="8">
        <v>21</v>
      </c>
      <c r="K23" s="8">
        <v>8282</v>
      </c>
      <c r="L23" s="8">
        <v>834</v>
      </c>
      <c r="M23" s="8">
        <v>925</v>
      </c>
      <c r="N23" s="8">
        <v>22</v>
      </c>
      <c r="O23" s="8">
        <v>24</v>
      </c>
      <c r="P23" s="8">
        <v>15910</v>
      </c>
      <c r="Q23" s="8">
        <v>1414</v>
      </c>
      <c r="R23" s="8">
        <v>2743</v>
      </c>
      <c r="S23" s="23">
        <f t="shared" si="3"/>
        <v>4027</v>
      </c>
      <c r="T23" s="23">
        <f t="shared" si="1"/>
        <v>24</v>
      </c>
      <c r="U23" s="23">
        <f t="shared" si="10"/>
        <v>20113</v>
      </c>
      <c r="V23" s="23">
        <f t="shared" si="4"/>
        <v>40</v>
      </c>
      <c r="X23">
        <f t="shared" si="5"/>
        <v>12</v>
      </c>
      <c r="Y23">
        <f t="shared" si="23"/>
        <v>12</v>
      </c>
      <c r="Z23">
        <f t="shared" si="24"/>
        <v>24</v>
      </c>
      <c r="AA23">
        <f t="shared" si="25"/>
        <v>21</v>
      </c>
      <c r="AB23">
        <f t="shared" si="11"/>
        <v>31</v>
      </c>
      <c r="AC23">
        <f t="shared" si="12"/>
        <v>15</v>
      </c>
      <c r="AD23">
        <f t="shared" si="13"/>
        <v>26</v>
      </c>
      <c r="AE23">
        <f t="shared" si="14"/>
        <v>24</v>
      </c>
      <c r="AF23">
        <f t="shared" si="15"/>
        <v>30</v>
      </c>
      <c r="AG23">
        <f t="shared" si="16"/>
        <v>33</v>
      </c>
      <c r="AH23">
        <f t="shared" si="17"/>
        <v>14</v>
      </c>
      <c r="AI23">
        <f t="shared" si="18"/>
        <v>22</v>
      </c>
      <c r="AJ23">
        <f t="shared" si="19"/>
        <v>24</v>
      </c>
      <c r="AK23">
        <f t="shared" si="20"/>
        <v>24</v>
      </c>
      <c r="AL23">
        <f t="shared" si="21"/>
        <v>32</v>
      </c>
      <c r="AM23">
        <v>1000000</v>
      </c>
      <c r="AN23">
        <f t="shared" si="6"/>
        <v>1000143</v>
      </c>
      <c r="AO23" t="str">
        <f t="shared" si="7"/>
        <v>2016</v>
      </c>
      <c r="AP23" s="29" t="str">
        <f t="shared" si="8"/>
        <v>Denmark</v>
      </c>
      <c r="AR23" s="35" t="s">
        <v>82</v>
      </c>
      <c r="AS23" s="36">
        <v>7</v>
      </c>
      <c r="AT23" s="36">
        <v>24</v>
      </c>
      <c r="AU23" s="36">
        <v>20</v>
      </c>
      <c r="AV23" s="36">
        <v>22</v>
      </c>
      <c r="AW23" s="36">
        <v>22</v>
      </c>
      <c r="AX23" s="36">
        <v>6</v>
      </c>
      <c r="AY23" s="36">
        <v>29</v>
      </c>
      <c r="AZ23" s="36">
        <v>19</v>
      </c>
      <c r="BA23" s="36">
        <v>25</v>
      </c>
      <c r="BB23" s="36">
        <v>21</v>
      </c>
      <c r="BC23" s="36">
        <v>8</v>
      </c>
      <c r="BD23" s="36">
        <v>25</v>
      </c>
      <c r="BE23" s="36">
        <v>19</v>
      </c>
      <c r="BF23" s="36">
        <v>20</v>
      </c>
      <c r="BG23" s="36">
        <v>22</v>
      </c>
      <c r="BH23" s="36">
        <v>1000000</v>
      </c>
    </row>
    <row r="24" spans="1:60" ht="14.4" thickBot="1" x14ac:dyDescent="0.35">
      <c r="A24" s="25" t="str">
        <f t="shared" si="22"/>
        <v>Denmark</v>
      </c>
      <c r="B24" s="6" t="s">
        <v>20</v>
      </c>
      <c r="C24" s="5" t="s">
        <v>14</v>
      </c>
      <c r="D24" s="7">
        <v>2</v>
      </c>
      <c r="E24" s="7">
        <v>4</v>
      </c>
      <c r="F24" s="7">
        <v>7333</v>
      </c>
      <c r="G24" s="7">
        <v>573</v>
      </c>
      <c r="H24" s="7">
        <v>1954</v>
      </c>
      <c r="I24" s="7">
        <v>11</v>
      </c>
      <c r="J24" s="7">
        <v>19</v>
      </c>
      <c r="K24" s="7">
        <v>8275</v>
      </c>
      <c r="L24" s="7">
        <v>776</v>
      </c>
      <c r="M24" s="7">
        <v>931</v>
      </c>
      <c r="N24" s="7">
        <v>13</v>
      </c>
      <c r="O24" s="7">
        <v>23</v>
      </c>
      <c r="P24" s="7">
        <v>15608</v>
      </c>
      <c r="Q24" s="7">
        <v>1349</v>
      </c>
      <c r="R24" s="7">
        <v>2885</v>
      </c>
      <c r="S24" s="23">
        <f t="shared" si="3"/>
        <v>3978.2000000000003</v>
      </c>
      <c r="T24" s="23">
        <f t="shared" si="1"/>
        <v>23</v>
      </c>
      <c r="U24" s="23">
        <f t="shared" si="10"/>
        <v>19878</v>
      </c>
      <c r="V24" s="23">
        <f t="shared" si="4"/>
        <v>41</v>
      </c>
      <c r="X24">
        <f t="shared" si="5"/>
        <v>2</v>
      </c>
      <c r="Y24">
        <f t="shared" si="23"/>
        <v>17</v>
      </c>
      <c r="Z24">
        <f t="shared" si="24"/>
        <v>23</v>
      </c>
      <c r="AA24">
        <f t="shared" si="25"/>
        <v>20</v>
      </c>
      <c r="AB24">
        <f t="shared" si="11"/>
        <v>34</v>
      </c>
      <c r="AC24">
        <f t="shared" si="12"/>
        <v>11</v>
      </c>
      <c r="AD24">
        <f t="shared" si="13"/>
        <v>23</v>
      </c>
      <c r="AE24">
        <f t="shared" si="14"/>
        <v>23</v>
      </c>
      <c r="AF24">
        <f t="shared" si="15"/>
        <v>29</v>
      </c>
      <c r="AG24">
        <f t="shared" si="16"/>
        <v>35</v>
      </c>
      <c r="AH24">
        <f t="shared" si="17"/>
        <v>6</v>
      </c>
      <c r="AI24">
        <f t="shared" si="18"/>
        <v>21</v>
      </c>
      <c r="AJ24">
        <f t="shared" si="19"/>
        <v>23</v>
      </c>
      <c r="AK24">
        <f t="shared" si="20"/>
        <v>21</v>
      </c>
      <c r="AL24">
        <f t="shared" si="21"/>
        <v>34</v>
      </c>
      <c r="AM24">
        <v>1000000</v>
      </c>
      <c r="AN24">
        <f t="shared" si="6"/>
        <v>1000185.5</v>
      </c>
      <c r="AO24" t="str">
        <f t="shared" si="7"/>
        <v>2017</v>
      </c>
      <c r="AP24" s="29" t="str">
        <f t="shared" si="8"/>
        <v>Denmark</v>
      </c>
      <c r="AR24" s="35" t="s">
        <v>83</v>
      </c>
      <c r="AS24" s="36">
        <v>3</v>
      </c>
      <c r="AT24" s="36">
        <v>20</v>
      </c>
      <c r="AU24" s="36">
        <v>21</v>
      </c>
      <c r="AV24" s="36">
        <v>19</v>
      </c>
      <c r="AW24" s="36">
        <v>21</v>
      </c>
      <c r="AX24" s="36">
        <v>6</v>
      </c>
      <c r="AY24" s="36">
        <v>17</v>
      </c>
      <c r="AZ24" s="36">
        <v>20</v>
      </c>
      <c r="BA24" s="36">
        <v>27</v>
      </c>
      <c r="BB24" s="36">
        <v>23</v>
      </c>
      <c r="BC24" s="36">
        <v>4</v>
      </c>
      <c r="BD24" s="36">
        <v>19</v>
      </c>
      <c r="BE24" s="36">
        <v>20</v>
      </c>
      <c r="BF24" s="36">
        <v>19</v>
      </c>
      <c r="BG24" s="36">
        <v>21</v>
      </c>
      <c r="BH24" s="36">
        <v>1000000</v>
      </c>
    </row>
    <row r="25" spans="1:60" ht="14.4" thickBot="1" x14ac:dyDescent="0.35">
      <c r="A25" s="25" t="str">
        <f t="shared" si="22"/>
        <v>Denmark</v>
      </c>
      <c r="B25" s="6" t="s">
        <v>21</v>
      </c>
      <c r="C25" s="5" t="s">
        <v>14</v>
      </c>
      <c r="D25" s="8">
        <v>4</v>
      </c>
      <c r="E25" s="8">
        <v>5</v>
      </c>
      <c r="F25" s="8">
        <v>7203</v>
      </c>
      <c r="G25" s="8">
        <v>589</v>
      </c>
      <c r="H25" s="8">
        <v>1995</v>
      </c>
      <c r="I25" s="8">
        <v>5</v>
      </c>
      <c r="J25" s="8">
        <v>12</v>
      </c>
      <c r="K25" s="8">
        <v>8127</v>
      </c>
      <c r="L25" s="8">
        <v>769</v>
      </c>
      <c r="M25" s="8">
        <v>1055</v>
      </c>
      <c r="N25" s="8">
        <v>9</v>
      </c>
      <c r="O25" s="8">
        <v>17</v>
      </c>
      <c r="P25" s="8">
        <v>15330</v>
      </c>
      <c r="Q25" s="8">
        <v>1358</v>
      </c>
      <c r="R25" s="8">
        <v>3050</v>
      </c>
      <c r="S25" s="23">
        <f t="shared" si="3"/>
        <v>3954.6</v>
      </c>
      <c r="T25" s="23">
        <f t="shared" si="1"/>
        <v>22</v>
      </c>
      <c r="U25" s="23">
        <f t="shared" si="10"/>
        <v>19764</v>
      </c>
      <c r="V25" s="23">
        <f t="shared" si="4"/>
        <v>42</v>
      </c>
      <c r="X25">
        <f t="shared" si="5"/>
        <v>5</v>
      </c>
      <c r="Y25">
        <f t="shared" si="23"/>
        <v>20</v>
      </c>
      <c r="Z25">
        <f t="shared" si="24"/>
        <v>19</v>
      </c>
      <c r="AA25">
        <f t="shared" si="25"/>
        <v>23</v>
      </c>
      <c r="AB25">
        <f t="shared" si="11"/>
        <v>35</v>
      </c>
      <c r="AC25">
        <f t="shared" si="12"/>
        <v>2</v>
      </c>
      <c r="AD25">
        <f t="shared" si="13"/>
        <v>19</v>
      </c>
      <c r="AE25">
        <f t="shared" si="14"/>
        <v>22</v>
      </c>
      <c r="AF25">
        <f t="shared" si="15"/>
        <v>28</v>
      </c>
      <c r="AG25">
        <f t="shared" si="16"/>
        <v>38</v>
      </c>
      <c r="AH25">
        <f t="shared" si="17"/>
        <v>1</v>
      </c>
      <c r="AI25">
        <f t="shared" si="18"/>
        <v>20</v>
      </c>
      <c r="AJ25">
        <f t="shared" si="19"/>
        <v>21</v>
      </c>
      <c r="AK25">
        <f t="shared" si="20"/>
        <v>23</v>
      </c>
      <c r="AL25">
        <f t="shared" si="21"/>
        <v>36</v>
      </c>
      <c r="AM25">
        <v>1000000</v>
      </c>
      <c r="AN25">
        <f t="shared" si="6"/>
        <v>1000187</v>
      </c>
      <c r="AO25" t="str">
        <f t="shared" si="7"/>
        <v>2018</v>
      </c>
      <c r="AP25" s="29" t="str">
        <f t="shared" si="8"/>
        <v>Denmark</v>
      </c>
      <c r="AR25" s="35" t="s">
        <v>84</v>
      </c>
      <c r="AS25" s="36">
        <v>7</v>
      </c>
      <c r="AT25" s="36">
        <v>17</v>
      </c>
      <c r="AU25" s="36">
        <v>22</v>
      </c>
      <c r="AV25" s="36">
        <v>24</v>
      </c>
      <c r="AW25" s="36">
        <v>23</v>
      </c>
      <c r="AX25" s="36">
        <v>9</v>
      </c>
      <c r="AY25" s="36">
        <v>14</v>
      </c>
      <c r="AZ25" s="36">
        <v>21</v>
      </c>
      <c r="BA25" s="36">
        <v>26</v>
      </c>
      <c r="BB25" s="36">
        <v>32</v>
      </c>
      <c r="BC25" s="36">
        <v>9</v>
      </c>
      <c r="BD25" s="36">
        <v>16</v>
      </c>
      <c r="BE25" s="36">
        <v>22</v>
      </c>
      <c r="BF25" s="36">
        <v>22</v>
      </c>
      <c r="BG25" s="36">
        <v>28</v>
      </c>
      <c r="BH25" s="36">
        <v>1000000</v>
      </c>
    </row>
    <row r="26" spans="1:60" ht="14.4" thickBot="1" x14ac:dyDescent="0.35">
      <c r="A26" s="24" t="s">
        <v>26</v>
      </c>
      <c r="B26" s="6" t="s">
        <v>16</v>
      </c>
      <c r="C26" s="5" t="s">
        <v>14</v>
      </c>
      <c r="D26" s="7">
        <v>6</v>
      </c>
      <c r="E26" s="7">
        <v>13</v>
      </c>
      <c r="F26" s="7">
        <v>1698</v>
      </c>
      <c r="G26" s="7">
        <v>85</v>
      </c>
      <c r="H26" s="7">
        <v>23</v>
      </c>
      <c r="I26" s="7">
        <v>19</v>
      </c>
      <c r="J26" s="7">
        <v>39</v>
      </c>
      <c r="K26" s="7">
        <v>1978</v>
      </c>
      <c r="L26" s="7">
        <v>61</v>
      </c>
      <c r="M26" s="7">
        <v>14</v>
      </c>
      <c r="N26" s="7">
        <v>25</v>
      </c>
      <c r="O26" s="7">
        <v>52</v>
      </c>
      <c r="P26" s="7">
        <v>3676</v>
      </c>
      <c r="Q26" s="7">
        <v>146</v>
      </c>
      <c r="R26" s="7">
        <v>37</v>
      </c>
      <c r="S26" s="23">
        <f t="shared" si="3"/>
        <v>792.2</v>
      </c>
      <c r="T26" s="23">
        <f t="shared" si="1"/>
        <v>1</v>
      </c>
      <c r="U26" s="23">
        <f t="shared" si="10"/>
        <v>3936</v>
      </c>
      <c r="V26" s="23">
        <f t="shared" si="4"/>
        <v>63</v>
      </c>
      <c r="X26">
        <f t="shared" si="5"/>
        <v>7</v>
      </c>
      <c r="Y26">
        <f t="shared" si="23"/>
        <v>39</v>
      </c>
      <c r="Z26">
        <f t="shared" si="24"/>
        <v>2</v>
      </c>
      <c r="AA26">
        <f t="shared" si="25"/>
        <v>2</v>
      </c>
      <c r="AB26">
        <f t="shared" si="11"/>
        <v>2</v>
      </c>
      <c r="AC26">
        <f t="shared" si="12"/>
        <v>24</v>
      </c>
      <c r="AD26">
        <f t="shared" si="13"/>
        <v>44</v>
      </c>
      <c r="AE26">
        <f t="shared" si="14"/>
        <v>3</v>
      </c>
      <c r="AF26">
        <f t="shared" si="15"/>
        <v>3</v>
      </c>
      <c r="AG26">
        <f t="shared" si="16"/>
        <v>3</v>
      </c>
      <c r="AH26">
        <f t="shared" si="17"/>
        <v>16</v>
      </c>
      <c r="AI26">
        <f t="shared" si="18"/>
        <v>44</v>
      </c>
      <c r="AJ26">
        <f t="shared" si="19"/>
        <v>2</v>
      </c>
      <c r="AK26">
        <f t="shared" si="20"/>
        <v>2</v>
      </c>
      <c r="AL26">
        <f t="shared" si="21"/>
        <v>2</v>
      </c>
      <c r="AM26">
        <v>1000000</v>
      </c>
      <c r="AN26">
        <f t="shared" si="6"/>
        <v>1000290.5</v>
      </c>
      <c r="AO26" t="str">
        <f t="shared" si="7"/>
        <v>2013</v>
      </c>
      <c r="AP26" s="29" t="str">
        <f t="shared" si="8"/>
        <v>Estonia</v>
      </c>
      <c r="AR26" s="35" t="s">
        <v>85</v>
      </c>
      <c r="AS26" s="36">
        <v>12</v>
      </c>
      <c r="AT26" s="36">
        <v>12</v>
      </c>
      <c r="AU26" s="36">
        <v>24</v>
      </c>
      <c r="AV26" s="36">
        <v>21</v>
      </c>
      <c r="AW26" s="36">
        <v>31</v>
      </c>
      <c r="AX26" s="36">
        <v>15</v>
      </c>
      <c r="AY26" s="36">
        <v>26</v>
      </c>
      <c r="AZ26" s="36">
        <v>24</v>
      </c>
      <c r="BA26" s="36">
        <v>30</v>
      </c>
      <c r="BB26" s="36">
        <v>33</v>
      </c>
      <c r="BC26" s="36">
        <v>14</v>
      </c>
      <c r="BD26" s="36">
        <v>22</v>
      </c>
      <c r="BE26" s="36">
        <v>24</v>
      </c>
      <c r="BF26" s="36">
        <v>24</v>
      </c>
      <c r="BG26" s="36">
        <v>32</v>
      </c>
      <c r="BH26" s="36">
        <v>1000000</v>
      </c>
    </row>
    <row r="27" spans="1:60" ht="14.4" thickBot="1" x14ac:dyDescent="0.35">
      <c r="A27" s="25" t="str">
        <f t="shared" si="22"/>
        <v>Estonia</v>
      </c>
      <c r="B27" s="6" t="s">
        <v>17</v>
      </c>
      <c r="C27" s="5" t="s">
        <v>14</v>
      </c>
      <c r="D27" s="8">
        <v>12</v>
      </c>
      <c r="E27" s="8">
        <v>11</v>
      </c>
      <c r="F27" s="8">
        <v>1790</v>
      </c>
      <c r="G27" s="8">
        <v>97</v>
      </c>
      <c r="H27" s="8">
        <v>25</v>
      </c>
      <c r="I27" s="8">
        <v>16</v>
      </c>
      <c r="J27" s="8">
        <v>36</v>
      </c>
      <c r="K27" s="8">
        <v>2021</v>
      </c>
      <c r="L27" s="8">
        <v>53</v>
      </c>
      <c r="M27" s="8">
        <v>16</v>
      </c>
      <c r="N27" s="8">
        <v>28</v>
      </c>
      <c r="O27" s="8">
        <v>47</v>
      </c>
      <c r="P27" s="8">
        <v>3811</v>
      </c>
      <c r="Q27" s="8">
        <v>150</v>
      </c>
      <c r="R27" s="8">
        <v>41</v>
      </c>
      <c r="S27" s="23">
        <f t="shared" si="3"/>
        <v>821.00000000000011</v>
      </c>
      <c r="T27" s="23">
        <f t="shared" si="1"/>
        <v>4</v>
      </c>
      <c r="U27" s="23">
        <f t="shared" si="10"/>
        <v>4077</v>
      </c>
      <c r="V27" s="23">
        <f t="shared" si="4"/>
        <v>60</v>
      </c>
      <c r="X27">
        <f t="shared" si="5"/>
        <v>20</v>
      </c>
      <c r="Y27">
        <f t="shared" si="23"/>
        <v>34</v>
      </c>
      <c r="Z27">
        <f t="shared" si="24"/>
        <v>7</v>
      </c>
      <c r="AA27">
        <f t="shared" si="25"/>
        <v>4</v>
      </c>
      <c r="AB27">
        <f t="shared" si="11"/>
        <v>3</v>
      </c>
      <c r="AC27">
        <f t="shared" si="12"/>
        <v>17</v>
      </c>
      <c r="AD27">
        <f t="shared" si="13"/>
        <v>42</v>
      </c>
      <c r="AE27">
        <f t="shared" si="14"/>
        <v>4</v>
      </c>
      <c r="AF27">
        <f t="shared" si="15"/>
        <v>1</v>
      </c>
      <c r="AG27">
        <f t="shared" si="16"/>
        <v>4</v>
      </c>
      <c r="AH27">
        <f t="shared" si="17"/>
        <v>19</v>
      </c>
      <c r="AI27">
        <f t="shared" si="18"/>
        <v>41</v>
      </c>
      <c r="AJ27">
        <f t="shared" si="19"/>
        <v>5</v>
      </c>
      <c r="AK27">
        <f t="shared" si="20"/>
        <v>3</v>
      </c>
      <c r="AL27">
        <f t="shared" si="21"/>
        <v>4</v>
      </c>
      <c r="AM27">
        <v>1000000</v>
      </c>
      <c r="AN27">
        <f t="shared" si="6"/>
        <v>1000277.5</v>
      </c>
      <c r="AO27" t="str">
        <f t="shared" si="7"/>
        <v>2014</v>
      </c>
      <c r="AP27" s="29" t="str">
        <f t="shared" si="8"/>
        <v>Estonia</v>
      </c>
      <c r="AR27" s="35" t="s">
        <v>86</v>
      </c>
      <c r="AS27" s="36">
        <v>2</v>
      </c>
      <c r="AT27" s="36">
        <v>17</v>
      </c>
      <c r="AU27" s="36">
        <v>23</v>
      </c>
      <c r="AV27" s="36">
        <v>20</v>
      </c>
      <c r="AW27" s="36">
        <v>34</v>
      </c>
      <c r="AX27" s="36">
        <v>11</v>
      </c>
      <c r="AY27" s="36">
        <v>23</v>
      </c>
      <c r="AZ27" s="36">
        <v>23</v>
      </c>
      <c r="BA27" s="36">
        <v>29</v>
      </c>
      <c r="BB27" s="36">
        <v>35</v>
      </c>
      <c r="BC27" s="36">
        <v>6</v>
      </c>
      <c r="BD27" s="36">
        <v>21</v>
      </c>
      <c r="BE27" s="36">
        <v>23</v>
      </c>
      <c r="BF27" s="36">
        <v>21</v>
      </c>
      <c r="BG27" s="36">
        <v>34</v>
      </c>
      <c r="BH27" s="36">
        <v>1000000</v>
      </c>
    </row>
    <row r="28" spans="1:60" ht="14.4" thickBot="1" x14ac:dyDescent="0.35">
      <c r="A28" s="25" t="str">
        <f t="shared" si="22"/>
        <v>Estonia</v>
      </c>
      <c r="B28" s="6" t="s">
        <v>18</v>
      </c>
      <c r="C28" s="5" t="s">
        <v>14</v>
      </c>
      <c r="D28" s="7">
        <v>5</v>
      </c>
      <c r="E28" s="7">
        <v>11</v>
      </c>
      <c r="F28" s="7">
        <v>1767</v>
      </c>
      <c r="G28" s="7">
        <v>84</v>
      </c>
      <c r="H28" s="7">
        <v>18</v>
      </c>
      <c r="I28" s="7">
        <v>16</v>
      </c>
      <c r="J28" s="7">
        <v>33</v>
      </c>
      <c r="K28" s="7">
        <v>2049</v>
      </c>
      <c r="L28" s="7">
        <v>53</v>
      </c>
      <c r="M28" s="7">
        <v>7</v>
      </c>
      <c r="N28" s="7">
        <v>21</v>
      </c>
      <c r="O28" s="7">
        <v>44</v>
      </c>
      <c r="P28" s="7">
        <v>3816</v>
      </c>
      <c r="Q28" s="7">
        <v>137</v>
      </c>
      <c r="R28" s="7">
        <v>25</v>
      </c>
      <c r="S28" s="23">
        <f t="shared" si="3"/>
        <v>812.80000000000007</v>
      </c>
      <c r="T28" s="23">
        <f t="shared" si="1"/>
        <v>3</v>
      </c>
      <c r="U28" s="23">
        <f t="shared" si="10"/>
        <v>4043</v>
      </c>
      <c r="V28" s="23">
        <f t="shared" si="4"/>
        <v>61</v>
      </c>
      <c r="X28">
        <f t="shared" si="5"/>
        <v>6</v>
      </c>
      <c r="Y28">
        <f t="shared" si="23"/>
        <v>34</v>
      </c>
      <c r="Z28">
        <f t="shared" si="24"/>
        <v>4</v>
      </c>
      <c r="AA28">
        <f t="shared" si="25"/>
        <v>1</v>
      </c>
      <c r="AB28">
        <f t="shared" si="11"/>
        <v>1</v>
      </c>
      <c r="AC28">
        <f t="shared" si="12"/>
        <v>17</v>
      </c>
      <c r="AD28">
        <f t="shared" si="13"/>
        <v>39</v>
      </c>
      <c r="AE28">
        <f t="shared" si="14"/>
        <v>7</v>
      </c>
      <c r="AF28">
        <f t="shared" si="15"/>
        <v>1</v>
      </c>
      <c r="AG28">
        <f t="shared" si="16"/>
        <v>1</v>
      </c>
      <c r="AH28">
        <f t="shared" si="17"/>
        <v>13</v>
      </c>
      <c r="AI28">
        <f t="shared" si="18"/>
        <v>40</v>
      </c>
      <c r="AJ28">
        <f t="shared" si="19"/>
        <v>6</v>
      </c>
      <c r="AK28">
        <f t="shared" si="20"/>
        <v>1</v>
      </c>
      <c r="AL28">
        <f t="shared" si="21"/>
        <v>1</v>
      </c>
      <c r="AM28">
        <v>1000000</v>
      </c>
      <c r="AN28">
        <f t="shared" si="6"/>
        <v>1000313.5</v>
      </c>
      <c r="AO28" t="str">
        <f t="shared" si="7"/>
        <v>2015</v>
      </c>
      <c r="AP28" s="29" t="str">
        <f t="shared" si="8"/>
        <v>Estonia</v>
      </c>
      <c r="AR28" s="35" t="s">
        <v>87</v>
      </c>
      <c r="AS28" s="36">
        <v>5</v>
      </c>
      <c r="AT28" s="36">
        <v>20</v>
      </c>
      <c r="AU28" s="36">
        <v>19</v>
      </c>
      <c r="AV28" s="36">
        <v>23</v>
      </c>
      <c r="AW28" s="36">
        <v>35</v>
      </c>
      <c r="AX28" s="36">
        <v>2</v>
      </c>
      <c r="AY28" s="36">
        <v>19</v>
      </c>
      <c r="AZ28" s="36">
        <v>22</v>
      </c>
      <c r="BA28" s="36">
        <v>28</v>
      </c>
      <c r="BB28" s="36">
        <v>38</v>
      </c>
      <c r="BC28" s="36">
        <v>1</v>
      </c>
      <c r="BD28" s="36">
        <v>20</v>
      </c>
      <c r="BE28" s="36">
        <v>21</v>
      </c>
      <c r="BF28" s="36">
        <v>23</v>
      </c>
      <c r="BG28" s="36">
        <v>36</v>
      </c>
      <c r="BH28" s="36">
        <v>1000000</v>
      </c>
    </row>
    <row r="29" spans="1:60" ht="14.4" thickBot="1" x14ac:dyDescent="0.35">
      <c r="A29" s="25" t="str">
        <f t="shared" si="22"/>
        <v>Estonia</v>
      </c>
      <c r="B29" s="6" t="s">
        <v>19</v>
      </c>
      <c r="C29" s="5" t="s">
        <v>14</v>
      </c>
      <c r="D29" s="8">
        <v>6</v>
      </c>
      <c r="E29" s="8">
        <v>19</v>
      </c>
      <c r="F29" s="8">
        <v>1760</v>
      </c>
      <c r="G29" s="8">
        <v>96</v>
      </c>
      <c r="H29" s="8">
        <v>29</v>
      </c>
      <c r="I29" s="8">
        <v>21</v>
      </c>
      <c r="J29" s="8">
        <v>24</v>
      </c>
      <c r="K29" s="8">
        <v>1975</v>
      </c>
      <c r="L29" s="8">
        <v>87</v>
      </c>
      <c r="M29" s="8">
        <v>11</v>
      </c>
      <c r="N29" s="8">
        <v>27</v>
      </c>
      <c r="O29" s="8">
        <v>43</v>
      </c>
      <c r="P29" s="8">
        <v>3735</v>
      </c>
      <c r="Q29" s="8">
        <v>183</v>
      </c>
      <c r="R29" s="8">
        <v>40</v>
      </c>
      <c r="S29" s="23">
        <f t="shared" si="3"/>
        <v>811</v>
      </c>
      <c r="T29" s="23">
        <f t="shared" si="1"/>
        <v>2</v>
      </c>
      <c r="U29" s="23">
        <f t="shared" si="10"/>
        <v>4028</v>
      </c>
      <c r="V29" s="23">
        <f t="shared" si="4"/>
        <v>62</v>
      </c>
      <c r="X29">
        <f t="shared" si="5"/>
        <v>7</v>
      </c>
      <c r="Y29">
        <f t="shared" si="23"/>
        <v>45</v>
      </c>
      <c r="Z29">
        <f t="shared" si="24"/>
        <v>3</v>
      </c>
      <c r="AA29">
        <f t="shared" si="25"/>
        <v>3</v>
      </c>
      <c r="AB29">
        <f t="shared" si="11"/>
        <v>4</v>
      </c>
      <c r="AC29">
        <f t="shared" si="12"/>
        <v>26</v>
      </c>
      <c r="AD29">
        <f t="shared" si="13"/>
        <v>30</v>
      </c>
      <c r="AE29">
        <f t="shared" si="14"/>
        <v>2</v>
      </c>
      <c r="AF29">
        <f t="shared" si="15"/>
        <v>4</v>
      </c>
      <c r="AG29">
        <f t="shared" si="16"/>
        <v>2</v>
      </c>
      <c r="AH29">
        <f t="shared" si="17"/>
        <v>18</v>
      </c>
      <c r="AI29">
        <f t="shared" si="18"/>
        <v>39</v>
      </c>
      <c r="AJ29">
        <f t="shared" si="19"/>
        <v>3</v>
      </c>
      <c r="AK29">
        <f t="shared" si="20"/>
        <v>4</v>
      </c>
      <c r="AL29">
        <f t="shared" si="21"/>
        <v>3</v>
      </c>
      <c r="AM29">
        <v>1000000</v>
      </c>
      <c r="AN29">
        <f t="shared" si="6"/>
        <v>1000292.5</v>
      </c>
      <c r="AO29" t="str">
        <f t="shared" si="7"/>
        <v>2016</v>
      </c>
      <c r="AP29" s="29" t="str">
        <f t="shared" si="8"/>
        <v>Estonia</v>
      </c>
      <c r="AR29" s="35" t="s">
        <v>88</v>
      </c>
      <c r="AS29" s="36">
        <v>7</v>
      </c>
      <c r="AT29" s="36">
        <v>39</v>
      </c>
      <c r="AU29" s="36">
        <v>2</v>
      </c>
      <c r="AV29" s="36">
        <v>2</v>
      </c>
      <c r="AW29" s="36">
        <v>2</v>
      </c>
      <c r="AX29" s="36">
        <v>24</v>
      </c>
      <c r="AY29" s="36">
        <v>44</v>
      </c>
      <c r="AZ29" s="36">
        <v>3</v>
      </c>
      <c r="BA29" s="36">
        <v>3</v>
      </c>
      <c r="BB29" s="36">
        <v>3</v>
      </c>
      <c r="BC29" s="36">
        <v>16</v>
      </c>
      <c r="BD29" s="36">
        <v>44</v>
      </c>
      <c r="BE29" s="36">
        <v>2</v>
      </c>
      <c r="BF29" s="36">
        <v>2</v>
      </c>
      <c r="BG29" s="36">
        <v>2</v>
      </c>
      <c r="BH29" s="36">
        <v>1000000</v>
      </c>
    </row>
    <row r="30" spans="1:60" ht="14.4" thickBot="1" x14ac:dyDescent="0.35">
      <c r="A30" s="25" t="str">
        <f t="shared" si="22"/>
        <v>Estonia</v>
      </c>
      <c r="B30" s="6" t="s">
        <v>20</v>
      </c>
      <c r="C30" s="5" t="s">
        <v>14</v>
      </c>
      <c r="D30" s="7">
        <v>7</v>
      </c>
      <c r="E30" s="7">
        <v>15</v>
      </c>
      <c r="F30" s="7">
        <v>1787</v>
      </c>
      <c r="G30" s="7">
        <v>112</v>
      </c>
      <c r="H30" s="7">
        <v>52</v>
      </c>
      <c r="I30" s="7">
        <v>16</v>
      </c>
      <c r="J30" s="7">
        <v>27</v>
      </c>
      <c r="K30" s="7">
        <v>2029</v>
      </c>
      <c r="L30" s="7">
        <v>88</v>
      </c>
      <c r="M30" s="7">
        <v>20</v>
      </c>
      <c r="N30" s="7">
        <v>23</v>
      </c>
      <c r="O30" s="7">
        <v>42</v>
      </c>
      <c r="P30" s="7">
        <v>3816</v>
      </c>
      <c r="Q30" s="7">
        <v>200</v>
      </c>
      <c r="R30" s="7">
        <v>72</v>
      </c>
      <c r="S30" s="23">
        <f t="shared" si="3"/>
        <v>835.2</v>
      </c>
      <c r="T30" s="23">
        <f t="shared" si="1"/>
        <v>6</v>
      </c>
      <c r="U30" s="23">
        <f t="shared" si="10"/>
        <v>4153</v>
      </c>
      <c r="V30" s="23">
        <f t="shared" si="4"/>
        <v>58</v>
      </c>
      <c r="X30">
        <f t="shared" si="5"/>
        <v>12</v>
      </c>
      <c r="Y30">
        <f t="shared" si="23"/>
        <v>43</v>
      </c>
      <c r="Z30">
        <f t="shared" si="24"/>
        <v>6</v>
      </c>
      <c r="AA30">
        <f t="shared" si="25"/>
        <v>5</v>
      </c>
      <c r="AB30">
        <f t="shared" si="11"/>
        <v>5</v>
      </c>
      <c r="AC30">
        <f t="shared" si="12"/>
        <v>17</v>
      </c>
      <c r="AD30">
        <f t="shared" si="13"/>
        <v>32</v>
      </c>
      <c r="AE30">
        <f t="shared" si="14"/>
        <v>5</v>
      </c>
      <c r="AF30">
        <f t="shared" si="15"/>
        <v>5</v>
      </c>
      <c r="AG30">
        <f t="shared" si="16"/>
        <v>5</v>
      </c>
      <c r="AH30">
        <f t="shared" si="17"/>
        <v>15</v>
      </c>
      <c r="AI30">
        <f t="shared" si="18"/>
        <v>37</v>
      </c>
      <c r="AJ30">
        <f t="shared" si="19"/>
        <v>6</v>
      </c>
      <c r="AK30">
        <f t="shared" si="20"/>
        <v>5</v>
      </c>
      <c r="AL30">
        <f t="shared" si="21"/>
        <v>5</v>
      </c>
      <c r="AM30">
        <v>1000000</v>
      </c>
      <c r="AN30">
        <f t="shared" si="6"/>
        <v>1000282.5</v>
      </c>
      <c r="AO30" t="str">
        <f t="shared" si="7"/>
        <v>2017</v>
      </c>
      <c r="AP30" s="29" t="str">
        <f t="shared" si="8"/>
        <v>Estonia</v>
      </c>
      <c r="AR30" s="35" t="s">
        <v>89</v>
      </c>
      <c r="AS30" s="36">
        <v>20</v>
      </c>
      <c r="AT30" s="36">
        <v>34</v>
      </c>
      <c r="AU30" s="36">
        <v>7</v>
      </c>
      <c r="AV30" s="36">
        <v>4</v>
      </c>
      <c r="AW30" s="36">
        <v>3</v>
      </c>
      <c r="AX30" s="36">
        <v>17</v>
      </c>
      <c r="AY30" s="36">
        <v>42</v>
      </c>
      <c r="AZ30" s="36">
        <v>4</v>
      </c>
      <c r="BA30" s="36">
        <v>1</v>
      </c>
      <c r="BB30" s="36">
        <v>4</v>
      </c>
      <c r="BC30" s="36">
        <v>19</v>
      </c>
      <c r="BD30" s="36">
        <v>41</v>
      </c>
      <c r="BE30" s="36">
        <v>5</v>
      </c>
      <c r="BF30" s="36">
        <v>3</v>
      </c>
      <c r="BG30" s="36">
        <v>4</v>
      </c>
      <c r="BH30" s="36">
        <v>1000000</v>
      </c>
    </row>
    <row r="31" spans="1:60" ht="14.4" thickBot="1" x14ac:dyDescent="0.35">
      <c r="A31" s="25" t="str">
        <f t="shared" si="22"/>
        <v>Estonia</v>
      </c>
      <c r="B31" s="6" t="s">
        <v>21</v>
      </c>
      <c r="C31" s="5" t="s">
        <v>14</v>
      </c>
      <c r="D31" s="8">
        <v>1</v>
      </c>
      <c r="E31" s="8">
        <v>13</v>
      </c>
      <c r="F31" s="8">
        <v>1800</v>
      </c>
      <c r="G31" s="8">
        <v>139</v>
      </c>
      <c r="H31" s="8">
        <v>52</v>
      </c>
      <c r="I31" s="8">
        <v>12</v>
      </c>
      <c r="J31" s="8">
        <v>35</v>
      </c>
      <c r="K31" s="8">
        <v>2100</v>
      </c>
      <c r="L31" s="8">
        <v>91</v>
      </c>
      <c r="M31" s="8">
        <v>27</v>
      </c>
      <c r="N31" s="8">
        <v>13</v>
      </c>
      <c r="O31" s="8">
        <v>48</v>
      </c>
      <c r="P31" s="8">
        <v>3900</v>
      </c>
      <c r="Q31" s="8">
        <v>230</v>
      </c>
      <c r="R31" s="8">
        <v>79</v>
      </c>
      <c r="S31" s="23">
        <f t="shared" si="3"/>
        <v>856.59999999999991</v>
      </c>
      <c r="T31" s="23">
        <f t="shared" si="1"/>
        <v>8</v>
      </c>
      <c r="U31" s="23">
        <f t="shared" si="10"/>
        <v>4270</v>
      </c>
      <c r="V31" s="23">
        <f t="shared" si="4"/>
        <v>56</v>
      </c>
      <c r="X31">
        <f t="shared" si="5"/>
        <v>1</v>
      </c>
      <c r="Y31">
        <f t="shared" si="23"/>
        <v>39</v>
      </c>
      <c r="Z31">
        <f t="shared" si="24"/>
        <v>8</v>
      </c>
      <c r="AA31">
        <f t="shared" si="25"/>
        <v>6</v>
      </c>
      <c r="AB31">
        <f t="shared" si="11"/>
        <v>5</v>
      </c>
      <c r="AC31">
        <f t="shared" si="12"/>
        <v>12</v>
      </c>
      <c r="AD31">
        <f t="shared" si="13"/>
        <v>40</v>
      </c>
      <c r="AE31">
        <f t="shared" si="14"/>
        <v>8</v>
      </c>
      <c r="AF31">
        <f t="shared" si="15"/>
        <v>6</v>
      </c>
      <c r="AG31">
        <f t="shared" si="16"/>
        <v>7</v>
      </c>
      <c r="AH31">
        <f t="shared" si="17"/>
        <v>6</v>
      </c>
      <c r="AI31">
        <f t="shared" si="18"/>
        <v>42</v>
      </c>
      <c r="AJ31">
        <f t="shared" si="19"/>
        <v>8</v>
      </c>
      <c r="AK31">
        <f t="shared" si="20"/>
        <v>6</v>
      </c>
      <c r="AL31">
        <f t="shared" si="21"/>
        <v>6</v>
      </c>
      <c r="AM31">
        <v>1000000</v>
      </c>
      <c r="AN31">
        <f t="shared" si="6"/>
        <v>1000299.5</v>
      </c>
      <c r="AO31" t="str">
        <f t="shared" si="7"/>
        <v>2018</v>
      </c>
      <c r="AP31" s="29" t="str">
        <f t="shared" si="8"/>
        <v>Estonia</v>
      </c>
      <c r="AR31" s="35" t="s">
        <v>90</v>
      </c>
      <c r="AS31" s="36">
        <v>6</v>
      </c>
      <c r="AT31" s="36">
        <v>34</v>
      </c>
      <c r="AU31" s="36">
        <v>4</v>
      </c>
      <c r="AV31" s="36">
        <v>1</v>
      </c>
      <c r="AW31" s="36">
        <v>1</v>
      </c>
      <c r="AX31" s="36">
        <v>17</v>
      </c>
      <c r="AY31" s="36">
        <v>39</v>
      </c>
      <c r="AZ31" s="36">
        <v>7</v>
      </c>
      <c r="BA31" s="36">
        <v>1</v>
      </c>
      <c r="BB31" s="36">
        <v>1</v>
      </c>
      <c r="BC31" s="36">
        <v>13</v>
      </c>
      <c r="BD31" s="36">
        <v>40</v>
      </c>
      <c r="BE31" s="36">
        <v>6</v>
      </c>
      <c r="BF31" s="36">
        <v>1</v>
      </c>
      <c r="BG31" s="36">
        <v>1</v>
      </c>
      <c r="BH31" s="36">
        <v>1000000</v>
      </c>
    </row>
    <row r="32" spans="1:60" ht="14.4" thickBot="1" x14ac:dyDescent="0.35">
      <c r="A32" s="25" t="str">
        <f t="shared" si="22"/>
        <v>Estonia</v>
      </c>
      <c r="B32" s="6" t="s">
        <v>22</v>
      </c>
      <c r="C32" s="5" t="s">
        <v>14</v>
      </c>
      <c r="D32" s="7">
        <v>7</v>
      </c>
      <c r="E32" s="7">
        <v>10</v>
      </c>
      <c r="F32" s="7">
        <v>1770</v>
      </c>
      <c r="G32" s="7">
        <v>150</v>
      </c>
      <c r="H32" s="7">
        <v>86</v>
      </c>
      <c r="I32" s="7">
        <v>9</v>
      </c>
      <c r="J32" s="7">
        <v>29</v>
      </c>
      <c r="K32" s="7">
        <v>2034</v>
      </c>
      <c r="L32" s="7">
        <v>95</v>
      </c>
      <c r="M32" s="7">
        <v>31</v>
      </c>
      <c r="N32" s="7">
        <v>16</v>
      </c>
      <c r="O32" s="7">
        <v>39</v>
      </c>
      <c r="P32" s="7">
        <v>3804</v>
      </c>
      <c r="Q32" s="7">
        <v>245</v>
      </c>
      <c r="R32" s="7">
        <v>117</v>
      </c>
      <c r="S32" s="23">
        <f t="shared" si="3"/>
        <v>847.4</v>
      </c>
      <c r="T32" s="23">
        <f t="shared" si="1"/>
        <v>7</v>
      </c>
      <c r="U32" s="23">
        <f t="shared" si="10"/>
        <v>4221</v>
      </c>
      <c r="V32" s="23">
        <f t="shared" si="4"/>
        <v>57</v>
      </c>
      <c r="X32">
        <f t="shared" si="5"/>
        <v>12</v>
      </c>
      <c r="Y32">
        <f t="shared" si="23"/>
        <v>33</v>
      </c>
      <c r="Z32">
        <f t="shared" si="24"/>
        <v>5</v>
      </c>
      <c r="AA32">
        <f t="shared" si="25"/>
        <v>7</v>
      </c>
      <c r="AB32">
        <f t="shared" si="11"/>
        <v>8</v>
      </c>
      <c r="AC32">
        <f t="shared" si="12"/>
        <v>6</v>
      </c>
      <c r="AD32">
        <f t="shared" si="13"/>
        <v>35</v>
      </c>
      <c r="AE32">
        <f t="shared" si="14"/>
        <v>6</v>
      </c>
      <c r="AF32">
        <f t="shared" si="15"/>
        <v>7</v>
      </c>
      <c r="AG32">
        <f t="shared" si="16"/>
        <v>8</v>
      </c>
      <c r="AH32">
        <f t="shared" si="17"/>
        <v>9</v>
      </c>
      <c r="AI32">
        <f t="shared" si="18"/>
        <v>35</v>
      </c>
      <c r="AJ32">
        <f t="shared" si="19"/>
        <v>4</v>
      </c>
      <c r="AK32">
        <f t="shared" si="20"/>
        <v>7</v>
      </c>
      <c r="AL32">
        <f t="shared" si="21"/>
        <v>8</v>
      </c>
      <c r="AM32">
        <v>1000000</v>
      </c>
      <c r="AN32">
        <f t="shared" si="6"/>
        <v>1000304.5</v>
      </c>
      <c r="AO32" t="str">
        <f t="shared" si="7"/>
        <v>2019</v>
      </c>
      <c r="AP32" s="29" t="str">
        <f t="shared" si="8"/>
        <v>Estonia</v>
      </c>
      <c r="AR32" s="35" t="s">
        <v>91</v>
      </c>
      <c r="AS32" s="36">
        <v>7</v>
      </c>
      <c r="AT32" s="36">
        <v>45</v>
      </c>
      <c r="AU32" s="36">
        <v>3</v>
      </c>
      <c r="AV32" s="36">
        <v>3</v>
      </c>
      <c r="AW32" s="36">
        <v>4</v>
      </c>
      <c r="AX32" s="36">
        <v>26</v>
      </c>
      <c r="AY32" s="36">
        <v>30</v>
      </c>
      <c r="AZ32" s="36">
        <v>2</v>
      </c>
      <c r="BA32" s="36">
        <v>4</v>
      </c>
      <c r="BB32" s="36">
        <v>2</v>
      </c>
      <c r="BC32" s="36">
        <v>18</v>
      </c>
      <c r="BD32" s="36">
        <v>39</v>
      </c>
      <c r="BE32" s="36">
        <v>3</v>
      </c>
      <c r="BF32" s="36">
        <v>4</v>
      </c>
      <c r="BG32" s="36">
        <v>3</v>
      </c>
      <c r="BH32" s="36">
        <v>1000000</v>
      </c>
    </row>
    <row r="33" spans="1:60" ht="14.4" thickBot="1" x14ac:dyDescent="0.35">
      <c r="A33" s="25" t="str">
        <f t="shared" si="22"/>
        <v>Estonia</v>
      </c>
      <c r="B33" s="6" t="s">
        <v>23</v>
      </c>
      <c r="C33" s="5" t="s">
        <v>14</v>
      </c>
      <c r="D33" s="8">
        <v>3</v>
      </c>
      <c r="E33" s="8">
        <v>13</v>
      </c>
      <c r="F33" s="8">
        <v>1688</v>
      </c>
      <c r="G33" s="8">
        <v>213</v>
      </c>
      <c r="H33" s="8">
        <v>82</v>
      </c>
      <c r="I33" s="8">
        <v>6</v>
      </c>
      <c r="J33" s="8">
        <v>19</v>
      </c>
      <c r="K33" s="8">
        <v>1959</v>
      </c>
      <c r="L33" s="8">
        <v>121</v>
      </c>
      <c r="M33" s="8">
        <v>24</v>
      </c>
      <c r="N33" s="8">
        <v>9</v>
      </c>
      <c r="O33" s="8">
        <v>32</v>
      </c>
      <c r="P33" s="8">
        <v>3647</v>
      </c>
      <c r="Q33" s="8">
        <v>334</v>
      </c>
      <c r="R33" s="8">
        <v>106</v>
      </c>
      <c r="S33" s="23">
        <f t="shared" si="3"/>
        <v>827.4</v>
      </c>
      <c r="T33" s="23">
        <f t="shared" si="1"/>
        <v>5</v>
      </c>
      <c r="U33" s="23">
        <f t="shared" si="10"/>
        <v>4128</v>
      </c>
      <c r="V33" s="23">
        <f t="shared" si="4"/>
        <v>59</v>
      </c>
      <c r="X33">
        <f t="shared" si="5"/>
        <v>3</v>
      </c>
      <c r="Y33">
        <f t="shared" si="23"/>
        <v>39</v>
      </c>
      <c r="Z33">
        <f t="shared" si="24"/>
        <v>1</v>
      </c>
      <c r="AA33">
        <f t="shared" si="25"/>
        <v>8</v>
      </c>
      <c r="AB33">
        <f t="shared" si="11"/>
        <v>7</v>
      </c>
      <c r="AC33">
        <f t="shared" si="12"/>
        <v>3</v>
      </c>
      <c r="AD33">
        <f t="shared" si="13"/>
        <v>23</v>
      </c>
      <c r="AE33">
        <f t="shared" si="14"/>
        <v>1</v>
      </c>
      <c r="AF33">
        <f t="shared" si="15"/>
        <v>8</v>
      </c>
      <c r="AG33">
        <f t="shared" si="16"/>
        <v>6</v>
      </c>
      <c r="AH33">
        <f t="shared" si="17"/>
        <v>1</v>
      </c>
      <c r="AI33">
        <f t="shared" si="18"/>
        <v>28</v>
      </c>
      <c r="AJ33">
        <f t="shared" si="19"/>
        <v>1</v>
      </c>
      <c r="AK33">
        <f t="shared" si="20"/>
        <v>8</v>
      </c>
      <c r="AL33">
        <f t="shared" si="21"/>
        <v>7</v>
      </c>
      <c r="AM33">
        <v>1000000</v>
      </c>
      <c r="AN33">
        <f t="shared" si="6"/>
        <v>1000327.5</v>
      </c>
      <c r="AO33" t="str">
        <f t="shared" si="7"/>
        <v>2020</v>
      </c>
      <c r="AP33" s="29" t="str">
        <f t="shared" si="8"/>
        <v>Estonia</v>
      </c>
      <c r="AR33" s="35" t="s">
        <v>92</v>
      </c>
      <c r="AS33" s="36">
        <v>12</v>
      </c>
      <c r="AT33" s="36">
        <v>43</v>
      </c>
      <c r="AU33" s="36">
        <v>6</v>
      </c>
      <c r="AV33" s="36">
        <v>5</v>
      </c>
      <c r="AW33" s="36">
        <v>5</v>
      </c>
      <c r="AX33" s="36">
        <v>17</v>
      </c>
      <c r="AY33" s="36">
        <v>32</v>
      </c>
      <c r="AZ33" s="36">
        <v>5</v>
      </c>
      <c r="BA33" s="36">
        <v>5</v>
      </c>
      <c r="BB33" s="36">
        <v>5</v>
      </c>
      <c r="BC33" s="36">
        <v>15</v>
      </c>
      <c r="BD33" s="36">
        <v>37</v>
      </c>
      <c r="BE33" s="36">
        <v>6</v>
      </c>
      <c r="BF33" s="36">
        <v>5</v>
      </c>
      <c r="BG33" s="36">
        <v>5</v>
      </c>
      <c r="BH33" s="36">
        <v>1000000</v>
      </c>
    </row>
    <row r="34" spans="1:60" ht="14.4" thickBot="1" x14ac:dyDescent="0.35">
      <c r="A34" s="24" t="s">
        <v>27</v>
      </c>
      <c r="B34" s="6" t="s">
        <v>16</v>
      </c>
      <c r="C34" s="5" t="s">
        <v>14</v>
      </c>
      <c r="D34" s="7">
        <v>15</v>
      </c>
      <c r="E34" s="7">
        <v>1</v>
      </c>
      <c r="F34" s="7">
        <v>5614</v>
      </c>
      <c r="G34" s="7">
        <v>224</v>
      </c>
      <c r="H34" s="7">
        <v>1305</v>
      </c>
      <c r="I34" s="7">
        <v>16</v>
      </c>
      <c r="J34" s="7">
        <v>3</v>
      </c>
      <c r="K34" s="7">
        <v>6284</v>
      </c>
      <c r="L34" s="7">
        <v>264</v>
      </c>
      <c r="M34" s="7">
        <v>613</v>
      </c>
      <c r="N34" s="7">
        <v>31</v>
      </c>
      <c r="O34" s="7">
        <v>4</v>
      </c>
      <c r="P34" s="7">
        <v>11898</v>
      </c>
      <c r="Q34" s="7">
        <v>488</v>
      </c>
      <c r="R34" s="7">
        <v>1918</v>
      </c>
      <c r="S34" s="23">
        <f t="shared" si="3"/>
        <v>2873.9999999999995</v>
      </c>
      <c r="T34" s="23">
        <f t="shared" si="1"/>
        <v>13</v>
      </c>
      <c r="U34" s="23">
        <f t="shared" si="10"/>
        <v>14339</v>
      </c>
      <c r="V34" s="23">
        <f t="shared" si="4"/>
        <v>51</v>
      </c>
      <c r="X34">
        <f t="shared" si="5"/>
        <v>26</v>
      </c>
      <c r="Y34">
        <f t="shared" si="23"/>
        <v>4</v>
      </c>
      <c r="Z34">
        <f t="shared" si="24"/>
        <v>14</v>
      </c>
      <c r="AA34">
        <f t="shared" si="25"/>
        <v>9</v>
      </c>
      <c r="AB34">
        <f t="shared" si="11"/>
        <v>14</v>
      </c>
      <c r="AC34">
        <f t="shared" si="12"/>
        <v>17</v>
      </c>
      <c r="AD34">
        <f t="shared" si="13"/>
        <v>4</v>
      </c>
      <c r="AE34">
        <f t="shared" si="14"/>
        <v>13</v>
      </c>
      <c r="AF34">
        <f t="shared" si="15"/>
        <v>9</v>
      </c>
      <c r="AG34">
        <f t="shared" si="16"/>
        <v>15</v>
      </c>
      <c r="AH34">
        <f t="shared" si="17"/>
        <v>23</v>
      </c>
      <c r="AI34">
        <f t="shared" si="18"/>
        <v>4</v>
      </c>
      <c r="AJ34">
        <f t="shared" si="19"/>
        <v>13</v>
      </c>
      <c r="AK34">
        <f t="shared" si="20"/>
        <v>9</v>
      </c>
      <c r="AL34">
        <f t="shared" si="21"/>
        <v>14</v>
      </c>
      <c r="AM34">
        <v>1000000</v>
      </c>
      <c r="AN34">
        <f t="shared" si="6"/>
        <v>1000305.5</v>
      </c>
      <c r="AO34" t="str">
        <f t="shared" si="7"/>
        <v>2013</v>
      </c>
      <c r="AP34" s="29" t="str">
        <f t="shared" si="8"/>
        <v>Finland</v>
      </c>
      <c r="AR34" s="35" t="s">
        <v>93</v>
      </c>
      <c r="AS34" s="36">
        <v>1</v>
      </c>
      <c r="AT34" s="36">
        <v>39</v>
      </c>
      <c r="AU34" s="36">
        <v>8</v>
      </c>
      <c r="AV34" s="36">
        <v>6</v>
      </c>
      <c r="AW34" s="36">
        <v>5</v>
      </c>
      <c r="AX34" s="36">
        <v>12</v>
      </c>
      <c r="AY34" s="36">
        <v>40</v>
      </c>
      <c r="AZ34" s="36">
        <v>8</v>
      </c>
      <c r="BA34" s="36">
        <v>6</v>
      </c>
      <c r="BB34" s="36">
        <v>7</v>
      </c>
      <c r="BC34" s="36">
        <v>6</v>
      </c>
      <c r="BD34" s="36">
        <v>42</v>
      </c>
      <c r="BE34" s="36">
        <v>8</v>
      </c>
      <c r="BF34" s="36">
        <v>6</v>
      </c>
      <c r="BG34" s="36">
        <v>6</v>
      </c>
      <c r="BH34" s="36">
        <v>1000000</v>
      </c>
    </row>
    <row r="35" spans="1:60" ht="14.4" thickBot="1" x14ac:dyDescent="0.35">
      <c r="A35" s="25" t="str">
        <f t="shared" si="22"/>
        <v>Finland</v>
      </c>
      <c r="B35" s="6" t="s">
        <v>17</v>
      </c>
      <c r="C35" s="5" t="s">
        <v>14</v>
      </c>
      <c r="D35" s="8">
        <v>21</v>
      </c>
      <c r="E35" s="8">
        <v>3</v>
      </c>
      <c r="F35" s="8">
        <v>5602</v>
      </c>
      <c r="G35" s="8">
        <v>228</v>
      </c>
      <c r="H35" s="8">
        <v>1322</v>
      </c>
      <c r="I35" s="8">
        <v>19</v>
      </c>
      <c r="J35" s="8">
        <v>0</v>
      </c>
      <c r="K35" s="8">
        <v>6318</v>
      </c>
      <c r="L35" s="8">
        <v>270</v>
      </c>
      <c r="M35" s="8">
        <v>577</v>
      </c>
      <c r="N35" s="8">
        <v>40</v>
      </c>
      <c r="O35" s="8">
        <v>3</v>
      </c>
      <c r="P35" s="8">
        <v>11920</v>
      </c>
      <c r="Q35" s="8">
        <v>498</v>
      </c>
      <c r="R35" s="8">
        <v>1899</v>
      </c>
      <c r="S35" s="23">
        <f t="shared" si="3"/>
        <v>2880</v>
      </c>
      <c r="T35" s="23">
        <f t="shared" si="1"/>
        <v>14</v>
      </c>
      <c r="U35" s="23">
        <f t="shared" si="10"/>
        <v>14360</v>
      </c>
      <c r="V35" s="23">
        <f t="shared" si="4"/>
        <v>50</v>
      </c>
      <c r="X35">
        <f t="shared" si="5"/>
        <v>37</v>
      </c>
      <c r="Y35">
        <f t="shared" si="23"/>
        <v>12</v>
      </c>
      <c r="Z35">
        <f t="shared" si="24"/>
        <v>13</v>
      </c>
      <c r="AA35">
        <f t="shared" si="25"/>
        <v>10</v>
      </c>
      <c r="AB35">
        <f t="shared" si="11"/>
        <v>15</v>
      </c>
      <c r="AC35">
        <f t="shared" si="12"/>
        <v>24</v>
      </c>
      <c r="AD35">
        <f t="shared" si="13"/>
        <v>1</v>
      </c>
      <c r="AE35">
        <f t="shared" si="14"/>
        <v>14</v>
      </c>
      <c r="AF35">
        <f t="shared" si="15"/>
        <v>10</v>
      </c>
      <c r="AG35">
        <f t="shared" si="16"/>
        <v>14</v>
      </c>
      <c r="AH35">
        <f t="shared" si="17"/>
        <v>30</v>
      </c>
      <c r="AI35">
        <f t="shared" si="18"/>
        <v>1</v>
      </c>
      <c r="AJ35">
        <f t="shared" si="19"/>
        <v>14</v>
      </c>
      <c r="AK35">
        <f t="shared" si="20"/>
        <v>10</v>
      </c>
      <c r="AL35">
        <f t="shared" si="21"/>
        <v>13</v>
      </c>
      <c r="AM35">
        <v>1000000</v>
      </c>
      <c r="AN35">
        <f t="shared" si="6"/>
        <v>1000290.5</v>
      </c>
      <c r="AO35" t="str">
        <f t="shared" si="7"/>
        <v>2014</v>
      </c>
      <c r="AP35" s="29" t="str">
        <f t="shared" si="8"/>
        <v>Finland</v>
      </c>
      <c r="AR35" s="35" t="s">
        <v>94</v>
      </c>
      <c r="AS35" s="36">
        <v>12</v>
      </c>
      <c r="AT35" s="36">
        <v>33</v>
      </c>
      <c r="AU35" s="36">
        <v>5</v>
      </c>
      <c r="AV35" s="36">
        <v>7</v>
      </c>
      <c r="AW35" s="36">
        <v>8</v>
      </c>
      <c r="AX35" s="36">
        <v>6</v>
      </c>
      <c r="AY35" s="36">
        <v>35</v>
      </c>
      <c r="AZ35" s="36">
        <v>6</v>
      </c>
      <c r="BA35" s="36">
        <v>7</v>
      </c>
      <c r="BB35" s="36">
        <v>8</v>
      </c>
      <c r="BC35" s="36">
        <v>9</v>
      </c>
      <c r="BD35" s="36">
        <v>35</v>
      </c>
      <c r="BE35" s="36">
        <v>4</v>
      </c>
      <c r="BF35" s="36">
        <v>7</v>
      </c>
      <c r="BG35" s="36">
        <v>8</v>
      </c>
      <c r="BH35" s="36">
        <v>1000000</v>
      </c>
    </row>
    <row r="36" spans="1:60" ht="14.4" thickBot="1" x14ac:dyDescent="0.35">
      <c r="A36" s="25" t="str">
        <f t="shared" si="22"/>
        <v>Finland</v>
      </c>
      <c r="B36" s="6" t="s">
        <v>19</v>
      </c>
      <c r="C36" s="5" t="s">
        <v>14</v>
      </c>
      <c r="D36" s="7">
        <v>9</v>
      </c>
      <c r="E36" s="7">
        <v>3</v>
      </c>
      <c r="F36" s="7">
        <v>5822</v>
      </c>
      <c r="G36" s="7">
        <v>239</v>
      </c>
      <c r="H36" s="7">
        <v>1362</v>
      </c>
      <c r="I36" s="7">
        <v>17</v>
      </c>
      <c r="J36" s="7">
        <v>5</v>
      </c>
      <c r="K36" s="7">
        <v>6672</v>
      </c>
      <c r="L36" s="7">
        <v>303</v>
      </c>
      <c r="M36" s="7">
        <v>618</v>
      </c>
      <c r="N36" s="7">
        <v>26</v>
      </c>
      <c r="O36" s="7">
        <v>8</v>
      </c>
      <c r="P36" s="7">
        <v>12494</v>
      </c>
      <c r="Q36" s="7">
        <v>542</v>
      </c>
      <c r="R36" s="7">
        <v>1980</v>
      </c>
      <c r="S36" s="23">
        <f t="shared" si="3"/>
        <v>3015.2000000000003</v>
      </c>
      <c r="T36" s="23">
        <f t="shared" si="1"/>
        <v>15</v>
      </c>
      <c r="U36" s="23">
        <f t="shared" si="10"/>
        <v>15050</v>
      </c>
      <c r="V36" s="23">
        <f t="shared" si="4"/>
        <v>49</v>
      </c>
      <c r="X36">
        <f t="shared" si="5"/>
        <v>17</v>
      </c>
      <c r="Y36">
        <f t="shared" si="23"/>
        <v>12</v>
      </c>
      <c r="Z36">
        <f t="shared" si="24"/>
        <v>15</v>
      </c>
      <c r="AA36">
        <f t="shared" si="25"/>
        <v>12</v>
      </c>
      <c r="AB36">
        <f t="shared" si="11"/>
        <v>16</v>
      </c>
      <c r="AC36">
        <f t="shared" si="12"/>
        <v>21</v>
      </c>
      <c r="AD36">
        <f t="shared" si="13"/>
        <v>8</v>
      </c>
      <c r="AE36">
        <f t="shared" si="14"/>
        <v>15</v>
      </c>
      <c r="AF36">
        <f t="shared" si="15"/>
        <v>11</v>
      </c>
      <c r="AG36">
        <f t="shared" si="16"/>
        <v>16</v>
      </c>
      <c r="AH36">
        <f t="shared" si="17"/>
        <v>17</v>
      </c>
      <c r="AI36">
        <f t="shared" si="18"/>
        <v>8</v>
      </c>
      <c r="AJ36">
        <f t="shared" si="19"/>
        <v>15</v>
      </c>
      <c r="AK36">
        <f t="shared" si="20"/>
        <v>12</v>
      </c>
      <c r="AL36">
        <f t="shared" si="21"/>
        <v>17</v>
      </c>
      <c r="AM36">
        <v>1000000</v>
      </c>
      <c r="AN36">
        <f t="shared" si="6"/>
        <v>1000275</v>
      </c>
      <c r="AO36" t="str">
        <f t="shared" si="7"/>
        <v>2016</v>
      </c>
      <c r="AP36" s="29" t="str">
        <f t="shared" si="8"/>
        <v>Finland</v>
      </c>
      <c r="AR36" s="35" t="s">
        <v>95</v>
      </c>
      <c r="AS36" s="36">
        <v>3</v>
      </c>
      <c r="AT36" s="36">
        <v>39</v>
      </c>
      <c r="AU36" s="36">
        <v>1</v>
      </c>
      <c r="AV36" s="36">
        <v>8</v>
      </c>
      <c r="AW36" s="36">
        <v>7</v>
      </c>
      <c r="AX36" s="36">
        <v>3</v>
      </c>
      <c r="AY36" s="36">
        <v>23</v>
      </c>
      <c r="AZ36" s="36">
        <v>1</v>
      </c>
      <c r="BA36" s="36">
        <v>8</v>
      </c>
      <c r="BB36" s="36">
        <v>6</v>
      </c>
      <c r="BC36" s="36">
        <v>1</v>
      </c>
      <c r="BD36" s="36">
        <v>28</v>
      </c>
      <c r="BE36" s="36">
        <v>1</v>
      </c>
      <c r="BF36" s="36">
        <v>8</v>
      </c>
      <c r="BG36" s="36">
        <v>7</v>
      </c>
      <c r="BH36" s="36">
        <v>1000000</v>
      </c>
    </row>
    <row r="37" spans="1:60" ht="14.4" thickBot="1" x14ac:dyDescent="0.35">
      <c r="A37" s="25" t="str">
        <f t="shared" si="22"/>
        <v>Finland</v>
      </c>
      <c r="B37" s="6" t="s">
        <v>20</v>
      </c>
      <c r="C37" s="5" t="s">
        <v>14</v>
      </c>
      <c r="D37" s="8">
        <v>22</v>
      </c>
      <c r="E37" s="8">
        <v>1</v>
      </c>
      <c r="F37" s="8">
        <v>5837</v>
      </c>
      <c r="G37" s="8">
        <v>242</v>
      </c>
      <c r="H37" s="8">
        <v>1301</v>
      </c>
      <c r="I37" s="8">
        <v>13</v>
      </c>
      <c r="J37" s="8">
        <v>5</v>
      </c>
      <c r="K37" s="8">
        <v>6736</v>
      </c>
      <c r="L37" s="8">
        <v>324</v>
      </c>
      <c r="M37" s="8">
        <v>658</v>
      </c>
      <c r="N37" s="8">
        <v>35</v>
      </c>
      <c r="O37" s="8">
        <v>6</v>
      </c>
      <c r="P37" s="8">
        <v>12573</v>
      </c>
      <c r="Q37" s="8">
        <v>566</v>
      </c>
      <c r="R37" s="8">
        <v>1959</v>
      </c>
      <c r="S37" s="23">
        <f t="shared" si="3"/>
        <v>3034.7999999999997</v>
      </c>
      <c r="T37" s="23">
        <f t="shared" si="1"/>
        <v>16</v>
      </c>
      <c r="U37" s="23">
        <f t="shared" si="10"/>
        <v>15139</v>
      </c>
      <c r="V37" s="23">
        <f t="shared" si="4"/>
        <v>48</v>
      </c>
      <c r="X37">
        <f t="shared" si="5"/>
        <v>40</v>
      </c>
      <c r="Y37">
        <f t="shared" si="23"/>
        <v>4</v>
      </c>
      <c r="Z37">
        <f t="shared" si="24"/>
        <v>16</v>
      </c>
      <c r="AA37">
        <f t="shared" si="25"/>
        <v>13</v>
      </c>
      <c r="AB37">
        <f t="shared" si="11"/>
        <v>13</v>
      </c>
      <c r="AC37">
        <f t="shared" si="12"/>
        <v>13</v>
      </c>
      <c r="AD37">
        <f t="shared" si="13"/>
        <v>8</v>
      </c>
      <c r="AE37">
        <f t="shared" si="14"/>
        <v>17</v>
      </c>
      <c r="AF37">
        <f t="shared" si="15"/>
        <v>16</v>
      </c>
      <c r="AG37">
        <f t="shared" si="16"/>
        <v>18</v>
      </c>
      <c r="AH37">
        <f t="shared" si="17"/>
        <v>25</v>
      </c>
      <c r="AI37">
        <f t="shared" si="18"/>
        <v>6</v>
      </c>
      <c r="AJ37">
        <f t="shared" si="19"/>
        <v>17</v>
      </c>
      <c r="AK37">
        <f t="shared" si="20"/>
        <v>13</v>
      </c>
      <c r="AL37">
        <f t="shared" si="21"/>
        <v>16</v>
      </c>
      <c r="AM37">
        <v>1000000</v>
      </c>
      <c r="AN37">
        <f t="shared" si="6"/>
        <v>1000252</v>
      </c>
      <c r="AO37" t="str">
        <f t="shared" si="7"/>
        <v>2017</v>
      </c>
      <c r="AP37" s="29" t="str">
        <f t="shared" si="8"/>
        <v>Finland</v>
      </c>
      <c r="AR37" s="35" t="s">
        <v>96</v>
      </c>
      <c r="AS37" s="36">
        <v>26</v>
      </c>
      <c r="AT37" s="36">
        <v>4</v>
      </c>
      <c r="AU37" s="36">
        <v>14</v>
      </c>
      <c r="AV37" s="36">
        <v>9</v>
      </c>
      <c r="AW37" s="36">
        <v>14</v>
      </c>
      <c r="AX37" s="36">
        <v>17</v>
      </c>
      <c r="AY37" s="36">
        <v>4</v>
      </c>
      <c r="AZ37" s="36">
        <v>13</v>
      </c>
      <c r="BA37" s="36">
        <v>9</v>
      </c>
      <c r="BB37" s="36">
        <v>15</v>
      </c>
      <c r="BC37" s="36">
        <v>23</v>
      </c>
      <c r="BD37" s="36">
        <v>4</v>
      </c>
      <c r="BE37" s="36">
        <v>13</v>
      </c>
      <c r="BF37" s="36">
        <v>9</v>
      </c>
      <c r="BG37" s="36">
        <v>14</v>
      </c>
      <c r="BH37" s="36">
        <v>1000000</v>
      </c>
    </row>
    <row r="38" spans="1:60" ht="14.4" thickBot="1" x14ac:dyDescent="0.35">
      <c r="A38" s="25" t="str">
        <f t="shared" si="22"/>
        <v>Finland</v>
      </c>
      <c r="B38" s="6" t="s">
        <v>21</v>
      </c>
      <c r="C38" s="5" t="s">
        <v>14</v>
      </c>
      <c r="D38" s="7">
        <v>12</v>
      </c>
      <c r="E38" s="7">
        <v>1</v>
      </c>
      <c r="F38" s="7">
        <v>5841</v>
      </c>
      <c r="G38" s="7">
        <v>232</v>
      </c>
      <c r="H38" s="7">
        <v>1438</v>
      </c>
      <c r="I38" s="7">
        <v>18</v>
      </c>
      <c r="J38" s="7">
        <v>2</v>
      </c>
      <c r="K38" s="7">
        <v>6717</v>
      </c>
      <c r="L38" s="7">
        <v>309</v>
      </c>
      <c r="M38" s="7">
        <v>730</v>
      </c>
      <c r="N38" s="7">
        <v>30</v>
      </c>
      <c r="O38" s="7">
        <v>3</v>
      </c>
      <c r="P38" s="7">
        <v>12558</v>
      </c>
      <c r="Q38" s="7">
        <v>541</v>
      </c>
      <c r="R38" s="7">
        <v>2168</v>
      </c>
      <c r="S38" s="23">
        <f t="shared" si="3"/>
        <v>3065.9999999999995</v>
      </c>
      <c r="T38" s="23">
        <f t="shared" si="1"/>
        <v>17</v>
      </c>
      <c r="U38" s="23">
        <f t="shared" si="10"/>
        <v>15300</v>
      </c>
      <c r="V38" s="23">
        <f t="shared" si="4"/>
        <v>47</v>
      </c>
      <c r="X38">
        <f t="shared" si="5"/>
        <v>20</v>
      </c>
      <c r="Y38">
        <f t="shared" si="23"/>
        <v>4</v>
      </c>
      <c r="Z38">
        <f t="shared" si="24"/>
        <v>17</v>
      </c>
      <c r="AA38">
        <f t="shared" si="25"/>
        <v>11</v>
      </c>
      <c r="AB38">
        <f t="shared" si="11"/>
        <v>19</v>
      </c>
      <c r="AC38">
        <f t="shared" si="12"/>
        <v>22</v>
      </c>
      <c r="AD38">
        <f t="shared" si="13"/>
        <v>2</v>
      </c>
      <c r="AE38">
        <f t="shared" si="14"/>
        <v>16</v>
      </c>
      <c r="AF38">
        <f t="shared" si="15"/>
        <v>13</v>
      </c>
      <c r="AG38">
        <f t="shared" si="16"/>
        <v>22</v>
      </c>
      <c r="AH38">
        <f t="shared" si="17"/>
        <v>21</v>
      </c>
      <c r="AI38">
        <f t="shared" si="18"/>
        <v>1</v>
      </c>
      <c r="AJ38">
        <f t="shared" si="19"/>
        <v>16</v>
      </c>
      <c r="AK38">
        <f t="shared" si="20"/>
        <v>11</v>
      </c>
      <c r="AL38">
        <f t="shared" si="21"/>
        <v>20</v>
      </c>
      <c r="AM38">
        <v>1000000</v>
      </c>
      <c r="AN38">
        <f t="shared" si="6"/>
        <v>1000292</v>
      </c>
      <c r="AO38" t="str">
        <f t="shared" si="7"/>
        <v>2018</v>
      </c>
      <c r="AP38" s="29" t="str">
        <f t="shared" si="8"/>
        <v>Finland</v>
      </c>
      <c r="AR38" s="35" t="s">
        <v>97</v>
      </c>
      <c r="AS38" s="36">
        <v>37</v>
      </c>
      <c r="AT38" s="36">
        <v>12</v>
      </c>
      <c r="AU38" s="36">
        <v>13</v>
      </c>
      <c r="AV38" s="36">
        <v>10</v>
      </c>
      <c r="AW38" s="36">
        <v>15</v>
      </c>
      <c r="AX38" s="36">
        <v>24</v>
      </c>
      <c r="AY38" s="36">
        <v>1</v>
      </c>
      <c r="AZ38" s="36">
        <v>14</v>
      </c>
      <c r="BA38" s="36">
        <v>10</v>
      </c>
      <c r="BB38" s="36">
        <v>14</v>
      </c>
      <c r="BC38" s="36">
        <v>30</v>
      </c>
      <c r="BD38" s="36">
        <v>1</v>
      </c>
      <c r="BE38" s="36">
        <v>14</v>
      </c>
      <c r="BF38" s="36">
        <v>10</v>
      </c>
      <c r="BG38" s="36">
        <v>13</v>
      </c>
      <c r="BH38" s="36">
        <v>1000000</v>
      </c>
    </row>
    <row r="39" spans="1:60" ht="14.4" thickBot="1" x14ac:dyDescent="0.35">
      <c r="A39" s="25" t="str">
        <f t="shared" si="22"/>
        <v>Finland</v>
      </c>
      <c r="B39" s="6" t="s">
        <v>22</v>
      </c>
      <c r="C39" s="5" t="s">
        <v>14</v>
      </c>
      <c r="D39" s="8">
        <v>16</v>
      </c>
      <c r="E39" s="8">
        <v>1</v>
      </c>
      <c r="F39" s="8">
        <v>5975</v>
      </c>
      <c r="G39" s="8">
        <v>279</v>
      </c>
      <c r="H39" s="8">
        <v>1364</v>
      </c>
      <c r="I39" s="8">
        <v>13</v>
      </c>
      <c r="J39" s="8">
        <v>2</v>
      </c>
      <c r="K39" s="8">
        <v>6924</v>
      </c>
      <c r="L39" s="8">
        <v>316</v>
      </c>
      <c r="M39" s="8">
        <v>769</v>
      </c>
      <c r="N39" s="8">
        <v>29</v>
      </c>
      <c r="O39" s="8">
        <v>3</v>
      </c>
      <c r="P39" s="8">
        <v>12899</v>
      </c>
      <c r="Q39" s="8">
        <v>595</v>
      </c>
      <c r="R39" s="8">
        <v>2133</v>
      </c>
      <c r="S39" s="23">
        <f t="shared" si="3"/>
        <v>3137.6</v>
      </c>
      <c r="T39" s="23">
        <f t="shared" si="1"/>
        <v>18</v>
      </c>
      <c r="U39" s="23">
        <f t="shared" si="10"/>
        <v>15659</v>
      </c>
      <c r="V39" s="23">
        <f t="shared" si="4"/>
        <v>46</v>
      </c>
      <c r="X39">
        <f t="shared" si="5"/>
        <v>29</v>
      </c>
      <c r="Y39">
        <f t="shared" si="23"/>
        <v>4</v>
      </c>
      <c r="Z39">
        <f t="shared" si="24"/>
        <v>18</v>
      </c>
      <c r="AA39">
        <f t="shared" si="25"/>
        <v>14</v>
      </c>
      <c r="AB39">
        <f t="shared" si="11"/>
        <v>17</v>
      </c>
      <c r="AC39">
        <f t="shared" si="12"/>
        <v>13</v>
      </c>
      <c r="AD39">
        <f t="shared" si="13"/>
        <v>2</v>
      </c>
      <c r="AE39">
        <f t="shared" si="14"/>
        <v>18</v>
      </c>
      <c r="AF39">
        <f t="shared" si="15"/>
        <v>14</v>
      </c>
      <c r="AG39">
        <f t="shared" si="16"/>
        <v>24</v>
      </c>
      <c r="AH39">
        <f t="shared" si="17"/>
        <v>20</v>
      </c>
      <c r="AI39">
        <f t="shared" si="18"/>
        <v>1</v>
      </c>
      <c r="AJ39">
        <f t="shared" si="19"/>
        <v>18</v>
      </c>
      <c r="AK39">
        <f t="shared" si="20"/>
        <v>14</v>
      </c>
      <c r="AL39">
        <f t="shared" si="21"/>
        <v>18</v>
      </c>
      <c r="AM39">
        <v>1000000</v>
      </c>
      <c r="AN39">
        <f t="shared" si="6"/>
        <v>1000283</v>
      </c>
      <c r="AO39" t="str">
        <f t="shared" si="7"/>
        <v>2019</v>
      </c>
      <c r="AP39" s="29" t="str">
        <f t="shared" si="8"/>
        <v>Finland</v>
      </c>
      <c r="AR39" s="35" t="s">
        <v>98</v>
      </c>
      <c r="AS39" s="36">
        <v>17</v>
      </c>
      <c r="AT39" s="36">
        <v>12</v>
      </c>
      <c r="AU39" s="36">
        <v>15</v>
      </c>
      <c r="AV39" s="36">
        <v>12</v>
      </c>
      <c r="AW39" s="36">
        <v>16</v>
      </c>
      <c r="AX39" s="36">
        <v>21</v>
      </c>
      <c r="AY39" s="36">
        <v>8</v>
      </c>
      <c r="AZ39" s="36">
        <v>15</v>
      </c>
      <c r="BA39" s="36">
        <v>11</v>
      </c>
      <c r="BB39" s="36">
        <v>16</v>
      </c>
      <c r="BC39" s="36">
        <v>17</v>
      </c>
      <c r="BD39" s="36">
        <v>8</v>
      </c>
      <c r="BE39" s="36">
        <v>15</v>
      </c>
      <c r="BF39" s="36">
        <v>12</v>
      </c>
      <c r="BG39" s="36">
        <v>17</v>
      </c>
      <c r="BH39" s="36">
        <v>1000000</v>
      </c>
    </row>
    <row r="40" spans="1:60" ht="14.4" thickBot="1" x14ac:dyDescent="0.35">
      <c r="A40" s="24" t="s">
        <v>28</v>
      </c>
      <c r="B40" s="6" t="s">
        <v>16</v>
      </c>
      <c r="C40" s="5" t="s">
        <v>14</v>
      </c>
      <c r="D40" s="7">
        <v>258</v>
      </c>
      <c r="E40" s="7">
        <v>129</v>
      </c>
      <c r="F40" s="7">
        <v>64255</v>
      </c>
      <c r="G40" s="7">
        <v>5720</v>
      </c>
      <c r="H40" s="7">
        <v>10807</v>
      </c>
      <c r="I40" s="7">
        <v>243</v>
      </c>
      <c r="J40" s="7">
        <v>320</v>
      </c>
      <c r="K40" s="7">
        <v>88516</v>
      </c>
      <c r="L40" s="7">
        <v>5450</v>
      </c>
      <c r="M40" s="7">
        <v>5445</v>
      </c>
      <c r="N40" s="7">
        <v>501</v>
      </c>
      <c r="O40" s="7">
        <v>449</v>
      </c>
      <c r="P40" s="7">
        <v>152771</v>
      </c>
      <c r="Q40" s="7">
        <v>11170</v>
      </c>
      <c r="R40" s="7">
        <v>16252</v>
      </c>
      <c r="S40" s="23">
        <f t="shared" si="3"/>
        <v>36328.800000000003</v>
      </c>
      <c r="T40" s="23">
        <f t="shared" si="1"/>
        <v>46</v>
      </c>
      <c r="U40" s="23">
        <f t="shared" si="10"/>
        <v>181143</v>
      </c>
      <c r="V40" s="23">
        <f t="shared" si="4"/>
        <v>18</v>
      </c>
      <c r="X40">
        <f t="shared" si="5"/>
        <v>63</v>
      </c>
      <c r="Y40">
        <f t="shared" si="23"/>
        <v>59</v>
      </c>
      <c r="Z40">
        <f t="shared" si="24"/>
        <v>46</v>
      </c>
      <c r="AA40">
        <f t="shared" si="25"/>
        <v>49</v>
      </c>
      <c r="AB40">
        <f t="shared" si="11"/>
        <v>46</v>
      </c>
      <c r="AC40">
        <f t="shared" si="12"/>
        <v>63</v>
      </c>
      <c r="AD40">
        <f t="shared" si="13"/>
        <v>57</v>
      </c>
      <c r="AE40">
        <f t="shared" si="14"/>
        <v>46</v>
      </c>
      <c r="AF40">
        <f t="shared" si="15"/>
        <v>47</v>
      </c>
      <c r="AG40">
        <f t="shared" si="16"/>
        <v>48</v>
      </c>
      <c r="AH40">
        <f t="shared" si="17"/>
        <v>63</v>
      </c>
      <c r="AI40">
        <f t="shared" si="18"/>
        <v>58</v>
      </c>
      <c r="AJ40">
        <f t="shared" si="19"/>
        <v>46</v>
      </c>
      <c r="AK40">
        <f t="shared" si="20"/>
        <v>47</v>
      </c>
      <c r="AL40">
        <f t="shared" si="21"/>
        <v>48</v>
      </c>
      <c r="AM40">
        <v>1000000</v>
      </c>
      <c r="AN40">
        <f t="shared" si="6"/>
        <v>999646.5</v>
      </c>
      <c r="AO40" t="str">
        <f t="shared" si="7"/>
        <v>2013</v>
      </c>
      <c r="AP40" s="29" t="str">
        <f t="shared" si="8"/>
        <v>France</v>
      </c>
      <c r="AR40" s="35" t="s">
        <v>99</v>
      </c>
      <c r="AS40" s="36">
        <v>40</v>
      </c>
      <c r="AT40" s="36">
        <v>4</v>
      </c>
      <c r="AU40" s="36">
        <v>16</v>
      </c>
      <c r="AV40" s="36">
        <v>13</v>
      </c>
      <c r="AW40" s="36">
        <v>13</v>
      </c>
      <c r="AX40" s="36">
        <v>13</v>
      </c>
      <c r="AY40" s="36">
        <v>8</v>
      </c>
      <c r="AZ40" s="36">
        <v>17</v>
      </c>
      <c r="BA40" s="36">
        <v>16</v>
      </c>
      <c r="BB40" s="36">
        <v>18</v>
      </c>
      <c r="BC40" s="36">
        <v>25</v>
      </c>
      <c r="BD40" s="36">
        <v>6</v>
      </c>
      <c r="BE40" s="36">
        <v>17</v>
      </c>
      <c r="BF40" s="36">
        <v>13</v>
      </c>
      <c r="BG40" s="36">
        <v>16</v>
      </c>
      <c r="BH40" s="36">
        <v>1000000</v>
      </c>
    </row>
    <row r="41" spans="1:60" ht="14.4" thickBot="1" x14ac:dyDescent="0.35">
      <c r="A41" s="25" t="str">
        <f t="shared" si="22"/>
        <v>France</v>
      </c>
      <c r="B41" s="6" t="s">
        <v>17</v>
      </c>
      <c r="C41" s="5" t="s">
        <v>14</v>
      </c>
      <c r="D41" s="8">
        <v>213</v>
      </c>
      <c r="E41" s="8">
        <v>88</v>
      </c>
      <c r="F41" s="8">
        <v>66114</v>
      </c>
      <c r="G41" s="8">
        <v>5464</v>
      </c>
      <c r="H41" s="8">
        <v>11045</v>
      </c>
      <c r="I41" s="8">
        <v>219</v>
      </c>
      <c r="J41" s="8">
        <v>271</v>
      </c>
      <c r="K41" s="8">
        <v>90073</v>
      </c>
      <c r="L41" s="8">
        <v>5359</v>
      </c>
      <c r="M41" s="8">
        <v>5510</v>
      </c>
      <c r="N41" s="8">
        <v>432</v>
      </c>
      <c r="O41" s="8">
        <v>359</v>
      </c>
      <c r="P41" s="8">
        <v>156187</v>
      </c>
      <c r="Q41" s="8">
        <v>10823</v>
      </c>
      <c r="R41" s="8">
        <v>16555</v>
      </c>
      <c r="S41" s="23">
        <f t="shared" si="3"/>
        <v>36957.599999999999</v>
      </c>
      <c r="T41" s="23">
        <f t="shared" si="1"/>
        <v>47</v>
      </c>
      <c r="U41" s="23">
        <f t="shared" si="10"/>
        <v>184356</v>
      </c>
      <c r="V41" s="23">
        <f t="shared" si="4"/>
        <v>17</v>
      </c>
      <c r="X41">
        <f t="shared" si="5"/>
        <v>61</v>
      </c>
      <c r="Y41">
        <f t="shared" si="23"/>
        <v>57</v>
      </c>
      <c r="Z41">
        <f t="shared" si="24"/>
        <v>47</v>
      </c>
      <c r="AA41">
        <f t="shared" si="25"/>
        <v>46</v>
      </c>
      <c r="AB41">
        <f t="shared" si="11"/>
        <v>49</v>
      </c>
      <c r="AC41">
        <f t="shared" si="12"/>
        <v>61</v>
      </c>
      <c r="AD41">
        <f t="shared" si="13"/>
        <v>52</v>
      </c>
      <c r="AE41">
        <f t="shared" si="14"/>
        <v>47</v>
      </c>
      <c r="AF41">
        <f t="shared" si="15"/>
        <v>46</v>
      </c>
      <c r="AG41">
        <f t="shared" si="16"/>
        <v>49</v>
      </c>
      <c r="AH41">
        <f t="shared" si="17"/>
        <v>62</v>
      </c>
      <c r="AI41">
        <f t="shared" si="18"/>
        <v>53</v>
      </c>
      <c r="AJ41">
        <f t="shared" si="19"/>
        <v>47</v>
      </c>
      <c r="AK41">
        <f t="shared" si="20"/>
        <v>46</v>
      </c>
      <c r="AL41">
        <f t="shared" si="21"/>
        <v>49</v>
      </c>
      <c r="AM41">
        <v>1000000</v>
      </c>
      <c r="AN41">
        <f t="shared" si="6"/>
        <v>999660.5</v>
      </c>
      <c r="AO41" t="str">
        <f t="shared" si="7"/>
        <v>2014</v>
      </c>
      <c r="AP41" s="29" t="str">
        <f t="shared" si="8"/>
        <v>France</v>
      </c>
      <c r="AR41" s="35" t="s">
        <v>100</v>
      </c>
      <c r="AS41" s="36">
        <v>20</v>
      </c>
      <c r="AT41" s="36">
        <v>4</v>
      </c>
      <c r="AU41" s="36">
        <v>17</v>
      </c>
      <c r="AV41" s="36">
        <v>11</v>
      </c>
      <c r="AW41" s="36">
        <v>19</v>
      </c>
      <c r="AX41" s="36">
        <v>22</v>
      </c>
      <c r="AY41" s="36">
        <v>2</v>
      </c>
      <c r="AZ41" s="36">
        <v>16</v>
      </c>
      <c r="BA41" s="36">
        <v>13</v>
      </c>
      <c r="BB41" s="36">
        <v>22</v>
      </c>
      <c r="BC41" s="36">
        <v>21</v>
      </c>
      <c r="BD41" s="36">
        <v>1</v>
      </c>
      <c r="BE41" s="36">
        <v>16</v>
      </c>
      <c r="BF41" s="36">
        <v>11</v>
      </c>
      <c r="BG41" s="36">
        <v>20</v>
      </c>
      <c r="BH41" s="36">
        <v>1000000</v>
      </c>
    </row>
    <row r="42" spans="1:60" ht="14.4" thickBot="1" x14ac:dyDescent="0.35">
      <c r="A42" s="25" t="str">
        <f t="shared" si="22"/>
        <v>France</v>
      </c>
      <c r="B42" s="6" t="s">
        <v>18</v>
      </c>
      <c r="C42" s="5" t="s">
        <v>14</v>
      </c>
      <c r="D42" s="7">
        <v>213</v>
      </c>
      <c r="E42" s="7">
        <v>81</v>
      </c>
      <c r="F42" s="7">
        <v>67648</v>
      </c>
      <c r="G42" s="7">
        <v>5883</v>
      </c>
      <c r="H42" s="7">
        <v>12624</v>
      </c>
      <c r="I42" s="7">
        <v>210</v>
      </c>
      <c r="J42" s="7">
        <v>278</v>
      </c>
      <c r="K42" s="7">
        <v>91279</v>
      </c>
      <c r="L42" s="7">
        <v>5788</v>
      </c>
      <c r="M42" s="7">
        <v>6499</v>
      </c>
      <c r="N42" s="7">
        <v>423</v>
      </c>
      <c r="O42" s="7">
        <v>359</v>
      </c>
      <c r="P42" s="7">
        <v>158927</v>
      </c>
      <c r="Q42" s="7">
        <v>11671</v>
      </c>
      <c r="R42" s="7">
        <v>19123</v>
      </c>
      <c r="S42" s="23">
        <f t="shared" si="3"/>
        <v>38185.199999999997</v>
      </c>
      <c r="T42" s="23">
        <f t="shared" si="1"/>
        <v>48</v>
      </c>
      <c r="U42" s="23">
        <f t="shared" si="10"/>
        <v>190503</v>
      </c>
      <c r="V42" s="23">
        <f t="shared" si="4"/>
        <v>16</v>
      </c>
      <c r="X42">
        <f t="shared" si="5"/>
        <v>61</v>
      </c>
      <c r="Y42">
        <f t="shared" si="23"/>
        <v>55</v>
      </c>
      <c r="Z42">
        <f t="shared" si="24"/>
        <v>48</v>
      </c>
      <c r="AA42">
        <f t="shared" si="25"/>
        <v>50</v>
      </c>
      <c r="AB42">
        <f t="shared" si="11"/>
        <v>50</v>
      </c>
      <c r="AC42">
        <f t="shared" si="12"/>
        <v>60</v>
      </c>
      <c r="AD42">
        <f t="shared" si="13"/>
        <v>53</v>
      </c>
      <c r="AE42">
        <f t="shared" si="14"/>
        <v>49</v>
      </c>
      <c r="AF42">
        <f t="shared" si="15"/>
        <v>50</v>
      </c>
      <c r="AG42">
        <f t="shared" si="16"/>
        <v>54</v>
      </c>
      <c r="AH42">
        <f t="shared" si="17"/>
        <v>61</v>
      </c>
      <c r="AI42">
        <f t="shared" si="18"/>
        <v>53</v>
      </c>
      <c r="AJ42">
        <f t="shared" si="19"/>
        <v>48</v>
      </c>
      <c r="AK42">
        <f t="shared" si="20"/>
        <v>50</v>
      </c>
      <c r="AL42">
        <f t="shared" si="21"/>
        <v>50</v>
      </c>
      <c r="AM42">
        <v>1000000</v>
      </c>
      <c r="AN42">
        <f t="shared" si="6"/>
        <v>999643.5</v>
      </c>
      <c r="AO42" t="str">
        <f t="shared" si="7"/>
        <v>2015</v>
      </c>
      <c r="AP42" s="29" t="str">
        <f t="shared" si="8"/>
        <v>France</v>
      </c>
      <c r="AR42" s="35" t="s">
        <v>101</v>
      </c>
      <c r="AS42" s="36">
        <v>29</v>
      </c>
      <c r="AT42" s="36">
        <v>4</v>
      </c>
      <c r="AU42" s="36">
        <v>18</v>
      </c>
      <c r="AV42" s="36">
        <v>14</v>
      </c>
      <c r="AW42" s="36">
        <v>17</v>
      </c>
      <c r="AX42" s="36">
        <v>13</v>
      </c>
      <c r="AY42" s="36">
        <v>2</v>
      </c>
      <c r="AZ42" s="36">
        <v>18</v>
      </c>
      <c r="BA42" s="36">
        <v>14</v>
      </c>
      <c r="BB42" s="36">
        <v>24</v>
      </c>
      <c r="BC42" s="36">
        <v>20</v>
      </c>
      <c r="BD42" s="36">
        <v>1</v>
      </c>
      <c r="BE42" s="36">
        <v>18</v>
      </c>
      <c r="BF42" s="36">
        <v>14</v>
      </c>
      <c r="BG42" s="36">
        <v>18</v>
      </c>
      <c r="BH42" s="36">
        <v>1000000</v>
      </c>
    </row>
    <row r="43" spans="1:60" ht="14.4" thickBot="1" x14ac:dyDescent="0.35">
      <c r="A43" s="25" t="str">
        <f t="shared" si="22"/>
        <v>France</v>
      </c>
      <c r="B43" s="6" t="s">
        <v>19</v>
      </c>
      <c r="C43" s="5" t="s">
        <v>14</v>
      </c>
      <c r="D43" s="8">
        <v>190</v>
      </c>
      <c r="E43" s="8">
        <v>67</v>
      </c>
      <c r="F43" s="8">
        <v>69091</v>
      </c>
      <c r="G43" s="8">
        <v>5710</v>
      </c>
      <c r="H43" s="8">
        <v>13074</v>
      </c>
      <c r="I43" s="8">
        <v>199</v>
      </c>
      <c r="J43" s="8">
        <v>238</v>
      </c>
      <c r="K43" s="8">
        <v>91635</v>
      </c>
      <c r="L43" s="8">
        <v>5575</v>
      </c>
      <c r="M43" s="8">
        <v>6466</v>
      </c>
      <c r="N43" s="8">
        <v>389</v>
      </c>
      <c r="O43" s="8">
        <v>305</v>
      </c>
      <c r="P43" s="8">
        <v>160726</v>
      </c>
      <c r="Q43" s="8">
        <v>11285</v>
      </c>
      <c r="R43" s="8">
        <v>19540</v>
      </c>
      <c r="S43" s="23">
        <f t="shared" si="3"/>
        <v>38526.800000000003</v>
      </c>
      <c r="T43" s="23">
        <f t="shared" si="1"/>
        <v>50</v>
      </c>
      <c r="U43" s="23">
        <f t="shared" si="10"/>
        <v>192245</v>
      </c>
      <c r="V43" s="23">
        <f t="shared" si="4"/>
        <v>14</v>
      </c>
      <c r="X43">
        <f t="shared" si="5"/>
        <v>60</v>
      </c>
      <c r="Y43">
        <f t="shared" si="23"/>
        <v>53</v>
      </c>
      <c r="Z43">
        <f t="shared" si="24"/>
        <v>49</v>
      </c>
      <c r="AA43">
        <f t="shared" si="25"/>
        <v>47</v>
      </c>
      <c r="AB43">
        <f t="shared" si="11"/>
        <v>52</v>
      </c>
      <c r="AC43">
        <f t="shared" si="12"/>
        <v>58</v>
      </c>
      <c r="AD43">
        <f t="shared" si="13"/>
        <v>49</v>
      </c>
      <c r="AE43">
        <f t="shared" si="14"/>
        <v>50</v>
      </c>
      <c r="AF43">
        <f t="shared" si="15"/>
        <v>48</v>
      </c>
      <c r="AG43">
        <f t="shared" si="16"/>
        <v>53</v>
      </c>
      <c r="AH43">
        <f t="shared" si="17"/>
        <v>59</v>
      </c>
      <c r="AI43">
        <f t="shared" si="18"/>
        <v>50</v>
      </c>
      <c r="AJ43">
        <f t="shared" si="19"/>
        <v>50</v>
      </c>
      <c r="AK43">
        <f t="shared" si="20"/>
        <v>48</v>
      </c>
      <c r="AL43">
        <f t="shared" si="21"/>
        <v>52</v>
      </c>
      <c r="AM43">
        <v>1000000</v>
      </c>
      <c r="AN43">
        <f t="shared" si="6"/>
        <v>999657.5</v>
      </c>
      <c r="AO43" t="str">
        <f t="shared" si="7"/>
        <v>2016</v>
      </c>
      <c r="AP43" s="29" t="str">
        <f t="shared" si="8"/>
        <v>France</v>
      </c>
      <c r="AR43" s="35" t="s">
        <v>102</v>
      </c>
      <c r="AS43" s="36">
        <v>63</v>
      </c>
      <c r="AT43" s="36">
        <v>59</v>
      </c>
      <c r="AU43" s="36">
        <v>46</v>
      </c>
      <c r="AV43" s="36">
        <v>49</v>
      </c>
      <c r="AW43" s="36">
        <v>46</v>
      </c>
      <c r="AX43" s="36">
        <v>63</v>
      </c>
      <c r="AY43" s="36">
        <v>57</v>
      </c>
      <c r="AZ43" s="36">
        <v>46</v>
      </c>
      <c r="BA43" s="36">
        <v>47</v>
      </c>
      <c r="BB43" s="36">
        <v>48</v>
      </c>
      <c r="BC43" s="36">
        <v>63</v>
      </c>
      <c r="BD43" s="36">
        <v>58</v>
      </c>
      <c r="BE43" s="36">
        <v>46</v>
      </c>
      <c r="BF43" s="36">
        <v>47</v>
      </c>
      <c r="BG43" s="36">
        <v>48</v>
      </c>
      <c r="BH43" s="36">
        <v>1000000</v>
      </c>
    </row>
    <row r="44" spans="1:60" ht="14.4" thickBot="1" x14ac:dyDescent="0.35">
      <c r="A44" s="25" t="str">
        <f t="shared" si="22"/>
        <v>France</v>
      </c>
      <c r="B44" s="6" t="s">
        <v>20</v>
      </c>
      <c r="C44" s="5" t="s">
        <v>14</v>
      </c>
      <c r="D44" s="7">
        <v>189</v>
      </c>
      <c r="E44" s="7">
        <v>54</v>
      </c>
      <c r="F44" s="7">
        <v>69695</v>
      </c>
      <c r="G44" s="7">
        <v>5715</v>
      </c>
      <c r="H44" s="7">
        <v>13058</v>
      </c>
      <c r="I44" s="7">
        <v>201</v>
      </c>
      <c r="J44" s="7">
        <v>153</v>
      </c>
      <c r="K44" s="7">
        <v>90928</v>
      </c>
      <c r="L44" s="7">
        <v>5644</v>
      </c>
      <c r="M44" s="7">
        <v>6366</v>
      </c>
      <c r="N44" s="7">
        <v>390</v>
      </c>
      <c r="O44" s="7">
        <v>207</v>
      </c>
      <c r="P44" s="7">
        <v>160623</v>
      </c>
      <c r="Q44" s="7">
        <v>11359</v>
      </c>
      <c r="R44" s="7">
        <v>19424</v>
      </c>
      <c r="S44" s="23">
        <f t="shared" si="3"/>
        <v>38478.600000000006</v>
      </c>
      <c r="T44" s="23">
        <f t="shared" si="1"/>
        <v>49</v>
      </c>
      <c r="U44" s="23">
        <f t="shared" si="10"/>
        <v>192003</v>
      </c>
      <c r="V44" s="23">
        <f t="shared" si="4"/>
        <v>15</v>
      </c>
      <c r="X44">
        <f t="shared" si="5"/>
        <v>59</v>
      </c>
      <c r="Y44">
        <f t="shared" si="23"/>
        <v>49</v>
      </c>
      <c r="Z44">
        <f t="shared" si="24"/>
        <v>50</v>
      </c>
      <c r="AA44">
        <f t="shared" si="25"/>
        <v>48</v>
      </c>
      <c r="AB44">
        <f t="shared" si="11"/>
        <v>51</v>
      </c>
      <c r="AC44">
        <f t="shared" si="12"/>
        <v>59</v>
      </c>
      <c r="AD44">
        <f t="shared" si="13"/>
        <v>46</v>
      </c>
      <c r="AE44">
        <f t="shared" si="14"/>
        <v>48</v>
      </c>
      <c r="AF44">
        <f t="shared" si="15"/>
        <v>49</v>
      </c>
      <c r="AG44">
        <f t="shared" si="16"/>
        <v>52</v>
      </c>
      <c r="AH44">
        <f t="shared" si="17"/>
        <v>60</v>
      </c>
      <c r="AI44">
        <f t="shared" si="18"/>
        <v>46</v>
      </c>
      <c r="AJ44">
        <f t="shared" si="19"/>
        <v>49</v>
      </c>
      <c r="AK44">
        <f t="shared" si="20"/>
        <v>49</v>
      </c>
      <c r="AL44">
        <f t="shared" si="21"/>
        <v>51</v>
      </c>
      <c r="AM44">
        <v>1000000</v>
      </c>
      <c r="AN44">
        <f t="shared" si="6"/>
        <v>999674.5</v>
      </c>
      <c r="AO44" t="str">
        <f t="shared" si="7"/>
        <v>2017</v>
      </c>
      <c r="AP44" s="29" t="str">
        <f t="shared" si="8"/>
        <v>France</v>
      </c>
      <c r="AR44" s="35" t="s">
        <v>103</v>
      </c>
      <c r="AS44" s="36">
        <v>61</v>
      </c>
      <c r="AT44" s="36">
        <v>57</v>
      </c>
      <c r="AU44" s="36">
        <v>47</v>
      </c>
      <c r="AV44" s="36">
        <v>46</v>
      </c>
      <c r="AW44" s="36">
        <v>49</v>
      </c>
      <c r="AX44" s="36">
        <v>61</v>
      </c>
      <c r="AY44" s="36">
        <v>52</v>
      </c>
      <c r="AZ44" s="36">
        <v>47</v>
      </c>
      <c r="BA44" s="36">
        <v>46</v>
      </c>
      <c r="BB44" s="36">
        <v>49</v>
      </c>
      <c r="BC44" s="36">
        <v>62</v>
      </c>
      <c r="BD44" s="36">
        <v>53</v>
      </c>
      <c r="BE44" s="36">
        <v>47</v>
      </c>
      <c r="BF44" s="36">
        <v>46</v>
      </c>
      <c r="BG44" s="36">
        <v>49</v>
      </c>
      <c r="BH44" s="36">
        <v>1000000</v>
      </c>
    </row>
    <row r="45" spans="1:60" ht="14.4" thickBot="1" x14ac:dyDescent="0.35">
      <c r="A45" s="26" t="s">
        <v>29</v>
      </c>
      <c r="B45" s="6" t="s">
        <v>16</v>
      </c>
      <c r="C45" s="5" t="s">
        <v>14</v>
      </c>
      <c r="D45" s="8">
        <v>146</v>
      </c>
      <c r="E45" s="8">
        <v>66</v>
      </c>
      <c r="F45" s="8">
        <v>102094</v>
      </c>
      <c r="G45" s="8">
        <v>13773</v>
      </c>
      <c r="H45" s="8">
        <v>19782</v>
      </c>
      <c r="I45" s="8">
        <v>220</v>
      </c>
      <c r="J45" s="8">
        <v>335</v>
      </c>
      <c r="K45" s="8">
        <v>121748</v>
      </c>
      <c r="L45" s="8">
        <v>10484</v>
      </c>
      <c r="M45" s="8">
        <v>8789</v>
      </c>
      <c r="N45" s="8">
        <v>366</v>
      </c>
      <c r="O45" s="8">
        <v>401</v>
      </c>
      <c r="P45" s="8">
        <v>223842</v>
      </c>
      <c r="Q45" s="8">
        <v>24257</v>
      </c>
      <c r="R45" s="8">
        <v>28571</v>
      </c>
      <c r="S45" s="23">
        <f t="shared" si="3"/>
        <v>55560.6</v>
      </c>
      <c r="T45" s="23">
        <f t="shared" si="1"/>
        <v>57</v>
      </c>
      <c r="U45" s="23">
        <f t="shared" si="10"/>
        <v>277437</v>
      </c>
      <c r="V45" s="23">
        <f t="shared" si="4"/>
        <v>7</v>
      </c>
      <c r="X45">
        <f t="shared" si="5"/>
        <v>58</v>
      </c>
      <c r="Y45">
        <f t="shared" si="23"/>
        <v>52</v>
      </c>
      <c r="Z45">
        <f t="shared" si="24"/>
        <v>57</v>
      </c>
      <c r="AA45">
        <f t="shared" si="25"/>
        <v>63</v>
      </c>
      <c r="AB45">
        <f t="shared" si="11"/>
        <v>56</v>
      </c>
      <c r="AC45">
        <f t="shared" si="12"/>
        <v>62</v>
      </c>
      <c r="AD45">
        <f t="shared" si="13"/>
        <v>59</v>
      </c>
      <c r="AE45">
        <f t="shared" si="14"/>
        <v>56</v>
      </c>
      <c r="AF45">
        <f t="shared" si="15"/>
        <v>58</v>
      </c>
      <c r="AG45">
        <f t="shared" si="16"/>
        <v>56</v>
      </c>
      <c r="AH45">
        <f t="shared" si="17"/>
        <v>58</v>
      </c>
      <c r="AI45">
        <f t="shared" si="18"/>
        <v>57</v>
      </c>
      <c r="AJ45">
        <f t="shared" si="19"/>
        <v>57</v>
      </c>
      <c r="AK45">
        <f t="shared" si="20"/>
        <v>59</v>
      </c>
      <c r="AL45">
        <f t="shared" si="21"/>
        <v>56</v>
      </c>
      <c r="AM45">
        <v>1000000</v>
      </c>
      <c r="AN45">
        <f t="shared" si="6"/>
        <v>999607.5</v>
      </c>
      <c r="AO45" t="str">
        <f t="shared" si="7"/>
        <v>2013</v>
      </c>
      <c r="AP45" s="29" t="str">
        <f t="shared" si="8"/>
        <v>Germany</v>
      </c>
      <c r="AR45" s="35" t="s">
        <v>104</v>
      </c>
      <c r="AS45" s="36">
        <v>61</v>
      </c>
      <c r="AT45" s="36">
        <v>55</v>
      </c>
      <c r="AU45" s="36">
        <v>48</v>
      </c>
      <c r="AV45" s="36">
        <v>50</v>
      </c>
      <c r="AW45" s="36">
        <v>50</v>
      </c>
      <c r="AX45" s="36">
        <v>60</v>
      </c>
      <c r="AY45" s="36">
        <v>53</v>
      </c>
      <c r="AZ45" s="36">
        <v>49</v>
      </c>
      <c r="BA45" s="36">
        <v>50</v>
      </c>
      <c r="BB45" s="36">
        <v>54</v>
      </c>
      <c r="BC45" s="36">
        <v>61</v>
      </c>
      <c r="BD45" s="36">
        <v>53</v>
      </c>
      <c r="BE45" s="36">
        <v>48</v>
      </c>
      <c r="BF45" s="36">
        <v>50</v>
      </c>
      <c r="BG45" s="36">
        <v>50</v>
      </c>
      <c r="BH45" s="36">
        <v>1000000</v>
      </c>
    </row>
    <row r="46" spans="1:60" ht="14.4" thickBot="1" x14ac:dyDescent="0.35">
      <c r="A46" s="25" t="str">
        <f t="shared" si="22"/>
        <v>Germany</v>
      </c>
      <c r="B46" s="6" t="s">
        <v>17</v>
      </c>
      <c r="C46" s="5" t="s">
        <v>14</v>
      </c>
      <c r="D46" s="7">
        <v>141</v>
      </c>
      <c r="E46" s="7">
        <v>83</v>
      </c>
      <c r="F46" s="7">
        <v>101992</v>
      </c>
      <c r="G46" s="7">
        <v>12702</v>
      </c>
      <c r="H46" s="7">
        <v>19991</v>
      </c>
      <c r="I46" s="7">
        <v>169</v>
      </c>
      <c r="J46" s="7">
        <v>305</v>
      </c>
      <c r="K46" s="7">
        <v>121766</v>
      </c>
      <c r="L46" s="7">
        <v>9941</v>
      </c>
      <c r="M46" s="7">
        <v>8822</v>
      </c>
      <c r="N46" s="7">
        <v>310</v>
      </c>
      <c r="O46" s="7">
        <v>388</v>
      </c>
      <c r="P46" s="7">
        <v>223758</v>
      </c>
      <c r="Q46" s="7">
        <v>22643</v>
      </c>
      <c r="R46" s="7">
        <v>28813</v>
      </c>
      <c r="S46" s="23">
        <f t="shared" si="3"/>
        <v>55244.399999999994</v>
      </c>
      <c r="T46" s="23">
        <f t="shared" si="1"/>
        <v>56</v>
      </c>
      <c r="U46" s="23">
        <f t="shared" si="10"/>
        <v>275912</v>
      </c>
      <c r="V46" s="23">
        <f t="shared" si="4"/>
        <v>8</v>
      </c>
      <c r="X46">
        <f t="shared" si="5"/>
        <v>56</v>
      </c>
      <c r="Y46">
        <f t="shared" si="23"/>
        <v>56</v>
      </c>
      <c r="Z46">
        <f t="shared" si="24"/>
        <v>56</v>
      </c>
      <c r="AA46">
        <f t="shared" si="25"/>
        <v>58</v>
      </c>
      <c r="AB46">
        <f t="shared" si="11"/>
        <v>57</v>
      </c>
      <c r="AC46">
        <f t="shared" si="12"/>
        <v>48</v>
      </c>
      <c r="AD46">
        <f t="shared" si="13"/>
        <v>55</v>
      </c>
      <c r="AE46">
        <f t="shared" si="14"/>
        <v>57</v>
      </c>
      <c r="AF46">
        <f t="shared" si="15"/>
        <v>55</v>
      </c>
      <c r="AG46">
        <f t="shared" si="16"/>
        <v>57</v>
      </c>
      <c r="AH46">
        <f t="shared" si="17"/>
        <v>55</v>
      </c>
      <c r="AI46">
        <f t="shared" si="18"/>
        <v>56</v>
      </c>
      <c r="AJ46">
        <f t="shared" si="19"/>
        <v>56</v>
      </c>
      <c r="AK46">
        <f t="shared" si="20"/>
        <v>56</v>
      </c>
      <c r="AL46">
        <f t="shared" si="21"/>
        <v>57</v>
      </c>
      <c r="AM46">
        <v>1000000</v>
      </c>
      <c r="AN46">
        <f t="shared" si="6"/>
        <v>999624.5</v>
      </c>
      <c r="AO46" t="str">
        <f t="shared" si="7"/>
        <v>2014</v>
      </c>
      <c r="AP46" s="29" t="str">
        <f t="shared" si="8"/>
        <v>Germany</v>
      </c>
      <c r="AR46" s="35" t="s">
        <v>105</v>
      </c>
      <c r="AS46" s="36">
        <v>60</v>
      </c>
      <c r="AT46" s="36">
        <v>53</v>
      </c>
      <c r="AU46" s="36">
        <v>49</v>
      </c>
      <c r="AV46" s="36">
        <v>47</v>
      </c>
      <c r="AW46" s="36">
        <v>52</v>
      </c>
      <c r="AX46" s="36">
        <v>58</v>
      </c>
      <c r="AY46" s="36">
        <v>49</v>
      </c>
      <c r="AZ46" s="36">
        <v>50</v>
      </c>
      <c r="BA46" s="36">
        <v>48</v>
      </c>
      <c r="BB46" s="36">
        <v>53</v>
      </c>
      <c r="BC46" s="36">
        <v>59</v>
      </c>
      <c r="BD46" s="36">
        <v>50</v>
      </c>
      <c r="BE46" s="36">
        <v>50</v>
      </c>
      <c r="BF46" s="36">
        <v>48</v>
      </c>
      <c r="BG46" s="36">
        <v>52</v>
      </c>
      <c r="BH46" s="36">
        <v>1000000</v>
      </c>
    </row>
    <row r="47" spans="1:60" ht="14.4" thickBot="1" x14ac:dyDescent="0.35">
      <c r="A47" s="25" t="str">
        <f t="shared" si="22"/>
        <v>Germany</v>
      </c>
      <c r="B47" s="6" t="s">
        <v>18</v>
      </c>
      <c r="C47" s="5" t="s">
        <v>14</v>
      </c>
      <c r="D47" s="8">
        <v>122</v>
      </c>
      <c r="E47" s="8">
        <v>64</v>
      </c>
      <c r="F47" s="8">
        <v>103421</v>
      </c>
      <c r="G47" s="8">
        <v>13529</v>
      </c>
      <c r="H47" s="8">
        <v>25088</v>
      </c>
      <c r="I47" s="8">
        <v>189</v>
      </c>
      <c r="J47" s="8">
        <v>306</v>
      </c>
      <c r="K47" s="8">
        <v>122916</v>
      </c>
      <c r="L47" s="8">
        <v>10871</v>
      </c>
      <c r="M47" s="8">
        <v>11547</v>
      </c>
      <c r="N47" s="8">
        <v>311</v>
      </c>
      <c r="O47" s="8">
        <v>370</v>
      </c>
      <c r="P47" s="8">
        <v>226337</v>
      </c>
      <c r="Q47" s="8">
        <v>24400</v>
      </c>
      <c r="R47" s="8">
        <v>36635</v>
      </c>
      <c r="S47" s="23">
        <f t="shared" si="3"/>
        <v>57672.800000000003</v>
      </c>
      <c r="T47" s="23">
        <f t="shared" si="1"/>
        <v>58</v>
      </c>
      <c r="U47" s="23">
        <f t="shared" si="10"/>
        <v>288053</v>
      </c>
      <c r="V47" s="23">
        <f t="shared" si="4"/>
        <v>6</v>
      </c>
      <c r="X47">
        <f t="shared" si="5"/>
        <v>54</v>
      </c>
      <c r="Y47">
        <f t="shared" si="23"/>
        <v>51</v>
      </c>
      <c r="Z47">
        <f t="shared" si="24"/>
        <v>58</v>
      </c>
      <c r="AA47">
        <f t="shared" si="25"/>
        <v>61</v>
      </c>
      <c r="AB47">
        <f t="shared" si="11"/>
        <v>58</v>
      </c>
      <c r="AC47">
        <f t="shared" si="12"/>
        <v>56</v>
      </c>
      <c r="AD47">
        <f t="shared" si="13"/>
        <v>56</v>
      </c>
      <c r="AE47">
        <f t="shared" si="14"/>
        <v>58</v>
      </c>
      <c r="AF47">
        <f t="shared" si="15"/>
        <v>59</v>
      </c>
      <c r="AG47">
        <f t="shared" si="16"/>
        <v>58</v>
      </c>
      <c r="AH47">
        <f t="shared" si="17"/>
        <v>56</v>
      </c>
      <c r="AI47">
        <f t="shared" si="18"/>
        <v>55</v>
      </c>
      <c r="AJ47">
        <f t="shared" si="19"/>
        <v>58</v>
      </c>
      <c r="AK47">
        <f t="shared" si="20"/>
        <v>60</v>
      </c>
      <c r="AL47">
        <f t="shared" si="21"/>
        <v>58</v>
      </c>
      <c r="AM47">
        <v>1000000</v>
      </c>
      <c r="AN47">
        <f t="shared" si="6"/>
        <v>999611.5</v>
      </c>
      <c r="AO47" t="str">
        <f t="shared" si="7"/>
        <v>2015</v>
      </c>
      <c r="AP47" s="29" t="str">
        <f t="shared" si="8"/>
        <v>Germany</v>
      </c>
      <c r="AR47" s="35" t="s">
        <v>106</v>
      </c>
      <c r="AS47" s="36">
        <v>59</v>
      </c>
      <c r="AT47" s="36">
        <v>49</v>
      </c>
      <c r="AU47" s="36">
        <v>50</v>
      </c>
      <c r="AV47" s="36">
        <v>48</v>
      </c>
      <c r="AW47" s="36">
        <v>51</v>
      </c>
      <c r="AX47" s="36">
        <v>59</v>
      </c>
      <c r="AY47" s="36">
        <v>46</v>
      </c>
      <c r="AZ47" s="36">
        <v>48</v>
      </c>
      <c r="BA47" s="36">
        <v>49</v>
      </c>
      <c r="BB47" s="36">
        <v>52</v>
      </c>
      <c r="BC47" s="36">
        <v>60</v>
      </c>
      <c r="BD47" s="36">
        <v>46</v>
      </c>
      <c r="BE47" s="36">
        <v>49</v>
      </c>
      <c r="BF47" s="36">
        <v>49</v>
      </c>
      <c r="BG47" s="36">
        <v>51</v>
      </c>
      <c r="BH47" s="36">
        <v>1000000</v>
      </c>
    </row>
    <row r="48" spans="1:60" ht="14.4" thickBot="1" x14ac:dyDescent="0.35">
      <c r="A48" s="25" t="str">
        <f t="shared" si="22"/>
        <v>Germany</v>
      </c>
      <c r="B48" s="6" t="s">
        <v>19</v>
      </c>
      <c r="C48" s="5" t="s">
        <v>14</v>
      </c>
      <c r="D48" s="7">
        <v>103</v>
      </c>
      <c r="E48" s="7">
        <v>59</v>
      </c>
      <c r="F48" s="7">
        <v>105597</v>
      </c>
      <c r="G48" s="7">
        <v>12605</v>
      </c>
      <c r="H48" s="7">
        <v>25925</v>
      </c>
      <c r="I48" s="7">
        <v>182</v>
      </c>
      <c r="J48" s="7">
        <v>284</v>
      </c>
      <c r="K48" s="7">
        <v>125128</v>
      </c>
      <c r="L48" s="7">
        <v>10454</v>
      </c>
      <c r="M48" s="7">
        <v>12297</v>
      </c>
      <c r="N48" s="7">
        <v>285</v>
      </c>
      <c r="O48" s="7">
        <v>343</v>
      </c>
      <c r="P48" s="7">
        <v>230725</v>
      </c>
      <c r="Q48" s="7">
        <v>23059</v>
      </c>
      <c r="R48" s="7">
        <v>38222</v>
      </c>
      <c r="S48" s="23">
        <f t="shared" si="3"/>
        <v>58583.8</v>
      </c>
      <c r="T48" s="23">
        <f t="shared" si="1"/>
        <v>59</v>
      </c>
      <c r="U48" s="23">
        <f t="shared" si="10"/>
        <v>292634</v>
      </c>
      <c r="V48" s="23">
        <f t="shared" si="4"/>
        <v>5</v>
      </c>
      <c r="X48">
        <f t="shared" si="5"/>
        <v>47</v>
      </c>
      <c r="Y48">
        <f t="shared" si="23"/>
        <v>50</v>
      </c>
      <c r="Z48">
        <f t="shared" si="24"/>
        <v>62</v>
      </c>
      <c r="AA48">
        <f t="shared" si="25"/>
        <v>57</v>
      </c>
      <c r="AB48">
        <f t="shared" si="11"/>
        <v>59</v>
      </c>
      <c r="AC48">
        <f t="shared" si="12"/>
        <v>52</v>
      </c>
      <c r="AD48">
        <f t="shared" si="13"/>
        <v>54</v>
      </c>
      <c r="AE48">
        <f t="shared" si="14"/>
        <v>61</v>
      </c>
      <c r="AF48">
        <f t="shared" si="15"/>
        <v>57</v>
      </c>
      <c r="AG48">
        <f t="shared" si="16"/>
        <v>59</v>
      </c>
      <c r="AH48">
        <f t="shared" si="17"/>
        <v>48</v>
      </c>
      <c r="AI48">
        <f t="shared" si="18"/>
        <v>52</v>
      </c>
      <c r="AJ48">
        <f t="shared" si="19"/>
        <v>61</v>
      </c>
      <c r="AK48">
        <f t="shared" si="20"/>
        <v>57</v>
      </c>
      <c r="AL48">
        <f t="shared" si="21"/>
        <v>59</v>
      </c>
      <c r="AM48">
        <v>1000000</v>
      </c>
      <c r="AN48">
        <f t="shared" si="6"/>
        <v>999624.5</v>
      </c>
      <c r="AO48" t="str">
        <f t="shared" si="7"/>
        <v>2016</v>
      </c>
      <c r="AP48" s="29" t="str">
        <f t="shared" si="8"/>
        <v>Germany</v>
      </c>
      <c r="AR48" s="35" t="s">
        <v>107</v>
      </c>
      <c r="AS48" s="36">
        <v>58</v>
      </c>
      <c r="AT48" s="36">
        <v>52</v>
      </c>
      <c r="AU48" s="36">
        <v>57</v>
      </c>
      <c r="AV48" s="36">
        <v>63</v>
      </c>
      <c r="AW48" s="36">
        <v>56</v>
      </c>
      <c r="AX48" s="36">
        <v>62</v>
      </c>
      <c r="AY48" s="36">
        <v>59</v>
      </c>
      <c r="AZ48" s="36">
        <v>56</v>
      </c>
      <c r="BA48" s="36">
        <v>58</v>
      </c>
      <c r="BB48" s="36">
        <v>56</v>
      </c>
      <c r="BC48" s="36">
        <v>58</v>
      </c>
      <c r="BD48" s="36">
        <v>57</v>
      </c>
      <c r="BE48" s="36">
        <v>57</v>
      </c>
      <c r="BF48" s="36">
        <v>59</v>
      </c>
      <c r="BG48" s="36">
        <v>56</v>
      </c>
      <c r="BH48" s="36">
        <v>1000000</v>
      </c>
    </row>
    <row r="49" spans="1:60" ht="14.4" thickBot="1" x14ac:dyDescent="0.35">
      <c r="A49" s="25" t="str">
        <f t="shared" si="22"/>
        <v>Germany</v>
      </c>
      <c r="B49" s="6" t="s">
        <v>20</v>
      </c>
      <c r="C49" s="5" t="s">
        <v>14</v>
      </c>
      <c r="D49" s="8">
        <v>117</v>
      </c>
      <c r="E49" s="8">
        <v>68</v>
      </c>
      <c r="F49" s="8">
        <v>104469</v>
      </c>
      <c r="G49" s="8">
        <v>13443</v>
      </c>
      <c r="H49" s="8">
        <v>30136</v>
      </c>
      <c r="I49" s="8">
        <v>170</v>
      </c>
      <c r="J49" s="8">
        <v>243</v>
      </c>
      <c r="K49" s="8">
        <v>123121</v>
      </c>
      <c r="L49" s="8">
        <v>11411</v>
      </c>
      <c r="M49" s="8">
        <v>14349</v>
      </c>
      <c r="N49" s="8">
        <v>287</v>
      </c>
      <c r="O49" s="8">
        <v>311</v>
      </c>
      <c r="P49" s="8">
        <v>227590</v>
      </c>
      <c r="Q49" s="8">
        <v>24854</v>
      </c>
      <c r="R49" s="8">
        <v>44485</v>
      </c>
      <c r="S49" s="23">
        <f t="shared" si="3"/>
        <v>59562.8</v>
      </c>
      <c r="T49" s="23">
        <f t="shared" si="1"/>
        <v>60</v>
      </c>
      <c r="U49" s="23">
        <f t="shared" si="10"/>
        <v>297527</v>
      </c>
      <c r="V49" s="23">
        <f t="shared" si="4"/>
        <v>4</v>
      </c>
      <c r="X49">
        <f t="shared" si="5"/>
        <v>53</v>
      </c>
      <c r="Y49">
        <f t="shared" si="23"/>
        <v>54</v>
      </c>
      <c r="Z49">
        <f t="shared" si="24"/>
        <v>59</v>
      </c>
      <c r="AA49">
        <f t="shared" si="25"/>
        <v>60</v>
      </c>
      <c r="AB49">
        <f t="shared" si="11"/>
        <v>60</v>
      </c>
      <c r="AC49">
        <f t="shared" si="12"/>
        <v>49</v>
      </c>
      <c r="AD49">
        <f t="shared" si="13"/>
        <v>50</v>
      </c>
      <c r="AE49">
        <f t="shared" si="14"/>
        <v>59</v>
      </c>
      <c r="AF49">
        <f t="shared" si="15"/>
        <v>61</v>
      </c>
      <c r="AG49">
        <f t="shared" si="16"/>
        <v>60</v>
      </c>
      <c r="AH49">
        <f t="shared" si="17"/>
        <v>50</v>
      </c>
      <c r="AI49">
        <f t="shared" si="18"/>
        <v>51</v>
      </c>
      <c r="AJ49">
        <f t="shared" si="19"/>
        <v>59</v>
      </c>
      <c r="AK49">
        <f t="shared" si="20"/>
        <v>61</v>
      </c>
      <c r="AL49">
        <f t="shared" si="21"/>
        <v>60</v>
      </c>
      <c r="AM49">
        <v>1000000</v>
      </c>
      <c r="AN49">
        <f t="shared" si="6"/>
        <v>999616.5</v>
      </c>
      <c r="AO49" t="str">
        <f t="shared" si="7"/>
        <v>2017</v>
      </c>
      <c r="AP49" s="29" t="str">
        <f t="shared" si="8"/>
        <v>Germany</v>
      </c>
      <c r="AR49" s="35" t="s">
        <v>108</v>
      </c>
      <c r="AS49" s="36">
        <v>56</v>
      </c>
      <c r="AT49" s="36">
        <v>56</v>
      </c>
      <c r="AU49" s="36">
        <v>56</v>
      </c>
      <c r="AV49" s="36">
        <v>58</v>
      </c>
      <c r="AW49" s="36">
        <v>57</v>
      </c>
      <c r="AX49" s="36">
        <v>48</v>
      </c>
      <c r="AY49" s="36">
        <v>55</v>
      </c>
      <c r="AZ49" s="36">
        <v>57</v>
      </c>
      <c r="BA49" s="36">
        <v>55</v>
      </c>
      <c r="BB49" s="36">
        <v>57</v>
      </c>
      <c r="BC49" s="36">
        <v>55</v>
      </c>
      <c r="BD49" s="36">
        <v>56</v>
      </c>
      <c r="BE49" s="36">
        <v>56</v>
      </c>
      <c r="BF49" s="36">
        <v>56</v>
      </c>
      <c r="BG49" s="36">
        <v>57</v>
      </c>
      <c r="BH49" s="36">
        <v>1000000</v>
      </c>
    </row>
    <row r="50" spans="1:60" ht="14.4" thickBot="1" x14ac:dyDescent="0.35">
      <c r="A50" s="25" t="str">
        <f t="shared" si="22"/>
        <v>Germany</v>
      </c>
      <c r="B50" s="6" t="s">
        <v>21</v>
      </c>
      <c r="C50" s="5" t="s">
        <v>14</v>
      </c>
      <c r="D50" s="7">
        <v>104</v>
      </c>
      <c r="E50" s="7">
        <v>51</v>
      </c>
      <c r="F50" s="7">
        <v>105221</v>
      </c>
      <c r="G50" s="7">
        <v>13204</v>
      </c>
      <c r="H50" s="7">
        <v>33853</v>
      </c>
      <c r="I50" s="7">
        <v>187</v>
      </c>
      <c r="J50" s="7">
        <v>243</v>
      </c>
      <c r="K50" s="7">
        <v>124810</v>
      </c>
      <c r="L50" s="7">
        <v>11652</v>
      </c>
      <c r="M50" s="7">
        <v>16196</v>
      </c>
      <c r="N50" s="7">
        <v>291</v>
      </c>
      <c r="O50" s="7">
        <v>294</v>
      </c>
      <c r="P50" s="7">
        <v>230031</v>
      </c>
      <c r="Q50" s="7">
        <v>24856</v>
      </c>
      <c r="R50" s="7">
        <v>50049</v>
      </c>
      <c r="S50" s="23">
        <f t="shared" si="3"/>
        <v>61162.399999999994</v>
      </c>
      <c r="T50" s="23">
        <f t="shared" si="1"/>
        <v>61</v>
      </c>
      <c r="U50" s="23">
        <f t="shared" si="10"/>
        <v>305521</v>
      </c>
      <c r="V50" s="23">
        <f t="shared" si="4"/>
        <v>3</v>
      </c>
      <c r="X50">
        <f t="shared" si="5"/>
        <v>48</v>
      </c>
      <c r="Y50">
        <f t="shared" si="23"/>
        <v>47</v>
      </c>
      <c r="Z50">
        <f t="shared" si="24"/>
        <v>60</v>
      </c>
      <c r="AA50">
        <f t="shared" si="25"/>
        <v>59</v>
      </c>
      <c r="AB50">
        <f t="shared" si="11"/>
        <v>62</v>
      </c>
      <c r="AC50">
        <f t="shared" si="12"/>
        <v>55</v>
      </c>
      <c r="AD50">
        <f t="shared" si="13"/>
        <v>50</v>
      </c>
      <c r="AE50">
        <f t="shared" si="14"/>
        <v>60</v>
      </c>
      <c r="AF50">
        <f t="shared" si="15"/>
        <v>62</v>
      </c>
      <c r="AG50">
        <f t="shared" si="16"/>
        <v>61</v>
      </c>
      <c r="AH50">
        <f t="shared" si="17"/>
        <v>52</v>
      </c>
      <c r="AI50">
        <f t="shared" si="18"/>
        <v>49</v>
      </c>
      <c r="AJ50">
        <f t="shared" si="19"/>
        <v>60</v>
      </c>
      <c r="AK50">
        <f t="shared" si="20"/>
        <v>62</v>
      </c>
      <c r="AL50">
        <f t="shared" si="21"/>
        <v>61</v>
      </c>
      <c r="AM50">
        <v>1000000</v>
      </c>
      <c r="AN50">
        <f t="shared" si="6"/>
        <v>999615.5</v>
      </c>
      <c r="AO50" t="str">
        <f t="shared" si="7"/>
        <v>2018</v>
      </c>
      <c r="AP50" s="29" t="str">
        <f t="shared" si="8"/>
        <v>Germany</v>
      </c>
      <c r="AR50" s="35" t="s">
        <v>109</v>
      </c>
      <c r="AS50" s="36">
        <v>54</v>
      </c>
      <c r="AT50" s="36">
        <v>51</v>
      </c>
      <c r="AU50" s="36">
        <v>58</v>
      </c>
      <c r="AV50" s="36">
        <v>61</v>
      </c>
      <c r="AW50" s="36">
        <v>58</v>
      </c>
      <c r="AX50" s="36">
        <v>56</v>
      </c>
      <c r="AY50" s="36">
        <v>56</v>
      </c>
      <c r="AZ50" s="36">
        <v>58</v>
      </c>
      <c r="BA50" s="36">
        <v>59</v>
      </c>
      <c r="BB50" s="36">
        <v>58</v>
      </c>
      <c r="BC50" s="36">
        <v>56</v>
      </c>
      <c r="BD50" s="36">
        <v>55</v>
      </c>
      <c r="BE50" s="36">
        <v>58</v>
      </c>
      <c r="BF50" s="36">
        <v>60</v>
      </c>
      <c r="BG50" s="36">
        <v>58</v>
      </c>
      <c r="BH50" s="36">
        <v>1000000</v>
      </c>
    </row>
    <row r="51" spans="1:60" ht="14.4" thickBot="1" x14ac:dyDescent="0.35">
      <c r="A51" s="25" t="str">
        <f t="shared" si="22"/>
        <v>Germany</v>
      </c>
      <c r="B51" s="6" t="s">
        <v>22</v>
      </c>
      <c r="C51" s="5" t="s">
        <v>14</v>
      </c>
      <c r="D51" s="8">
        <v>104</v>
      </c>
      <c r="E51" s="8">
        <v>53</v>
      </c>
      <c r="F51" s="8">
        <v>106127</v>
      </c>
      <c r="G51" s="8">
        <v>12542</v>
      </c>
      <c r="H51" s="8">
        <v>33682</v>
      </c>
      <c r="I51" s="8">
        <v>182</v>
      </c>
      <c r="J51" s="8">
        <v>232</v>
      </c>
      <c r="K51" s="8">
        <v>125191</v>
      </c>
      <c r="L51" s="8">
        <v>11353</v>
      </c>
      <c r="M51" s="8">
        <v>16560</v>
      </c>
      <c r="N51" s="8">
        <v>286</v>
      </c>
      <c r="O51" s="8">
        <v>285</v>
      </c>
      <c r="P51" s="8">
        <v>231318</v>
      </c>
      <c r="Q51" s="8">
        <v>23895</v>
      </c>
      <c r="R51" s="8">
        <v>50242</v>
      </c>
      <c r="S51" s="23">
        <f t="shared" si="3"/>
        <v>61262.400000000001</v>
      </c>
      <c r="T51" s="23">
        <f t="shared" si="1"/>
        <v>62</v>
      </c>
      <c r="U51" s="23">
        <f t="shared" si="10"/>
        <v>306026</v>
      </c>
      <c r="V51" s="23">
        <f t="shared" si="4"/>
        <v>2</v>
      </c>
      <c r="X51">
        <f t="shared" si="5"/>
        <v>48</v>
      </c>
      <c r="Y51">
        <f t="shared" si="23"/>
        <v>48</v>
      </c>
      <c r="Z51">
        <f t="shared" si="24"/>
        <v>63</v>
      </c>
      <c r="AA51">
        <f t="shared" si="25"/>
        <v>56</v>
      </c>
      <c r="AB51">
        <f t="shared" si="11"/>
        <v>61</v>
      </c>
      <c r="AC51">
        <f t="shared" si="12"/>
        <v>52</v>
      </c>
      <c r="AD51">
        <f t="shared" si="13"/>
        <v>48</v>
      </c>
      <c r="AE51">
        <f t="shared" si="14"/>
        <v>62</v>
      </c>
      <c r="AF51">
        <f t="shared" si="15"/>
        <v>60</v>
      </c>
      <c r="AG51">
        <f t="shared" si="16"/>
        <v>62</v>
      </c>
      <c r="AH51">
        <f t="shared" si="17"/>
        <v>49</v>
      </c>
      <c r="AI51">
        <f t="shared" si="18"/>
        <v>48</v>
      </c>
      <c r="AJ51">
        <f t="shared" si="19"/>
        <v>63</v>
      </c>
      <c r="AK51">
        <f t="shared" si="20"/>
        <v>58</v>
      </c>
      <c r="AL51">
        <f t="shared" si="21"/>
        <v>62</v>
      </c>
      <c r="AM51">
        <v>1000000</v>
      </c>
      <c r="AN51">
        <f t="shared" si="6"/>
        <v>999619.5</v>
      </c>
      <c r="AO51" t="str">
        <f t="shared" si="7"/>
        <v>2019</v>
      </c>
      <c r="AP51" s="29" t="str">
        <f t="shared" si="8"/>
        <v>Germany</v>
      </c>
      <c r="AR51" s="35" t="s">
        <v>110</v>
      </c>
      <c r="AS51" s="36">
        <v>47</v>
      </c>
      <c r="AT51" s="36">
        <v>50</v>
      </c>
      <c r="AU51" s="36">
        <v>62</v>
      </c>
      <c r="AV51" s="36">
        <v>57</v>
      </c>
      <c r="AW51" s="36">
        <v>59</v>
      </c>
      <c r="AX51" s="36">
        <v>52</v>
      </c>
      <c r="AY51" s="36">
        <v>54</v>
      </c>
      <c r="AZ51" s="36">
        <v>61</v>
      </c>
      <c r="BA51" s="36">
        <v>57</v>
      </c>
      <c r="BB51" s="36">
        <v>59</v>
      </c>
      <c r="BC51" s="36">
        <v>48</v>
      </c>
      <c r="BD51" s="36">
        <v>52</v>
      </c>
      <c r="BE51" s="36">
        <v>61</v>
      </c>
      <c r="BF51" s="36">
        <v>57</v>
      </c>
      <c r="BG51" s="36">
        <v>59</v>
      </c>
      <c r="BH51" s="36">
        <v>1000000</v>
      </c>
    </row>
    <row r="52" spans="1:60" ht="14.4" thickBot="1" x14ac:dyDescent="0.35">
      <c r="A52" s="25" t="str">
        <f t="shared" si="22"/>
        <v>Germany</v>
      </c>
      <c r="B52" s="6" t="s">
        <v>23</v>
      </c>
      <c r="C52" s="5" t="s">
        <v>14</v>
      </c>
      <c r="D52" s="7">
        <v>108</v>
      </c>
      <c r="E52" s="7">
        <v>41</v>
      </c>
      <c r="F52" s="7">
        <v>105380</v>
      </c>
      <c r="G52" s="7">
        <v>13640</v>
      </c>
      <c r="H52" s="7">
        <v>34180</v>
      </c>
      <c r="I52" s="7">
        <v>167</v>
      </c>
      <c r="J52" s="7">
        <v>231</v>
      </c>
      <c r="K52" s="7">
        <v>125891</v>
      </c>
      <c r="L52" s="7">
        <v>12167</v>
      </c>
      <c r="M52" s="7">
        <v>17063</v>
      </c>
      <c r="N52" s="7">
        <v>275</v>
      </c>
      <c r="O52" s="7">
        <v>272</v>
      </c>
      <c r="P52" s="7">
        <v>231271</v>
      </c>
      <c r="Q52" s="7">
        <v>25807</v>
      </c>
      <c r="R52" s="7">
        <v>51243</v>
      </c>
      <c r="S52" s="23">
        <f t="shared" si="3"/>
        <v>61828.6</v>
      </c>
      <c r="T52" s="23">
        <f t="shared" si="1"/>
        <v>63</v>
      </c>
      <c r="U52" s="23">
        <f t="shared" si="10"/>
        <v>308868</v>
      </c>
      <c r="V52" s="23">
        <f t="shared" si="4"/>
        <v>1</v>
      </c>
      <c r="X52">
        <f t="shared" si="5"/>
        <v>50</v>
      </c>
      <c r="Y52">
        <f t="shared" si="23"/>
        <v>46</v>
      </c>
      <c r="Z52">
        <f t="shared" si="24"/>
        <v>61</v>
      </c>
      <c r="AA52">
        <f t="shared" si="25"/>
        <v>62</v>
      </c>
      <c r="AB52">
        <f t="shared" si="11"/>
        <v>63</v>
      </c>
      <c r="AC52">
        <f t="shared" si="12"/>
        <v>46</v>
      </c>
      <c r="AD52">
        <f t="shared" si="13"/>
        <v>47</v>
      </c>
      <c r="AE52">
        <f t="shared" si="14"/>
        <v>63</v>
      </c>
      <c r="AF52">
        <f t="shared" si="15"/>
        <v>63</v>
      </c>
      <c r="AG52">
        <f t="shared" si="16"/>
        <v>63</v>
      </c>
      <c r="AH52">
        <f t="shared" si="17"/>
        <v>47</v>
      </c>
      <c r="AI52">
        <f t="shared" si="18"/>
        <v>47</v>
      </c>
      <c r="AJ52">
        <f t="shared" si="19"/>
        <v>62</v>
      </c>
      <c r="AK52">
        <f t="shared" si="20"/>
        <v>63</v>
      </c>
      <c r="AL52">
        <f t="shared" si="21"/>
        <v>63</v>
      </c>
      <c r="AM52">
        <v>1000000</v>
      </c>
      <c r="AN52">
        <f t="shared" si="6"/>
        <v>999616.5</v>
      </c>
      <c r="AO52" t="str">
        <f t="shared" si="7"/>
        <v>2020</v>
      </c>
      <c r="AP52" s="29" t="str">
        <f t="shared" si="8"/>
        <v>Germany</v>
      </c>
      <c r="AR52" s="35" t="s">
        <v>111</v>
      </c>
      <c r="AS52" s="36">
        <v>53</v>
      </c>
      <c r="AT52" s="36">
        <v>54</v>
      </c>
      <c r="AU52" s="36">
        <v>59</v>
      </c>
      <c r="AV52" s="36">
        <v>60</v>
      </c>
      <c r="AW52" s="36">
        <v>60</v>
      </c>
      <c r="AX52" s="36">
        <v>49</v>
      </c>
      <c r="AY52" s="36">
        <v>50</v>
      </c>
      <c r="AZ52" s="36">
        <v>59</v>
      </c>
      <c r="BA52" s="36">
        <v>61</v>
      </c>
      <c r="BB52" s="36">
        <v>60</v>
      </c>
      <c r="BC52" s="36">
        <v>50</v>
      </c>
      <c r="BD52" s="36">
        <v>51</v>
      </c>
      <c r="BE52" s="36">
        <v>59</v>
      </c>
      <c r="BF52" s="36">
        <v>61</v>
      </c>
      <c r="BG52" s="36">
        <v>60</v>
      </c>
      <c r="BH52" s="36">
        <v>1000000</v>
      </c>
    </row>
    <row r="53" spans="1:60" ht="14.4" thickBot="1" x14ac:dyDescent="0.35">
      <c r="A53" s="24" t="s">
        <v>30</v>
      </c>
      <c r="B53" s="6" t="s">
        <v>16</v>
      </c>
      <c r="C53" s="5" t="s">
        <v>14</v>
      </c>
      <c r="D53" s="8">
        <v>27</v>
      </c>
      <c r="E53" s="8">
        <v>0</v>
      </c>
      <c r="F53" s="8">
        <v>14933</v>
      </c>
      <c r="G53" s="8">
        <v>1463</v>
      </c>
      <c r="H53" s="8">
        <v>1743</v>
      </c>
      <c r="I53" s="8">
        <v>71</v>
      </c>
      <c r="J53" s="8">
        <v>7</v>
      </c>
      <c r="K53" s="8">
        <v>17815</v>
      </c>
      <c r="L53" s="8">
        <v>1121</v>
      </c>
      <c r="M53" s="8">
        <v>786</v>
      </c>
      <c r="N53" s="8">
        <v>98</v>
      </c>
      <c r="O53" s="8">
        <v>7</v>
      </c>
      <c r="P53" s="8">
        <v>32748</v>
      </c>
      <c r="Q53" s="8">
        <v>2584</v>
      </c>
      <c r="R53" s="8">
        <v>2529</v>
      </c>
      <c r="S53" s="23">
        <f t="shared" si="3"/>
        <v>7612.8000000000011</v>
      </c>
      <c r="T53" s="23">
        <f t="shared" si="1"/>
        <v>40</v>
      </c>
      <c r="U53" s="23">
        <f t="shared" si="10"/>
        <v>37966</v>
      </c>
      <c r="V53" s="23">
        <f t="shared" si="4"/>
        <v>25</v>
      </c>
      <c r="X53">
        <f t="shared" si="5"/>
        <v>44</v>
      </c>
      <c r="Y53">
        <f t="shared" si="23"/>
        <v>1</v>
      </c>
      <c r="Z53">
        <f t="shared" si="24"/>
        <v>40</v>
      </c>
      <c r="AA53">
        <f t="shared" si="25"/>
        <v>34</v>
      </c>
      <c r="AB53">
        <f t="shared" si="11"/>
        <v>28</v>
      </c>
      <c r="AC53">
        <f t="shared" si="12"/>
        <v>44</v>
      </c>
      <c r="AD53">
        <f t="shared" si="13"/>
        <v>11</v>
      </c>
      <c r="AE53">
        <f t="shared" si="14"/>
        <v>44</v>
      </c>
      <c r="AF53">
        <f t="shared" si="15"/>
        <v>31</v>
      </c>
      <c r="AG53">
        <f t="shared" si="16"/>
        <v>27</v>
      </c>
      <c r="AH53">
        <f t="shared" si="17"/>
        <v>44</v>
      </c>
      <c r="AI53">
        <f t="shared" si="18"/>
        <v>7</v>
      </c>
      <c r="AJ53">
        <f t="shared" si="19"/>
        <v>41</v>
      </c>
      <c r="AK53">
        <f t="shared" si="20"/>
        <v>32</v>
      </c>
      <c r="AL53">
        <f t="shared" si="21"/>
        <v>27</v>
      </c>
      <c r="AM53">
        <v>1000000</v>
      </c>
      <c r="AN53">
        <f t="shared" si="6"/>
        <v>1000032</v>
      </c>
      <c r="AO53" t="str">
        <f t="shared" si="7"/>
        <v>2013</v>
      </c>
      <c r="AP53" s="29" t="str">
        <f t="shared" si="8"/>
        <v>Hungary</v>
      </c>
      <c r="AR53" s="35" t="s">
        <v>112</v>
      </c>
      <c r="AS53" s="36">
        <v>48</v>
      </c>
      <c r="AT53" s="36">
        <v>47</v>
      </c>
      <c r="AU53" s="36">
        <v>60</v>
      </c>
      <c r="AV53" s="36">
        <v>59</v>
      </c>
      <c r="AW53" s="36">
        <v>62</v>
      </c>
      <c r="AX53" s="36">
        <v>55</v>
      </c>
      <c r="AY53" s="36">
        <v>50</v>
      </c>
      <c r="AZ53" s="36">
        <v>60</v>
      </c>
      <c r="BA53" s="36">
        <v>62</v>
      </c>
      <c r="BB53" s="36">
        <v>61</v>
      </c>
      <c r="BC53" s="36">
        <v>52</v>
      </c>
      <c r="BD53" s="36">
        <v>49</v>
      </c>
      <c r="BE53" s="36">
        <v>60</v>
      </c>
      <c r="BF53" s="36">
        <v>62</v>
      </c>
      <c r="BG53" s="36">
        <v>61</v>
      </c>
      <c r="BH53" s="36">
        <v>1000000</v>
      </c>
    </row>
    <row r="54" spans="1:60" ht="14.4" thickBot="1" x14ac:dyDescent="0.35">
      <c r="A54" s="25" t="str">
        <f t="shared" si="22"/>
        <v>Hungary</v>
      </c>
      <c r="B54" s="6" t="s">
        <v>17</v>
      </c>
      <c r="C54" s="5" t="s">
        <v>14</v>
      </c>
      <c r="D54" s="7">
        <v>24</v>
      </c>
      <c r="E54" s="7">
        <v>1</v>
      </c>
      <c r="F54" s="7">
        <v>14985</v>
      </c>
      <c r="G54" s="7">
        <v>1455</v>
      </c>
      <c r="H54" s="7">
        <v>1753</v>
      </c>
      <c r="I54" s="7">
        <v>63</v>
      </c>
      <c r="J54" s="7">
        <v>14</v>
      </c>
      <c r="K54" s="7">
        <v>17763</v>
      </c>
      <c r="L54" s="7">
        <v>1128</v>
      </c>
      <c r="M54" s="7">
        <v>784</v>
      </c>
      <c r="N54" s="7">
        <v>87</v>
      </c>
      <c r="O54" s="7">
        <v>15</v>
      </c>
      <c r="P54" s="7">
        <v>32748</v>
      </c>
      <c r="Q54" s="7">
        <v>2583</v>
      </c>
      <c r="R54" s="7">
        <v>2537</v>
      </c>
      <c r="S54" s="23">
        <f t="shared" si="3"/>
        <v>7611.4000000000005</v>
      </c>
      <c r="T54" s="23">
        <f t="shared" si="1"/>
        <v>39</v>
      </c>
      <c r="U54" s="23">
        <f t="shared" si="10"/>
        <v>37970</v>
      </c>
      <c r="V54" s="23">
        <f t="shared" si="4"/>
        <v>24</v>
      </c>
      <c r="X54">
        <f t="shared" si="5"/>
        <v>42</v>
      </c>
      <c r="Y54">
        <f t="shared" si="23"/>
        <v>4</v>
      </c>
      <c r="Z54">
        <f t="shared" si="24"/>
        <v>43</v>
      </c>
      <c r="AA54">
        <f t="shared" si="25"/>
        <v>33</v>
      </c>
      <c r="AB54">
        <f t="shared" si="11"/>
        <v>29</v>
      </c>
      <c r="AC54">
        <f t="shared" si="12"/>
        <v>42</v>
      </c>
      <c r="AD54">
        <f t="shared" si="13"/>
        <v>20</v>
      </c>
      <c r="AE54">
        <f t="shared" si="14"/>
        <v>43</v>
      </c>
      <c r="AF54">
        <f t="shared" si="15"/>
        <v>32</v>
      </c>
      <c r="AG54">
        <f t="shared" si="16"/>
        <v>26</v>
      </c>
      <c r="AH54">
        <f t="shared" si="17"/>
        <v>43</v>
      </c>
      <c r="AI54">
        <f t="shared" si="18"/>
        <v>18</v>
      </c>
      <c r="AJ54">
        <f t="shared" si="19"/>
        <v>41</v>
      </c>
      <c r="AK54">
        <f t="shared" si="20"/>
        <v>31</v>
      </c>
      <c r="AL54">
        <f t="shared" si="21"/>
        <v>29</v>
      </c>
      <c r="AM54">
        <v>1000000</v>
      </c>
      <c r="AN54">
        <f t="shared" si="6"/>
        <v>1000011</v>
      </c>
      <c r="AO54" t="str">
        <f t="shared" si="7"/>
        <v>2014</v>
      </c>
      <c r="AP54" s="29" t="str">
        <f t="shared" si="8"/>
        <v>Hungary</v>
      </c>
      <c r="AR54" s="35" t="s">
        <v>113</v>
      </c>
      <c r="AS54" s="36">
        <v>48</v>
      </c>
      <c r="AT54" s="36">
        <v>48</v>
      </c>
      <c r="AU54" s="36">
        <v>63</v>
      </c>
      <c r="AV54" s="36">
        <v>56</v>
      </c>
      <c r="AW54" s="36">
        <v>61</v>
      </c>
      <c r="AX54" s="36">
        <v>52</v>
      </c>
      <c r="AY54" s="36">
        <v>48</v>
      </c>
      <c r="AZ54" s="36">
        <v>62</v>
      </c>
      <c r="BA54" s="36">
        <v>60</v>
      </c>
      <c r="BB54" s="36">
        <v>62</v>
      </c>
      <c r="BC54" s="36">
        <v>49</v>
      </c>
      <c r="BD54" s="36">
        <v>48</v>
      </c>
      <c r="BE54" s="36">
        <v>63</v>
      </c>
      <c r="BF54" s="36">
        <v>58</v>
      </c>
      <c r="BG54" s="36">
        <v>62</v>
      </c>
      <c r="BH54" s="36">
        <v>1000000</v>
      </c>
    </row>
    <row r="55" spans="1:60" ht="14.4" thickBot="1" x14ac:dyDescent="0.35">
      <c r="A55" s="25" t="str">
        <f t="shared" si="22"/>
        <v>Hungary</v>
      </c>
      <c r="B55" s="6" t="s">
        <v>18</v>
      </c>
      <c r="C55" s="5" t="s">
        <v>14</v>
      </c>
      <c r="D55" s="8">
        <v>31</v>
      </c>
      <c r="E55" s="8">
        <v>1</v>
      </c>
      <c r="F55" s="8">
        <v>15137</v>
      </c>
      <c r="G55" s="8">
        <v>1547</v>
      </c>
      <c r="H55" s="8">
        <v>2049</v>
      </c>
      <c r="I55" s="8">
        <v>76</v>
      </c>
      <c r="J55" s="8">
        <v>10</v>
      </c>
      <c r="K55" s="8">
        <v>17655</v>
      </c>
      <c r="L55" s="8">
        <v>1224</v>
      </c>
      <c r="M55" s="8">
        <v>925</v>
      </c>
      <c r="N55" s="8">
        <v>107</v>
      </c>
      <c r="O55" s="8">
        <v>11</v>
      </c>
      <c r="P55" s="8">
        <v>32792</v>
      </c>
      <c r="Q55" s="8">
        <v>2771</v>
      </c>
      <c r="R55" s="8">
        <v>2974</v>
      </c>
      <c r="S55" s="23">
        <f t="shared" si="3"/>
        <v>7752.4</v>
      </c>
      <c r="T55" s="23">
        <f t="shared" si="1"/>
        <v>42</v>
      </c>
      <c r="U55" s="23">
        <f t="shared" si="10"/>
        <v>38655</v>
      </c>
      <c r="V55" s="23">
        <f t="shared" si="4"/>
        <v>22</v>
      </c>
      <c r="X55">
        <f t="shared" si="5"/>
        <v>45</v>
      </c>
      <c r="Y55">
        <f t="shared" si="23"/>
        <v>4</v>
      </c>
      <c r="Z55">
        <f t="shared" si="24"/>
        <v>45</v>
      </c>
      <c r="AA55">
        <f t="shared" si="25"/>
        <v>36</v>
      </c>
      <c r="AB55">
        <f t="shared" si="11"/>
        <v>36</v>
      </c>
      <c r="AC55">
        <f t="shared" si="12"/>
        <v>45</v>
      </c>
      <c r="AD55">
        <f t="shared" si="13"/>
        <v>16</v>
      </c>
      <c r="AE55">
        <f t="shared" si="14"/>
        <v>41</v>
      </c>
      <c r="AF55">
        <f t="shared" si="15"/>
        <v>33</v>
      </c>
      <c r="AG55">
        <f t="shared" si="16"/>
        <v>33</v>
      </c>
      <c r="AH55">
        <f t="shared" si="17"/>
        <v>45</v>
      </c>
      <c r="AI55">
        <f t="shared" si="18"/>
        <v>14</v>
      </c>
      <c r="AJ55">
        <f t="shared" si="19"/>
        <v>43</v>
      </c>
      <c r="AK55">
        <f t="shared" si="20"/>
        <v>34</v>
      </c>
      <c r="AL55">
        <f t="shared" si="21"/>
        <v>35</v>
      </c>
      <c r="AM55">
        <v>1000000</v>
      </c>
      <c r="AN55">
        <f t="shared" si="6"/>
        <v>999982</v>
      </c>
      <c r="AO55" t="str">
        <f t="shared" si="7"/>
        <v>2015</v>
      </c>
      <c r="AP55" s="29" t="str">
        <f t="shared" si="8"/>
        <v>Hungary</v>
      </c>
      <c r="AR55" s="35" t="s">
        <v>114</v>
      </c>
      <c r="AS55" s="36">
        <v>50</v>
      </c>
      <c r="AT55" s="36">
        <v>46</v>
      </c>
      <c r="AU55" s="36">
        <v>61</v>
      </c>
      <c r="AV55" s="36">
        <v>62</v>
      </c>
      <c r="AW55" s="36">
        <v>63</v>
      </c>
      <c r="AX55" s="36">
        <v>46</v>
      </c>
      <c r="AY55" s="36">
        <v>47</v>
      </c>
      <c r="AZ55" s="36">
        <v>63</v>
      </c>
      <c r="BA55" s="36">
        <v>63</v>
      </c>
      <c r="BB55" s="36">
        <v>63</v>
      </c>
      <c r="BC55" s="36">
        <v>47</v>
      </c>
      <c r="BD55" s="36">
        <v>47</v>
      </c>
      <c r="BE55" s="36">
        <v>62</v>
      </c>
      <c r="BF55" s="36">
        <v>63</v>
      </c>
      <c r="BG55" s="36">
        <v>63</v>
      </c>
      <c r="BH55" s="36">
        <v>1000000</v>
      </c>
    </row>
    <row r="56" spans="1:60" ht="14.4" thickBot="1" x14ac:dyDescent="0.35">
      <c r="A56" s="25" t="str">
        <f t="shared" si="22"/>
        <v>Hungary</v>
      </c>
      <c r="B56" s="6" t="s">
        <v>19</v>
      </c>
      <c r="C56" s="5" t="s">
        <v>14</v>
      </c>
      <c r="D56" s="7">
        <v>16</v>
      </c>
      <c r="E56" s="7">
        <v>1</v>
      </c>
      <c r="F56" s="7">
        <v>14967</v>
      </c>
      <c r="G56" s="7">
        <v>1521</v>
      </c>
      <c r="H56" s="7">
        <v>1903</v>
      </c>
      <c r="I56" s="7">
        <v>50</v>
      </c>
      <c r="J56" s="7">
        <v>8</v>
      </c>
      <c r="K56" s="7">
        <v>18020</v>
      </c>
      <c r="L56" s="7">
        <v>1265</v>
      </c>
      <c r="M56" s="7">
        <v>853</v>
      </c>
      <c r="N56" s="7">
        <v>66</v>
      </c>
      <c r="O56" s="7">
        <v>9</v>
      </c>
      <c r="P56" s="7">
        <v>32987</v>
      </c>
      <c r="Q56" s="7">
        <v>2786</v>
      </c>
      <c r="R56" s="7">
        <v>2756</v>
      </c>
      <c r="S56" s="23">
        <f t="shared" si="3"/>
        <v>7733.9999999999991</v>
      </c>
      <c r="T56" s="23">
        <f t="shared" si="1"/>
        <v>41</v>
      </c>
      <c r="U56" s="23">
        <f t="shared" si="10"/>
        <v>38604</v>
      </c>
      <c r="V56" s="23">
        <f t="shared" si="4"/>
        <v>23</v>
      </c>
      <c r="X56">
        <f t="shared" si="5"/>
        <v>29</v>
      </c>
      <c r="Y56">
        <f t="shared" si="23"/>
        <v>4</v>
      </c>
      <c r="Z56">
        <f t="shared" si="24"/>
        <v>41</v>
      </c>
      <c r="AA56">
        <f t="shared" si="25"/>
        <v>35</v>
      </c>
      <c r="AB56">
        <f t="shared" si="11"/>
        <v>33</v>
      </c>
      <c r="AC56">
        <f t="shared" si="12"/>
        <v>41</v>
      </c>
      <c r="AD56">
        <f t="shared" si="13"/>
        <v>12</v>
      </c>
      <c r="AE56">
        <f t="shared" si="14"/>
        <v>45</v>
      </c>
      <c r="AF56">
        <f t="shared" si="15"/>
        <v>35</v>
      </c>
      <c r="AG56">
        <f t="shared" si="16"/>
        <v>31</v>
      </c>
      <c r="AH56">
        <f t="shared" si="17"/>
        <v>39</v>
      </c>
      <c r="AI56">
        <f t="shared" si="18"/>
        <v>11</v>
      </c>
      <c r="AJ56">
        <f t="shared" si="19"/>
        <v>45</v>
      </c>
      <c r="AK56">
        <f t="shared" si="20"/>
        <v>35</v>
      </c>
      <c r="AL56">
        <f t="shared" si="21"/>
        <v>33</v>
      </c>
      <c r="AM56">
        <v>1000000</v>
      </c>
      <c r="AN56">
        <f t="shared" si="6"/>
        <v>1000018</v>
      </c>
      <c r="AO56" t="str">
        <f t="shared" si="7"/>
        <v>2016</v>
      </c>
      <c r="AP56" s="29" t="str">
        <f t="shared" si="8"/>
        <v>Hungary</v>
      </c>
      <c r="AR56" s="35" t="s">
        <v>115</v>
      </c>
      <c r="AS56" s="36">
        <v>44</v>
      </c>
      <c r="AT56" s="36">
        <v>1</v>
      </c>
      <c r="AU56" s="36">
        <v>40</v>
      </c>
      <c r="AV56" s="36">
        <v>34</v>
      </c>
      <c r="AW56" s="36">
        <v>28</v>
      </c>
      <c r="AX56" s="36">
        <v>44</v>
      </c>
      <c r="AY56" s="36">
        <v>11</v>
      </c>
      <c r="AZ56" s="36">
        <v>44</v>
      </c>
      <c r="BA56" s="36">
        <v>31</v>
      </c>
      <c r="BB56" s="36">
        <v>27</v>
      </c>
      <c r="BC56" s="36">
        <v>44</v>
      </c>
      <c r="BD56" s="36">
        <v>7</v>
      </c>
      <c r="BE56" s="36">
        <v>41</v>
      </c>
      <c r="BF56" s="36">
        <v>32</v>
      </c>
      <c r="BG56" s="36">
        <v>27</v>
      </c>
      <c r="BH56" s="36">
        <v>1000000</v>
      </c>
    </row>
    <row r="57" spans="1:60" ht="14.4" thickBot="1" x14ac:dyDescent="0.35">
      <c r="A57" s="25" t="str">
        <f t="shared" si="22"/>
        <v>Hungary</v>
      </c>
      <c r="B57" s="6" t="s">
        <v>20</v>
      </c>
      <c r="C57" s="5" t="s">
        <v>14</v>
      </c>
      <c r="D57" s="8">
        <v>20</v>
      </c>
      <c r="E57" s="8">
        <v>5</v>
      </c>
      <c r="F57" s="8">
        <v>15128</v>
      </c>
      <c r="G57" s="8">
        <v>1729</v>
      </c>
      <c r="H57" s="8">
        <v>2245</v>
      </c>
      <c r="I57" s="8">
        <v>44</v>
      </c>
      <c r="J57" s="8">
        <v>3</v>
      </c>
      <c r="K57" s="8">
        <v>17716</v>
      </c>
      <c r="L57" s="8">
        <v>1368</v>
      </c>
      <c r="M57" s="8">
        <v>972</v>
      </c>
      <c r="N57" s="8">
        <v>64</v>
      </c>
      <c r="O57" s="8">
        <v>8</v>
      </c>
      <c r="P57" s="8">
        <v>32844</v>
      </c>
      <c r="Q57" s="8">
        <v>3097</v>
      </c>
      <c r="R57" s="8">
        <v>3217</v>
      </c>
      <c r="S57" s="23">
        <f t="shared" si="3"/>
        <v>7858.7999999999993</v>
      </c>
      <c r="T57" s="23">
        <f t="shared" si="1"/>
        <v>45</v>
      </c>
      <c r="U57" s="23">
        <f t="shared" si="10"/>
        <v>39230</v>
      </c>
      <c r="V57" s="23">
        <f t="shared" si="4"/>
        <v>19</v>
      </c>
      <c r="X57">
        <f t="shared" si="5"/>
        <v>35</v>
      </c>
      <c r="Y57">
        <f t="shared" si="23"/>
        <v>20</v>
      </c>
      <c r="Z57">
        <f t="shared" si="24"/>
        <v>44</v>
      </c>
      <c r="AA57">
        <f t="shared" si="25"/>
        <v>42</v>
      </c>
      <c r="AB57">
        <f t="shared" si="11"/>
        <v>37</v>
      </c>
      <c r="AC57">
        <f t="shared" si="12"/>
        <v>37</v>
      </c>
      <c r="AD57">
        <f t="shared" si="13"/>
        <v>4</v>
      </c>
      <c r="AE57">
        <f t="shared" si="14"/>
        <v>42</v>
      </c>
      <c r="AF57">
        <f t="shared" si="15"/>
        <v>37</v>
      </c>
      <c r="AG57">
        <f t="shared" si="16"/>
        <v>36</v>
      </c>
      <c r="AH57">
        <f t="shared" si="17"/>
        <v>38</v>
      </c>
      <c r="AI57">
        <f t="shared" si="18"/>
        <v>8</v>
      </c>
      <c r="AJ57">
        <f t="shared" si="19"/>
        <v>44</v>
      </c>
      <c r="AK57">
        <f t="shared" si="20"/>
        <v>40</v>
      </c>
      <c r="AL57">
        <f t="shared" si="21"/>
        <v>37</v>
      </c>
      <c r="AM57">
        <v>1000000</v>
      </c>
      <c r="AN57">
        <f t="shared" si="6"/>
        <v>999992.5</v>
      </c>
      <c r="AO57" t="str">
        <f t="shared" si="7"/>
        <v>2017</v>
      </c>
      <c r="AP57" s="29" t="str">
        <f t="shared" si="8"/>
        <v>Hungary</v>
      </c>
      <c r="AR57" s="35" t="s">
        <v>116</v>
      </c>
      <c r="AS57" s="36">
        <v>42</v>
      </c>
      <c r="AT57" s="36">
        <v>4</v>
      </c>
      <c r="AU57" s="36">
        <v>43</v>
      </c>
      <c r="AV57" s="36">
        <v>33</v>
      </c>
      <c r="AW57" s="36">
        <v>29</v>
      </c>
      <c r="AX57" s="36">
        <v>42</v>
      </c>
      <c r="AY57" s="36">
        <v>20</v>
      </c>
      <c r="AZ57" s="36">
        <v>43</v>
      </c>
      <c r="BA57" s="36">
        <v>32</v>
      </c>
      <c r="BB57" s="36">
        <v>26</v>
      </c>
      <c r="BC57" s="36">
        <v>43</v>
      </c>
      <c r="BD57" s="36">
        <v>18</v>
      </c>
      <c r="BE57" s="36">
        <v>41</v>
      </c>
      <c r="BF57" s="36">
        <v>31</v>
      </c>
      <c r="BG57" s="36">
        <v>29</v>
      </c>
      <c r="BH57" s="36">
        <v>1000000</v>
      </c>
    </row>
    <row r="58" spans="1:60" ht="14.4" thickBot="1" x14ac:dyDescent="0.35">
      <c r="A58" s="25" t="str">
        <f t="shared" si="22"/>
        <v>Hungary</v>
      </c>
      <c r="B58" s="6" t="s">
        <v>21</v>
      </c>
      <c r="C58" s="5" t="s">
        <v>14</v>
      </c>
      <c r="D58" s="7">
        <v>19</v>
      </c>
      <c r="E58" s="7">
        <v>0</v>
      </c>
      <c r="F58" s="7">
        <v>14969</v>
      </c>
      <c r="G58" s="7">
        <v>1688</v>
      </c>
      <c r="H58" s="7">
        <v>2293</v>
      </c>
      <c r="I58" s="7">
        <v>66</v>
      </c>
      <c r="J58" s="7">
        <v>9</v>
      </c>
      <c r="K58" s="7">
        <v>17617</v>
      </c>
      <c r="L58" s="7">
        <v>1410</v>
      </c>
      <c r="M58" s="7">
        <v>1052</v>
      </c>
      <c r="N58" s="7">
        <v>85</v>
      </c>
      <c r="O58" s="7">
        <v>9</v>
      </c>
      <c r="P58" s="7">
        <v>32586</v>
      </c>
      <c r="Q58" s="7">
        <v>3098</v>
      </c>
      <c r="R58" s="7">
        <v>3345</v>
      </c>
      <c r="S58" s="23">
        <f t="shared" si="3"/>
        <v>7841.6</v>
      </c>
      <c r="T58" s="23">
        <f t="shared" si="1"/>
        <v>44</v>
      </c>
      <c r="U58" s="23">
        <f t="shared" si="10"/>
        <v>39123</v>
      </c>
      <c r="V58" s="23">
        <f t="shared" si="4"/>
        <v>20</v>
      </c>
      <c r="X58">
        <f t="shared" si="5"/>
        <v>34</v>
      </c>
      <c r="Y58">
        <f t="shared" si="23"/>
        <v>1</v>
      </c>
      <c r="Z58">
        <f t="shared" si="24"/>
        <v>42</v>
      </c>
      <c r="AA58">
        <f t="shared" si="25"/>
        <v>39</v>
      </c>
      <c r="AB58">
        <f t="shared" si="11"/>
        <v>38</v>
      </c>
      <c r="AC58">
        <f t="shared" si="12"/>
        <v>43</v>
      </c>
      <c r="AD58">
        <f t="shared" si="13"/>
        <v>14</v>
      </c>
      <c r="AE58">
        <f t="shared" si="14"/>
        <v>40</v>
      </c>
      <c r="AF58">
        <f t="shared" si="15"/>
        <v>41</v>
      </c>
      <c r="AG58">
        <f t="shared" si="16"/>
        <v>37</v>
      </c>
      <c r="AH58">
        <f t="shared" si="17"/>
        <v>42</v>
      </c>
      <c r="AI58">
        <f t="shared" si="18"/>
        <v>11</v>
      </c>
      <c r="AJ58">
        <f t="shared" si="19"/>
        <v>40</v>
      </c>
      <c r="AK58">
        <f t="shared" si="20"/>
        <v>41</v>
      </c>
      <c r="AL58">
        <f t="shared" si="21"/>
        <v>38</v>
      </c>
      <c r="AM58">
        <v>1000000</v>
      </c>
      <c r="AN58">
        <f t="shared" si="6"/>
        <v>999986</v>
      </c>
      <c r="AO58" t="str">
        <f t="shared" si="7"/>
        <v>2018</v>
      </c>
      <c r="AP58" s="29" t="str">
        <f t="shared" si="8"/>
        <v>Hungary</v>
      </c>
      <c r="AR58" s="35" t="s">
        <v>117</v>
      </c>
      <c r="AS58" s="36">
        <v>45</v>
      </c>
      <c r="AT58" s="36">
        <v>4</v>
      </c>
      <c r="AU58" s="36">
        <v>45</v>
      </c>
      <c r="AV58" s="36">
        <v>36</v>
      </c>
      <c r="AW58" s="36">
        <v>36</v>
      </c>
      <c r="AX58" s="36">
        <v>45</v>
      </c>
      <c r="AY58" s="36">
        <v>16</v>
      </c>
      <c r="AZ58" s="36">
        <v>41</v>
      </c>
      <c r="BA58" s="36">
        <v>33</v>
      </c>
      <c r="BB58" s="36">
        <v>33</v>
      </c>
      <c r="BC58" s="36">
        <v>45</v>
      </c>
      <c r="BD58" s="36">
        <v>14</v>
      </c>
      <c r="BE58" s="36">
        <v>43</v>
      </c>
      <c r="BF58" s="36">
        <v>34</v>
      </c>
      <c r="BG58" s="36">
        <v>35</v>
      </c>
      <c r="BH58" s="36">
        <v>1000000</v>
      </c>
    </row>
    <row r="59" spans="1:60" ht="14.4" thickBot="1" x14ac:dyDescent="0.35">
      <c r="A59" s="25" t="str">
        <f t="shared" si="22"/>
        <v>Hungary</v>
      </c>
      <c r="B59" s="6" t="s">
        <v>22</v>
      </c>
      <c r="C59" s="5" t="s">
        <v>14</v>
      </c>
      <c r="D59" s="8">
        <v>14</v>
      </c>
      <c r="E59" s="8">
        <v>3</v>
      </c>
      <c r="F59" s="8">
        <v>14771</v>
      </c>
      <c r="G59" s="8">
        <v>1703</v>
      </c>
      <c r="H59" s="8">
        <v>2666</v>
      </c>
      <c r="I59" s="8">
        <v>49</v>
      </c>
      <c r="J59" s="8">
        <v>11</v>
      </c>
      <c r="K59" s="8">
        <v>17241</v>
      </c>
      <c r="L59" s="8">
        <v>1369</v>
      </c>
      <c r="M59" s="8">
        <v>1116</v>
      </c>
      <c r="N59" s="8">
        <v>63</v>
      </c>
      <c r="O59" s="8">
        <v>14</v>
      </c>
      <c r="P59" s="8">
        <v>32012</v>
      </c>
      <c r="Q59" s="8">
        <v>3072</v>
      </c>
      <c r="R59" s="8">
        <v>3782</v>
      </c>
      <c r="S59" s="23">
        <f t="shared" si="3"/>
        <v>7801.1999999999989</v>
      </c>
      <c r="T59" s="23">
        <f t="shared" si="1"/>
        <v>43</v>
      </c>
      <c r="U59" s="23">
        <f>SUM(N59:R59)</f>
        <v>38943</v>
      </c>
      <c r="V59" s="23">
        <f t="shared" si="4"/>
        <v>21</v>
      </c>
      <c r="X59">
        <f t="shared" si="5"/>
        <v>24</v>
      </c>
      <c r="Y59">
        <f t="shared" si="23"/>
        <v>12</v>
      </c>
      <c r="Z59">
        <f t="shared" si="24"/>
        <v>39</v>
      </c>
      <c r="AA59">
        <f t="shared" si="25"/>
        <v>40</v>
      </c>
      <c r="AB59">
        <f t="shared" si="11"/>
        <v>40</v>
      </c>
      <c r="AC59">
        <f t="shared" si="12"/>
        <v>39</v>
      </c>
      <c r="AD59">
        <f t="shared" si="13"/>
        <v>17</v>
      </c>
      <c r="AE59">
        <f t="shared" si="14"/>
        <v>39</v>
      </c>
      <c r="AF59">
        <f t="shared" si="15"/>
        <v>38</v>
      </c>
      <c r="AG59">
        <f t="shared" si="16"/>
        <v>39</v>
      </c>
      <c r="AH59">
        <f t="shared" si="17"/>
        <v>37</v>
      </c>
      <c r="AI59">
        <f t="shared" si="18"/>
        <v>17</v>
      </c>
      <c r="AJ59">
        <f t="shared" si="19"/>
        <v>39</v>
      </c>
      <c r="AK59">
        <f t="shared" si="20"/>
        <v>38</v>
      </c>
      <c r="AL59">
        <f t="shared" si="21"/>
        <v>39</v>
      </c>
      <c r="AM59">
        <v>1000000</v>
      </c>
      <c r="AN59">
        <f t="shared" si="6"/>
        <v>999990</v>
      </c>
      <c r="AO59" t="str">
        <f t="shared" si="7"/>
        <v>2019</v>
      </c>
      <c r="AP59" s="29" t="str">
        <f t="shared" si="8"/>
        <v>Hungary</v>
      </c>
      <c r="AR59" s="35" t="s">
        <v>118</v>
      </c>
      <c r="AS59" s="36">
        <v>29</v>
      </c>
      <c r="AT59" s="36">
        <v>4</v>
      </c>
      <c r="AU59" s="36">
        <v>41</v>
      </c>
      <c r="AV59" s="36">
        <v>35</v>
      </c>
      <c r="AW59" s="36">
        <v>33</v>
      </c>
      <c r="AX59" s="36">
        <v>41</v>
      </c>
      <c r="AY59" s="36">
        <v>12</v>
      </c>
      <c r="AZ59" s="36">
        <v>45</v>
      </c>
      <c r="BA59" s="36">
        <v>35</v>
      </c>
      <c r="BB59" s="36">
        <v>31</v>
      </c>
      <c r="BC59" s="36">
        <v>39</v>
      </c>
      <c r="BD59" s="36">
        <v>11</v>
      </c>
      <c r="BE59" s="36">
        <v>45</v>
      </c>
      <c r="BF59" s="36">
        <v>35</v>
      </c>
      <c r="BG59" s="36">
        <v>33</v>
      </c>
      <c r="BH59" s="36">
        <v>1000000</v>
      </c>
    </row>
    <row r="60" spans="1:60" ht="14.4" thickBot="1" x14ac:dyDescent="0.35">
      <c r="A60" s="24" t="s">
        <v>31</v>
      </c>
      <c r="B60" s="6" t="s">
        <v>16</v>
      </c>
      <c r="C60" s="5" t="s">
        <v>14</v>
      </c>
      <c r="D60" s="7">
        <v>98</v>
      </c>
      <c r="E60" s="7">
        <v>173</v>
      </c>
      <c r="F60" s="7">
        <v>73695</v>
      </c>
      <c r="G60" s="7">
        <v>11683</v>
      </c>
      <c r="H60" s="7">
        <v>10955</v>
      </c>
      <c r="I60" s="7">
        <v>168</v>
      </c>
      <c r="J60" s="7">
        <v>600</v>
      </c>
      <c r="K60" s="7">
        <v>94449</v>
      </c>
      <c r="L60" s="7">
        <v>9238</v>
      </c>
      <c r="M60" s="7">
        <v>4855</v>
      </c>
      <c r="N60" s="7">
        <v>266</v>
      </c>
      <c r="O60" s="7">
        <v>773</v>
      </c>
      <c r="P60" s="7">
        <v>168144</v>
      </c>
      <c r="Q60" s="7">
        <v>20921</v>
      </c>
      <c r="R60" s="7">
        <v>15810</v>
      </c>
      <c r="S60" s="23">
        <f t="shared" si="3"/>
        <v>41236</v>
      </c>
      <c r="T60" s="23">
        <f t="shared" si="1"/>
        <v>51</v>
      </c>
      <c r="U60" s="23">
        <f t="shared" si="10"/>
        <v>205914</v>
      </c>
      <c r="V60" s="23">
        <f t="shared" si="4"/>
        <v>13</v>
      </c>
      <c r="X60">
        <f t="shared" si="5"/>
        <v>46</v>
      </c>
      <c r="Y60">
        <f t="shared" si="23"/>
        <v>63</v>
      </c>
      <c r="Z60">
        <f t="shared" si="24"/>
        <v>51</v>
      </c>
      <c r="AA60">
        <f t="shared" si="25"/>
        <v>52</v>
      </c>
      <c r="AB60">
        <f t="shared" si="11"/>
        <v>47</v>
      </c>
      <c r="AC60">
        <f t="shared" si="12"/>
        <v>47</v>
      </c>
      <c r="AD60">
        <f t="shared" si="13"/>
        <v>63</v>
      </c>
      <c r="AE60">
        <f t="shared" si="14"/>
        <v>51</v>
      </c>
      <c r="AF60">
        <f t="shared" si="15"/>
        <v>52</v>
      </c>
      <c r="AG60">
        <f t="shared" si="16"/>
        <v>46</v>
      </c>
      <c r="AH60">
        <f t="shared" si="17"/>
        <v>46</v>
      </c>
      <c r="AI60">
        <f t="shared" si="18"/>
        <v>63</v>
      </c>
      <c r="AJ60">
        <f t="shared" si="19"/>
        <v>51</v>
      </c>
      <c r="AK60">
        <f t="shared" si="20"/>
        <v>52</v>
      </c>
      <c r="AL60">
        <f t="shared" si="21"/>
        <v>46</v>
      </c>
      <c r="AM60">
        <v>1000000</v>
      </c>
      <c r="AN60">
        <f t="shared" si="6"/>
        <v>999651.5</v>
      </c>
      <c r="AO60" t="str">
        <f t="shared" si="7"/>
        <v>2013</v>
      </c>
      <c r="AP60" s="29" t="str">
        <f t="shared" si="8"/>
        <v>Italy</v>
      </c>
      <c r="AR60" s="35" t="s">
        <v>119</v>
      </c>
      <c r="AS60" s="36">
        <v>35</v>
      </c>
      <c r="AT60" s="36">
        <v>20</v>
      </c>
      <c r="AU60" s="36">
        <v>44</v>
      </c>
      <c r="AV60" s="36">
        <v>42</v>
      </c>
      <c r="AW60" s="36">
        <v>37</v>
      </c>
      <c r="AX60" s="36">
        <v>37</v>
      </c>
      <c r="AY60" s="36">
        <v>4</v>
      </c>
      <c r="AZ60" s="36">
        <v>42</v>
      </c>
      <c r="BA60" s="36">
        <v>37</v>
      </c>
      <c r="BB60" s="36">
        <v>36</v>
      </c>
      <c r="BC60" s="36">
        <v>38</v>
      </c>
      <c r="BD60" s="36">
        <v>8</v>
      </c>
      <c r="BE60" s="36">
        <v>44</v>
      </c>
      <c r="BF60" s="36">
        <v>40</v>
      </c>
      <c r="BG60" s="36">
        <v>37</v>
      </c>
      <c r="BH60" s="36">
        <v>1000000</v>
      </c>
    </row>
    <row r="61" spans="1:60" ht="14.4" thickBot="1" x14ac:dyDescent="0.35">
      <c r="A61" s="25" t="str">
        <f t="shared" si="22"/>
        <v>Italy</v>
      </c>
      <c r="B61" s="6" t="s">
        <v>17</v>
      </c>
      <c r="C61" s="5" t="s">
        <v>14</v>
      </c>
      <c r="D61" s="8">
        <v>114</v>
      </c>
      <c r="E61" s="8">
        <v>161</v>
      </c>
      <c r="F61" s="8">
        <v>74165</v>
      </c>
      <c r="G61" s="8">
        <v>11325</v>
      </c>
      <c r="H61" s="8">
        <v>10958</v>
      </c>
      <c r="I61" s="8">
        <v>174</v>
      </c>
      <c r="J61" s="8">
        <v>561</v>
      </c>
      <c r="K61" s="8">
        <v>94933</v>
      </c>
      <c r="L61" s="8">
        <v>8858</v>
      </c>
      <c r="M61" s="8">
        <v>5065</v>
      </c>
      <c r="N61" s="8">
        <v>288</v>
      </c>
      <c r="O61" s="8">
        <v>722</v>
      </c>
      <c r="P61" s="8">
        <v>169098</v>
      </c>
      <c r="Q61" s="8">
        <v>20183</v>
      </c>
      <c r="R61" s="8">
        <v>16023</v>
      </c>
      <c r="S61" s="23">
        <f t="shared" si="3"/>
        <v>41320.399999999994</v>
      </c>
      <c r="T61" s="23">
        <f t="shared" si="1"/>
        <v>52</v>
      </c>
      <c r="U61" s="23">
        <f t="shared" si="10"/>
        <v>206314</v>
      </c>
      <c r="V61" s="23">
        <f t="shared" si="4"/>
        <v>12</v>
      </c>
      <c r="X61">
        <f t="shared" si="5"/>
        <v>52</v>
      </c>
      <c r="Y61">
        <f t="shared" si="23"/>
        <v>61</v>
      </c>
      <c r="Z61">
        <f t="shared" si="24"/>
        <v>52</v>
      </c>
      <c r="AA61">
        <f t="shared" si="25"/>
        <v>51</v>
      </c>
      <c r="AB61">
        <f t="shared" si="11"/>
        <v>48</v>
      </c>
      <c r="AC61">
        <f t="shared" si="12"/>
        <v>50</v>
      </c>
      <c r="AD61">
        <f t="shared" si="13"/>
        <v>62</v>
      </c>
      <c r="AE61">
        <f t="shared" si="14"/>
        <v>54</v>
      </c>
      <c r="AF61">
        <f t="shared" si="15"/>
        <v>51</v>
      </c>
      <c r="AG61">
        <f t="shared" si="16"/>
        <v>47</v>
      </c>
      <c r="AH61">
        <f t="shared" si="17"/>
        <v>51</v>
      </c>
      <c r="AI61">
        <f t="shared" si="18"/>
        <v>62</v>
      </c>
      <c r="AJ61">
        <f t="shared" si="19"/>
        <v>52</v>
      </c>
      <c r="AK61">
        <f t="shared" si="20"/>
        <v>51</v>
      </c>
      <c r="AL61">
        <f t="shared" si="21"/>
        <v>47</v>
      </c>
      <c r="AM61">
        <v>1000000</v>
      </c>
      <c r="AN61">
        <f t="shared" si="6"/>
        <v>999644</v>
      </c>
      <c r="AO61" t="str">
        <f t="shared" si="7"/>
        <v>2014</v>
      </c>
      <c r="AP61" s="29" t="str">
        <f t="shared" si="8"/>
        <v>Italy</v>
      </c>
      <c r="AR61" s="35" t="s">
        <v>120</v>
      </c>
      <c r="AS61" s="36">
        <v>34</v>
      </c>
      <c r="AT61" s="36">
        <v>1</v>
      </c>
      <c r="AU61" s="36">
        <v>42</v>
      </c>
      <c r="AV61" s="36">
        <v>39</v>
      </c>
      <c r="AW61" s="36">
        <v>38</v>
      </c>
      <c r="AX61" s="36">
        <v>43</v>
      </c>
      <c r="AY61" s="36">
        <v>14</v>
      </c>
      <c r="AZ61" s="36">
        <v>40</v>
      </c>
      <c r="BA61" s="36">
        <v>41</v>
      </c>
      <c r="BB61" s="36">
        <v>37</v>
      </c>
      <c r="BC61" s="36">
        <v>42</v>
      </c>
      <c r="BD61" s="36">
        <v>11</v>
      </c>
      <c r="BE61" s="36">
        <v>40</v>
      </c>
      <c r="BF61" s="36">
        <v>41</v>
      </c>
      <c r="BG61" s="36">
        <v>38</v>
      </c>
      <c r="BH61" s="36">
        <v>1000000</v>
      </c>
    </row>
    <row r="62" spans="1:60" ht="14.4" thickBot="1" x14ac:dyDescent="0.35">
      <c r="A62" s="25" t="str">
        <f t="shared" si="22"/>
        <v>Italy</v>
      </c>
      <c r="B62" s="6" t="s">
        <v>18</v>
      </c>
      <c r="C62" s="5" t="s">
        <v>14</v>
      </c>
      <c r="D62" s="7">
        <v>142</v>
      </c>
      <c r="E62" s="7">
        <v>168</v>
      </c>
      <c r="F62" s="7">
        <v>75469</v>
      </c>
      <c r="G62" s="7">
        <v>12364</v>
      </c>
      <c r="H62" s="7">
        <v>13581</v>
      </c>
      <c r="I62" s="7">
        <v>190</v>
      </c>
      <c r="J62" s="7">
        <v>536</v>
      </c>
      <c r="K62" s="7">
        <v>94870</v>
      </c>
      <c r="L62" s="7">
        <v>9882</v>
      </c>
      <c r="M62" s="7">
        <v>5998</v>
      </c>
      <c r="N62" s="7">
        <v>332</v>
      </c>
      <c r="O62" s="7">
        <v>704</v>
      </c>
      <c r="P62" s="7">
        <v>170339</v>
      </c>
      <c r="Q62" s="7">
        <v>22246</v>
      </c>
      <c r="R62" s="7">
        <v>19579</v>
      </c>
      <c r="S62" s="23">
        <f t="shared" si="3"/>
        <v>42706.400000000001</v>
      </c>
      <c r="T62" s="23">
        <f t="shared" si="1"/>
        <v>54</v>
      </c>
      <c r="U62" s="23">
        <f t="shared" si="10"/>
        <v>213200</v>
      </c>
      <c r="V62" s="23">
        <f t="shared" si="4"/>
        <v>10</v>
      </c>
      <c r="X62">
        <f t="shared" si="5"/>
        <v>57</v>
      </c>
      <c r="Y62">
        <f t="shared" si="23"/>
        <v>62</v>
      </c>
      <c r="Z62">
        <f t="shared" si="24"/>
        <v>54</v>
      </c>
      <c r="AA62">
        <f t="shared" si="25"/>
        <v>55</v>
      </c>
      <c r="AB62">
        <f t="shared" si="11"/>
        <v>53</v>
      </c>
      <c r="AC62">
        <f t="shared" si="12"/>
        <v>57</v>
      </c>
      <c r="AD62">
        <f t="shared" si="13"/>
        <v>61</v>
      </c>
      <c r="AE62">
        <f t="shared" si="14"/>
        <v>52</v>
      </c>
      <c r="AF62">
        <f t="shared" si="15"/>
        <v>54</v>
      </c>
      <c r="AG62">
        <f t="shared" si="16"/>
        <v>50</v>
      </c>
      <c r="AH62">
        <f t="shared" si="17"/>
        <v>57</v>
      </c>
      <c r="AI62">
        <f t="shared" si="18"/>
        <v>61</v>
      </c>
      <c r="AJ62">
        <f t="shared" si="19"/>
        <v>54</v>
      </c>
      <c r="AK62">
        <f t="shared" si="20"/>
        <v>54</v>
      </c>
      <c r="AL62">
        <f t="shared" si="21"/>
        <v>53</v>
      </c>
      <c r="AM62">
        <v>1000000</v>
      </c>
      <c r="AN62">
        <f t="shared" si="6"/>
        <v>999622.5</v>
      </c>
      <c r="AO62" t="str">
        <f t="shared" si="7"/>
        <v>2015</v>
      </c>
      <c r="AP62" s="29" t="str">
        <f t="shared" si="8"/>
        <v>Italy</v>
      </c>
      <c r="AR62" s="35" t="s">
        <v>121</v>
      </c>
      <c r="AS62" s="36">
        <v>24</v>
      </c>
      <c r="AT62" s="36">
        <v>12</v>
      </c>
      <c r="AU62" s="36">
        <v>39</v>
      </c>
      <c r="AV62" s="36">
        <v>40</v>
      </c>
      <c r="AW62" s="36">
        <v>40</v>
      </c>
      <c r="AX62" s="36">
        <v>39</v>
      </c>
      <c r="AY62" s="36">
        <v>17</v>
      </c>
      <c r="AZ62" s="36">
        <v>39</v>
      </c>
      <c r="BA62" s="36">
        <v>38</v>
      </c>
      <c r="BB62" s="36">
        <v>39</v>
      </c>
      <c r="BC62" s="36">
        <v>37</v>
      </c>
      <c r="BD62" s="36">
        <v>17</v>
      </c>
      <c r="BE62" s="36">
        <v>39</v>
      </c>
      <c r="BF62" s="36">
        <v>38</v>
      </c>
      <c r="BG62" s="36">
        <v>39</v>
      </c>
      <c r="BH62" s="36">
        <v>1000000</v>
      </c>
    </row>
    <row r="63" spans="1:60" ht="14.4" thickBot="1" x14ac:dyDescent="0.35">
      <c r="A63" s="25" t="str">
        <f t="shared" si="22"/>
        <v>Italy</v>
      </c>
      <c r="B63" s="6" t="s">
        <v>19</v>
      </c>
      <c r="C63" s="5" t="s">
        <v>14</v>
      </c>
      <c r="D63" s="8">
        <v>128</v>
      </c>
      <c r="E63" s="8">
        <v>112</v>
      </c>
      <c r="F63" s="8">
        <v>75187</v>
      </c>
      <c r="G63" s="8">
        <v>11738</v>
      </c>
      <c r="H63" s="8">
        <v>13630</v>
      </c>
      <c r="I63" s="8">
        <v>177</v>
      </c>
      <c r="J63" s="8">
        <v>348</v>
      </c>
      <c r="K63" s="8">
        <v>95099</v>
      </c>
      <c r="L63" s="8">
        <v>9616</v>
      </c>
      <c r="M63" s="8">
        <v>6245</v>
      </c>
      <c r="N63" s="8">
        <v>305</v>
      </c>
      <c r="O63" s="8">
        <v>460</v>
      </c>
      <c r="P63" s="8">
        <v>170286</v>
      </c>
      <c r="Q63" s="8">
        <v>21354</v>
      </c>
      <c r="R63" s="8">
        <v>19875</v>
      </c>
      <c r="S63" s="23">
        <f t="shared" si="3"/>
        <v>42517</v>
      </c>
      <c r="T63" s="23">
        <f t="shared" si="1"/>
        <v>53</v>
      </c>
      <c r="U63" s="23">
        <f t="shared" si="10"/>
        <v>212280</v>
      </c>
      <c r="V63" s="23">
        <f t="shared" si="4"/>
        <v>11</v>
      </c>
      <c r="X63">
        <f t="shared" si="5"/>
        <v>55</v>
      </c>
      <c r="Y63">
        <f t="shared" si="23"/>
        <v>58</v>
      </c>
      <c r="Z63">
        <f t="shared" si="24"/>
        <v>53</v>
      </c>
      <c r="AA63">
        <f t="shared" si="25"/>
        <v>53</v>
      </c>
      <c r="AB63">
        <f t="shared" si="11"/>
        <v>54</v>
      </c>
      <c r="AC63">
        <f t="shared" si="12"/>
        <v>51</v>
      </c>
      <c r="AD63">
        <f t="shared" si="13"/>
        <v>60</v>
      </c>
      <c r="AE63">
        <f t="shared" si="14"/>
        <v>55</v>
      </c>
      <c r="AF63">
        <f t="shared" si="15"/>
        <v>53</v>
      </c>
      <c r="AG63">
        <f t="shared" si="16"/>
        <v>51</v>
      </c>
      <c r="AH63">
        <f t="shared" si="17"/>
        <v>54</v>
      </c>
      <c r="AI63">
        <f t="shared" si="18"/>
        <v>59</v>
      </c>
      <c r="AJ63">
        <f t="shared" si="19"/>
        <v>53</v>
      </c>
      <c r="AK63">
        <f t="shared" si="20"/>
        <v>53</v>
      </c>
      <c r="AL63">
        <f t="shared" si="21"/>
        <v>54</v>
      </c>
      <c r="AM63">
        <v>1000000</v>
      </c>
      <c r="AN63">
        <f t="shared" si="6"/>
        <v>999640.5</v>
      </c>
      <c r="AO63" t="str">
        <f t="shared" si="7"/>
        <v>2016</v>
      </c>
      <c r="AP63" s="29" t="str">
        <f t="shared" si="8"/>
        <v>Italy</v>
      </c>
      <c r="AR63" s="35" t="s">
        <v>122</v>
      </c>
      <c r="AS63" s="36">
        <v>46</v>
      </c>
      <c r="AT63" s="36">
        <v>63</v>
      </c>
      <c r="AU63" s="36">
        <v>51</v>
      </c>
      <c r="AV63" s="36">
        <v>52</v>
      </c>
      <c r="AW63" s="36">
        <v>47</v>
      </c>
      <c r="AX63" s="36">
        <v>47</v>
      </c>
      <c r="AY63" s="36">
        <v>63</v>
      </c>
      <c r="AZ63" s="36">
        <v>51</v>
      </c>
      <c r="BA63" s="36">
        <v>52</v>
      </c>
      <c r="BB63" s="36">
        <v>46</v>
      </c>
      <c r="BC63" s="36">
        <v>46</v>
      </c>
      <c r="BD63" s="36">
        <v>63</v>
      </c>
      <c r="BE63" s="36">
        <v>51</v>
      </c>
      <c r="BF63" s="36">
        <v>52</v>
      </c>
      <c r="BG63" s="36">
        <v>46</v>
      </c>
      <c r="BH63" s="36">
        <v>1000000</v>
      </c>
    </row>
    <row r="64" spans="1:60" ht="14.4" thickBot="1" x14ac:dyDescent="0.35">
      <c r="A64" s="25" t="str">
        <f t="shared" si="22"/>
        <v>Italy</v>
      </c>
      <c r="B64" s="6" t="s">
        <v>20</v>
      </c>
      <c r="C64" s="5" t="s">
        <v>14</v>
      </c>
      <c r="D64" s="7">
        <v>112</v>
      </c>
      <c r="E64" s="7">
        <v>136</v>
      </c>
      <c r="F64" s="7">
        <v>75629</v>
      </c>
      <c r="G64" s="7">
        <v>12248</v>
      </c>
      <c r="H64" s="7">
        <v>15567</v>
      </c>
      <c r="I64" s="7">
        <v>185</v>
      </c>
      <c r="J64" s="7">
        <v>329</v>
      </c>
      <c r="K64" s="7">
        <v>94925</v>
      </c>
      <c r="L64" s="7">
        <v>10193</v>
      </c>
      <c r="M64" s="7">
        <v>7058</v>
      </c>
      <c r="N64" s="7">
        <v>297</v>
      </c>
      <c r="O64" s="7">
        <v>465</v>
      </c>
      <c r="P64" s="7">
        <v>170554</v>
      </c>
      <c r="Q64" s="7">
        <v>22441</v>
      </c>
      <c r="R64" s="7">
        <v>22625</v>
      </c>
      <c r="S64" s="23">
        <f t="shared" si="3"/>
        <v>43335.8</v>
      </c>
      <c r="T64" s="23">
        <f t="shared" si="1"/>
        <v>55</v>
      </c>
      <c r="U64" s="23">
        <f t="shared" si="10"/>
        <v>216382</v>
      </c>
      <c r="V64" s="23">
        <f t="shared" si="4"/>
        <v>9</v>
      </c>
      <c r="X64">
        <f t="shared" si="5"/>
        <v>51</v>
      </c>
      <c r="Y64">
        <f t="shared" si="23"/>
        <v>60</v>
      </c>
      <c r="Z64">
        <f t="shared" si="24"/>
        <v>55</v>
      </c>
      <c r="AA64">
        <f t="shared" si="25"/>
        <v>54</v>
      </c>
      <c r="AB64">
        <f t="shared" si="11"/>
        <v>55</v>
      </c>
      <c r="AC64">
        <f t="shared" si="12"/>
        <v>54</v>
      </c>
      <c r="AD64">
        <f t="shared" si="13"/>
        <v>58</v>
      </c>
      <c r="AE64">
        <f t="shared" si="14"/>
        <v>53</v>
      </c>
      <c r="AF64">
        <f t="shared" si="15"/>
        <v>56</v>
      </c>
      <c r="AG64">
        <f t="shared" si="16"/>
        <v>55</v>
      </c>
      <c r="AH64">
        <f t="shared" si="17"/>
        <v>53</v>
      </c>
      <c r="AI64">
        <f t="shared" si="18"/>
        <v>60</v>
      </c>
      <c r="AJ64">
        <f t="shared" si="19"/>
        <v>55</v>
      </c>
      <c r="AK64">
        <f t="shared" si="20"/>
        <v>55</v>
      </c>
      <c r="AL64">
        <f t="shared" si="21"/>
        <v>55</v>
      </c>
      <c r="AM64">
        <v>1000000</v>
      </c>
      <c r="AN64">
        <f t="shared" si="6"/>
        <v>999627.5</v>
      </c>
      <c r="AO64" t="str">
        <f t="shared" si="7"/>
        <v>2017</v>
      </c>
      <c r="AP64" s="29" t="str">
        <f t="shared" si="8"/>
        <v>Italy</v>
      </c>
      <c r="AR64" s="35" t="s">
        <v>123</v>
      </c>
      <c r="AS64" s="36">
        <v>52</v>
      </c>
      <c r="AT64" s="36">
        <v>61</v>
      </c>
      <c r="AU64" s="36">
        <v>52</v>
      </c>
      <c r="AV64" s="36">
        <v>51</v>
      </c>
      <c r="AW64" s="36">
        <v>48</v>
      </c>
      <c r="AX64" s="36">
        <v>50</v>
      </c>
      <c r="AY64" s="36">
        <v>62</v>
      </c>
      <c r="AZ64" s="36">
        <v>54</v>
      </c>
      <c r="BA64" s="36">
        <v>51</v>
      </c>
      <c r="BB64" s="36">
        <v>47</v>
      </c>
      <c r="BC64" s="36">
        <v>51</v>
      </c>
      <c r="BD64" s="36">
        <v>62</v>
      </c>
      <c r="BE64" s="36">
        <v>52</v>
      </c>
      <c r="BF64" s="36">
        <v>51</v>
      </c>
      <c r="BG64" s="36">
        <v>47</v>
      </c>
      <c r="BH64" s="36">
        <v>1000000</v>
      </c>
    </row>
    <row r="65" spans="1:60" ht="14.4" thickBot="1" x14ac:dyDescent="0.35">
      <c r="A65" s="24" t="s">
        <v>32</v>
      </c>
      <c r="B65" s="6" t="s">
        <v>16</v>
      </c>
      <c r="C65" s="5" t="s">
        <v>14</v>
      </c>
      <c r="D65" s="8">
        <v>9</v>
      </c>
      <c r="E65" s="8">
        <v>0</v>
      </c>
      <c r="F65" s="8">
        <v>4900</v>
      </c>
      <c r="G65" s="8">
        <v>329</v>
      </c>
      <c r="H65" s="8">
        <v>1367</v>
      </c>
      <c r="I65" s="8">
        <v>10</v>
      </c>
      <c r="J65" s="8">
        <v>4</v>
      </c>
      <c r="K65" s="8">
        <v>5650</v>
      </c>
      <c r="L65" s="8">
        <v>327</v>
      </c>
      <c r="M65" s="8">
        <v>570</v>
      </c>
      <c r="N65" s="8">
        <v>19</v>
      </c>
      <c r="O65" s="8">
        <v>4</v>
      </c>
      <c r="P65" s="8">
        <v>10550</v>
      </c>
      <c r="Q65" s="8">
        <v>656</v>
      </c>
      <c r="R65" s="8">
        <v>1937</v>
      </c>
      <c r="S65" s="23">
        <f t="shared" si="3"/>
        <v>2637</v>
      </c>
      <c r="T65" s="23">
        <f t="shared" si="1"/>
        <v>9</v>
      </c>
      <c r="U65" s="23">
        <f t="shared" si="10"/>
        <v>13166</v>
      </c>
      <c r="V65" s="23">
        <f t="shared" si="4"/>
        <v>55</v>
      </c>
      <c r="X65">
        <f t="shared" si="5"/>
        <v>17</v>
      </c>
      <c r="Y65">
        <f t="shared" si="23"/>
        <v>1</v>
      </c>
      <c r="Z65">
        <f t="shared" si="24"/>
        <v>9</v>
      </c>
      <c r="AA65">
        <f t="shared" si="25"/>
        <v>18</v>
      </c>
      <c r="AB65">
        <f t="shared" si="11"/>
        <v>18</v>
      </c>
      <c r="AC65">
        <f t="shared" si="12"/>
        <v>9</v>
      </c>
      <c r="AD65">
        <f t="shared" si="13"/>
        <v>6</v>
      </c>
      <c r="AE65">
        <f t="shared" si="14"/>
        <v>9</v>
      </c>
      <c r="AF65">
        <f t="shared" si="15"/>
        <v>17</v>
      </c>
      <c r="AG65">
        <f t="shared" si="16"/>
        <v>13</v>
      </c>
      <c r="AH65">
        <f t="shared" si="17"/>
        <v>12</v>
      </c>
      <c r="AI65">
        <f t="shared" si="18"/>
        <v>4</v>
      </c>
      <c r="AJ65">
        <f t="shared" si="19"/>
        <v>9</v>
      </c>
      <c r="AK65">
        <f t="shared" si="20"/>
        <v>18</v>
      </c>
      <c r="AL65">
        <f t="shared" si="21"/>
        <v>15</v>
      </c>
      <c r="AM65">
        <v>1000000</v>
      </c>
      <c r="AN65">
        <f t="shared" si="6"/>
        <v>1000312</v>
      </c>
      <c r="AO65" t="str">
        <f t="shared" si="7"/>
        <v>2013</v>
      </c>
      <c r="AP65" s="29" t="str">
        <f t="shared" si="8"/>
        <v>Norway</v>
      </c>
      <c r="AR65" s="35" t="s">
        <v>124</v>
      </c>
      <c r="AS65" s="36">
        <v>57</v>
      </c>
      <c r="AT65" s="36">
        <v>62</v>
      </c>
      <c r="AU65" s="36">
        <v>54</v>
      </c>
      <c r="AV65" s="36">
        <v>55</v>
      </c>
      <c r="AW65" s="36">
        <v>53</v>
      </c>
      <c r="AX65" s="36">
        <v>57</v>
      </c>
      <c r="AY65" s="36">
        <v>61</v>
      </c>
      <c r="AZ65" s="36">
        <v>52</v>
      </c>
      <c r="BA65" s="36">
        <v>54</v>
      </c>
      <c r="BB65" s="36">
        <v>50</v>
      </c>
      <c r="BC65" s="36">
        <v>57</v>
      </c>
      <c r="BD65" s="36">
        <v>61</v>
      </c>
      <c r="BE65" s="36">
        <v>54</v>
      </c>
      <c r="BF65" s="36">
        <v>54</v>
      </c>
      <c r="BG65" s="36">
        <v>53</v>
      </c>
      <c r="BH65" s="36">
        <v>1000000</v>
      </c>
    </row>
    <row r="66" spans="1:60" ht="14.4" thickBot="1" x14ac:dyDescent="0.35">
      <c r="A66" s="25" t="str">
        <f t="shared" si="22"/>
        <v>Norway</v>
      </c>
      <c r="B66" s="6" t="s">
        <v>17</v>
      </c>
      <c r="C66" s="5" t="s">
        <v>14</v>
      </c>
      <c r="D66" s="7">
        <v>6</v>
      </c>
      <c r="E66" s="7">
        <v>3</v>
      </c>
      <c r="F66" s="7">
        <v>5075</v>
      </c>
      <c r="G66" s="7">
        <v>307</v>
      </c>
      <c r="H66" s="7">
        <v>1478</v>
      </c>
      <c r="I66" s="7">
        <v>6</v>
      </c>
      <c r="J66" s="7">
        <v>8</v>
      </c>
      <c r="K66" s="7">
        <v>5766</v>
      </c>
      <c r="L66" s="7">
        <v>307</v>
      </c>
      <c r="M66" s="7">
        <v>681</v>
      </c>
      <c r="N66" s="7">
        <v>12</v>
      </c>
      <c r="O66" s="7">
        <v>11</v>
      </c>
      <c r="P66" s="7">
        <v>10841</v>
      </c>
      <c r="Q66" s="7">
        <v>614</v>
      </c>
      <c r="R66" s="7">
        <v>2159</v>
      </c>
      <c r="S66" s="23">
        <f t="shared" si="3"/>
        <v>2729.8</v>
      </c>
      <c r="T66" s="23">
        <f t="shared" si="1"/>
        <v>10</v>
      </c>
      <c r="U66" s="23">
        <f t="shared" si="10"/>
        <v>13637</v>
      </c>
      <c r="V66" s="23">
        <f t="shared" si="4"/>
        <v>54</v>
      </c>
      <c r="X66">
        <f t="shared" si="5"/>
        <v>7</v>
      </c>
      <c r="Y66">
        <f t="shared" si="23"/>
        <v>12</v>
      </c>
      <c r="Z66">
        <f t="shared" si="24"/>
        <v>11</v>
      </c>
      <c r="AA66">
        <f t="shared" si="25"/>
        <v>17</v>
      </c>
      <c r="AB66">
        <f t="shared" si="11"/>
        <v>20</v>
      </c>
      <c r="AC66">
        <f t="shared" si="12"/>
        <v>3</v>
      </c>
      <c r="AD66">
        <f t="shared" si="13"/>
        <v>12</v>
      </c>
      <c r="AE66">
        <f t="shared" si="14"/>
        <v>11</v>
      </c>
      <c r="AF66">
        <f t="shared" si="15"/>
        <v>12</v>
      </c>
      <c r="AG66">
        <f t="shared" si="16"/>
        <v>20</v>
      </c>
      <c r="AH66">
        <f t="shared" si="17"/>
        <v>4</v>
      </c>
      <c r="AI66">
        <f t="shared" si="18"/>
        <v>14</v>
      </c>
      <c r="AJ66">
        <f t="shared" si="19"/>
        <v>12</v>
      </c>
      <c r="AK66">
        <f t="shared" si="20"/>
        <v>16</v>
      </c>
      <c r="AL66">
        <f t="shared" si="21"/>
        <v>19</v>
      </c>
      <c r="AM66">
        <v>1000000</v>
      </c>
      <c r="AN66">
        <f t="shared" si="6"/>
        <v>1000297</v>
      </c>
      <c r="AO66" t="str">
        <f t="shared" si="7"/>
        <v>2014</v>
      </c>
      <c r="AP66" s="29" t="str">
        <f t="shared" si="8"/>
        <v>Norway</v>
      </c>
      <c r="AR66" s="35" t="s">
        <v>125</v>
      </c>
      <c r="AS66" s="36">
        <v>55</v>
      </c>
      <c r="AT66" s="36">
        <v>58</v>
      </c>
      <c r="AU66" s="36">
        <v>53</v>
      </c>
      <c r="AV66" s="36">
        <v>53</v>
      </c>
      <c r="AW66" s="36">
        <v>54</v>
      </c>
      <c r="AX66" s="36">
        <v>51</v>
      </c>
      <c r="AY66" s="36">
        <v>60</v>
      </c>
      <c r="AZ66" s="36">
        <v>55</v>
      </c>
      <c r="BA66" s="36">
        <v>53</v>
      </c>
      <c r="BB66" s="36">
        <v>51</v>
      </c>
      <c r="BC66" s="36">
        <v>54</v>
      </c>
      <c r="BD66" s="36">
        <v>59</v>
      </c>
      <c r="BE66" s="36">
        <v>53</v>
      </c>
      <c r="BF66" s="36">
        <v>53</v>
      </c>
      <c r="BG66" s="36">
        <v>54</v>
      </c>
      <c r="BH66" s="36">
        <v>1000000</v>
      </c>
    </row>
    <row r="67" spans="1:60" ht="14.4" thickBot="1" x14ac:dyDescent="0.35">
      <c r="A67" s="25" t="str">
        <f t="shared" si="22"/>
        <v>Norway</v>
      </c>
      <c r="B67" s="6" t="s">
        <v>18</v>
      </c>
      <c r="C67" s="5" t="s">
        <v>14</v>
      </c>
      <c r="D67" s="8">
        <v>8</v>
      </c>
      <c r="E67" s="8">
        <v>5</v>
      </c>
      <c r="F67" s="8">
        <v>4941</v>
      </c>
      <c r="G67" s="8">
        <v>285</v>
      </c>
      <c r="H67" s="8">
        <v>1683</v>
      </c>
      <c r="I67" s="8">
        <v>3</v>
      </c>
      <c r="J67" s="8">
        <v>4</v>
      </c>
      <c r="K67" s="8">
        <v>5821</v>
      </c>
      <c r="L67" s="8">
        <v>319</v>
      </c>
      <c r="M67" s="8">
        <v>652</v>
      </c>
      <c r="N67" s="8">
        <v>11</v>
      </c>
      <c r="O67" s="8">
        <v>9</v>
      </c>
      <c r="P67" s="8">
        <v>10762</v>
      </c>
      <c r="Q67" s="8">
        <v>604</v>
      </c>
      <c r="R67" s="8">
        <v>2335</v>
      </c>
      <c r="S67" s="23">
        <f t="shared" si="3"/>
        <v>2746.4</v>
      </c>
      <c r="T67" s="23">
        <f t="shared" si="1"/>
        <v>11</v>
      </c>
      <c r="U67" s="23">
        <f t="shared" si="10"/>
        <v>13721</v>
      </c>
      <c r="V67" s="23">
        <f t="shared" si="4"/>
        <v>53</v>
      </c>
      <c r="X67">
        <f t="shared" si="5"/>
        <v>15</v>
      </c>
      <c r="Y67">
        <f t="shared" si="23"/>
        <v>20</v>
      </c>
      <c r="Z67">
        <f t="shared" si="24"/>
        <v>10</v>
      </c>
      <c r="AA67">
        <f t="shared" si="25"/>
        <v>15</v>
      </c>
      <c r="AB67">
        <f t="shared" si="11"/>
        <v>26</v>
      </c>
      <c r="AC67">
        <f t="shared" si="12"/>
        <v>1</v>
      </c>
      <c r="AD67">
        <f t="shared" si="13"/>
        <v>6</v>
      </c>
      <c r="AE67">
        <f t="shared" si="14"/>
        <v>12</v>
      </c>
      <c r="AF67">
        <f t="shared" si="15"/>
        <v>15</v>
      </c>
      <c r="AG67">
        <f t="shared" si="16"/>
        <v>17</v>
      </c>
      <c r="AH67">
        <f t="shared" si="17"/>
        <v>3</v>
      </c>
      <c r="AI67">
        <f t="shared" si="18"/>
        <v>11</v>
      </c>
      <c r="AJ67">
        <f t="shared" si="19"/>
        <v>10</v>
      </c>
      <c r="AK67">
        <f t="shared" si="20"/>
        <v>15</v>
      </c>
      <c r="AL67">
        <f t="shared" si="21"/>
        <v>23</v>
      </c>
      <c r="AM67">
        <v>1000000</v>
      </c>
      <c r="AN67">
        <f t="shared" si="6"/>
        <v>1000300</v>
      </c>
      <c r="AO67" t="str">
        <f t="shared" si="7"/>
        <v>2015</v>
      </c>
      <c r="AP67" s="29" t="str">
        <f t="shared" si="8"/>
        <v>Norway</v>
      </c>
      <c r="AR67" s="35" t="s">
        <v>126</v>
      </c>
      <c r="AS67" s="36">
        <v>51</v>
      </c>
      <c r="AT67" s="36">
        <v>60</v>
      </c>
      <c r="AU67" s="36">
        <v>55</v>
      </c>
      <c r="AV67" s="36">
        <v>54</v>
      </c>
      <c r="AW67" s="36">
        <v>55</v>
      </c>
      <c r="AX67" s="36">
        <v>54</v>
      </c>
      <c r="AY67" s="36">
        <v>58</v>
      </c>
      <c r="AZ67" s="36">
        <v>53</v>
      </c>
      <c r="BA67" s="36">
        <v>56</v>
      </c>
      <c r="BB67" s="36">
        <v>55</v>
      </c>
      <c r="BC67" s="36">
        <v>53</v>
      </c>
      <c r="BD67" s="36">
        <v>60</v>
      </c>
      <c r="BE67" s="36">
        <v>55</v>
      </c>
      <c r="BF67" s="36">
        <v>55</v>
      </c>
      <c r="BG67" s="36">
        <v>55</v>
      </c>
      <c r="BH67" s="36">
        <v>1000000</v>
      </c>
    </row>
    <row r="68" spans="1:60" ht="14.4" thickBot="1" x14ac:dyDescent="0.35">
      <c r="A68" s="25" t="str">
        <f t="shared" si="22"/>
        <v>Norway</v>
      </c>
      <c r="B68" s="6" t="s">
        <v>19</v>
      </c>
      <c r="C68" s="5" t="s">
        <v>14</v>
      </c>
      <c r="D68" s="7">
        <v>11</v>
      </c>
      <c r="E68" s="7">
        <v>2</v>
      </c>
      <c r="F68" s="7">
        <v>5086</v>
      </c>
      <c r="G68" s="7">
        <v>305</v>
      </c>
      <c r="H68" s="7">
        <v>1713</v>
      </c>
      <c r="I68" s="7">
        <v>6</v>
      </c>
      <c r="J68" s="7">
        <v>6</v>
      </c>
      <c r="K68" s="7">
        <v>5728</v>
      </c>
      <c r="L68" s="7">
        <v>328</v>
      </c>
      <c r="M68" s="7">
        <v>777</v>
      </c>
      <c r="N68" s="7">
        <v>17</v>
      </c>
      <c r="O68" s="7">
        <v>8</v>
      </c>
      <c r="P68" s="7">
        <v>10814</v>
      </c>
      <c r="Q68" s="7">
        <v>633</v>
      </c>
      <c r="R68" s="7">
        <v>2490</v>
      </c>
      <c r="S68" s="23">
        <f t="shared" si="3"/>
        <v>2795.8</v>
      </c>
      <c r="T68" s="23">
        <f t="shared" si="1"/>
        <v>12</v>
      </c>
      <c r="U68" s="23">
        <f t="shared" si="10"/>
        <v>13962</v>
      </c>
      <c r="V68" s="23">
        <f t="shared" si="4"/>
        <v>52</v>
      </c>
      <c r="X68">
        <f t="shared" si="5"/>
        <v>19</v>
      </c>
      <c r="Y68">
        <f t="shared" si="23"/>
        <v>11</v>
      </c>
      <c r="Z68">
        <f t="shared" si="24"/>
        <v>12</v>
      </c>
      <c r="AA68">
        <f t="shared" si="25"/>
        <v>16</v>
      </c>
      <c r="AB68">
        <f t="shared" si="11"/>
        <v>27</v>
      </c>
      <c r="AC68">
        <f t="shared" si="12"/>
        <v>3</v>
      </c>
      <c r="AD68">
        <f t="shared" si="13"/>
        <v>10</v>
      </c>
      <c r="AE68">
        <f t="shared" si="14"/>
        <v>10</v>
      </c>
      <c r="AF68">
        <f t="shared" si="15"/>
        <v>18</v>
      </c>
      <c r="AG68">
        <f t="shared" si="16"/>
        <v>25</v>
      </c>
      <c r="AH68">
        <f t="shared" si="17"/>
        <v>11</v>
      </c>
      <c r="AI68">
        <f t="shared" si="18"/>
        <v>8</v>
      </c>
      <c r="AJ68">
        <f t="shared" si="19"/>
        <v>11</v>
      </c>
      <c r="AK68">
        <f t="shared" si="20"/>
        <v>17</v>
      </c>
      <c r="AL68">
        <f t="shared" si="21"/>
        <v>26</v>
      </c>
      <c r="AM68">
        <v>1000000</v>
      </c>
      <c r="AN68">
        <f t="shared" si="6"/>
        <v>1000263</v>
      </c>
      <c r="AO68" t="str">
        <f t="shared" si="7"/>
        <v>2016</v>
      </c>
      <c r="AP68" s="29" t="str">
        <f t="shared" si="8"/>
        <v>Norway</v>
      </c>
      <c r="AR68" s="35" t="s">
        <v>127</v>
      </c>
      <c r="AS68" s="36">
        <v>17</v>
      </c>
      <c r="AT68" s="36">
        <v>1</v>
      </c>
      <c r="AU68" s="36">
        <v>9</v>
      </c>
      <c r="AV68" s="36">
        <v>18</v>
      </c>
      <c r="AW68" s="36">
        <v>18</v>
      </c>
      <c r="AX68" s="36">
        <v>9</v>
      </c>
      <c r="AY68" s="36">
        <v>6</v>
      </c>
      <c r="AZ68" s="36">
        <v>9</v>
      </c>
      <c r="BA68" s="36">
        <v>17</v>
      </c>
      <c r="BB68" s="36">
        <v>13</v>
      </c>
      <c r="BC68" s="36">
        <v>12</v>
      </c>
      <c r="BD68" s="36">
        <v>4</v>
      </c>
      <c r="BE68" s="36">
        <v>9</v>
      </c>
      <c r="BF68" s="36">
        <v>18</v>
      </c>
      <c r="BG68" s="36">
        <v>15</v>
      </c>
      <c r="BH68" s="36">
        <v>1000000</v>
      </c>
    </row>
    <row r="69" spans="1:60" ht="13.8" thickBot="1" x14ac:dyDescent="0.3">
      <c r="A69" s="9" t="s">
        <v>33</v>
      </c>
      <c r="AR69" s="35" t="s">
        <v>128</v>
      </c>
      <c r="AS69" s="36">
        <v>7</v>
      </c>
      <c r="AT69" s="36">
        <v>12</v>
      </c>
      <c r="AU69" s="36">
        <v>11</v>
      </c>
      <c r="AV69" s="36">
        <v>17</v>
      </c>
      <c r="AW69" s="36">
        <v>20</v>
      </c>
      <c r="AX69" s="36">
        <v>3</v>
      </c>
      <c r="AY69" s="36">
        <v>12</v>
      </c>
      <c r="AZ69" s="36">
        <v>11</v>
      </c>
      <c r="BA69" s="36">
        <v>12</v>
      </c>
      <c r="BB69" s="36">
        <v>20</v>
      </c>
      <c r="BC69" s="36">
        <v>4</v>
      </c>
      <c r="BD69" s="36">
        <v>14</v>
      </c>
      <c r="BE69" s="36">
        <v>12</v>
      </c>
      <c r="BF69" s="36">
        <v>16</v>
      </c>
      <c r="BG69" s="36">
        <v>19</v>
      </c>
      <c r="BH69" s="36">
        <v>1000000</v>
      </c>
    </row>
    <row r="70" spans="1:60" ht="13.8" thickBot="1" x14ac:dyDescent="0.3">
      <c r="AR70" s="35" t="s">
        <v>129</v>
      </c>
      <c r="AS70" s="36">
        <v>15</v>
      </c>
      <c r="AT70" s="36">
        <v>20</v>
      </c>
      <c r="AU70" s="36">
        <v>10</v>
      </c>
      <c r="AV70" s="36">
        <v>15</v>
      </c>
      <c r="AW70" s="36">
        <v>26</v>
      </c>
      <c r="AX70" s="36">
        <v>1</v>
      </c>
      <c r="AY70" s="36">
        <v>6</v>
      </c>
      <c r="AZ70" s="36">
        <v>12</v>
      </c>
      <c r="BA70" s="36">
        <v>15</v>
      </c>
      <c r="BB70" s="36">
        <v>17</v>
      </c>
      <c r="BC70" s="36">
        <v>3</v>
      </c>
      <c r="BD70" s="36">
        <v>11</v>
      </c>
      <c r="BE70" s="36">
        <v>10</v>
      </c>
      <c r="BF70" s="36">
        <v>15</v>
      </c>
      <c r="BG70" s="36">
        <v>23</v>
      </c>
      <c r="BH70" s="36">
        <v>1000000</v>
      </c>
    </row>
    <row r="71" spans="1:60" ht="13.8" thickBot="1" x14ac:dyDescent="0.3">
      <c r="AR71" s="35" t="s">
        <v>130</v>
      </c>
      <c r="AS71" s="36">
        <v>19</v>
      </c>
      <c r="AT71" s="36">
        <v>11</v>
      </c>
      <c r="AU71" s="36">
        <v>12</v>
      </c>
      <c r="AV71" s="36">
        <v>16</v>
      </c>
      <c r="AW71" s="36">
        <v>27</v>
      </c>
      <c r="AX71" s="36">
        <v>3</v>
      </c>
      <c r="AY71" s="36">
        <v>10</v>
      </c>
      <c r="AZ71" s="36">
        <v>10</v>
      </c>
      <c r="BA71" s="36">
        <v>18</v>
      </c>
      <c r="BB71" s="36">
        <v>25</v>
      </c>
      <c r="BC71" s="36">
        <v>11</v>
      </c>
      <c r="BD71" s="36">
        <v>8</v>
      </c>
      <c r="BE71" s="36">
        <v>11</v>
      </c>
      <c r="BF71" s="36">
        <v>17</v>
      </c>
      <c r="BG71" s="36">
        <v>26</v>
      </c>
      <c r="BH71" s="36">
        <v>1000000</v>
      </c>
    </row>
    <row r="72" spans="1:60" ht="18.600000000000001" thickBot="1" x14ac:dyDescent="0.3">
      <c r="AR72" s="31"/>
    </row>
    <row r="73" spans="1:60" ht="13.8" thickBot="1" x14ac:dyDescent="0.3">
      <c r="AR73" s="35" t="s">
        <v>131</v>
      </c>
      <c r="AS73" s="35" t="s">
        <v>52</v>
      </c>
      <c r="AT73" s="35" t="s">
        <v>53</v>
      </c>
      <c r="AU73" s="35" t="s">
        <v>54</v>
      </c>
      <c r="AV73" s="35" t="s">
        <v>55</v>
      </c>
      <c r="AW73" s="35" t="s">
        <v>56</v>
      </c>
      <c r="AX73" s="35" t="s">
        <v>57</v>
      </c>
      <c r="AY73" s="35" t="s">
        <v>58</v>
      </c>
      <c r="AZ73" s="35" t="s">
        <v>59</v>
      </c>
      <c r="BA73" s="35" t="s">
        <v>60</v>
      </c>
      <c r="BB73" s="35" t="s">
        <v>61</v>
      </c>
      <c r="BC73" s="35" t="s">
        <v>62</v>
      </c>
      <c r="BD73" s="35" t="s">
        <v>63</v>
      </c>
      <c r="BE73" s="35" t="s">
        <v>64</v>
      </c>
      <c r="BF73" s="35" t="s">
        <v>65</v>
      </c>
      <c r="BG73" s="35" t="s">
        <v>66</v>
      </c>
    </row>
    <row r="74" spans="1:60" ht="13.8" thickBot="1" x14ac:dyDescent="0.3">
      <c r="AR74" s="35" t="s">
        <v>132</v>
      </c>
      <c r="AS74" s="36" t="s">
        <v>133</v>
      </c>
      <c r="AT74" s="36" t="s">
        <v>134</v>
      </c>
      <c r="AU74" s="36" t="s">
        <v>135</v>
      </c>
      <c r="AV74" s="36" t="s">
        <v>136</v>
      </c>
      <c r="AW74" s="36" t="s">
        <v>137</v>
      </c>
      <c r="AX74" s="36" t="s">
        <v>138</v>
      </c>
      <c r="AY74" s="36" t="s">
        <v>139</v>
      </c>
      <c r="AZ74" s="36" t="s">
        <v>140</v>
      </c>
      <c r="BA74" s="36" t="s">
        <v>141</v>
      </c>
      <c r="BB74" s="36" t="s">
        <v>137</v>
      </c>
      <c r="BC74" s="36" t="s">
        <v>137</v>
      </c>
      <c r="BD74" s="36" t="s">
        <v>142</v>
      </c>
      <c r="BE74" s="36" t="s">
        <v>137</v>
      </c>
      <c r="BF74" s="36" t="s">
        <v>137</v>
      </c>
      <c r="BG74" s="36" t="s">
        <v>137</v>
      </c>
    </row>
    <row r="75" spans="1:60" ht="13.8" thickBot="1" x14ac:dyDescent="0.3">
      <c r="AR75" s="35" t="s">
        <v>143</v>
      </c>
      <c r="AS75" s="36" t="s">
        <v>144</v>
      </c>
      <c r="AT75" s="36" t="s">
        <v>145</v>
      </c>
      <c r="AU75" s="36" t="s">
        <v>146</v>
      </c>
      <c r="AV75" s="36" t="s">
        <v>147</v>
      </c>
      <c r="AW75" s="36" t="s">
        <v>148</v>
      </c>
      <c r="AX75" s="36" t="s">
        <v>149</v>
      </c>
      <c r="AY75" s="36" t="s">
        <v>150</v>
      </c>
      <c r="AZ75" s="36" t="s">
        <v>151</v>
      </c>
      <c r="BA75" s="36" t="s">
        <v>152</v>
      </c>
      <c r="BB75" s="36" t="s">
        <v>148</v>
      </c>
      <c r="BC75" s="36" t="s">
        <v>148</v>
      </c>
      <c r="BD75" s="36" t="s">
        <v>153</v>
      </c>
      <c r="BE75" s="36" t="s">
        <v>148</v>
      </c>
      <c r="BF75" s="36" t="s">
        <v>148</v>
      </c>
      <c r="BG75" s="36" t="s">
        <v>148</v>
      </c>
    </row>
    <row r="76" spans="1:60" ht="13.8" thickBot="1" x14ac:dyDescent="0.3">
      <c r="AR76" s="35" t="s">
        <v>154</v>
      </c>
      <c r="AS76" s="36" t="s">
        <v>155</v>
      </c>
      <c r="AT76" s="36" t="s">
        <v>156</v>
      </c>
      <c r="AU76" s="36" t="s">
        <v>157</v>
      </c>
      <c r="AV76" s="36" t="s">
        <v>158</v>
      </c>
      <c r="AW76" s="36" t="s">
        <v>159</v>
      </c>
      <c r="AX76" s="36" t="s">
        <v>159</v>
      </c>
      <c r="AY76" s="36" t="s">
        <v>160</v>
      </c>
      <c r="AZ76" s="36" t="s">
        <v>161</v>
      </c>
      <c r="BA76" s="36" t="s">
        <v>162</v>
      </c>
      <c r="BB76" s="36" t="s">
        <v>159</v>
      </c>
      <c r="BC76" s="36" t="s">
        <v>159</v>
      </c>
      <c r="BD76" s="36" t="s">
        <v>163</v>
      </c>
      <c r="BE76" s="36" t="s">
        <v>159</v>
      </c>
      <c r="BF76" s="36" t="s">
        <v>159</v>
      </c>
      <c r="BG76" s="36" t="s">
        <v>159</v>
      </c>
    </row>
    <row r="77" spans="1:60" ht="13.8" thickBot="1" x14ac:dyDescent="0.3">
      <c r="AR77" s="35" t="s">
        <v>164</v>
      </c>
      <c r="AS77" s="36" t="s">
        <v>165</v>
      </c>
      <c r="AT77" s="36" t="s">
        <v>166</v>
      </c>
      <c r="AU77" s="36" t="s">
        <v>167</v>
      </c>
      <c r="AV77" s="36" t="s">
        <v>168</v>
      </c>
      <c r="AW77" s="36" t="s">
        <v>169</v>
      </c>
      <c r="AX77" s="36" t="s">
        <v>169</v>
      </c>
      <c r="AY77" s="36" t="s">
        <v>170</v>
      </c>
      <c r="AZ77" s="36" t="s">
        <v>171</v>
      </c>
      <c r="BA77" s="36" t="s">
        <v>172</v>
      </c>
      <c r="BB77" s="36" t="s">
        <v>169</v>
      </c>
      <c r="BC77" s="36" t="s">
        <v>169</v>
      </c>
      <c r="BD77" s="36" t="s">
        <v>173</v>
      </c>
      <c r="BE77" s="36" t="s">
        <v>169</v>
      </c>
      <c r="BF77" s="36" t="s">
        <v>169</v>
      </c>
      <c r="BG77" s="36" t="s">
        <v>169</v>
      </c>
    </row>
    <row r="78" spans="1:60" ht="13.8" thickBot="1" x14ac:dyDescent="0.3">
      <c r="AR78" s="35" t="s">
        <v>174</v>
      </c>
      <c r="AS78" s="36" t="s">
        <v>175</v>
      </c>
      <c r="AT78" s="36" t="s">
        <v>176</v>
      </c>
      <c r="AU78" s="36" t="s">
        <v>177</v>
      </c>
      <c r="AV78" s="36" t="s">
        <v>178</v>
      </c>
      <c r="AW78" s="36" t="s">
        <v>179</v>
      </c>
      <c r="AX78" s="36" t="s">
        <v>179</v>
      </c>
      <c r="AY78" s="36" t="s">
        <v>180</v>
      </c>
      <c r="AZ78" s="36" t="s">
        <v>181</v>
      </c>
      <c r="BA78" s="36" t="s">
        <v>182</v>
      </c>
      <c r="BB78" s="36" t="s">
        <v>179</v>
      </c>
      <c r="BC78" s="36" t="s">
        <v>179</v>
      </c>
      <c r="BD78" s="36" t="s">
        <v>183</v>
      </c>
      <c r="BE78" s="36" t="s">
        <v>179</v>
      </c>
      <c r="BF78" s="36" t="s">
        <v>179</v>
      </c>
      <c r="BG78" s="36" t="s">
        <v>179</v>
      </c>
    </row>
    <row r="79" spans="1:60" ht="13.8" thickBot="1" x14ac:dyDescent="0.3">
      <c r="AR79" s="35" t="s">
        <v>184</v>
      </c>
      <c r="AS79" s="36" t="s">
        <v>185</v>
      </c>
      <c r="AT79" s="36" t="s">
        <v>186</v>
      </c>
      <c r="AU79" s="36" t="s">
        <v>187</v>
      </c>
      <c r="AV79" s="36" t="s">
        <v>188</v>
      </c>
      <c r="AW79" s="36" t="s">
        <v>189</v>
      </c>
      <c r="AX79" s="36" t="s">
        <v>189</v>
      </c>
      <c r="AY79" s="36" t="s">
        <v>190</v>
      </c>
      <c r="AZ79" s="36" t="s">
        <v>191</v>
      </c>
      <c r="BA79" s="36" t="s">
        <v>192</v>
      </c>
      <c r="BB79" s="36" t="s">
        <v>189</v>
      </c>
      <c r="BC79" s="36" t="s">
        <v>189</v>
      </c>
      <c r="BD79" s="36" t="s">
        <v>193</v>
      </c>
      <c r="BE79" s="36" t="s">
        <v>189</v>
      </c>
      <c r="BF79" s="36" t="s">
        <v>189</v>
      </c>
      <c r="BG79" s="36" t="s">
        <v>189</v>
      </c>
    </row>
    <row r="80" spans="1:60" ht="13.8" thickBot="1" x14ac:dyDescent="0.3">
      <c r="AR80" s="35" t="s">
        <v>194</v>
      </c>
      <c r="AS80" s="36" t="s">
        <v>195</v>
      </c>
      <c r="AT80" s="36" t="s">
        <v>196</v>
      </c>
      <c r="AU80" s="36" t="s">
        <v>197</v>
      </c>
      <c r="AV80" s="36" t="s">
        <v>198</v>
      </c>
      <c r="AW80" s="36" t="s">
        <v>199</v>
      </c>
      <c r="AX80" s="36" t="s">
        <v>199</v>
      </c>
      <c r="AY80" s="36" t="s">
        <v>200</v>
      </c>
      <c r="AZ80" s="36" t="s">
        <v>201</v>
      </c>
      <c r="BA80" s="36" t="s">
        <v>202</v>
      </c>
      <c r="BB80" s="36" t="s">
        <v>199</v>
      </c>
      <c r="BC80" s="36" t="s">
        <v>199</v>
      </c>
      <c r="BD80" s="36" t="s">
        <v>203</v>
      </c>
      <c r="BE80" s="36" t="s">
        <v>199</v>
      </c>
      <c r="BF80" s="36" t="s">
        <v>199</v>
      </c>
      <c r="BG80" s="36" t="s">
        <v>199</v>
      </c>
    </row>
    <row r="81" spans="44:59" ht="13.8" thickBot="1" x14ac:dyDescent="0.3">
      <c r="AR81" s="35" t="s">
        <v>204</v>
      </c>
      <c r="AS81" s="36" t="s">
        <v>205</v>
      </c>
      <c r="AT81" s="36" t="s">
        <v>206</v>
      </c>
      <c r="AU81" s="36" t="s">
        <v>207</v>
      </c>
      <c r="AV81" s="36" t="s">
        <v>208</v>
      </c>
      <c r="AW81" s="36" t="s">
        <v>209</v>
      </c>
      <c r="AX81" s="36" t="s">
        <v>209</v>
      </c>
      <c r="AY81" s="36" t="s">
        <v>210</v>
      </c>
      <c r="AZ81" s="36" t="s">
        <v>211</v>
      </c>
      <c r="BA81" s="36" t="s">
        <v>212</v>
      </c>
      <c r="BB81" s="36" t="s">
        <v>209</v>
      </c>
      <c r="BC81" s="36" t="s">
        <v>209</v>
      </c>
      <c r="BD81" s="36" t="s">
        <v>213</v>
      </c>
      <c r="BE81" s="36" t="s">
        <v>209</v>
      </c>
      <c r="BF81" s="36" t="s">
        <v>209</v>
      </c>
      <c r="BG81" s="36" t="s">
        <v>209</v>
      </c>
    </row>
    <row r="82" spans="44:59" ht="13.8" thickBot="1" x14ac:dyDescent="0.3">
      <c r="AR82" s="35" t="s">
        <v>214</v>
      </c>
      <c r="AS82" s="36" t="s">
        <v>215</v>
      </c>
      <c r="AT82" s="36" t="s">
        <v>216</v>
      </c>
      <c r="AU82" s="36" t="s">
        <v>217</v>
      </c>
      <c r="AV82" s="36" t="s">
        <v>218</v>
      </c>
      <c r="AW82" s="36" t="s">
        <v>219</v>
      </c>
      <c r="AX82" s="36" t="s">
        <v>219</v>
      </c>
      <c r="AY82" s="36" t="s">
        <v>220</v>
      </c>
      <c r="AZ82" s="36" t="s">
        <v>221</v>
      </c>
      <c r="BA82" s="36" t="s">
        <v>222</v>
      </c>
      <c r="BB82" s="36" t="s">
        <v>219</v>
      </c>
      <c r="BC82" s="36" t="s">
        <v>219</v>
      </c>
      <c r="BD82" s="36" t="s">
        <v>223</v>
      </c>
      <c r="BE82" s="36" t="s">
        <v>219</v>
      </c>
      <c r="BF82" s="36" t="s">
        <v>219</v>
      </c>
      <c r="BG82" s="36" t="s">
        <v>219</v>
      </c>
    </row>
    <row r="83" spans="44:59" ht="13.8" thickBot="1" x14ac:dyDescent="0.3">
      <c r="AR83" s="35" t="s">
        <v>224</v>
      </c>
      <c r="AS83" s="36" t="s">
        <v>225</v>
      </c>
      <c r="AT83" s="36" t="s">
        <v>226</v>
      </c>
      <c r="AU83" s="36" t="s">
        <v>227</v>
      </c>
      <c r="AV83" s="36" t="s">
        <v>228</v>
      </c>
      <c r="AW83" s="36" t="s">
        <v>229</v>
      </c>
      <c r="AX83" s="36" t="s">
        <v>229</v>
      </c>
      <c r="AY83" s="36" t="s">
        <v>230</v>
      </c>
      <c r="AZ83" s="36" t="s">
        <v>231</v>
      </c>
      <c r="BA83" s="36" t="s">
        <v>232</v>
      </c>
      <c r="BB83" s="36" t="s">
        <v>229</v>
      </c>
      <c r="BC83" s="36" t="s">
        <v>229</v>
      </c>
      <c r="BD83" s="36" t="s">
        <v>233</v>
      </c>
      <c r="BE83" s="36" t="s">
        <v>229</v>
      </c>
      <c r="BF83" s="36" t="s">
        <v>229</v>
      </c>
      <c r="BG83" s="36" t="s">
        <v>229</v>
      </c>
    </row>
    <row r="84" spans="44:59" ht="13.8" thickBot="1" x14ac:dyDescent="0.3">
      <c r="AR84" s="35" t="s">
        <v>234</v>
      </c>
      <c r="AS84" s="36" t="s">
        <v>235</v>
      </c>
      <c r="AT84" s="36" t="s">
        <v>236</v>
      </c>
      <c r="AU84" s="36" t="s">
        <v>237</v>
      </c>
      <c r="AV84" s="36" t="s">
        <v>238</v>
      </c>
      <c r="AW84" s="36" t="s">
        <v>239</v>
      </c>
      <c r="AX84" s="36" t="s">
        <v>239</v>
      </c>
      <c r="AY84" s="36" t="s">
        <v>240</v>
      </c>
      <c r="AZ84" s="36" t="s">
        <v>241</v>
      </c>
      <c r="BA84" s="36" t="s">
        <v>242</v>
      </c>
      <c r="BB84" s="36" t="s">
        <v>239</v>
      </c>
      <c r="BC84" s="36" t="s">
        <v>239</v>
      </c>
      <c r="BD84" s="36" t="s">
        <v>243</v>
      </c>
      <c r="BE84" s="36" t="s">
        <v>239</v>
      </c>
      <c r="BF84" s="36" t="s">
        <v>239</v>
      </c>
      <c r="BG84" s="36" t="s">
        <v>239</v>
      </c>
    </row>
    <row r="85" spans="44:59" ht="13.8" thickBot="1" x14ac:dyDescent="0.3">
      <c r="AR85" s="35" t="s">
        <v>244</v>
      </c>
      <c r="AS85" s="36" t="s">
        <v>245</v>
      </c>
      <c r="AT85" s="36" t="s">
        <v>246</v>
      </c>
      <c r="AU85" s="36" t="s">
        <v>247</v>
      </c>
      <c r="AV85" s="36" t="s">
        <v>248</v>
      </c>
      <c r="AW85" s="36" t="s">
        <v>249</v>
      </c>
      <c r="AX85" s="36" t="s">
        <v>249</v>
      </c>
      <c r="AY85" s="36" t="s">
        <v>250</v>
      </c>
      <c r="AZ85" s="36" t="s">
        <v>251</v>
      </c>
      <c r="BA85" s="36" t="s">
        <v>252</v>
      </c>
      <c r="BB85" s="36" t="s">
        <v>249</v>
      </c>
      <c r="BC85" s="36" t="s">
        <v>249</v>
      </c>
      <c r="BD85" s="36" t="s">
        <v>253</v>
      </c>
      <c r="BE85" s="36" t="s">
        <v>249</v>
      </c>
      <c r="BF85" s="36" t="s">
        <v>249</v>
      </c>
      <c r="BG85" s="36" t="s">
        <v>249</v>
      </c>
    </row>
    <row r="86" spans="44:59" ht="13.8" thickBot="1" x14ac:dyDescent="0.3">
      <c r="AR86" s="35" t="s">
        <v>254</v>
      </c>
      <c r="AS86" s="36" t="s">
        <v>255</v>
      </c>
      <c r="AT86" s="36" t="s">
        <v>256</v>
      </c>
      <c r="AU86" s="36" t="s">
        <v>257</v>
      </c>
      <c r="AV86" s="36" t="s">
        <v>258</v>
      </c>
      <c r="AW86" s="36" t="s">
        <v>259</v>
      </c>
      <c r="AX86" s="36" t="s">
        <v>259</v>
      </c>
      <c r="AY86" s="36" t="s">
        <v>260</v>
      </c>
      <c r="AZ86" s="36" t="s">
        <v>261</v>
      </c>
      <c r="BA86" s="36" t="s">
        <v>262</v>
      </c>
      <c r="BB86" s="36" t="s">
        <v>259</v>
      </c>
      <c r="BC86" s="36" t="s">
        <v>259</v>
      </c>
      <c r="BD86" s="36" t="s">
        <v>263</v>
      </c>
      <c r="BE86" s="36" t="s">
        <v>259</v>
      </c>
      <c r="BF86" s="36" t="s">
        <v>259</v>
      </c>
      <c r="BG86" s="36" t="s">
        <v>259</v>
      </c>
    </row>
    <row r="87" spans="44:59" ht="13.8" thickBot="1" x14ac:dyDescent="0.3">
      <c r="AR87" s="35" t="s">
        <v>264</v>
      </c>
      <c r="AS87" s="36" t="s">
        <v>265</v>
      </c>
      <c r="AT87" s="36" t="s">
        <v>266</v>
      </c>
      <c r="AU87" s="36" t="s">
        <v>267</v>
      </c>
      <c r="AV87" s="36" t="s">
        <v>268</v>
      </c>
      <c r="AW87" s="36" t="s">
        <v>269</v>
      </c>
      <c r="AX87" s="36" t="s">
        <v>269</v>
      </c>
      <c r="AY87" s="36" t="s">
        <v>270</v>
      </c>
      <c r="AZ87" s="36" t="s">
        <v>271</v>
      </c>
      <c r="BA87" s="36" t="s">
        <v>272</v>
      </c>
      <c r="BB87" s="36" t="s">
        <v>269</v>
      </c>
      <c r="BC87" s="36" t="s">
        <v>269</v>
      </c>
      <c r="BD87" s="36" t="s">
        <v>273</v>
      </c>
      <c r="BE87" s="36" t="s">
        <v>269</v>
      </c>
      <c r="BF87" s="36" t="s">
        <v>269</v>
      </c>
      <c r="BG87" s="36" t="s">
        <v>269</v>
      </c>
    </row>
    <row r="88" spans="44:59" ht="13.8" thickBot="1" x14ac:dyDescent="0.3">
      <c r="AR88" s="35" t="s">
        <v>274</v>
      </c>
      <c r="AS88" s="36" t="s">
        <v>275</v>
      </c>
      <c r="AT88" s="36" t="s">
        <v>276</v>
      </c>
      <c r="AU88" s="36" t="s">
        <v>277</v>
      </c>
      <c r="AV88" s="36" t="s">
        <v>278</v>
      </c>
      <c r="AW88" s="36" t="s">
        <v>279</v>
      </c>
      <c r="AX88" s="36" t="s">
        <v>279</v>
      </c>
      <c r="AY88" s="36" t="s">
        <v>280</v>
      </c>
      <c r="AZ88" s="36" t="s">
        <v>281</v>
      </c>
      <c r="BA88" s="36" t="s">
        <v>282</v>
      </c>
      <c r="BB88" s="36" t="s">
        <v>279</v>
      </c>
      <c r="BC88" s="36" t="s">
        <v>279</v>
      </c>
      <c r="BD88" s="36" t="s">
        <v>283</v>
      </c>
      <c r="BE88" s="36" t="s">
        <v>279</v>
      </c>
      <c r="BF88" s="36" t="s">
        <v>279</v>
      </c>
      <c r="BG88" s="36" t="s">
        <v>279</v>
      </c>
    </row>
    <row r="89" spans="44:59" ht="13.8" thickBot="1" x14ac:dyDescent="0.3">
      <c r="AR89" s="35" t="s">
        <v>284</v>
      </c>
      <c r="AS89" s="36" t="s">
        <v>285</v>
      </c>
      <c r="AT89" s="36" t="s">
        <v>286</v>
      </c>
      <c r="AU89" s="36" t="s">
        <v>287</v>
      </c>
      <c r="AV89" s="36" t="s">
        <v>288</v>
      </c>
      <c r="AW89" s="36" t="s">
        <v>289</v>
      </c>
      <c r="AX89" s="36" t="s">
        <v>289</v>
      </c>
      <c r="AY89" s="36" t="s">
        <v>290</v>
      </c>
      <c r="AZ89" s="36" t="s">
        <v>291</v>
      </c>
      <c r="BA89" s="36" t="s">
        <v>292</v>
      </c>
      <c r="BB89" s="36" t="s">
        <v>289</v>
      </c>
      <c r="BC89" s="36" t="s">
        <v>289</v>
      </c>
      <c r="BD89" s="36" t="s">
        <v>293</v>
      </c>
      <c r="BE89" s="36" t="s">
        <v>289</v>
      </c>
      <c r="BF89" s="36" t="s">
        <v>289</v>
      </c>
      <c r="BG89" s="36" t="s">
        <v>289</v>
      </c>
    </row>
    <row r="90" spans="44:59" ht="13.8" thickBot="1" x14ac:dyDescent="0.3">
      <c r="AR90" s="35" t="s">
        <v>294</v>
      </c>
      <c r="AS90" s="36" t="s">
        <v>295</v>
      </c>
      <c r="AT90" s="36" t="s">
        <v>296</v>
      </c>
      <c r="AU90" s="36" t="s">
        <v>297</v>
      </c>
      <c r="AV90" s="36" t="s">
        <v>298</v>
      </c>
      <c r="AW90" s="36" t="s">
        <v>299</v>
      </c>
      <c r="AX90" s="36" t="s">
        <v>299</v>
      </c>
      <c r="AY90" s="36" t="s">
        <v>300</v>
      </c>
      <c r="AZ90" s="36" t="s">
        <v>301</v>
      </c>
      <c r="BA90" s="36" t="s">
        <v>302</v>
      </c>
      <c r="BB90" s="36" t="s">
        <v>299</v>
      </c>
      <c r="BC90" s="36" t="s">
        <v>299</v>
      </c>
      <c r="BD90" s="36" t="s">
        <v>303</v>
      </c>
      <c r="BE90" s="36" t="s">
        <v>299</v>
      </c>
      <c r="BF90" s="36" t="s">
        <v>299</v>
      </c>
      <c r="BG90" s="36" t="s">
        <v>299</v>
      </c>
    </row>
    <row r="91" spans="44:59" ht="13.8" thickBot="1" x14ac:dyDescent="0.3">
      <c r="AR91" s="35" t="s">
        <v>304</v>
      </c>
      <c r="AS91" s="36" t="s">
        <v>305</v>
      </c>
      <c r="AT91" s="36" t="s">
        <v>306</v>
      </c>
      <c r="AU91" s="36" t="s">
        <v>307</v>
      </c>
      <c r="AV91" s="36" t="s">
        <v>308</v>
      </c>
      <c r="AW91" s="36" t="s">
        <v>309</v>
      </c>
      <c r="AX91" s="36" t="s">
        <v>309</v>
      </c>
      <c r="AY91" s="36" t="s">
        <v>310</v>
      </c>
      <c r="AZ91" s="36" t="s">
        <v>311</v>
      </c>
      <c r="BA91" s="36" t="s">
        <v>312</v>
      </c>
      <c r="BB91" s="36" t="s">
        <v>309</v>
      </c>
      <c r="BC91" s="36" t="s">
        <v>309</v>
      </c>
      <c r="BD91" s="36" t="s">
        <v>313</v>
      </c>
      <c r="BE91" s="36" t="s">
        <v>309</v>
      </c>
      <c r="BF91" s="36" t="s">
        <v>309</v>
      </c>
      <c r="BG91" s="36" t="s">
        <v>309</v>
      </c>
    </row>
    <row r="92" spans="44:59" ht="13.8" thickBot="1" x14ac:dyDescent="0.3">
      <c r="AR92" s="35" t="s">
        <v>314</v>
      </c>
      <c r="AS92" s="36" t="s">
        <v>315</v>
      </c>
      <c r="AT92" s="36" t="s">
        <v>316</v>
      </c>
      <c r="AU92" s="36" t="s">
        <v>317</v>
      </c>
      <c r="AV92" s="36" t="s">
        <v>318</v>
      </c>
      <c r="AW92" s="36" t="s">
        <v>319</v>
      </c>
      <c r="AX92" s="36" t="s">
        <v>319</v>
      </c>
      <c r="AY92" s="36" t="s">
        <v>320</v>
      </c>
      <c r="AZ92" s="36" t="s">
        <v>321</v>
      </c>
      <c r="BA92" s="36" t="s">
        <v>322</v>
      </c>
      <c r="BB92" s="36" t="s">
        <v>319</v>
      </c>
      <c r="BC92" s="36" t="s">
        <v>319</v>
      </c>
      <c r="BD92" s="36" t="s">
        <v>323</v>
      </c>
      <c r="BE92" s="36" t="s">
        <v>319</v>
      </c>
      <c r="BF92" s="36" t="s">
        <v>319</v>
      </c>
      <c r="BG92" s="36" t="s">
        <v>319</v>
      </c>
    </row>
    <row r="93" spans="44:59" ht="13.8" thickBot="1" x14ac:dyDescent="0.3">
      <c r="AR93" s="35" t="s">
        <v>324</v>
      </c>
      <c r="AS93" s="36" t="s">
        <v>325</v>
      </c>
      <c r="AT93" s="36" t="s">
        <v>326</v>
      </c>
      <c r="AU93" s="36" t="s">
        <v>327</v>
      </c>
      <c r="AV93" s="36" t="s">
        <v>328</v>
      </c>
      <c r="AW93" s="36" t="s">
        <v>329</v>
      </c>
      <c r="AX93" s="36" t="s">
        <v>329</v>
      </c>
      <c r="AY93" s="36" t="s">
        <v>330</v>
      </c>
      <c r="AZ93" s="36" t="s">
        <v>331</v>
      </c>
      <c r="BA93" s="36" t="s">
        <v>332</v>
      </c>
      <c r="BB93" s="36" t="s">
        <v>329</v>
      </c>
      <c r="BC93" s="36" t="s">
        <v>329</v>
      </c>
      <c r="BD93" s="36" t="s">
        <v>333</v>
      </c>
      <c r="BE93" s="36" t="s">
        <v>329</v>
      </c>
      <c r="BF93" s="36" t="s">
        <v>329</v>
      </c>
      <c r="BG93" s="36" t="s">
        <v>329</v>
      </c>
    </row>
    <row r="94" spans="44:59" ht="13.8" thickBot="1" x14ac:dyDescent="0.3">
      <c r="AR94" s="35" t="s">
        <v>334</v>
      </c>
      <c r="AS94" s="36" t="s">
        <v>335</v>
      </c>
      <c r="AT94" s="36" t="s">
        <v>336</v>
      </c>
      <c r="AU94" s="36" t="s">
        <v>337</v>
      </c>
      <c r="AV94" s="36" t="s">
        <v>338</v>
      </c>
      <c r="AW94" s="36" t="s">
        <v>339</v>
      </c>
      <c r="AX94" s="36" t="s">
        <v>339</v>
      </c>
      <c r="AY94" s="36" t="s">
        <v>340</v>
      </c>
      <c r="AZ94" s="36" t="s">
        <v>341</v>
      </c>
      <c r="BA94" s="36" t="s">
        <v>342</v>
      </c>
      <c r="BB94" s="36" t="s">
        <v>339</v>
      </c>
      <c r="BC94" s="36" t="s">
        <v>339</v>
      </c>
      <c r="BD94" s="36" t="s">
        <v>343</v>
      </c>
      <c r="BE94" s="36" t="s">
        <v>339</v>
      </c>
      <c r="BF94" s="36" t="s">
        <v>339</v>
      </c>
      <c r="BG94" s="36" t="s">
        <v>339</v>
      </c>
    </row>
    <row r="95" spans="44:59" ht="13.8" thickBot="1" x14ac:dyDescent="0.3">
      <c r="AR95" s="35" t="s">
        <v>344</v>
      </c>
      <c r="AS95" s="36" t="s">
        <v>345</v>
      </c>
      <c r="AT95" s="36" t="s">
        <v>346</v>
      </c>
      <c r="AU95" s="36" t="s">
        <v>347</v>
      </c>
      <c r="AV95" s="36" t="s">
        <v>348</v>
      </c>
      <c r="AW95" s="36" t="s">
        <v>349</v>
      </c>
      <c r="AX95" s="36" t="s">
        <v>349</v>
      </c>
      <c r="AY95" s="36" t="s">
        <v>350</v>
      </c>
      <c r="AZ95" s="36" t="s">
        <v>351</v>
      </c>
      <c r="BA95" s="36" t="s">
        <v>352</v>
      </c>
      <c r="BB95" s="36" t="s">
        <v>349</v>
      </c>
      <c r="BC95" s="36" t="s">
        <v>349</v>
      </c>
      <c r="BD95" s="36" t="s">
        <v>353</v>
      </c>
      <c r="BE95" s="36" t="s">
        <v>349</v>
      </c>
      <c r="BF95" s="36" t="s">
        <v>349</v>
      </c>
      <c r="BG95" s="36" t="s">
        <v>349</v>
      </c>
    </row>
    <row r="96" spans="44:59" ht="13.8" thickBot="1" x14ac:dyDescent="0.3">
      <c r="AR96" s="35" t="s">
        <v>354</v>
      </c>
      <c r="AS96" s="36" t="s">
        <v>355</v>
      </c>
      <c r="AT96" s="36" t="s">
        <v>356</v>
      </c>
      <c r="AU96" s="36" t="s">
        <v>357</v>
      </c>
      <c r="AV96" s="36" t="s">
        <v>358</v>
      </c>
      <c r="AW96" s="36" t="s">
        <v>359</v>
      </c>
      <c r="AX96" s="36" t="s">
        <v>359</v>
      </c>
      <c r="AY96" s="36" t="s">
        <v>360</v>
      </c>
      <c r="AZ96" s="36" t="s">
        <v>361</v>
      </c>
      <c r="BA96" s="36" t="s">
        <v>362</v>
      </c>
      <c r="BB96" s="36" t="s">
        <v>359</v>
      </c>
      <c r="BC96" s="36" t="s">
        <v>359</v>
      </c>
      <c r="BD96" s="36" t="s">
        <v>363</v>
      </c>
      <c r="BE96" s="36" t="s">
        <v>359</v>
      </c>
      <c r="BF96" s="36" t="s">
        <v>359</v>
      </c>
      <c r="BG96" s="36" t="s">
        <v>359</v>
      </c>
    </row>
    <row r="97" spans="44:59" ht="13.8" thickBot="1" x14ac:dyDescent="0.3">
      <c r="AR97" s="35" t="s">
        <v>364</v>
      </c>
      <c r="AS97" s="36" t="s">
        <v>365</v>
      </c>
      <c r="AT97" s="36" t="s">
        <v>366</v>
      </c>
      <c r="AU97" s="36" t="s">
        <v>367</v>
      </c>
      <c r="AV97" s="36" t="s">
        <v>368</v>
      </c>
      <c r="AW97" s="36" t="s">
        <v>369</v>
      </c>
      <c r="AX97" s="36" t="s">
        <v>369</v>
      </c>
      <c r="AY97" s="36" t="s">
        <v>370</v>
      </c>
      <c r="AZ97" s="36" t="s">
        <v>371</v>
      </c>
      <c r="BA97" s="36" t="s">
        <v>372</v>
      </c>
      <c r="BB97" s="36" t="s">
        <v>369</v>
      </c>
      <c r="BC97" s="36" t="s">
        <v>369</v>
      </c>
      <c r="BD97" s="36" t="s">
        <v>373</v>
      </c>
      <c r="BE97" s="36" t="s">
        <v>369</v>
      </c>
      <c r="BF97" s="36" t="s">
        <v>369</v>
      </c>
      <c r="BG97" s="36" t="s">
        <v>369</v>
      </c>
    </row>
    <row r="98" spans="44:59" ht="13.8" thickBot="1" x14ac:dyDescent="0.3">
      <c r="AR98" s="35" t="s">
        <v>374</v>
      </c>
      <c r="AS98" s="36" t="s">
        <v>375</v>
      </c>
      <c r="AT98" s="36" t="s">
        <v>376</v>
      </c>
      <c r="AU98" s="36" t="s">
        <v>377</v>
      </c>
      <c r="AV98" s="36" t="s">
        <v>378</v>
      </c>
      <c r="AW98" s="36" t="s">
        <v>379</v>
      </c>
      <c r="AX98" s="36" t="s">
        <v>379</v>
      </c>
      <c r="AY98" s="36" t="s">
        <v>380</v>
      </c>
      <c r="AZ98" s="36" t="s">
        <v>381</v>
      </c>
      <c r="BA98" s="36" t="s">
        <v>382</v>
      </c>
      <c r="BB98" s="36" t="s">
        <v>379</v>
      </c>
      <c r="BC98" s="36" t="s">
        <v>379</v>
      </c>
      <c r="BD98" s="36" t="s">
        <v>383</v>
      </c>
      <c r="BE98" s="36" t="s">
        <v>379</v>
      </c>
      <c r="BF98" s="36" t="s">
        <v>379</v>
      </c>
      <c r="BG98" s="36" t="s">
        <v>379</v>
      </c>
    </row>
    <row r="99" spans="44:59" ht="13.8" thickBot="1" x14ac:dyDescent="0.3">
      <c r="AR99" s="35" t="s">
        <v>384</v>
      </c>
      <c r="AS99" s="36" t="s">
        <v>385</v>
      </c>
      <c r="AT99" s="36" t="s">
        <v>386</v>
      </c>
      <c r="AU99" s="36" t="s">
        <v>387</v>
      </c>
      <c r="AV99" s="36" t="s">
        <v>388</v>
      </c>
      <c r="AW99" s="36" t="s">
        <v>389</v>
      </c>
      <c r="AX99" s="36" t="s">
        <v>389</v>
      </c>
      <c r="AY99" s="36" t="s">
        <v>390</v>
      </c>
      <c r="AZ99" s="36" t="s">
        <v>391</v>
      </c>
      <c r="BA99" s="36" t="s">
        <v>392</v>
      </c>
      <c r="BB99" s="36" t="s">
        <v>389</v>
      </c>
      <c r="BC99" s="36" t="s">
        <v>389</v>
      </c>
      <c r="BD99" s="36" t="s">
        <v>393</v>
      </c>
      <c r="BE99" s="36" t="s">
        <v>389</v>
      </c>
      <c r="BF99" s="36" t="s">
        <v>389</v>
      </c>
      <c r="BG99" s="36" t="s">
        <v>389</v>
      </c>
    </row>
    <row r="100" spans="44:59" ht="13.8" thickBot="1" x14ac:dyDescent="0.3">
      <c r="AR100" s="35" t="s">
        <v>394</v>
      </c>
      <c r="AS100" s="36" t="s">
        <v>395</v>
      </c>
      <c r="AT100" s="36" t="s">
        <v>396</v>
      </c>
      <c r="AU100" s="36" t="s">
        <v>397</v>
      </c>
      <c r="AV100" s="36" t="s">
        <v>398</v>
      </c>
      <c r="AW100" s="36" t="s">
        <v>399</v>
      </c>
      <c r="AX100" s="36" t="s">
        <v>399</v>
      </c>
      <c r="AY100" s="36" t="s">
        <v>400</v>
      </c>
      <c r="AZ100" s="36" t="s">
        <v>401</v>
      </c>
      <c r="BA100" s="36" t="s">
        <v>402</v>
      </c>
      <c r="BB100" s="36" t="s">
        <v>399</v>
      </c>
      <c r="BC100" s="36" t="s">
        <v>399</v>
      </c>
      <c r="BD100" s="36" t="s">
        <v>403</v>
      </c>
      <c r="BE100" s="36" t="s">
        <v>399</v>
      </c>
      <c r="BF100" s="36" t="s">
        <v>399</v>
      </c>
      <c r="BG100" s="36" t="s">
        <v>399</v>
      </c>
    </row>
    <row r="101" spans="44:59" ht="13.8" thickBot="1" x14ac:dyDescent="0.3">
      <c r="AR101" s="35" t="s">
        <v>404</v>
      </c>
      <c r="AS101" s="36" t="s">
        <v>405</v>
      </c>
      <c r="AT101" s="36" t="s">
        <v>406</v>
      </c>
      <c r="AU101" s="36" t="s">
        <v>407</v>
      </c>
      <c r="AV101" s="36" t="s">
        <v>408</v>
      </c>
      <c r="AW101" s="36" t="s">
        <v>409</v>
      </c>
      <c r="AX101" s="36" t="s">
        <v>409</v>
      </c>
      <c r="AY101" s="36" t="s">
        <v>410</v>
      </c>
      <c r="AZ101" s="36" t="s">
        <v>411</v>
      </c>
      <c r="BA101" s="36" t="s">
        <v>412</v>
      </c>
      <c r="BB101" s="36" t="s">
        <v>409</v>
      </c>
      <c r="BC101" s="36" t="s">
        <v>409</v>
      </c>
      <c r="BD101" s="36" t="s">
        <v>413</v>
      </c>
      <c r="BE101" s="36" t="s">
        <v>409</v>
      </c>
      <c r="BF101" s="36" t="s">
        <v>409</v>
      </c>
      <c r="BG101" s="36" t="s">
        <v>409</v>
      </c>
    </row>
    <row r="102" spans="44:59" ht="13.8" thickBot="1" x14ac:dyDescent="0.3">
      <c r="AR102" s="35" t="s">
        <v>414</v>
      </c>
      <c r="AS102" s="36" t="s">
        <v>415</v>
      </c>
      <c r="AT102" s="36" t="s">
        <v>416</v>
      </c>
      <c r="AU102" s="36" t="s">
        <v>417</v>
      </c>
      <c r="AV102" s="36" t="s">
        <v>418</v>
      </c>
      <c r="AW102" s="36" t="s">
        <v>419</v>
      </c>
      <c r="AX102" s="36" t="s">
        <v>419</v>
      </c>
      <c r="AY102" s="36" t="s">
        <v>420</v>
      </c>
      <c r="AZ102" s="36" t="s">
        <v>421</v>
      </c>
      <c r="BA102" s="36" t="s">
        <v>422</v>
      </c>
      <c r="BB102" s="36" t="s">
        <v>419</v>
      </c>
      <c r="BC102" s="36" t="s">
        <v>419</v>
      </c>
      <c r="BD102" s="36" t="s">
        <v>423</v>
      </c>
      <c r="BE102" s="36" t="s">
        <v>419</v>
      </c>
      <c r="BF102" s="36" t="s">
        <v>419</v>
      </c>
      <c r="BG102" s="36" t="s">
        <v>419</v>
      </c>
    </row>
    <row r="103" spans="44:59" ht="13.8" thickBot="1" x14ac:dyDescent="0.3">
      <c r="AR103" s="35" t="s">
        <v>424</v>
      </c>
      <c r="AS103" s="36" t="s">
        <v>425</v>
      </c>
      <c r="AT103" s="36" t="s">
        <v>426</v>
      </c>
      <c r="AU103" s="36" t="s">
        <v>427</v>
      </c>
      <c r="AV103" s="36" t="s">
        <v>428</v>
      </c>
      <c r="AW103" s="36" t="s">
        <v>429</v>
      </c>
      <c r="AX103" s="36" t="s">
        <v>429</v>
      </c>
      <c r="AY103" s="36" t="s">
        <v>430</v>
      </c>
      <c r="AZ103" s="36" t="s">
        <v>431</v>
      </c>
      <c r="BA103" s="36" t="s">
        <v>432</v>
      </c>
      <c r="BB103" s="36" t="s">
        <v>429</v>
      </c>
      <c r="BC103" s="36" t="s">
        <v>429</v>
      </c>
      <c r="BD103" s="36" t="s">
        <v>433</v>
      </c>
      <c r="BE103" s="36" t="s">
        <v>429</v>
      </c>
      <c r="BF103" s="36" t="s">
        <v>429</v>
      </c>
      <c r="BG103" s="36" t="s">
        <v>429</v>
      </c>
    </row>
    <row r="104" spans="44:59" ht="13.8" thickBot="1" x14ac:dyDescent="0.3">
      <c r="AR104" s="35" t="s">
        <v>434</v>
      </c>
      <c r="AS104" s="36" t="s">
        <v>435</v>
      </c>
      <c r="AT104" s="36" t="s">
        <v>436</v>
      </c>
      <c r="AU104" s="36" t="s">
        <v>437</v>
      </c>
      <c r="AV104" s="36" t="s">
        <v>438</v>
      </c>
      <c r="AW104" s="36" t="s">
        <v>439</v>
      </c>
      <c r="AX104" s="36" t="s">
        <v>439</v>
      </c>
      <c r="AY104" s="36" t="s">
        <v>440</v>
      </c>
      <c r="AZ104" s="36" t="s">
        <v>441</v>
      </c>
      <c r="BA104" s="36" t="s">
        <v>442</v>
      </c>
      <c r="BB104" s="36" t="s">
        <v>439</v>
      </c>
      <c r="BC104" s="36" t="s">
        <v>439</v>
      </c>
      <c r="BD104" s="36" t="s">
        <v>443</v>
      </c>
      <c r="BE104" s="36" t="s">
        <v>439</v>
      </c>
      <c r="BF104" s="36" t="s">
        <v>439</v>
      </c>
      <c r="BG104" s="36" t="s">
        <v>439</v>
      </c>
    </row>
    <row r="105" spans="44:59" ht="13.8" thickBot="1" x14ac:dyDescent="0.3">
      <c r="AR105" s="35" t="s">
        <v>444</v>
      </c>
      <c r="AS105" s="36" t="s">
        <v>445</v>
      </c>
      <c r="AT105" s="36" t="s">
        <v>446</v>
      </c>
      <c r="AU105" s="36" t="s">
        <v>447</v>
      </c>
      <c r="AV105" s="36" t="s">
        <v>448</v>
      </c>
      <c r="AW105" s="36" t="s">
        <v>449</v>
      </c>
      <c r="AX105" s="36" t="s">
        <v>449</v>
      </c>
      <c r="AY105" s="36" t="s">
        <v>450</v>
      </c>
      <c r="AZ105" s="36" t="s">
        <v>451</v>
      </c>
      <c r="BA105" s="36" t="s">
        <v>452</v>
      </c>
      <c r="BB105" s="36" t="s">
        <v>449</v>
      </c>
      <c r="BC105" s="36" t="s">
        <v>449</v>
      </c>
      <c r="BD105" s="36" t="s">
        <v>453</v>
      </c>
      <c r="BE105" s="36" t="s">
        <v>449</v>
      </c>
      <c r="BF105" s="36" t="s">
        <v>449</v>
      </c>
      <c r="BG105" s="36" t="s">
        <v>449</v>
      </c>
    </row>
    <row r="106" spans="44:59" ht="13.8" thickBot="1" x14ac:dyDescent="0.3">
      <c r="AR106" s="35" t="s">
        <v>454</v>
      </c>
      <c r="AS106" s="36" t="s">
        <v>455</v>
      </c>
      <c r="AT106" s="36" t="s">
        <v>456</v>
      </c>
      <c r="AU106" s="36" t="s">
        <v>457</v>
      </c>
      <c r="AV106" s="36" t="s">
        <v>458</v>
      </c>
      <c r="AW106" s="36" t="s">
        <v>459</v>
      </c>
      <c r="AX106" s="36" t="s">
        <v>459</v>
      </c>
      <c r="AY106" s="36" t="s">
        <v>460</v>
      </c>
      <c r="AZ106" s="36" t="s">
        <v>461</v>
      </c>
      <c r="BA106" s="36" t="s">
        <v>462</v>
      </c>
      <c r="BB106" s="36" t="s">
        <v>459</v>
      </c>
      <c r="BC106" s="36" t="s">
        <v>459</v>
      </c>
      <c r="BD106" s="36" t="s">
        <v>463</v>
      </c>
      <c r="BE106" s="36" t="s">
        <v>459</v>
      </c>
      <c r="BF106" s="36" t="s">
        <v>459</v>
      </c>
      <c r="BG106" s="36" t="s">
        <v>459</v>
      </c>
    </row>
    <row r="107" spans="44:59" ht="13.8" thickBot="1" x14ac:dyDescent="0.3">
      <c r="AR107" s="35" t="s">
        <v>464</v>
      </c>
      <c r="AS107" s="36" t="s">
        <v>465</v>
      </c>
      <c r="AT107" s="36" t="s">
        <v>466</v>
      </c>
      <c r="AU107" s="36" t="s">
        <v>467</v>
      </c>
      <c r="AV107" s="36" t="s">
        <v>468</v>
      </c>
      <c r="AW107" s="36" t="s">
        <v>469</v>
      </c>
      <c r="AX107" s="36" t="s">
        <v>469</v>
      </c>
      <c r="AY107" s="36" t="s">
        <v>470</v>
      </c>
      <c r="AZ107" s="36" t="s">
        <v>471</v>
      </c>
      <c r="BA107" s="36" t="s">
        <v>472</v>
      </c>
      <c r="BB107" s="36" t="s">
        <v>469</v>
      </c>
      <c r="BC107" s="36" t="s">
        <v>469</v>
      </c>
      <c r="BD107" s="36" t="s">
        <v>473</v>
      </c>
      <c r="BE107" s="36" t="s">
        <v>469</v>
      </c>
      <c r="BF107" s="36" t="s">
        <v>469</v>
      </c>
      <c r="BG107" s="36" t="s">
        <v>469</v>
      </c>
    </row>
    <row r="108" spans="44:59" ht="13.8" thickBot="1" x14ac:dyDescent="0.3">
      <c r="AR108" s="35" t="s">
        <v>474</v>
      </c>
      <c r="AS108" s="36" t="s">
        <v>475</v>
      </c>
      <c r="AT108" s="36" t="s">
        <v>476</v>
      </c>
      <c r="AU108" s="36" t="s">
        <v>477</v>
      </c>
      <c r="AV108" s="36" t="s">
        <v>478</v>
      </c>
      <c r="AW108" s="36" t="s">
        <v>479</v>
      </c>
      <c r="AX108" s="36" t="s">
        <v>479</v>
      </c>
      <c r="AY108" s="36" t="s">
        <v>480</v>
      </c>
      <c r="AZ108" s="36" t="s">
        <v>481</v>
      </c>
      <c r="BA108" s="36" t="s">
        <v>482</v>
      </c>
      <c r="BB108" s="36" t="s">
        <v>479</v>
      </c>
      <c r="BC108" s="36" t="s">
        <v>479</v>
      </c>
      <c r="BD108" s="36" t="s">
        <v>483</v>
      </c>
      <c r="BE108" s="36" t="s">
        <v>479</v>
      </c>
      <c r="BF108" s="36" t="s">
        <v>479</v>
      </c>
      <c r="BG108" s="36" t="s">
        <v>479</v>
      </c>
    </row>
    <row r="109" spans="44:59" ht="13.8" thickBot="1" x14ac:dyDescent="0.3">
      <c r="AR109" s="35" t="s">
        <v>484</v>
      </c>
      <c r="AS109" s="36" t="s">
        <v>485</v>
      </c>
      <c r="AT109" s="36" t="s">
        <v>486</v>
      </c>
      <c r="AU109" s="36" t="s">
        <v>487</v>
      </c>
      <c r="AV109" s="36" t="s">
        <v>488</v>
      </c>
      <c r="AW109" s="36" t="s">
        <v>489</v>
      </c>
      <c r="AX109" s="36" t="s">
        <v>489</v>
      </c>
      <c r="AY109" s="36" t="s">
        <v>490</v>
      </c>
      <c r="AZ109" s="36" t="s">
        <v>491</v>
      </c>
      <c r="BA109" s="36" t="s">
        <v>492</v>
      </c>
      <c r="BB109" s="36" t="s">
        <v>489</v>
      </c>
      <c r="BC109" s="36" t="s">
        <v>489</v>
      </c>
      <c r="BD109" s="36" t="s">
        <v>493</v>
      </c>
      <c r="BE109" s="36" t="s">
        <v>489</v>
      </c>
      <c r="BF109" s="36" t="s">
        <v>489</v>
      </c>
      <c r="BG109" s="36" t="s">
        <v>489</v>
      </c>
    </row>
    <row r="110" spans="44:59" ht="13.8" thickBot="1" x14ac:dyDescent="0.3">
      <c r="AR110" s="35" t="s">
        <v>494</v>
      </c>
      <c r="AS110" s="36" t="s">
        <v>495</v>
      </c>
      <c r="AT110" s="36" t="s">
        <v>496</v>
      </c>
      <c r="AU110" s="36" t="s">
        <v>497</v>
      </c>
      <c r="AV110" s="36" t="s">
        <v>498</v>
      </c>
      <c r="AW110" s="36" t="s">
        <v>499</v>
      </c>
      <c r="AX110" s="36" t="s">
        <v>499</v>
      </c>
      <c r="AY110" s="36" t="s">
        <v>500</v>
      </c>
      <c r="AZ110" s="36" t="s">
        <v>501</v>
      </c>
      <c r="BA110" s="36" t="s">
        <v>502</v>
      </c>
      <c r="BB110" s="36" t="s">
        <v>499</v>
      </c>
      <c r="BC110" s="36" t="s">
        <v>499</v>
      </c>
      <c r="BD110" s="36" t="s">
        <v>503</v>
      </c>
      <c r="BE110" s="36" t="s">
        <v>499</v>
      </c>
      <c r="BF110" s="36" t="s">
        <v>499</v>
      </c>
      <c r="BG110" s="36" t="s">
        <v>499</v>
      </c>
    </row>
    <row r="111" spans="44:59" ht="13.8" thickBot="1" x14ac:dyDescent="0.3">
      <c r="AR111" s="35" t="s">
        <v>504</v>
      </c>
      <c r="AS111" s="36" t="s">
        <v>505</v>
      </c>
      <c r="AT111" s="36" t="s">
        <v>506</v>
      </c>
      <c r="AU111" s="36" t="s">
        <v>507</v>
      </c>
      <c r="AV111" s="36" t="s">
        <v>508</v>
      </c>
      <c r="AW111" s="36" t="s">
        <v>509</v>
      </c>
      <c r="AX111" s="36" t="s">
        <v>509</v>
      </c>
      <c r="AY111" s="36" t="s">
        <v>510</v>
      </c>
      <c r="AZ111" s="36" t="s">
        <v>511</v>
      </c>
      <c r="BA111" s="36" t="s">
        <v>512</v>
      </c>
      <c r="BB111" s="36" t="s">
        <v>509</v>
      </c>
      <c r="BC111" s="36" t="s">
        <v>509</v>
      </c>
      <c r="BD111" s="36" t="s">
        <v>513</v>
      </c>
      <c r="BE111" s="36" t="s">
        <v>509</v>
      </c>
      <c r="BF111" s="36" t="s">
        <v>509</v>
      </c>
      <c r="BG111" s="36" t="s">
        <v>509</v>
      </c>
    </row>
    <row r="112" spans="44:59" ht="13.8" thickBot="1" x14ac:dyDescent="0.3">
      <c r="AR112" s="35" t="s">
        <v>514</v>
      </c>
      <c r="AS112" s="36" t="s">
        <v>515</v>
      </c>
      <c r="AT112" s="36" t="s">
        <v>516</v>
      </c>
      <c r="AU112" s="36" t="s">
        <v>517</v>
      </c>
      <c r="AV112" s="36" t="s">
        <v>518</v>
      </c>
      <c r="AW112" s="36" t="s">
        <v>519</v>
      </c>
      <c r="AX112" s="36" t="s">
        <v>519</v>
      </c>
      <c r="AY112" s="36" t="s">
        <v>520</v>
      </c>
      <c r="AZ112" s="36" t="s">
        <v>521</v>
      </c>
      <c r="BA112" s="36" t="s">
        <v>522</v>
      </c>
      <c r="BB112" s="36" t="s">
        <v>519</v>
      </c>
      <c r="BC112" s="36" t="s">
        <v>519</v>
      </c>
      <c r="BD112" s="36" t="s">
        <v>523</v>
      </c>
      <c r="BE112" s="36" t="s">
        <v>519</v>
      </c>
      <c r="BF112" s="36" t="s">
        <v>519</v>
      </c>
      <c r="BG112" s="36" t="s">
        <v>519</v>
      </c>
    </row>
    <row r="113" spans="44:59" ht="13.8" thickBot="1" x14ac:dyDescent="0.3">
      <c r="AR113" s="35" t="s">
        <v>524</v>
      </c>
      <c r="AS113" s="36" t="s">
        <v>525</v>
      </c>
      <c r="AT113" s="36" t="s">
        <v>526</v>
      </c>
      <c r="AU113" s="36" t="s">
        <v>527</v>
      </c>
      <c r="AV113" s="36" t="s">
        <v>528</v>
      </c>
      <c r="AW113" s="36" t="s">
        <v>529</v>
      </c>
      <c r="AX113" s="36" t="s">
        <v>529</v>
      </c>
      <c r="AY113" s="36" t="s">
        <v>530</v>
      </c>
      <c r="AZ113" s="36" t="s">
        <v>531</v>
      </c>
      <c r="BA113" s="36" t="s">
        <v>532</v>
      </c>
      <c r="BB113" s="36" t="s">
        <v>529</v>
      </c>
      <c r="BC113" s="36" t="s">
        <v>529</v>
      </c>
      <c r="BD113" s="36" t="s">
        <v>533</v>
      </c>
      <c r="BE113" s="36" t="s">
        <v>529</v>
      </c>
      <c r="BF113" s="36" t="s">
        <v>529</v>
      </c>
      <c r="BG113" s="36" t="s">
        <v>529</v>
      </c>
    </row>
    <row r="114" spans="44:59" ht="13.8" thickBot="1" x14ac:dyDescent="0.3">
      <c r="AR114" s="35" t="s">
        <v>534</v>
      </c>
      <c r="AS114" s="36" t="s">
        <v>535</v>
      </c>
      <c r="AT114" s="36" t="s">
        <v>536</v>
      </c>
      <c r="AU114" s="36" t="s">
        <v>537</v>
      </c>
      <c r="AV114" s="36" t="s">
        <v>538</v>
      </c>
      <c r="AW114" s="36" t="s">
        <v>539</v>
      </c>
      <c r="AX114" s="36" t="s">
        <v>539</v>
      </c>
      <c r="AY114" s="36" t="s">
        <v>540</v>
      </c>
      <c r="AZ114" s="36" t="s">
        <v>541</v>
      </c>
      <c r="BA114" s="36" t="s">
        <v>542</v>
      </c>
      <c r="BB114" s="36" t="s">
        <v>539</v>
      </c>
      <c r="BC114" s="36" t="s">
        <v>539</v>
      </c>
      <c r="BD114" s="36" t="s">
        <v>543</v>
      </c>
      <c r="BE114" s="36" t="s">
        <v>539</v>
      </c>
      <c r="BF114" s="36" t="s">
        <v>539</v>
      </c>
      <c r="BG114" s="36" t="s">
        <v>539</v>
      </c>
    </row>
    <row r="115" spans="44:59" ht="13.8" thickBot="1" x14ac:dyDescent="0.3">
      <c r="AR115" s="35" t="s">
        <v>544</v>
      </c>
      <c r="AS115" s="36" t="s">
        <v>545</v>
      </c>
      <c r="AT115" s="36" t="s">
        <v>546</v>
      </c>
      <c r="AU115" s="36" t="s">
        <v>547</v>
      </c>
      <c r="AV115" s="36" t="s">
        <v>548</v>
      </c>
      <c r="AW115" s="36" t="s">
        <v>549</v>
      </c>
      <c r="AX115" s="36" t="s">
        <v>549</v>
      </c>
      <c r="AY115" s="36" t="s">
        <v>550</v>
      </c>
      <c r="AZ115" s="36" t="s">
        <v>551</v>
      </c>
      <c r="BA115" s="36" t="s">
        <v>552</v>
      </c>
      <c r="BB115" s="36" t="s">
        <v>549</v>
      </c>
      <c r="BC115" s="36" t="s">
        <v>549</v>
      </c>
      <c r="BD115" s="36" t="s">
        <v>553</v>
      </c>
      <c r="BE115" s="36" t="s">
        <v>549</v>
      </c>
      <c r="BF115" s="36" t="s">
        <v>549</v>
      </c>
      <c r="BG115" s="36" t="s">
        <v>549</v>
      </c>
    </row>
    <row r="116" spans="44:59" ht="13.8" thickBot="1" x14ac:dyDescent="0.3">
      <c r="AR116" s="35" t="s">
        <v>554</v>
      </c>
      <c r="AS116" s="36" t="s">
        <v>555</v>
      </c>
      <c r="AT116" s="36" t="s">
        <v>556</v>
      </c>
      <c r="AU116" s="36" t="s">
        <v>557</v>
      </c>
      <c r="AV116" s="36" t="s">
        <v>558</v>
      </c>
      <c r="AW116" s="36" t="s">
        <v>559</v>
      </c>
      <c r="AX116" s="36" t="s">
        <v>559</v>
      </c>
      <c r="AY116" s="36" t="s">
        <v>560</v>
      </c>
      <c r="AZ116" s="36" t="s">
        <v>561</v>
      </c>
      <c r="BA116" s="36" t="s">
        <v>562</v>
      </c>
      <c r="BB116" s="36" t="s">
        <v>559</v>
      </c>
      <c r="BC116" s="36" t="s">
        <v>559</v>
      </c>
      <c r="BD116" s="36" t="s">
        <v>563</v>
      </c>
      <c r="BE116" s="36" t="s">
        <v>559</v>
      </c>
      <c r="BF116" s="36" t="s">
        <v>559</v>
      </c>
      <c r="BG116" s="36" t="s">
        <v>559</v>
      </c>
    </row>
    <row r="117" spans="44:59" ht="13.8" thickBot="1" x14ac:dyDescent="0.3">
      <c r="AR117" s="35" t="s">
        <v>564</v>
      </c>
      <c r="AS117" s="36" t="s">
        <v>565</v>
      </c>
      <c r="AT117" s="36" t="s">
        <v>566</v>
      </c>
      <c r="AU117" s="36" t="s">
        <v>567</v>
      </c>
      <c r="AV117" s="36" t="s">
        <v>568</v>
      </c>
      <c r="AW117" s="36" t="s">
        <v>569</v>
      </c>
      <c r="AX117" s="36" t="s">
        <v>569</v>
      </c>
      <c r="AY117" s="36" t="s">
        <v>570</v>
      </c>
      <c r="AZ117" s="36" t="s">
        <v>571</v>
      </c>
      <c r="BA117" s="36" t="s">
        <v>572</v>
      </c>
      <c r="BB117" s="36" t="s">
        <v>569</v>
      </c>
      <c r="BC117" s="36" t="s">
        <v>569</v>
      </c>
      <c r="BD117" s="36" t="s">
        <v>573</v>
      </c>
      <c r="BE117" s="36" t="s">
        <v>569</v>
      </c>
      <c r="BF117" s="36" t="s">
        <v>569</v>
      </c>
      <c r="BG117" s="36" t="s">
        <v>569</v>
      </c>
    </row>
    <row r="118" spans="44:59" ht="13.8" thickBot="1" x14ac:dyDescent="0.3">
      <c r="AR118" s="35" t="s">
        <v>574</v>
      </c>
      <c r="AS118" s="36" t="s">
        <v>575</v>
      </c>
      <c r="AT118" s="36" t="s">
        <v>576</v>
      </c>
      <c r="AU118" s="36" t="s">
        <v>577</v>
      </c>
      <c r="AV118" s="36" t="s">
        <v>578</v>
      </c>
      <c r="AW118" s="36" t="s">
        <v>579</v>
      </c>
      <c r="AX118" s="36" t="s">
        <v>579</v>
      </c>
      <c r="AY118" s="36" t="s">
        <v>580</v>
      </c>
      <c r="AZ118" s="36" t="s">
        <v>581</v>
      </c>
      <c r="BA118" s="36" t="s">
        <v>582</v>
      </c>
      <c r="BB118" s="36" t="s">
        <v>579</v>
      </c>
      <c r="BC118" s="36" t="s">
        <v>579</v>
      </c>
      <c r="BD118" s="36" t="s">
        <v>583</v>
      </c>
      <c r="BE118" s="36" t="s">
        <v>579</v>
      </c>
      <c r="BF118" s="36" t="s">
        <v>579</v>
      </c>
      <c r="BG118" s="36" t="s">
        <v>579</v>
      </c>
    </row>
    <row r="119" spans="44:59" ht="13.8" thickBot="1" x14ac:dyDescent="0.3">
      <c r="AR119" s="35" t="s">
        <v>584</v>
      </c>
      <c r="AS119" s="36" t="s">
        <v>585</v>
      </c>
      <c r="AT119" s="36" t="s">
        <v>586</v>
      </c>
      <c r="AU119" s="36" t="s">
        <v>587</v>
      </c>
      <c r="AV119" s="36" t="s">
        <v>588</v>
      </c>
      <c r="AW119" s="36" t="s">
        <v>589</v>
      </c>
      <c r="AX119" s="36" t="s">
        <v>589</v>
      </c>
      <c r="AY119" s="36" t="s">
        <v>590</v>
      </c>
      <c r="AZ119" s="36" t="s">
        <v>591</v>
      </c>
      <c r="BA119" s="36" t="s">
        <v>592</v>
      </c>
      <c r="BB119" s="36" t="s">
        <v>589</v>
      </c>
      <c r="BC119" s="36" t="s">
        <v>589</v>
      </c>
      <c r="BD119" s="36" t="s">
        <v>593</v>
      </c>
      <c r="BE119" s="36" t="s">
        <v>589</v>
      </c>
      <c r="BF119" s="36" t="s">
        <v>589</v>
      </c>
      <c r="BG119" s="36" t="s">
        <v>589</v>
      </c>
    </row>
    <row r="120" spans="44:59" ht="13.8" thickBot="1" x14ac:dyDescent="0.3">
      <c r="AR120" s="35" t="s">
        <v>594</v>
      </c>
      <c r="AS120" s="36" t="s">
        <v>595</v>
      </c>
      <c r="AT120" s="36" t="s">
        <v>596</v>
      </c>
      <c r="AU120" s="36" t="s">
        <v>597</v>
      </c>
      <c r="AV120" s="36" t="s">
        <v>598</v>
      </c>
      <c r="AW120" s="36" t="s">
        <v>599</v>
      </c>
      <c r="AX120" s="36" t="s">
        <v>599</v>
      </c>
      <c r="AY120" s="36" t="s">
        <v>600</v>
      </c>
      <c r="AZ120" s="36" t="s">
        <v>601</v>
      </c>
      <c r="BA120" s="36" t="s">
        <v>602</v>
      </c>
      <c r="BB120" s="36" t="s">
        <v>599</v>
      </c>
      <c r="BC120" s="36" t="s">
        <v>599</v>
      </c>
      <c r="BD120" s="36" t="s">
        <v>603</v>
      </c>
      <c r="BE120" s="36" t="s">
        <v>599</v>
      </c>
      <c r="BF120" s="36" t="s">
        <v>599</v>
      </c>
      <c r="BG120" s="36" t="s">
        <v>599</v>
      </c>
    </row>
    <row r="121" spans="44:59" ht="13.8" thickBot="1" x14ac:dyDescent="0.3">
      <c r="AR121" s="35" t="s">
        <v>604</v>
      </c>
      <c r="AS121" s="36" t="s">
        <v>605</v>
      </c>
      <c r="AT121" s="36" t="s">
        <v>606</v>
      </c>
      <c r="AU121" s="36" t="s">
        <v>607</v>
      </c>
      <c r="AV121" s="36" t="s">
        <v>608</v>
      </c>
      <c r="AW121" s="36" t="s">
        <v>609</v>
      </c>
      <c r="AX121" s="36" t="s">
        <v>609</v>
      </c>
      <c r="AY121" s="36" t="s">
        <v>610</v>
      </c>
      <c r="AZ121" s="36" t="s">
        <v>611</v>
      </c>
      <c r="BA121" s="36" t="s">
        <v>612</v>
      </c>
      <c r="BB121" s="36" t="s">
        <v>609</v>
      </c>
      <c r="BC121" s="36" t="s">
        <v>609</v>
      </c>
      <c r="BD121" s="36" t="s">
        <v>613</v>
      </c>
      <c r="BE121" s="36" t="s">
        <v>609</v>
      </c>
      <c r="BF121" s="36" t="s">
        <v>609</v>
      </c>
      <c r="BG121" s="36" t="s">
        <v>609</v>
      </c>
    </row>
    <row r="122" spans="44:59" ht="13.8" thickBot="1" x14ac:dyDescent="0.3">
      <c r="AR122" s="35" t="s">
        <v>614</v>
      </c>
      <c r="AS122" s="36" t="s">
        <v>615</v>
      </c>
      <c r="AT122" s="36" t="s">
        <v>616</v>
      </c>
      <c r="AU122" s="36" t="s">
        <v>617</v>
      </c>
      <c r="AV122" s="36" t="s">
        <v>618</v>
      </c>
      <c r="AW122" s="36" t="s">
        <v>619</v>
      </c>
      <c r="AX122" s="36" t="s">
        <v>619</v>
      </c>
      <c r="AY122" s="36" t="s">
        <v>620</v>
      </c>
      <c r="AZ122" s="36" t="s">
        <v>621</v>
      </c>
      <c r="BA122" s="36" t="s">
        <v>622</v>
      </c>
      <c r="BB122" s="36" t="s">
        <v>619</v>
      </c>
      <c r="BC122" s="36" t="s">
        <v>619</v>
      </c>
      <c r="BD122" s="36" t="s">
        <v>623</v>
      </c>
      <c r="BE122" s="36" t="s">
        <v>619</v>
      </c>
      <c r="BF122" s="36" t="s">
        <v>619</v>
      </c>
      <c r="BG122" s="36" t="s">
        <v>619</v>
      </c>
    </row>
    <row r="123" spans="44:59" ht="13.8" thickBot="1" x14ac:dyDescent="0.3">
      <c r="AR123" s="35" t="s">
        <v>624</v>
      </c>
      <c r="AS123" s="36" t="s">
        <v>625</v>
      </c>
      <c r="AT123" s="36" t="s">
        <v>626</v>
      </c>
      <c r="AU123" s="36" t="s">
        <v>627</v>
      </c>
      <c r="AV123" s="36" t="s">
        <v>628</v>
      </c>
      <c r="AW123" s="36" t="s">
        <v>629</v>
      </c>
      <c r="AX123" s="36" t="s">
        <v>629</v>
      </c>
      <c r="AY123" s="36" t="s">
        <v>630</v>
      </c>
      <c r="AZ123" s="36" t="s">
        <v>631</v>
      </c>
      <c r="BA123" s="36" t="s">
        <v>632</v>
      </c>
      <c r="BB123" s="36" t="s">
        <v>629</v>
      </c>
      <c r="BC123" s="36" t="s">
        <v>629</v>
      </c>
      <c r="BD123" s="36" t="s">
        <v>633</v>
      </c>
      <c r="BE123" s="36" t="s">
        <v>629</v>
      </c>
      <c r="BF123" s="36" t="s">
        <v>629</v>
      </c>
      <c r="BG123" s="36" t="s">
        <v>629</v>
      </c>
    </row>
    <row r="124" spans="44:59" ht="13.8" thickBot="1" x14ac:dyDescent="0.3">
      <c r="AR124" s="35" t="s">
        <v>634</v>
      </c>
      <c r="AS124" s="36" t="s">
        <v>635</v>
      </c>
      <c r="AT124" s="36" t="s">
        <v>636</v>
      </c>
      <c r="AU124" s="36" t="s">
        <v>637</v>
      </c>
      <c r="AV124" s="36" t="s">
        <v>638</v>
      </c>
      <c r="AW124" s="36" t="s">
        <v>639</v>
      </c>
      <c r="AX124" s="36" t="s">
        <v>639</v>
      </c>
      <c r="AY124" s="36" t="s">
        <v>640</v>
      </c>
      <c r="AZ124" s="36" t="s">
        <v>641</v>
      </c>
      <c r="BA124" s="36" t="s">
        <v>642</v>
      </c>
      <c r="BB124" s="36" t="s">
        <v>639</v>
      </c>
      <c r="BC124" s="36" t="s">
        <v>639</v>
      </c>
      <c r="BD124" s="36" t="s">
        <v>643</v>
      </c>
      <c r="BE124" s="36" t="s">
        <v>639</v>
      </c>
      <c r="BF124" s="36" t="s">
        <v>639</v>
      </c>
      <c r="BG124" s="36" t="s">
        <v>639</v>
      </c>
    </row>
    <row r="125" spans="44:59" ht="13.8" thickBot="1" x14ac:dyDescent="0.3">
      <c r="AR125" s="35" t="s">
        <v>644</v>
      </c>
      <c r="AS125" s="36" t="s">
        <v>645</v>
      </c>
      <c r="AT125" s="36" t="s">
        <v>646</v>
      </c>
      <c r="AU125" s="36" t="s">
        <v>647</v>
      </c>
      <c r="AV125" s="36" t="s">
        <v>648</v>
      </c>
      <c r="AW125" s="36" t="s">
        <v>649</v>
      </c>
      <c r="AX125" s="36" t="s">
        <v>649</v>
      </c>
      <c r="AY125" s="36" t="s">
        <v>650</v>
      </c>
      <c r="AZ125" s="36" t="s">
        <v>651</v>
      </c>
      <c r="BA125" s="36" t="s">
        <v>652</v>
      </c>
      <c r="BB125" s="36" t="s">
        <v>649</v>
      </c>
      <c r="BC125" s="36" t="s">
        <v>649</v>
      </c>
      <c r="BD125" s="36" t="s">
        <v>653</v>
      </c>
      <c r="BE125" s="36" t="s">
        <v>649</v>
      </c>
      <c r="BF125" s="36" t="s">
        <v>649</v>
      </c>
      <c r="BG125" s="36" t="s">
        <v>649</v>
      </c>
    </row>
    <row r="126" spans="44:59" ht="13.8" thickBot="1" x14ac:dyDescent="0.3">
      <c r="AR126" s="35" t="s">
        <v>654</v>
      </c>
      <c r="AS126" s="36" t="s">
        <v>655</v>
      </c>
      <c r="AT126" s="36" t="s">
        <v>656</v>
      </c>
      <c r="AU126" s="36" t="s">
        <v>657</v>
      </c>
      <c r="AV126" s="36" t="s">
        <v>658</v>
      </c>
      <c r="AW126" s="36" t="s">
        <v>659</v>
      </c>
      <c r="AX126" s="36" t="s">
        <v>659</v>
      </c>
      <c r="AY126" s="36" t="s">
        <v>660</v>
      </c>
      <c r="AZ126" s="36" t="s">
        <v>661</v>
      </c>
      <c r="BA126" s="36" t="s">
        <v>662</v>
      </c>
      <c r="BB126" s="36" t="s">
        <v>659</v>
      </c>
      <c r="BC126" s="36" t="s">
        <v>659</v>
      </c>
      <c r="BD126" s="36" t="s">
        <v>663</v>
      </c>
      <c r="BE126" s="36" t="s">
        <v>659</v>
      </c>
      <c r="BF126" s="36" t="s">
        <v>659</v>
      </c>
      <c r="BG126" s="36" t="s">
        <v>659</v>
      </c>
    </row>
    <row r="127" spans="44:59" ht="13.8" thickBot="1" x14ac:dyDescent="0.3">
      <c r="AR127" s="35" t="s">
        <v>664</v>
      </c>
      <c r="AS127" s="36" t="s">
        <v>665</v>
      </c>
      <c r="AT127" s="36" t="s">
        <v>666</v>
      </c>
      <c r="AU127" s="36" t="s">
        <v>667</v>
      </c>
      <c r="AV127" s="36" t="s">
        <v>668</v>
      </c>
      <c r="AW127" s="36" t="s">
        <v>669</v>
      </c>
      <c r="AX127" s="36" t="s">
        <v>669</v>
      </c>
      <c r="AY127" s="36" t="s">
        <v>670</v>
      </c>
      <c r="AZ127" s="36" t="s">
        <v>671</v>
      </c>
      <c r="BA127" s="36" t="s">
        <v>672</v>
      </c>
      <c r="BB127" s="36" t="s">
        <v>669</v>
      </c>
      <c r="BC127" s="36" t="s">
        <v>669</v>
      </c>
      <c r="BD127" s="36" t="s">
        <v>673</v>
      </c>
      <c r="BE127" s="36" t="s">
        <v>669</v>
      </c>
      <c r="BF127" s="36" t="s">
        <v>669</v>
      </c>
      <c r="BG127" s="36" t="s">
        <v>669</v>
      </c>
    </row>
    <row r="128" spans="44:59" ht="13.8" thickBot="1" x14ac:dyDescent="0.3">
      <c r="AR128" s="35" t="s">
        <v>674</v>
      </c>
      <c r="AS128" s="36" t="s">
        <v>675</v>
      </c>
      <c r="AT128" s="36" t="s">
        <v>676</v>
      </c>
      <c r="AU128" s="36" t="s">
        <v>677</v>
      </c>
      <c r="AV128" s="36" t="s">
        <v>678</v>
      </c>
      <c r="AW128" s="36" t="s">
        <v>679</v>
      </c>
      <c r="AX128" s="36" t="s">
        <v>679</v>
      </c>
      <c r="AY128" s="36" t="s">
        <v>680</v>
      </c>
      <c r="AZ128" s="36" t="s">
        <v>681</v>
      </c>
      <c r="BA128" s="36" t="s">
        <v>682</v>
      </c>
      <c r="BB128" s="36" t="s">
        <v>679</v>
      </c>
      <c r="BC128" s="36" t="s">
        <v>679</v>
      </c>
      <c r="BD128" s="36" t="s">
        <v>683</v>
      </c>
      <c r="BE128" s="36" t="s">
        <v>679</v>
      </c>
      <c r="BF128" s="36" t="s">
        <v>679</v>
      </c>
      <c r="BG128" s="36" t="s">
        <v>679</v>
      </c>
    </row>
    <row r="129" spans="44:59" ht="13.8" thickBot="1" x14ac:dyDescent="0.3">
      <c r="AR129" s="35" t="s">
        <v>684</v>
      </c>
      <c r="AS129" s="36" t="s">
        <v>685</v>
      </c>
      <c r="AT129" s="36" t="s">
        <v>686</v>
      </c>
      <c r="AU129" s="36" t="s">
        <v>687</v>
      </c>
      <c r="AV129" s="36" t="s">
        <v>688</v>
      </c>
      <c r="AW129" s="36" t="s">
        <v>686</v>
      </c>
      <c r="AX129" s="36" t="s">
        <v>686</v>
      </c>
      <c r="AY129" s="36" t="s">
        <v>689</v>
      </c>
      <c r="AZ129" s="36" t="s">
        <v>690</v>
      </c>
      <c r="BA129" s="36" t="s">
        <v>691</v>
      </c>
      <c r="BB129" s="36" t="s">
        <v>686</v>
      </c>
      <c r="BC129" s="36" t="s">
        <v>686</v>
      </c>
      <c r="BD129" s="36" t="s">
        <v>692</v>
      </c>
      <c r="BE129" s="36" t="s">
        <v>686</v>
      </c>
      <c r="BF129" s="36" t="s">
        <v>686</v>
      </c>
      <c r="BG129" s="36" t="s">
        <v>686</v>
      </c>
    </row>
    <row r="130" spans="44:59" ht="13.8" thickBot="1" x14ac:dyDescent="0.3">
      <c r="AR130" s="35" t="s">
        <v>693</v>
      </c>
      <c r="AS130" s="36" t="s">
        <v>694</v>
      </c>
      <c r="AT130" s="36" t="s">
        <v>695</v>
      </c>
      <c r="AU130" s="36" t="s">
        <v>696</v>
      </c>
      <c r="AV130" s="36" t="s">
        <v>697</v>
      </c>
      <c r="AW130" s="36" t="s">
        <v>695</v>
      </c>
      <c r="AX130" s="36" t="s">
        <v>695</v>
      </c>
      <c r="AY130" s="36" t="s">
        <v>698</v>
      </c>
      <c r="AZ130" s="36" t="s">
        <v>695</v>
      </c>
      <c r="BA130" s="36" t="s">
        <v>699</v>
      </c>
      <c r="BB130" s="36" t="s">
        <v>695</v>
      </c>
      <c r="BC130" s="36" t="s">
        <v>695</v>
      </c>
      <c r="BD130" s="36" t="s">
        <v>700</v>
      </c>
      <c r="BE130" s="36" t="s">
        <v>695</v>
      </c>
      <c r="BF130" s="36" t="s">
        <v>695</v>
      </c>
      <c r="BG130" s="36" t="s">
        <v>695</v>
      </c>
    </row>
    <row r="131" spans="44:59" ht="13.8" thickBot="1" x14ac:dyDescent="0.3">
      <c r="AR131" s="35" t="s">
        <v>701</v>
      </c>
      <c r="AS131" s="36" t="s">
        <v>702</v>
      </c>
      <c r="AT131" s="36" t="s">
        <v>703</v>
      </c>
      <c r="AU131" s="36" t="s">
        <v>704</v>
      </c>
      <c r="AV131" s="36" t="s">
        <v>705</v>
      </c>
      <c r="AW131" s="36" t="s">
        <v>703</v>
      </c>
      <c r="AX131" s="36" t="s">
        <v>703</v>
      </c>
      <c r="AY131" s="36" t="s">
        <v>706</v>
      </c>
      <c r="AZ131" s="36" t="s">
        <v>703</v>
      </c>
      <c r="BA131" s="36" t="s">
        <v>707</v>
      </c>
      <c r="BB131" s="36" t="s">
        <v>703</v>
      </c>
      <c r="BC131" s="36" t="s">
        <v>703</v>
      </c>
      <c r="BD131" s="36" t="s">
        <v>708</v>
      </c>
      <c r="BE131" s="36" t="s">
        <v>703</v>
      </c>
      <c r="BF131" s="36" t="s">
        <v>703</v>
      </c>
      <c r="BG131" s="36" t="s">
        <v>703</v>
      </c>
    </row>
    <row r="132" spans="44:59" ht="13.8" thickBot="1" x14ac:dyDescent="0.3">
      <c r="AR132" s="35" t="s">
        <v>709</v>
      </c>
      <c r="AS132" s="36" t="s">
        <v>710</v>
      </c>
      <c r="AT132" s="36" t="s">
        <v>710</v>
      </c>
      <c r="AU132" s="36" t="s">
        <v>711</v>
      </c>
      <c r="AV132" s="36" t="s">
        <v>712</v>
      </c>
      <c r="AW132" s="36" t="s">
        <v>710</v>
      </c>
      <c r="AX132" s="36" t="s">
        <v>710</v>
      </c>
      <c r="AY132" s="36" t="s">
        <v>713</v>
      </c>
      <c r="AZ132" s="36" t="s">
        <v>710</v>
      </c>
      <c r="BA132" s="36" t="s">
        <v>714</v>
      </c>
      <c r="BB132" s="36" t="s">
        <v>710</v>
      </c>
      <c r="BC132" s="36" t="s">
        <v>710</v>
      </c>
      <c r="BD132" s="36" t="s">
        <v>710</v>
      </c>
      <c r="BE132" s="36" t="s">
        <v>710</v>
      </c>
      <c r="BF132" s="36" t="s">
        <v>710</v>
      </c>
      <c r="BG132" s="36" t="s">
        <v>710</v>
      </c>
    </row>
    <row r="133" spans="44:59" ht="13.8" thickBot="1" x14ac:dyDescent="0.3">
      <c r="AR133" s="35" t="s">
        <v>715</v>
      </c>
      <c r="AS133" s="36" t="s">
        <v>716</v>
      </c>
      <c r="AT133" s="36" t="s">
        <v>716</v>
      </c>
      <c r="AU133" s="36" t="s">
        <v>717</v>
      </c>
      <c r="AV133" s="36" t="s">
        <v>718</v>
      </c>
      <c r="AW133" s="36" t="s">
        <v>716</v>
      </c>
      <c r="AX133" s="36" t="s">
        <v>716</v>
      </c>
      <c r="AY133" s="36" t="s">
        <v>719</v>
      </c>
      <c r="AZ133" s="36" t="s">
        <v>716</v>
      </c>
      <c r="BA133" s="36" t="s">
        <v>720</v>
      </c>
      <c r="BB133" s="36" t="s">
        <v>716</v>
      </c>
      <c r="BC133" s="36" t="s">
        <v>716</v>
      </c>
      <c r="BD133" s="36" t="s">
        <v>716</v>
      </c>
      <c r="BE133" s="36" t="s">
        <v>716</v>
      </c>
      <c r="BF133" s="36" t="s">
        <v>716</v>
      </c>
      <c r="BG133" s="36" t="s">
        <v>716</v>
      </c>
    </row>
    <row r="134" spans="44:59" ht="13.8" thickBot="1" x14ac:dyDescent="0.3">
      <c r="AR134" s="35" t="s">
        <v>721</v>
      </c>
      <c r="AS134" s="36" t="s">
        <v>722</v>
      </c>
      <c r="AT134" s="36" t="s">
        <v>722</v>
      </c>
      <c r="AU134" s="36" t="s">
        <v>723</v>
      </c>
      <c r="AV134" s="36" t="s">
        <v>724</v>
      </c>
      <c r="AW134" s="36" t="s">
        <v>722</v>
      </c>
      <c r="AX134" s="36" t="s">
        <v>722</v>
      </c>
      <c r="AY134" s="36" t="s">
        <v>725</v>
      </c>
      <c r="AZ134" s="36" t="s">
        <v>722</v>
      </c>
      <c r="BA134" s="36" t="s">
        <v>726</v>
      </c>
      <c r="BB134" s="36" t="s">
        <v>722</v>
      </c>
      <c r="BC134" s="36" t="s">
        <v>722</v>
      </c>
      <c r="BD134" s="36" t="s">
        <v>722</v>
      </c>
      <c r="BE134" s="36" t="s">
        <v>722</v>
      </c>
      <c r="BF134" s="36" t="s">
        <v>722</v>
      </c>
      <c r="BG134" s="36" t="s">
        <v>722</v>
      </c>
    </row>
    <row r="135" spans="44:59" ht="13.8" thickBot="1" x14ac:dyDescent="0.3">
      <c r="AR135" s="35" t="s">
        <v>727</v>
      </c>
      <c r="AS135" s="36" t="s">
        <v>728</v>
      </c>
      <c r="AT135" s="36" t="s">
        <v>728</v>
      </c>
      <c r="AU135" s="36" t="s">
        <v>729</v>
      </c>
      <c r="AV135" s="36" t="s">
        <v>730</v>
      </c>
      <c r="AW135" s="36" t="s">
        <v>728</v>
      </c>
      <c r="AX135" s="36" t="s">
        <v>728</v>
      </c>
      <c r="AY135" s="36" t="s">
        <v>731</v>
      </c>
      <c r="AZ135" s="36" t="s">
        <v>728</v>
      </c>
      <c r="BA135" s="36" t="s">
        <v>732</v>
      </c>
      <c r="BB135" s="36" t="s">
        <v>728</v>
      </c>
      <c r="BC135" s="36" t="s">
        <v>728</v>
      </c>
      <c r="BD135" s="36" t="s">
        <v>728</v>
      </c>
      <c r="BE135" s="36" t="s">
        <v>728</v>
      </c>
      <c r="BF135" s="36" t="s">
        <v>728</v>
      </c>
      <c r="BG135" s="36" t="s">
        <v>728</v>
      </c>
    </row>
    <row r="136" spans="44:59" ht="13.8" thickBot="1" x14ac:dyDescent="0.3">
      <c r="AR136" s="35" t="s">
        <v>733</v>
      </c>
      <c r="AS136" s="36" t="s">
        <v>734</v>
      </c>
      <c r="AT136" s="36" t="s">
        <v>734</v>
      </c>
      <c r="AU136" s="36" t="s">
        <v>735</v>
      </c>
      <c r="AV136" s="36" t="s">
        <v>736</v>
      </c>
      <c r="AW136" s="36" t="s">
        <v>734</v>
      </c>
      <c r="AX136" s="36" t="s">
        <v>734</v>
      </c>
      <c r="AY136" s="36" t="s">
        <v>734</v>
      </c>
      <c r="AZ136" s="36" t="s">
        <v>734</v>
      </c>
      <c r="BA136" s="36" t="s">
        <v>734</v>
      </c>
      <c r="BB136" s="36" t="s">
        <v>734</v>
      </c>
      <c r="BC136" s="36" t="s">
        <v>734</v>
      </c>
      <c r="BD136" s="36" t="s">
        <v>734</v>
      </c>
      <c r="BE136" s="36" t="s">
        <v>734</v>
      </c>
      <c r="BF136" s="36" t="s">
        <v>734</v>
      </c>
      <c r="BG136" s="36" t="s">
        <v>734</v>
      </c>
    </row>
    <row r="137" spans="44:59" ht="18.600000000000001" thickBot="1" x14ac:dyDescent="0.3">
      <c r="AR137" s="31"/>
    </row>
    <row r="138" spans="44:59" ht="13.8" thickBot="1" x14ac:dyDescent="0.3">
      <c r="AR138" s="35" t="s">
        <v>737</v>
      </c>
      <c r="AS138" s="35" t="s">
        <v>52</v>
      </c>
      <c r="AT138" s="35" t="s">
        <v>53</v>
      </c>
      <c r="AU138" s="35" t="s">
        <v>54</v>
      </c>
      <c r="AV138" s="35" t="s">
        <v>55</v>
      </c>
      <c r="AW138" s="35" t="s">
        <v>56</v>
      </c>
      <c r="AX138" s="35" t="s">
        <v>57</v>
      </c>
      <c r="AY138" s="35" t="s">
        <v>58</v>
      </c>
      <c r="AZ138" s="35" t="s">
        <v>59</v>
      </c>
      <c r="BA138" s="35" t="s">
        <v>60</v>
      </c>
      <c r="BB138" s="35" t="s">
        <v>61</v>
      </c>
      <c r="BC138" s="35" t="s">
        <v>62</v>
      </c>
      <c r="BD138" s="35" t="s">
        <v>63</v>
      </c>
      <c r="BE138" s="35" t="s">
        <v>64</v>
      </c>
      <c r="BF138" s="35" t="s">
        <v>65</v>
      </c>
      <c r="BG138" s="35" t="s">
        <v>66</v>
      </c>
    </row>
    <row r="139" spans="44:59" ht="13.8" thickBot="1" x14ac:dyDescent="0.3">
      <c r="AR139" s="35" t="s">
        <v>132</v>
      </c>
      <c r="AS139" s="36">
        <v>113.5</v>
      </c>
      <c r="AT139" s="36">
        <v>85.5</v>
      </c>
      <c r="AU139" s="36">
        <v>499925.3</v>
      </c>
      <c r="AV139" s="36">
        <v>499652.8</v>
      </c>
      <c r="AW139" s="36">
        <v>62</v>
      </c>
      <c r="AX139" s="36">
        <v>74</v>
      </c>
      <c r="AY139" s="36">
        <v>99</v>
      </c>
      <c r="AZ139" s="36">
        <v>66</v>
      </c>
      <c r="BA139" s="36">
        <v>69.5</v>
      </c>
      <c r="BB139" s="36">
        <v>62</v>
      </c>
      <c r="BC139" s="36">
        <v>62</v>
      </c>
      <c r="BD139" s="36">
        <v>82.5</v>
      </c>
      <c r="BE139" s="36">
        <v>62</v>
      </c>
      <c r="BF139" s="36">
        <v>62</v>
      </c>
      <c r="BG139" s="36">
        <v>62</v>
      </c>
    </row>
    <row r="140" spans="44:59" ht="13.8" thickBot="1" x14ac:dyDescent="0.3">
      <c r="AR140" s="35" t="s">
        <v>143</v>
      </c>
      <c r="AS140" s="36">
        <v>112.5</v>
      </c>
      <c r="AT140" s="36">
        <v>84.5</v>
      </c>
      <c r="AU140" s="36">
        <v>499924.3</v>
      </c>
      <c r="AV140" s="36">
        <v>499651.8</v>
      </c>
      <c r="AW140" s="36">
        <v>61</v>
      </c>
      <c r="AX140" s="36">
        <v>73</v>
      </c>
      <c r="AY140" s="36">
        <v>96.5</v>
      </c>
      <c r="AZ140" s="36">
        <v>65</v>
      </c>
      <c r="BA140" s="36">
        <v>68.5</v>
      </c>
      <c r="BB140" s="36">
        <v>61</v>
      </c>
      <c r="BC140" s="36">
        <v>61</v>
      </c>
      <c r="BD140" s="36">
        <v>81.5</v>
      </c>
      <c r="BE140" s="36">
        <v>61</v>
      </c>
      <c r="BF140" s="36">
        <v>61</v>
      </c>
      <c r="BG140" s="36">
        <v>61</v>
      </c>
    </row>
    <row r="141" spans="44:59" ht="13.8" thickBot="1" x14ac:dyDescent="0.3">
      <c r="AR141" s="35" t="s">
        <v>154</v>
      </c>
      <c r="AS141" s="36">
        <v>91</v>
      </c>
      <c r="AT141" s="36">
        <v>83.5</v>
      </c>
      <c r="AU141" s="36">
        <v>499923.3</v>
      </c>
      <c r="AV141" s="36">
        <v>499650.8</v>
      </c>
      <c r="AW141" s="36">
        <v>60</v>
      </c>
      <c r="AX141" s="36">
        <v>60</v>
      </c>
      <c r="AY141" s="36">
        <v>95.5</v>
      </c>
      <c r="AZ141" s="36">
        <v>64</v>
      </c>
      <c r="BA141" s="36">
        <v>67.5</v>
      </c>
      <c r="BB141" s="36">
        <v>60</v>
      </c>
      <c r="BC141" s="36">
        <v>60</v>
      </c>
      <c r="BD141" s="36">
        <v>80.5</v>
      </c>
      <c r="BE141" s="36">
        <v>60</v>
      </c>
      <c r="BF141" s="36">
        <v>60</v>
      </c>
      <c r="BG141" s="36">
        <v>60</v>
      </c>
    </row>
    <row r="142" spans="44:59" ht="13.8" thickBot="1" x14ac:dyDescent="0.3">
      <c r="AR142" s="35" t="s">
        <v>164</v>
      </c>
      <c r="AS142" s="36">
        <v>90</v>
      </c>
      <c r="AT142" s="36">
        <v>82.5</v>
      </c>
      <c r="AU142" s="36">
        <v>499922.3</v>
      </c>
      <c r="AV142" s="36">
        <v>499649.8</v>
      </c>
      <c r="AW142" s="36">
        <v>59</v>
      </c>
      <c r="AX142" s="36">
        <v>59</v>
      </c>
      <c r="AY142" s="36">
        <v>94.5</v>
      </c>
      <c r="AZ142" s="36">
        <v>63</v>
      </c>
      <c r="BA142" s="36">
        <v>66.5</v>
      </c>
      <c r="BB142" s="36">
        <v>59</v>
      </c>
      <c r="BC142" s="36">
        <v>59</v>
      </c>
      <c r="BD142" s="36">
        <v>66</v>
      </c>
      <c r="BE142" s="36">
        <v>59</v>
      </c>
      <c r="BF142" s="36">
        <v>59</v>
      </c>
      <c r="BG142" s="36">
        <v>59</v>
      </c>
    </row>
    <row r="143" spans="44:59" ht="13.8" thickBot="1" x14ac:dyDescent="0.3">
      <c r="AR143" s="35" t="s">
        <v>174</v>
      </c>
      <c r="AS143" s="36">
        <v>89</v>
      </c>
      <c r="AT143" s="36">
        <v>81.5</v>
      </c>
      <c r="AU143" s="36">
        <v>499921.3</v>
      </c>
      <c r="AV143" s="36">
        <v>499648.8</v>
      </c>
      <c r="AW143" s="36">
        <v>58</v>
      </c>
      <c r="AX143" s="36">
        <v>58</v>
      </c>
      <c r="AY143" s="36">
        <v>93.5</v>
      </c>
      <c r="AZ143" s="36">
        <v>62</v>
      </c>
      <c r="BA143" s="36">
        <v>65.5</v>
      </c>
      <c r="BB143" s="36">
        <v>58</v>
      </c>
      <c r="BC143" s="36">
        <v>58</v>
      </c>
      <c r="BD143" s="36">
        <v>65</v>
      </c>
      <c r="BE143" s="36">
        <v>58</v>
      </c>
      <c r="BF143" s="36">
        <v>58</v>
      </c>
      <c r="BG143" s="36">
        <v>58</v>
      </c>
    </row>
    <row r="144" spans="44:59" ht="13.8" thickBot="1" x14ac:dyDescent="0.3">
      <c r="AR144" s="35" t="s">
        <v>184</v>
      </c>
      <c r="AS144" s="36">
        <v>88</v>
      </c>
      <c r="AT144" s="36">
        <v>80.5</v>
      </c>
      <c r="AU144" s="36">
        <v>499920.3</v>
      </c>
      <c r="AV144" s="36">
        <v>499647.8</v>
      </c>
      <c r="AW144" s="36">
        <v>57</v>
      </c>
      <c r="AX144" s="36">
        <v>57</v>
      </c>
      <c r="AY144" s="36">
        <v>86</v>
      </c>
      <c r="AZ144" s="36">
        <v>61</v>
      </c>
      <c r="BA144" s="36">
        <v>58</v>
      </c>
      <c r="BB144" s="36">
        <v>57</v>
      </c>
      <c r="BC144" s="36">
        <v>57</v>
      </c>
      <c r="BD144" s="36">
        <v>64</v>
      </c>
      <c r="BE144" s="36">
        <v>57</v>
      </c>
      <c r="BF144" s="36">
        <v>57</v>
      </c>
      <c r="BG144" s="36">
        <v>57</v>
      </c>
    </row>
    <row r="145" spans="44:59" ht="13.8" thickBot="1" x14ac:dyDescent="0.3">
      <c r="AR145" s="35" t="s">
        <v>194</v>
      </c>
      <c r="AS145" s="36">
        <v>87</v>
      </c>
      <c r="AT145" s="36">
        <v>79.5</v>
      </c>
      <c r="AU145" s="36">
        <v>499919.3</v>
      </c>
      <c r="AV145" s="36">
        <v>499646.8</v>
      </c>
      <c r="AW145" s="36">
        <v>56</v>
      </c>
      <c r="AX145" s="36">
        <v>56</v>
      </c>
      <c r="AY145" s="36">
        <v>85</v>
      </c>
      <c r="AZ145" s="36">
        <v>60</v>
      </c>
      <c r="BA145" s="36">
        <v>57</v>
      </c>
      <c r="BB145" s="36">
        <v>56</v>
      </c>
      <c r="BC145" s="36">
        <v>56</v>
      </c>
      <c r="BD145" s="36">
        <v>63</v>
      </c>
      <c r="BE145" s="36">
        <v>56</v>
      </c>
      <c r="BF145" s="36">
        <v>56</v>
      </c>
      <c r="BG145" s="36">
        <v>56</v>
      </c>
    </row>
    <row r="146" spans="44:59" ht="13.8" thickBot="1" x14ac:dyDescent="0.3">
      <c r="AR146" s="35" t="s">
        <v>204</v>
      </c>
      <c r="AS146" s="36">
        <v>86</v>
      </c>
      <c r="AT146" s="36">
        <v>78.5</v>
      </c>
      <c r="AU146" s="36">
        <v>499918.3</v>
      </c>
      <c r="AV146" s="36">
        <v>499638.3</v>
      </c>
      <c r="AW146" s="36">
        <v>55</v>
      </c>
      <c r="AX146" s="36">
        <v>55</v>
      </c>
      <c r="AY146" s="36">
        <v>84</v>
      </c>
      <c r="AZ146" s="36">
        <v>59</v>
      </c>
      <c r="BA146" s="36">
        <v>56</v>
      </c>
      <c r="BB146" s="36">
        <v>55</v>
      </c>
      <c r="BC146" s="36">
        <v>55</v>
      </c>
      <c r="BD146" s="36">
        <v>62</v>
      </c>
      <c r="BE146" s="36">
        <v>55</v>
      </c>
      <c r="BF146" s="36">
        <v>55</v>
      </c>
      <c r="BG146" s="36">
        <v>55</v>
      </c>
    </row>
    <row r="147" spans="44:59" ht="13.8" thickBot="1" x14ac:dyDescent="0.3">
      <c r="AR147" s="35" t="s">
        <v>214</v>
      </c>
      <c r="AS147" s="36">
        <v>85</v>
      </c>
      <c r="AT147" s="36">
        <v>77.5</v>
      </c>
      <c r="AU147" s="36">
        <v>499917.3</v>
      </c>
      <c r="AV147" s="36">
        <v>499637.3</v>
      </c>
      <c r="AW147" s="36">
        <v>54</v>
      </c>
      <c r="AX147" s="36">
        <v>54</v>
      </c>
      <c r="AY147" s="36">
        <v>83</v>
      </c>
      <c r="AZ147" s="36">
        <v>58</v>
      </c>
      <c r="BA147" s="36">
        <v>55</v>
      </c>
      <c r="BB147" s="36">
        <v>54</v>
      </c>
      <c r="BC147" s="36">
        <v>54</v>
      </c>
      <c r="BD147" s="36">
        <v>61</v>
      </c>
      <c r="BE147" s="36">
        <v>54</v>
      </c>
      <c r="BF147" s="36">
        <v>54</v>
      </c>
      <c r="BG147" s="36">
        <v>54</v>
      </c>
    </row>
    <row r="148" spans="44:59" ht="13.8" thickBot="1" x14ac:dyDescent="0.3">
      <c r="AR148" s="35" t="s">
        <v>224</v>
      </c>
      <c r="AS148" s="36">
        <v>84</v>
      </c>
      <c r="AT148" s="36">
        <v>76.5</v>
      </c>
      <c r="AU148" s="36">
        <v>499916.3</v>
      </c>
      <c r="AV148" s="36">
        <v>499636.3</v>
      </c>
      <c r="AW148" s="36">
        <v>53</v>
      </c>
      <c r="AX148" s="36">
        <v>53</v>
      </c>
      <c r="AY148" s="36">
        <v>82</v>
      </c>
      <c r="AZ148" s="36">
        <v>57</v>
      </c>
      <c r="BA148" s="36">
        <v>54</v>
      </c>
      <c r="BB148" s="36">
        <v>53</v>
      </c>
      <c r="BC148" s="36">
        <v>53</v>
      </c>
      <c r="BD148" s="36">
        <v>60</v>
      </c>
      <c r="BE148" s="36">
        <v>53</v>
      </c>
      <c r="BF148" s="36">
        <v>53</v>
      </c>
      <c r="BG148" s="36">
        <v>53</v>
      </c>
    </row>
    <row r="149" spans="44:59" ht="13.8" thickBot="1" x14ac:dyDescent="0.3">
      <c r="AR149" s="35" t="s">
        <v>234</v>
      </c>
      <c r="AS149" s="36">
        <v>83</v>
      </c>
      <c r="AT149" s="36">
        <v>75.5</v>
      </c>
      <c r="AU149" s="36">
        <v>499915.3</v>
      </c>
      <c r="AV149" s="36">
        <v>499635.3</v>
      </c>
      <c r="AW149" s="36">
        <v>52</v>
      </c>
      <c r="AX149" s="36">
        <v>52</v>
      </c>
      <c r="AY149" s="36">
        <v>81</v>
      </c>
      <c r="AZ149" s="36">
        <v>56</v>
      </c>
      <c r="BA149" s="36">
        <v>53</v>
      </c>
      <c r="BB149" s="36">
        <v>52</v>
      </c>
      <c r="BC149" s="36">
        <v>52</v>
      </c>
      <c r="BD149" s="36">
        <v>59</v>
      </c>
      <c r="BE149" s="36">
        <v>52</v>
      </c>
      <c r="BF149" s="36">
        <v>52</v>
      </c>
      <c r="BG149" s="36">
        <v>52</v>
      </c>
    </row>
    <row r="150" spans="44:59" ht="13.8" thickBot="1" x14ac:dyDescent="0.3">
      <c r="AR150" s="35" t="s">
        <v>244</v>
      </c>
      <c r="AS150" s="36">
        <v>82</v>
      </c>
      <c r="AT150" s="36">
        <v>74.5</v>
      </c>
      <c r="AU150" s="36">
        <v>499914.3</v>
      </c>
      <c r="AV150" s="36">
        <v>499634.3</v>
      </c>
      <c r="AW150" s="36">
        <v>51</v>
      </c>
      <c r="AX150" s="36">
        <v>51</v>
      </c>
      <c r="AY150" s="36">
        <v>80</v>
      </c>
      <c r="AZ150" s="36">
        <v>55</v>
      </c>
      <c r="BA150" s="36">
        <v>52</v>
      </c>
      <c r="BB150" s="36">
        <v>51</v>
      </c>
      <c r="BC150" s="36">
        <v>51</v>
      </c>
      <c r="BD150" s="36">
        <v>58</v>
      </c>
      <c r="BE150" s="36">
        <v>51</v>
      </c>
      <c r="BF150" s="36">
        <v>51</v>
      </c>
      <c r="BG150" s="36">
        <v>51</v>
      </c>
    </row>
    <row r="151" spans="44:59" ht="13.8" thickBot="1" x14ac:dyDescent="0.3">
      <c r="AR151" s="35" t="s">
        <v>254</v>
      </c>
      <c r="AS151" s="36">
        <v>81</v>
      </c>
      <c r="AT151" s="36">
        <v>73.5</v>
      </c>
      <c r="AU151" s="36">
        <v>499913.3</v>
      </c>
      <c r="AV151" s="36">
        <v>499633.3</v>
      </c>
      <c r="AW151" s="36">
        <v>50</v>
      </c>
      <c r="AX151" s="36">
        <v>50</v>
      </c>
      <c r="AY151" s="36">
        <v>79</v>
      </c>
      <c r="AZ151" s="36">
        <v>54</v>
      </c>
      <c r="BA151" s="36">
        <v>51</v>
      </c>
      <c r="BB151" s="36">
        <v>50</v>
      </c>
      <c r="BC151" s="36">
        <v>50</v>
      </c>
      <c r="BD151" s="36">
        <v>57</v>
      </c>
      <c r="BE151" s="36">
        <v>50</v>
      </c>
      <c r="BF151" s="36">
        <v>50</v>
      </c>
      <c r="BG151" s="36">
        <v>50</v>
      </c>
    </row>
    <row r="152" spans="44:59" ht="13.8" thickBot="1" x14ac:dyDescent="0.3">
      <c r="AR152" s="35" t="s">
        <v>264</v>
      </c>
      <c r="AS152" s="36">
        <v>80</v>
      </c>
      <c r="AT152" s="36">
        <v>72.5</v>
      </c>
      <c r="AU152" s="36">
        <v>499912.3</v>
      </c>
      <c r="AV152" s="36">
        <v>499632.3</v>
      </c>
      <c r="AW152" s="36">
        <v>49</v>
      </c>
      <c r="AX152" s="36">
        <v>49</v>
      </c>
      <c r="AY152" s="36">
        <v>78</v>
      </c>
      <c r="AZ152" s="36">
        <v>53</v>
      </c>
      <c r="BA152" s="36">
        <v>50</v>
      </c>
      <c r="BB152" s="36">
        <v>49</v>
      </c>
      <c r="BC152" s="36">
        <v>49</v>
      </c>
      <c r="BD152" s="36">
        <v>56</v>
      </c>
      <c r="BE152" s="36">
        <v>49</v>
      </c>
      <c r="BF152" s="36">
        <v>49</v>
      </c>
      <c r="BG152" s="36">
        <v>49</v>
      </c>
    </row>
    <row r="153" spans="44:59" ht="13.8" thickBot="1" x14ac:dyDescent="0.3">
      <c r="AR153" s="35" t="s">
        <v>274</v>
      </c>
      <c r="AS153" s="36">
        <v>79</v>
      </c>
      <c r="AT153" s="36">
        <v>71.5</v>
      </c>
      <c r="AU153" s="36">
        <v>499911.3</v>
      </c>
      <c r="AV153" s="36">
        <v>499631.3</v>
      </c>
      <c r="AW153" s="36">
        <v>48</v>
      </c>
      <c r="AX153" s="36">
        <v>48</v>
      </c>
      <c r="AY153" s="36">
        <v>77</v>
      </c>
      <c r="AZ153" s="36">
        <v>52</v>
      </c>
      <c r="BA153" s="36">
        <v>49</v>
      </c>
      <c r="BB153" s="36">
        <v>48</v>
      </c>
      <c r="BC153" s="36">
        <v>48</v>
      </c>
      <c r="BD153" s="36">
        <v>55</v>
      </c>
      <c r="BE153" s="36">
        <v>48</v>
      </c>
      <c r="BF153" s="36">
        <v>48</v>
      </c>
      <c r="BG153" s="36">
        <v>48</v>
      </c>
    </row>
    <row r="154" spans="44:59" ht="13.8" thickBot="1" x14ac:dyDescent="0.3">
      <c r="AR154" s="35" t="s">
        <v>284</v>
      </c>
      <c r="AS154" s="36">
        <v>78</v>
      </c>
      <c r="AT154" s="36">
        <v>70.5</v>
      </c>
      <c r="AU154" s="36">
        <v>499910.3</v>
      </c>
      <c r="AV154" s="36">
        <v>499630.3</v>
      </c>
      <c r="AW154" s="36">
        <v>47</v>
      </c>
      <c r="AX154" s="36">
        <v>47</v>
      </c>
      <c r="AY154" s="36">
        <v>76</v>
      </c>
      <c r="AZ154" s="36">
        <v>51</v>
      </c>
      <c r="BA154" s="36">
        <v>48</v>
      </c>
      <c r="BB154" s="36">
        <v>47</v>
      </c>
      <c r="BC154" s="36">
        <v>47</v>
      </c>
      <c r="BD154" s="36">
        <v>54</v>
      </c>
      <c r="BE154" s="36">
        <v>47</v>
      </c>
      <c r="BF154" s="36">
        <v>47</v>
      </c>
      <c r="BG154" s="36">
        <v>47</v>
      </c>
    </row>
    <row r="155" spans="44:59" ht="13.8" thickBot="1" x14ac:dyDescent="0.3">
      <c r="AR155" s="35" t="s">
        <v>294</v>
      </c>
      <c r="AS155" s="36">
        <v>77</v>
      </c>
      <c r="AT155" s="36">
        <v>69.5</v>
      </c>
      <c r="AU155" s="36">
        <v>499909.3</v>
      </c>
      <c r="AV155" s="36">
        <v>499629.3</v>
      </c>
      <c r="AW155" s="36">
        <v>46</v>
      </c>
      <c r="AX155" s="36">
        <v>46</v>
      </c>
      <c r="AY155" s="36">
        <v>75</v>
      </c>
      <c r="AZ155" s="36">
        <v>50</v>
      </c>
      <c r="BA155" s="36">
        <v>47</v>
      </c>
      <c r="BB155" s="36">
        <v>46</v>
      </c>
      <c r="BC155" s="36">
        <v>46</v>
      </c>
      <c r="BD155" s="36">
        <v>53</v>
      </c>
      <c r="BE155" s="36">
        <v>46</v>
      </c>
      <c r="BF155" s="36">
        <v>46</v>
      </c>
      <c r="BG155" s="36">
        <v>46</v>
      </c>
    </row>
    <row r="156" spans="44:59" ht="13.8" thickBot="1" x14ac:dyDescent="0.3">
      <c r="AR156" s="35" t="s">
        <v>304</v>
      </c>
      <c r="AS156" s="36">
        <v>76</v>
      </c>
      <c r="AT156" s="36">
        <v>68.5</v>
      </c>
      <c r="AU156" s="36">
        <v>499908.3</v>
      </c>
      <c r="AV156" s="36">
        <v>499628.3</v>
      </c>
      <c r="AW156" s="36">
        <v>45</v>
      </c>
      <c r="AX156" s="36">
        <v>45</v>
      </c>
      <c r="AY156" s="36">
        <v>74</v>
      </c>
      <c r="AZ156" s="36">
        <v>49</v>
      </c>
      <c r="BA156" s="36">
        <v>46</v>
      </c>
      <c r="BB156" s="36">
        <v>45</v>
      </c>
      <c r="BC156" s="36">
        <v>45</v>
      </c>
      <c r="BD156" s="36">
        <v>52</v>
      </c>
      <c r="BE156" s="36">
        <v>45</v>
      </c>
      <c r="BF156" s="36">
        <v>45</v>
      </c>
      <c r="BG156" s="36">
        <v>45</v>
      </c>
    </row>
    <row r="157" spans="44:59" ht="13.8" thickBot="1" x14ac:dyDescent="0.3">
      <c r="AR157" s="35" t="s">
        <v>314</v>
      </c>
      <c r="AS157" s="36">
        <v>75</v>
      </c>
      <c r="AT157" s="36">
        <v>67.5</v>
      </c>
      <c r="AU157" s="36">
        <v>499907.3</v>
      </c>
      <c r="AV157" s="36">
        <v>499627.3</v>
      </c>
      <c r="AW157" s="36">
        <v>44</v>
      </c>
      <c r="AX157" s="36">
        <v>44</v>
      </c>
      <c r="AY157" s="36">
        <v>73</v>
      </c>
      <c r="AZ157" s="36">
        <v>48</v>
      </c>
      <c r="BA157" s="36">
        <v>45</v>
      </c>
      <c r="BB157" s="36">
        <v>44</v>
      </c>
      <c r="BC157" s="36">
        <v>44</v>
      </c>
      <c r="BD157" s="36">
        <v>51</v>
      </c>
      <c r="BE157" s="36">
        <v>44</v>
      </c>
      <c r="BF157" s="36">
        <v>44</v>
      </c>
      <c r="BG157" s="36">
        <v>44</v>
      </c>
    </row>
    <row r="158" spans="44:59" ht="13.8" thickBot="1" x14ac:dyDescent="0.3">
      <c r="AR158" s="35" t="s">
        <v>324</v>
      </c>
      <c r="AS158" s="36">
        <v>74</v>
      </c>
      <c r="AT158" s="36">
        <v>66.5</v>
      </c>
      <c r="AU158" s="36">
        <v>499906.3</v>
      </c>
      <c r="AV158" s="36">
        <v>499626.3</v>
      </c>
      <c r="AW158" s="36">
        <v>43</v>
      </c>
      <c r="AX158" s="36">
        <v>43</v>
      </c>
      <c r="AY158" s="36">
        <v>72</v>
      </c>
      <c r="AZ158" s="36">
        <v>47</v>
      </c>
      <c r="BA158" s="36">
        <v>44</v>
      </c>
      <c r="BB158" s="36">
        <v>43</v>
      </c>
      <c r="BC158" s="36">
        <v>43</v>
      </c>
      <c r="BD158" s="36">
        <v>50</v>
      </c>
      <c r="BE158" s="36">
        <v>43</v>
      </c>
      <c r="BF158" s="36">
        <v>43</v>
      </c>
      <c r="BG158" s="36">
        <v>43</v>
      </c>
    </row>
    <row r="159" spans="44:59" ht="13.8" thickBot="1" x14ac:dyDescent="0.3">
      <c r="AR159" s="35" t="s">
        <v>334</v>
      </c>
      <c r="AS159" s="36">
        <v>73</v>
      </c>
      <c r="AT159" s="36">
        <v>65.5</v>
      </c>
      <c r="AU159" s="36">
        <v>499905.3</v>
      </c>
      <c r="AV159" s="36">
        <v>499625.3</v>
      </c>
      <c r="AW159" s="36">
        <v>42</v>
      </c>
      <c r="AX159" s="36">
        <v>42</v>
      </c>
      <c r="AY159" s="36">
        <v>71</v>
      </c>
      <c r="AZ159" s="36">
        <v>46</v>
      </c>
      <c r="BA159" s="36">
        <v>43</v>
      </c>
      <c r="BB159" s="36">
        <v>42</v>
      </c>
      <c r="BC159" s="36">
        <v>42</v>
      </c>
      <c r="BD159" s="36">
        <v>49</v>
      </c>
      <c r="BE159" s="36">
        <v>42</v>
      </c>
      <c r="BF159" s="36">
        <v>42</v>
      </c>
      <c r="BG159" s="36">
        <v>42</v>
      </c>
    </row>
    <row r="160" spans="44:59" ht="13.8" thickBot="1" x14ac:dyDescent="0.3">
      <c r="AR160" s="35" t="s">
        <v>344</v>
      </c>
      <c r="AS160" s="36">
        <v>72</v>
      </c>
      <c r="AT160" s="36">
        <v>64.5</v>
      </c>
      <c r="AU160" s="36">
        <v>499904.3</v>
      </c>
      <c r="AV160" s="36">
        <v>499624.3</v>
      </c>
      <c r="AW160" s="36">
        <v>41</v>
      </c>
      <c r="AX160" s="36">
        <v>41</v>
      </c>
      <c r="AY160" s="36">
        <v>70</v>
      </c>
      <c r="AZ160" s="36">
        <v>45</v>
      </c>
      <c r="BA160" s="36">
        <v>42</v>
      </c>
      <c r="BB160" s="36">
        <v>41</v>
      </c>
      <c r="BC160" s="36">
        <v>41</v>
      </c>
      <c r="BD160" s="36">
        <v>48</v>
      </c>
      <c r="BE160" s="36">
        <v>41</v>
      </c>
      <c r="BF160" s="36">
        <v>41</v>
      </c>
      <c r="BG160" s="36">
        <v>41</v>
      </c>
    </row>
    <row r="161" spans="44:59" ht="13.8" thickBot="1" x14ac:dyDescent="0.3">
      <c r="AR161" s="35" t="s">
        <v>354</v>
      </c>
      <c r="AS161" s="36">
        <v>71</v>
      </c>
      <c r="AT161" s="36">
        <v>63.5</v>
      </c>
      <c r="AU161" s="36">
        <v>499903.3</v>
      </c>
      <c r="AV161" s="36">
        <v>499623.3</v>
      </c>
      <c r="AW161" s="36">
        <v>40</v>
      </c>
      <c r="AX161" s="36">
        <v>40</v>
      </c>
      <c r="AY161" s="36">
        <v>69</v>
      </c>
      <c r="AZ161" s="36">
        <v>44</v>
      </c>
      <c r="BA161" s="36">
        <v>41</v>
      </c>
      <c r="BB161" s="36">
        <v>40</v>
      </c>
      <c r="BC161" s="36">
        <v>40</v>
      </c>
      <c r="BD161" s="36">
        <v>47</v>
      </c>
      <c r="BE161" s="36">
        <v>40</v>
      </c>
      <c r="BF161" s="36">
        <v>40</v>
      </c>
      <c r="BG161" s="36">
        <v>40</v>
      </c>
    </row>
    <row r="162" spans="44:59" ht="13.8" thickBot="1" x14ac:dyDescent="0.3">
      <c r="AR162" s="35" t="s">
        <v>364</v>
      </c>
      <c r="AS162" s="36">
        <v>70</v>
      </c>
      <c r="AT162" s="36">
        <v>62.5</v>
      </c>
      <c r="AU162" s="36">
        <v>499902.3</v>
      </c>
      <c r="AV162" s="36">
        <v>499622.3</v>
      </c>
      <c r="AW162" s="36">
        <v>39</v>
      </c>
      <c r="AX162" s="36">
        <v>39</v>
      </c>
      <c r="AY162" s="36">
        <v>68</v>
      </c>
      <c r="AZ162" s="36">
        <v>43</v>
      </c>
      <c r="BA162" s="36">
        <v>40</v>
      </c>
      <c r="BB162" s="36">
        <v>39</v>
      </c>
      <c r="BC162" s="36">
        <v>39</v>
      </c>
      <c r="BD162" s="36">
        <v>46</v>
      </c>
      <c r="BE162" s="36">
        <v>39</v>
      </c>
      <c r="BF162" s="36">
        <v>39</v>
      </c>
      <c r="BG162" s="36">
        <v>39</v>
      </c>
    </row>
    <row r="163" spans="44:59" ht="13.8" thickBot="1" x14ac:dyDescent="0.3">
      <c r="AR163" s="35" t="s">
        <v>374</v>
      </c>
      <c r="AS163" s="36">
        <v>69</v>
      </c>
      <c r="AT163" s="36">
        <v>61.5</v>
      </c>
      <c r="AU163" s="36">
        <v>499901.3</v>
      </c>
      <c r="AV163" s="36">
        <v>499621.3</v>
      </c>
      <c r="AW163" s="36">
        <v>38</v>
      </c>
      <c r="AX163" s="36">
        <v>38</v>
      </c>
      <c r="AY163" s="36">
        <v>67</v>
      </c>
      <c r="AZ163" s="36">
        <v>42</v>
      </c>
      <c r="BA163" s="36">
        <v>39</v>
      </c>
      <c r="BB163" s="36">
        <v>38</v>
      </c>
      <c r="BC163" s="36">
        <v>38</v>
      </c>
      <c r="BD163" s="36">
        <v>45</v>
      </c>
      <c r="BE163" s="36">
        <v>38</v>
      </c>
      <c r="BF163" s="36">
        <v>38</v>
      </c>
      <c r="BG163" s="36">
        <v>38</v>
      </c>
    </row>
    <row r="164" spans="44:59" ht="13.8" thickBot="1" x14ac:dyDescent="0.3">
      <c r="AR164" s="35" t="s">
        <v>384</v>
      </c>
      <c r="AS164" s="36">
        <v>68</v>
      </c>
      <c r="AT164" s="36">
        <v>60.5</v>
      </c>
      <c r="AU164" s="36">
        <v>499900.3</v>
      </c>
      <c r="AV164" s="36">
        <v>499620.3</v>
      </c>
      <c r="AW164" s="36">
        <v>37</v>
      </c>
      <c r="AX164" s="36">
        <v>37</v>
      </c>
      <c r="AY164" s="36">
        <v>66</v>
      </c>
      <c r="AZ164" s="36">
        <v>41</v>
      </c>
      <c r="BA164" s="36">
        <v>38</v>
      </c>
      <c r="BB164" s="36">
        <v>37</v>
      </c>
      <c r="BC164" s="36">
        <v>37</v>
      </c>
      <c r="BD164" s="36">
        <v>44</v>
      </c>
      <c r="BE164" s="36">
        <v>37</v>
      </c>
      <c r="BF164" s="36">
        <v>37</v>
      </c>
      <c r="BG164" s="36">
        <v>37</v>
      </c>
    </row>
    <row r="165" spans="44:59" ht="13.8" thickBot="1" x14ac:dyDescent="0.3">
      <c r="AR165" s="35" t="s">
        <v>394</v>
      </c>
      <c r="AS165" s="36">
        <v>67</v>
      </c>
      <c r="AT165" s="36">
        <v>59.5</v>
      </c>
      <c r="AU165" s="36">
        <v>499899.3</v>
      </c>
      <c r="AV165" s="36">
        <v>499619.3</v>
      </c>
      <c r="AW165" s="36">
        <v>36</v>
      </c>
      <c r="AX165" s="36">
        <v>36</v>
      </c>
      <c r="AY165" s="36">
        <v>65</v>
      </c>
      <c r="AZ165" s="36">
        <v>40</v>
      </c>
      <c r="BA165" s="36">
        <v>37</v>
      </c>
      <c r="BB165" s="36">
        <v>36</v>
      </c>
      <c r="BC165" s="36">
        <v>36</v>
      </c>
      <c r="BD165" s="36">
        <v>43</v>
      </c>
      <c r="BE165" s="36">
        <v>36</v>
      </c>
      <c r="BF165" s="36">
        <v>36</v>
      </c>
      <c r="BG165" s="36">
        <v>36</v>
      </c>
    </row>
    <row r="166" spans="44:59" ht="13.8" thickBot="1" x14ac:dyDescent="0.3">
      <c r="AR166" s="35" t="s">
        <v>404</v>
      </c>
      <c r="AS166" s="36">
        <v>66</v>
      </c>
      <c r="AT166" s="36">
        <v>58.5</v>
      </c>
      <c r="AU166" s="36">
        <v>499898.3</v>
      </c>
      <c r="AV166" s="36">
        <v>499618.3</v>
      </c>
      <c r="AW166" s="36">
        <v>35</v>
      </c>
      <c r="AX166" s="36">
        <v>35</v>
      </c>
      <c r="AY166" s="36">
        <v>64</v>
      </c>
      <c r="AZ166" s="36">
        <v>39</v>
      </c>
      <c r="BA166" s="36">
        <v>36</v>
      </c>
      <c r="BB166" s="36">
        <v>35</v>
      </c>
      <c r="BC166" s="36">
        <v>35</v>
      </c>
      <c r="BD166" s="36">
        <v>42</v>
      </c>
      <c r="BE166" s="36">
        <v>35</v>
      </c>
      <c r="BF166" s="36">
        <v>35</v>
      </c>
      <c r="BG166" s="36">
        <v>35</v>
      </c>
    </row>
    <row r="167" spans="44:59" ht="13.8" thickBot="1" x14ac:dyDescent="0.3">
      <c r="AR167" s="35" t="s">
        <v>414</v>
      </c>
      <c r="AS167" s="36">
        <v>65</v>
      </c>
      <c r="AT167" s="36">
        <v>57.5</v>
      </c>
      <c r="AU167" s="36">
        <v>499897.3</v>
      </c>
      <c r="AV167" s="36">
        <v>499617.3</v>
      </c>
      <c r="AW167" s="36">
        <v>34</v>
      </c>
      <c r="AX167" s="36">
        <v>34</v>
      </c>
      <c r="AY167" s="36">
        <v>63</v>
      </c>
      <c r="AZ167" s="36">
        <v>38</v>
      </c>
      <c r="BA167" s="36">
        <v>35</v>
      </c>
      <c r="BB167" s="36">
        <v>34</v>
      </c>
      <c r="BC167" s="36">
        <v>34</v>
      </c>
      <c r="BD167" s="36">
        <v>41</v>
      </c>
      <c r="BE167" s="36">
        <v>34</v>
      </c>
      <c r="BF167" s="36">
        <v>34</v>
      </c>
      <c r="BG167" s="36">
        <v>34</v>
      </c>
    </row>
    <row r="168" spans="44:59" ht="13.8" thickBot="1" x14ac:dyDescent="0.3">
      <c r="AR168" s="35" t="s">
        <v>424</v>
      </c>
      <c r="AS168" s="36">
        <v>64</v>
      </c>
      <c r="AT168" s="36">
        <v>56.5</v>
      </c>
      <c r="AU168" s="36">
        <v>499896.3</v>
      </c>
      <c r="AV168" s="36">
        <v>499616.3</v>
      </c>
      <c r="AW168" s="36">
        <v>33</v>
      </c>
      <c r="AX168" s="36">
        <v>33</v>
      </c>
      <c r="AY168" s="36">
        <v>62</v>
      </c>
      <c r="AZ168" s="36">
        <v>37</v>
      </c>
      <c r="BA168" s="36">
        <v>34</v>
      </c>
      <c r="BB168" s="36">
        <v>33</v>
      </c>
      <c r="BC168" s="36">
        <v>33</v>
      </c>
      <c r="BD168" s="36">
        <v>40</v>
      </c>
      <c r="BE168" s="36">
        <v>33</v>
      </c>
      <c r="BF168" s="36">
        <v>33</v>
      </c>
      <c r="BG168" s="36">
        <v>33</v>
      </c>
    </row>
    <row r="169" spans="44:59" ht="13.8" thickBot="1" x14ac:dyDescent="0.3">
      <c r="AR169" s="35" t="s">
        <v>434</v>
      </c>
      <c r="AS169" s="36">
        <v>63</v>
      </c>
      <c r="AT169" s="36">
        <v>55.5</v>
      </c>
      <c r="AU169" s="36">
        <v>499895.3</v>
      </c>
      <c r="AV169" s="36">
        <v>499615.3</v>
      </c>
      <c r="AW169" s="36">
        <v>32</v>
      </c>
      <c r="AX169" s="36">
        <v>32</v>
      </c>
      <c r="AY169" s="36">
        <v>61</v>
      </c>
      <c r="AZ169" s="36">
        <v>36</v>
      </c>
      <c r="BA169" s="36">
        <v>33</v>
      </c>
      <c r="BB169" s="36">
        <v>32</v>
      </c>
      <c r="BC169" s="36">
        <v>32</v>
      </c>
      <c r="BD169" s="36">
        <v>39</v>
      </c>
      <c r="BE169" s="36">
        <v>32</v>
      </c>
      <c r="BF169" s="36">
        <v>32</v>
      </c>
      <c r="BG169" s="36">
        <v>32</v>
      </c>
    </row>
    <row r="170" spans="44:59" ht="13.8" thickBot="1" x14ac:dyDescent="0.3">
      <c r="AR170" s="35" t="s">
        <v>444</v>
      </c>
      <c r="AS170" s="36">
        <v>62</v>
      </c>
      <c r="AT170" s="36">
        <v>54.5</v>
      </c>
      <c r="AU170" s="36">
        <v>499894.3</v>
      </c>
      <c r="AV170" s="36">
        <v>499614.3</v>
      </c>
      <c r="AW170" s="36">
        <v>31</v>
      </c>
      <c r="AX170" s="36">
        <v>31</v>
      </c>
      <c r="AY170" s="36">
        <v>60</v>
      </c>
      <c r="AZ170" s="36">
        <v>35</v>
      </c>
      <c r="BA170" s="36">
        <v>32</v>
      </c>
      <c r="BB170" s="36">
        <v>31</v>
      </c>
      <c r="BC170" s="36">
        <v>31</v>
      </c>
      <c r="BD170" s="36">
        <v>38</v>
      </c>
      <c r="BE170" s="36">
        <v>31</v>
      </c>
      <c r="BF170" s="36">
        <v>31</v>
      </c>
      <c r="BG170" s="36">
        <v>31</v>
      </c>
    </row>
    <row r="171" spans="44:59" ht="13.8" thickBot="1" x14ac:dyDescent="0.3">
      <c r="AR171" s="35" t="s">
        <v>454</v>
      </c>
      <c r="AS171" s="36">
        <v>61</v>
      </c>
      <c r="AT171" s="36">
        <v>53.5</v>
      </c>
      <c r="AU171" s="36">
        <v>499893.3</v>
      </c>
      <c r="AV171" s="36">
        <v>499613.3</v>
      </c>
      <c r="AW171" s="36">
        <v>30</v>
      </c>
      <c r="AX171" s="36">
        <v>30</v>
      </c>
      <c r="AY171" s="36">
        <v>59</v>
      </c>
      <c r="AZ171" s="36">
        <v>34</v>
      </c>
      <c r="BA171" s="36">
        <v>31</v>
      </c>
      <c r="BB171" s="36">
        <v>30</v>
      </c>
      <c r="BC171" s="36">
        <v>30</v>
      </c>
      <c r="BD171" s="36">
        <v>37</v>
      </c>
      <c r="BE171" s="36">
        <v>30</v>
      </c>
      <c r="BF171" s="36">
        <v>30</v>
      </c>
      <c r="BG171" s="36">
        <v>30</v>
      </c>
    </row>
    <row r="172" spans="44:59" ht="13.8" thickBot="1" x14ac:dyDescent="0.3">
      <c r="AR172" s="35" t="s">
        <v>464</v>
      </c>
      <c r="AS172" s="36">
        <v>60</v>
      </c>
      <c r="AT172" s="36">
        <v>37</v>
      </c>
      <c r="AU172" s="36">
        <v>499892.3</v>
      </c>
      <c r="AV172" s="36">
        <v>499612.3</v>
      </c>
      <c r="AW172" s="36">
        <v>29</v>
      </c>
      <c r="AX172" s="36">
        <v>29</v>
      </c>
      <c r="AY172" s="36">
        <v>58</v>
      </c>
      <c r="AZ172" s="36">
        <v>33</v>
      </c>
      <c r="BA172" s="36">
        <v>30</v>
      </c>
      <c r="BB172" s="36">
        <v>29</v>
      </c>
      <c r="BC172" s="36">
        <v>29</v>
      </c>
      <c r="BD172" s="36">
        <v>36</v>
      </c>
      <c r="BE172" s="36">
        <v>29</v>
      </c>
      <c r="BF172" s="36">
        <v>29</v>
      </c>
      <c r="BG172" s="36">
        <v>29</v>
      </c>
    </row>
    <row r="173" spans="44:59" ht="13.8" thickBot="1" x14ac:dyDescent="0.3">
      <c r="AR173" s="35" t="s">
        <v>474</v>
      </c>
      <c r="AS173" s="36">
        <v>59</v>
      </c>
      <c r="AT173" s="36">
        <v>36</v>
      </c>
      <c r="AU173" s="36">
        <v>499891.3</v>
      </c>
      <c r="AV173" s="36">
        <v>499611.3</v>
      </c>
      <c r="AW173" s="36">
        <v>28</v>
      </c>
      <c r="AX173" s="36">
        <v>28</v>
      </c>
      <c r="AY173" s="36">
        <v>57</v>
      </c>
      <c r="AZ173" s="36">
        <v>32</v>
      </c>
      <c r="BA173" s="36">
        <v>29</v>
      </c>
      <c r="BB173" s="36">
        <v>28</v>
      </c>
      <c r="BC173" s="36">
        <v>28</v>
      </c>
      <c r="BD173" s="36">
        <v>35</v>
      </c>
      <c r="BE173" s="36">
        <v>28</v>
      </c>
      <c r="BF173" s="36">
        <v>28</v>
      </c>
      <c r="BG173" s="36">
        <v>28</v>
      </c>
    </row>
    <row r="174" spans="44:59" ht="13.8" thickBot="1" x14ac:dyDescent="0.3">
      <c r="AR174" s="35" t="s">
        <v>484</v>
      </c>
      <c r="AS174" s="36">
        <v>58</v>
      </c>
      <c r="AT174" s="36">
        <v>35</v>
      </c>
      <c r="AU174" s="36">
        <v>499890.3</v>
      </c>
      <c r="AV174" s="36">
        <v>499610.3</v>
      </c>
      <c r="AW174" s="36">
        <v>27</v>
      </c>
      <c r="AX174" s="36">
        <v>27</v>
      </c>
      <c r="AY174" s="36">
        <v>56</v>
      </c>
      <c r="AZ174" s="36">
        <v>31</v>
      </c>
      <c r="BA174" s="36">
        <v>28</v>
      </c>
      <c r="BB174" s="36">
        <v>27</v>
      </c>
      <c r="BC174" s="36">
        <v>27</v>
      </c>
      <c r="BD174" s="36">
        <v>34</v>
      </c>
      <c r="BE174" s="36">
        <v>27</v>
      </c>
      <c r="BF174" s="36">
        <v>27</v>
      </c>
      <c r="BG174" s="36">
        <v>27</v>
      </c>
    </row>
    <row r="175" spans="44:59" ht="13.8" thickBot="1" x14ac:dyDescent="0.3">
      <c r="AR175" s="35" t="s">
        <v>494</v>
      </c>
      <c r="AS175" s="36">
        <v>57</v>
      </c>
      <c r="AT175" s="36">
        <v>34</v>
      </c>
      <c r="AU175" s="36">
        <v>499889.3</v>
      </c>
      <c r="AV175" s="36">
        <v>499609.3</v>
      </c>
      <c r="AW175" s="36">
        <v>26</v>
      </c>
      <c r="AX175" s="36">
        <v>26</v>
      </c>
      <c r="AY175" s="36">
        <v>55</v>
      </c>
      <c r="AZ175" s="36">
        <v>30</v>
      </c>
      <c r="BA175" s="36">
        <v>27</v>
      </c>
      <c r="BB175" s="36">
        <v>26</v>
      </c>
      <c r="BC175" s="36">
        <v>26</v>
      </c>
      <c r="BD175" s="36">
        <v>33</v>
      </c>
      <c r="BE175" s="36">
        <v>26</v>
      </c>
      <c r="BF175" s="36">
        <v>26</v>
      </c>
      <c r="BG175" s="36">
        <v>26</v>
      </c>
    </row>
    <row r="176" spans="44:59" ht="13.8" thickBot="1" x14ac:dyDescent="0.3">
      <c r="AR176" s="35" t="s">
        <v>504</v>
      </c>
      <c r="AS176" s="36">
        <v>56</v>
      </c>
      <c r="AT176" s="36">
        <v>33</v>
      </c>
      <c r="AU176" s="36">
        <v>499888.3</v>
      </c>
      <c r="AV176" s="36">
        <v>499608.3</v>
      </c>
      <c r="AW176" s="36">
        <v>25</v>
      </c>
      <c r="AX176" s="36">
        <v>25</v>
      </c>
      <c r="AY176" s="36">
        <v>54</v>
      </c>
      <c r="AZ176" s="36">
        <v>29</v>
      </c>
      <c r="BA176" s="36">
        <v>26</v>
      </c>
      <c r="BB176" s="36">
        <v>25</v>
      </c>
      <c r="BC176" s="36">
        <v>25</v>
      </c>
      <c r="BD176" s="36">
        <v>32</v>
      </c>
      <c r="BE176" s="36">
        <v>25</v>
      </c>
      <c r="BF176" s="36">
        <v>25</v>
      </c>
      <c r="BG176" s="36">
        <v>25</v>
      </c>
    </row>
    <row r="177" spans="44:59" ht="13.8" thickBot="1" x14ac:dyDescent="0.3">
      <c r="AR177" s="35" t="s">
        <v>514</v>
      </c>
      <c r="AS177" s="36">
        <v>55</v>
      </c>
      <c r="AT177" s="36">
        <v>32</v>
      </c>
      <c r="AU177" s="36">
        <v>499887.3</v>
      </c>
      <c r="AV177" s="36">
        <v>499607.3</v>
      </c>
      <c r="AW177" s="36">
        <v>24</v>
      </c>
      <c r="AX177" s="36">
        <v>24</v>
      </c>
      <c r="AY177" s="36">
        <v>53</v>
      </c>
      <c r="AZ177" s="36">
        <v>28</v>
      </c>
      <c r="BA177" s="36">
        <v>25</v>
      </c>
      <c r="BB177" s="36">
        <v>24</v>
      </c>
      <c r="BC177" s="36">
        <v>24</v>
      </c>
      <c r="BD177" s="36">
        <v>31</v>
      </c>
      <c r="BE177" s="36">
        <v>24</v>
      </c>
      <c r="BF177" s="36">
        <v>24</v>
      </c>
      <c r="BG177" s="36">
        <v>24</v>
      </c>
    </row>
    <row r="178" spans="44:59" ht="13.8" thickBot="1" x14ac:dyDescent="0.3">
      <c r="AR178" s="35" t="s">
        <v>524</v>
      </c>
      <c r="AS178" s="36">
        <v>54</v>
      </c>
      <c r="AT178" s="36">
        <v>31</v>
      </c>
      <c r="AU178" s="36">
        <v>499886.3</v>
      </c>
      <c r="AV178" s="36">
        <v>499606.3</v>
      </c>
      <c r="AW178" s="36">
        <v>23</v>
      </c>
      <c r="AX178" s="36">
        <v>23</v>
      </c>
      <c r="AY178" s="36">
        <v>52</v>
      </c>
      <c r="AZ178" s="36">
        <v>27</v>
      </c>
      <c r="BA178" s="36">
        <v>24</v>
      </c>
      <c r="BB178" s="36">
        <v>23</v>
      </c>
      <c r="BC178" s="36">
        <v>23</v>
      </c>
      <c r="BD178" s="36">
        <v>30</v>
      </c>
      <c r="BE178" s="36">
        <v>23</v>
      </c>
      <c r="BF178" s="36">
        <v>23</v>
      </c>
      <c r="BG178" s="36">
        <v>23</v>
      </c>
    </row>
    <row r="179" spans="44:59" ht="13.8" thickBot="1" x14ac:dyDescent="0.3">
      <c r="AR179" s="35" t="s">
        <v>534</v>
      </c>
      <c r="AS179" s="36">
        <v>53</v>
      </c>
      <c r="AT179" s="36">
        <v>30</v>
      </c>
      <c r="AU179" s="36">
        <v>499885.3</v>
      </c>
      <c r="AV179" s="36">
        <v>499605.3</v>
      </c>
      <c r="AW179" s="36">
        <v>22</v>
      </c>
      <c r="AX179" s="36">
        <v>22</v>
      </c>
      <c r="AY179" s="36">
        <v>51</v>
      </c>
      <c r="AZ179" s="36">
        <v>26</v>
      </c>
      <c r="BA179" s="36">
        <v>23</v>
      </c>
      <c r="BB179" s="36">
        <v>22</v>
      </c>
      <c r="BC179" s="36">
        <v>22</v>
      </c>
      <c r="BD179" s="36">
        <v>29</v>
      </c>
      <c r="BE179" s="36">
        <v>22</v>
      </c>
      <c r="BF179" s="36">
        <v>22</v>
      </c>
      <c r="BG179" s="36">
        <v>22</v>
      </c>
    </row>
    <row r="180" spans="44:59" ht="13.8" thickBot="1" x14ac:dyDescent="0.3">
      <c r="AR180" s="35" t="s">
        <v>544</v>
      </c>
      <c r="AS180" s="36">
        <v>52</v>
      </c>
      <c r="AT180" s="36">
        <v>29</v>
      </c>
      <c r="AU180" s="36">
        <v>499884.3</v>
      </c>
      <c r="AV180" s="36">
        <v>499604.3</v>
      </c>
      <c r="AW180" s="36">
        <v>21</v>
      </c>
      <c r="AX180" s="36">
        <v>21</v>
      </c>
      <c r="AY180" s="36">
        <v>50</v>
      </c>
      <c r="AZ180" s="36">
        <v>25</v>
      </c>
      <c r="BA180" s="36">
        <v>22</v>
      </c>
      <c r="BB180" s="36">
        <v>21</v>
      </c>
      <c r="BC180" s="36">
        <v>21</v>
      </c>
      <c r="BD180" s="36">
        <v>28</v>
      </c>
      <c r="BE180" s="36">
        <v>21</v>
      </c>
      <c r="BF180" s="36">
        <v>21</v>
      </c>
      <c r="BG180" s="36">
        <v>21</v>
      </c>
    </row>
    <row r="181" spans="44:59" ht="13.8" thickBot="1" x14ac:dyDescent="0.3">
      <c r="AR181" s="35" t="s">
        <v>554</v>
      </c>
      <c r="AS181" s="36">
        <v>51</v>
      </c>
      <c r="AT181" s="36">
        <v>28</v>
      </c>
      <c r="AU181" s="36">
        <v>499883.3</v>
      </c>
      <c r="AV181" s="36">
        <v>499603.3</v>
      </c>
      <c r="AW181" s="36">
        <v>20</v>
      </c>
      <c r="AX181" s="36">
        <v>20</v>
      </c>
      <c r="AY181" s="36">
        <v>49</v>
      </c>
      <c r="AZ181" s="36">
        <v>24</v>
      </c>
      <c r="BA181" s="36">
        <v>21</v>
      </c>
      <c r="BB181" s="36">
        <v>20</v>
      </c>
      <c r="BC181" s="36">
        <v>20</v>
      </c>
      <c r="BD181" s="36">
        <v>27</v>
      </c>
      <c r="BE181" s="36">
        <v>20</v>
      </c>
      <c r="BF181" s="36">
        <v>20</v>
      </c>
      <c r="BG181" s="36">
        <v>20</v>
      </c>
    </row>
    <row r="182" spans="44:59" ht="13.8" thickBot="1" x14ac:dyDescent="0.3">
      <c r="AR182" s="35" t="s">
        <v>564</v>
      </c>
      <c r="AS182" s="36">
        <v>50</v>
      </c>
      <c r="AT182" s="36">
        <v>27</v>
      </c>
      <c r="AU182" s="36">
        <v>499882.3</v>
      </c>
      <c r="AV182" s="36">
        <v>499602.3</v>
      </c>
      <c r="AW182" s="36">
        <v>19</v>
      </c>
      <c r="AX182" s="36">
        <v>19</v>
      </c>
      <c r="AY182" s="36">
        <v>48</v>
      </c>
      <c r="AZ182" s="36">
        <v>23</v>
      </c>
      <c r="BA182" s="36">
        <v>20</v>
      </c>
      <c r="BB182" s="36">
        <v>19</v>
      </c>
      <c r="BC182" s="36">
        <v>19</v>
      </c>
      <c r="BD182" s="36">
        <v>26</v>
      </c>
      <c r="BE182" s="36">
        <v>19</v>
      </c>
      <c r="BF182" s="36">
        <v>19</v>
      </c>
      <c r="BG182" s="36">
        <v>19</v>
      </c>
    </row>
    <row r="183" spans="44:59" ht="13.8" thickBot="1" x14ac:dyDescent="0.3">
      <c r="AR183" s="35" t="s">
        <v>574</v>
      </c>
      <c r="AS183" s="36">
        <v>49</v>
      </c>
      <c r="AT183" s="36">
        <v>26</v>
      </c>
      <c r="AU183" s="36">
        <v>499881.3</v>
      </c>
      <c r="AV183" s="36">
        <v>499601.3</v>
      </c>
      <c r="AW183" s="36">
        <v>18</v>
      </c>
      <c r="AX183" s="36">
        <v>18</v>
      </c>
      <c r="AY183" s="36">
        <v>47</v>
      </c>
      <c r="AZ183" s="36">
        <v>22</v>
      </c>
      <c r="BA183" s="36">
        <v>19</v>
      </c>
      <c r="BB183" s="36">
        <v>18</v>
      </c>
      <c r="BC183" s="36">
        <v>18</v>
      </c>
      <c r="BD183" s="36">
        <v>25</v>
      </c>
      <c r="BE183" s="36">
        <v>18</v>
      </c>
      <c r="BF183" s="36">
        <v>18</v>
      </c>
      <c r="BG183" s="36">
        <v>18</v>
      </c>
    </row>
    <row r="184" spans="44:59" ht="13.8" thickBot="1" x14ac:dyDescent="0.3">
      <c r="AR184" s="35" t="s">
        <v>584</v>
      </c>
      <c r="AS184" s="36">
        <v>48</v>
      </c>
      <c r="AT184" s="36">
        <v>25</v>
      </c>
      <c r="AU184" s="36">
        <v>499880.3</v>
      </c>
      <c r="AV184" s="36">
        <v>499600.3</v>
      </c>
      <c r="AW184" s="36">
        <v>17</v>
      </c>
      <c r="AX184" s="36">
        <v>17</v>
      </c>
      <c r="AY184" s="36">
        <v>46</v>
      </c>
      <c r="AZ184" s="36">
        <v>21</v>
      </c>
      <c r="BA184" s="36">
        <v>18</v>
      </c>
      <c r="BB184" s="36">
        <v>17</v>
      </c>
      <c r="BC184" s="36">
        <v>17</v>
      </c>
      <c r="BD184" s="36">
        <v>24</v>
      </c>
      <c r="BE184" s="36">
        <v>17</v>
      </c>
      <c r="BF184" s="36">
        <v>17</v>
      </c>
      <c r="BG184" s="36">
        <v>17</v>
      </c>
    </row>
    <row r="185" spans="44:59" ht="13.8" thickBot="1" x14ac:dyDescent="0.3">
      <c r="AR185" s="35" t="s">
        <v>594</v>
      </c>
      <c r="AS185" s="36">
        <v>47</v>
      </c>
      <c r="AT185" s="36">
        <v>24</v>
      </c>
      <c r="AU185" s="36">
        <v>499879.3</v>
      </c>
      <c r="AV185" s="36">
        <v>499599.3</v>
      </c>
      <c r="AW185" s="36">
        <v>16</v>
      </c>
      <c r="AX185" s="36">
        <v>16</v>
      </c>
      <c r="AY185" s="36">
        <v>45</v>
      </c>
      <c r="AZ185" s="36">
        <v>20</v>
      </c>
      <c r="BA185" s="36">
        <v>17</v>
      </c>
      <c r="BB185" s="36">
        <v>16</v>
      </c>
      <c r="BC185" s="36">
        <v>16</v>
      </c>
      <c r="BD185" s="36">
        <v>23</v>
      </c>
      <c r="BE185" s="36">
        <v>16</v>
      </c>
      <c r="BF185" s="36">
        <v>16</v>
      </c>
      <c r="BG185" s="36">
        <v>16</v>
      </c>
    </row>
    <row r="186" spans="44:59" ht="13.8" thickBot="1" x14ac:dyDescent="0.3">
      <c r="AR186" s="35" t="s">
        <v>604</v>
      </c>
      <c r="AS186" s="36">
        <v>46</v>
      </c>
      <c r="AT186" s="36">
        <v>23</v>
      </c>
      <c r="AU186" s="36">
        <v>499878.3</v>
      </c>
      <c r="AV186" s="36">
        <v>499598.3</v>
      </c>
      <c r="AW186" s="36">
        <v>15</v>
      </c>
      <c r="AX186" s="36">
        <v>15</v>
      </c>
      <c r="AY186" s="36">
        <v>44</v>
      </c>
      <c r="AZ186" s="36">
        <v>19</v>
      </c>
      <c r="BA186" s="36">
        <v>16</v>
      </c>
      <c r="BB186" s="36">
        <v>15</v>
      </c>
      <c r="BC186" s="36">
        <v>15</v>
      </c>
      <c r="BD186" s="36">
        <v>22</v>
      </c>
      <c r="BE186" s="36">
        <v>15</v>
      </c>
      <c r="BF186" s="36">
        <v>15</v>
      </c>
      <c r="BG186" s="36">
        <v>15</v>
      </c>
    </row>
    <row r="187" spans="44:59" ht="13.8" thickBot="1" x14ac:dyDescent="0.3">
      <c r="AR187" s="35" t="s">
        <v>614</v>
      </c>
      <c r="AS187" s="36">
        <v>45</v>
      </c>
      <c r="AT187" s="36">
        <v>22</v>
      </c>
      <c r="AU187" s="36">
        <v>499877.3</v>
      </c>
      <c r="AV187" s="36">
        <v>499597.3</v>
      </c>
      <c r="AW187" s="36">
        <v>14</v>
      </c>
      <c r="AX187" s="36">
        <v>14</v>
      </c>
      <c r="AY187" s="36">
        <v>43</v>
      </c>
      <c r="AZ187" s="36">
        <v>18</v>
      </c>
      <c r="BA187" s="36">
        <v>15</v>
      </c>
      <c r="BB187" s="36">
        <v>14</v>
      </c>
      <c r="BC187" s="36">
        <v>14</v>
      </c>
      <c r="BD187" s="36">
        <v>21</v>
      </c>
      <c r="BE187" s="36">
        <v>14</v>
      </c>
      <c r="BF187" s="36">
        <v>14</v>
      </c>
      <c r="BG187" s="36">
        <v>14</v>
      </c>
    </row>
    <row r="188" spans="44:59" ht="13.8" thickBot="1" x14ac:dyDescent="0.3">
      <c r="AR188" s="35" t="s">
        <v>624</v>
      </c>
      <c r="AS188" s="36">
        <v>44</v>
      </c>
      <c r="AT188" s="36">
        <v>21</v>
      </c>
      <c r="AU188" s="36">
        <v>499876.3</v>
      </c>
      <c r="AV188" s="36">
        <v>499596.3</v>
      </c>
      <c r="AW188" s="36">
        <v>13</v>
      </c>
      <c r="AX188" s="36">
        <v>13</v>
      </c>
      <c r="AY188" s="36">
        <v>42</v>
      </c>
      <c r="AZ188" s="36">
        <v>17</v>
      </c>
      <c r="BA188" s="36">
        <v>14</v>
      </c>
      <c r="BB188" s="36">
        <v>13</v>
      </c>
      <c r="BC188" s="36">
        <v>13</v>
      </c>
      <c r="BD188" s="36">
        <v>20</v>
      </c>
      <c r="BE188" s="36">
        <v>13</v>
      </c>
      <c r="BF188" s="36">
        <v>13</v>
      </c>
      <c r="BG188" s="36">
        <v>13</v>
      </c>
    </row>
    <row r="189" spans="44:59" ht="13.8" thickBot="1" x14ac:dyDescent="0.3">
      <c r="AR189" s="35" t="s">
        <v>634</v>
      </c>
      <c r="AS189" s="36">
        <v>43</v>
      </c>
      <c r="AT189" s="36">
        <v>20</v>
      </c>
      <c r="AU189" s="36">
        <v>499875.3</v>
      </c>
      <c r="AV189" s="36">
        <v>499595.3</v>
      </c>
      <c r="AW189" s="36">
        <v>12</v>
      </c>
      <c r="AX189" s="36">
        <v>12</v>
      </c>
      <c r="AY189" s="36">
        <v>41</v>
      </c>
      <c r="AZ189" s="36">
        <v>16</v>
      </c>
      <c r="BA189" s="36">
        <v>13</v>
      </c>
      <c r="BB189" s="36">
        <v>12</v>
      </c>
      <c r="BC189" s="36">
        <v>12</v>
      </c>
      <c r="BD189" s="36">
        <v>19</v>
      </c>
      <c r="BE189" s="36">
        <v>12</v>
      </c>
      <c r="BF189" s="36">
        <v>12</v>
      </c>
      <c r="BG189" s="36">
        <v>12</v>
      </c>
    </row>
    <row r="190" spans="44:59" ht="13.8" thickBot="1" x14ac:dyDescent="0.3">
      <c r="AR190" s="35" t="s">
        <v>644</v>
      </c>
      <c r="AS190" s="36">
        <v>42</v>
      </c>
      <c r="AT190" s="36">
        <v>19</v>
      </c>
      <c r="AU190" s="36">
        <v>499874.3</v>
      </c>
      <c r="AV190" s="36">
        <v>499594.3</v>
      </c>
      <c r="AW190" s="36">
        <v>11</v>
      </c>
      <c r="AX190" s="36">
        <v>11</v>
      </c>
      <c r="AY190" s="36">
        <v>40</v>
      </c>
      <c r="AZ190" s="36">
        <v>15</v>
      </c>
      <c r="BA190" s="36">
        <v>12</v>
      </c>
      <c r="BB190" s="36">
        <v>11</v>
      </c>
      <c r="BC190" s="36">
        <v>11</v>
      </c>
      <c r="BD190" s="36">
        <v>18</v>
      </c>
      <c r="BE190" s="36">
        <v>11</v>
      </c>
      <c r="BF190" s="36">
        <v>11</v>
      </c>
      <c r="BG190" s="36">
        <v>11</v>
      </c>
    </row>
    <row r="191" spans="44:59" ht="13.8" thickBot="1" x14ac:dyDescent="0.3">
      <c r="AR191" s="35" t="s">
        <v>654</v>
      </c>
      <c r="AS191" s="36">
        <v>41</v>
      </c>
      <c r="AT191" s="36">
        <v>13</v>
      </c>
      <c r="AU191" s="36">
        <v>499873.3</v>
      </c>
      <c r="AV191" s="36">
        <v>499593.3</v>
      </c>
      <c r="AW191" s="36">
        <v>10</v>
      </c>
      <c r="AX191" s="36">
        <v>10</v>
      </c>
      <c r="AY191" s="36">
        <v>39</v>
      </c>
      <c r="AZ191" s="36">
        <v>14</v>
      </c>
      <c r="BA191" s="36">
        <v>11</v>
      </c>
      <c r="BB191" s="36">
        <v>10</v>
      </c>
      <c r="BC191" s="36">
        <v>10</v>
      </c>
      <c r="BD191" s="36">
        <v>17</v>
      </c>
      <c r="BE191" s="36">
        <v>10</v>
      </c>
      <c r="BF191" s="36">
        <v>10</v>
      </c>
      <c r="BG191" s="36">
        <v>10</v>
      </c>
    </row>
    <row r="192" spans="44:59" ht="13.8" thickBot="1" x14ac:dyDescent="0.3">
      <c r="AR192" s="35" t="s">
        <v>664</v>
      </c>
      <c r="AS192" s="36">
        <v>40</v>
      </c>
      <c r="AT192" s="36">
        <v>12</v>
      </c>
      <c r="AU192" s="36">
        <v>499872.3</v>
      </c>
      <c r="AV192" s="36">
        <v>499592.3</v>
      </c>
      <c r="AW192" s="36">
        <v>9</v>
      </c>
      <c r="AX192" s="36">
        <v>9</v>
      </c>
      <c r="AY192" s="36">
        <v>38</v>
      </c>
      <c r="AZ192" s="36">
        <v>13</v>
      </c>
      <c r="BA192" s="36">
        <v>10</v>
      </c>
      <c r="BB192" s="36">
        <v>9</v>
      </c>
      <c r="BC192" s="36">
        <v>9</v>
      </c>
      <c r="BD192" s="36">
        <v>16</v>
      </c>
      <c r="BE192" s="36">
        <v>9</v>
      </c>
      <c r="BF192" s="36">
        <v>9</v>
      </c>
      <c r="BG192" s="36">
        <v>9</v>
      </c>
    </row>
    <row r="193" spans="44:63" ht="13.8" thickBot="1" x14ac:dyDescent="0.3">
      <c r="AR193" s="35" t="s">
        <v>674</v>
      </c>
      <c r="AS193" s="36">
        <v>39</v>
      </c>
      <c r="AT193" s="36">
        <v>11</v>
      </c>
      <c r="AU193" s="36">
        <v>499871.3</v>
      </c>
      <c r="AV193" s="36">
        <v>499591.3</v>
      </c>
      <c r="AW193" s="36">
        <v>8</v>
      </c>
      <c r="AX193" s="36">
        <v>8</v>
      </c>
      <c r="AY193" s="36">
        <v>37</v>
      </c>
      <c r="AZ193" s="36">
        <v>12</v>
      </c>
      <c r="BA193" s="36">
        <v>9</v>
      </c>
      <c r="BB193" s="36">
        <v>8</v>
      </c>
      <c r="BC193" s="36">
        <v>8</v>
      </c>
      <c r="BD193" s="36">
        <v>15</v>
      </c>
      <c r="BE193" s="36">
        <v>8</v>
      </c>
      <c r="BF193" s="36">
        <v>8</v>
      </c>
      <c r="BG193" s="36">
        <v>8</v>
      </c>
    </row>
    <row r="194" spans="44:63" ht="13.8" thickBot="1" x14ac:dyDescent="0.3">
      <c r="AR194" s="35" t="s">
        <v>684</v>
      </c>
      <c r="AS194" s="36">
        <v>38</v>
      </c>
      <c r="AT194" s="36">
        <v>7</v>
      </c>
      <c r="AU194" s="36">
        <v>499870.3</v>
      </c>
      <c r="AV194" s="36">
        <v>499590.3</v>
      </c>
      <c r="AW194" s="36">
        <v>7</v>
      </c>
      <c r="AX194" s="36">
        <v>7</v>
      </c>
      <c r="AY194" s="36">
        <v>36</v>
      </c>
      <c r="AZ194" s="36">
        <v>11</v>
      </c>
      <c r="BA194" s="36">
        <v>8</v>
      </c>
      <c r="BB194" s="36">
        <v>7</v>
      </c>
      <c r="BC194" s="36">
        <v>7</v>
      </c>
      <c r="BD194" s="36">
        <v>14</v>
      </c>
      <c r="BE194" s="36">
        <v>7</v>
      </c>
      <c r="BF194" s="36">
        <v>7</v>
      </c>
      <c r="BG194" s="36">
        <v>7</v>
      </c>
    </row>
    <row r="195" spans="44:63" ht="13.8" thickBot="1" x14ac:dyDescent="0.3">
      <c r="AR195" s="35" t="s">
        <v>693</v>
      </c>
      <c r="AS195" s="36">
        <v>37</v>
      </c>
      <c r="AT195" s="36">
        <v>6</v>
      </c>
      <c r="AU195" s="36">
        <v>499869.3</v>
      </c>
      <c r="AV195" s="36">
        <v>499589.3</v>
      </c>
      <c r="AW195" s="36">
        <v>6</v>
      </c>
      <c r="AX195" s="36">
        <v>6</v>
      </c>
      <c r="AY195" s="36">
        <v>35</v>
      </c>
      <c r="AZ195" s="36">
        <v>6</v>
      </c>
      <c r="BA195" s="36">
        <v>7</v>
      </c>
      <c r="BB195" s="36">
        <v>6</v>
      </c>
      <c r="BC195" s="36">
        <v>6</v>
      </c>
      <c r="BD195" s="36">
        <v>13</v>
      </c>
      <c r="BE195" s="36">
        <v>6</v>
      </c>
      <c r="BF195" s="36">
        <v>6</v>
      </c>
      <c r="BG195" s="36">
        <v>6</v>
      </c>
    </row>
    <row r="196" spans="44:63" ht="13.8" thickBot="1" x14ac:dyDescent="0.3">
      <c r="AR196" s="35" t="s">
        <v>701</v>
      </c>
      <c r="AS196" s="36">
        <v>36</v>
      </c>
      <c r="AT196" s="36">
        <v>5</v>
      </c>
      <c r="AU196" s="36">
        <v>499868.3</v>
      </c>
      <c r="AV196" s="36">
        <v>499588.3</v>
      </c>
      <c r="AW196" s="36">
        <v>5</v>
      </c>
      <c r="AX196" s="36">
        <v>5</v>
      </c>
      <c r="AY196" s="36">
        <v>34</v>
      </c>
      <c r="AZ196" s="36">
        <v>5</v>
      </c>
      <c r="BA196" s="36">
        <v>6</v>
      </c>
      <c r="BB196" s="36">
        <v>5</v>
      </c>
      <c r="BC196" s="36">
        <v>5</v>
      </c>
      <c r="BD196" s="36">
        <v>12</v>
      </c>
      <c r="BE196" s="36">
        <v>5</v>
      </c>
      <c r="BF196" s="36">
        <v>5</v>
      </c>
      <c r="BG196" s="36">
        <v>5</v>
      </c>
    </row>
    <row r="197" spans="44:63" ht="13.8" thickBot="1" x14ac:dyDescent="0.3">
      <c r="AR197" s="35" t="s">
        <v>709</v>
      </c>
      <c r="AS197" s="36">
        <v>4</v>
      </c>
      <c r="AT197" s="36">
        <v>4</v>
      </c>
      <c r="AU197" s="36">
        <v>499867.3</v>
      </c>
      <c r="AV197" s="36">
        <v>499587.3</v>
      </c>
      <c r="AW197" s="36">
        <v>4</v>
      </c>
      <c r="AX197" s="36">
        <v>4</v>
      </c>
      <c r="AY197" s="36">
        <v>33</v>
      </c>
      <c r="AZ197" s="36">
        <v>4</v>
      </c>
      <c r="BA197" s="36">
        <v>5</v>
      </c>
      <c r="BB197" s="36">
        <v>4</v>
      </c>
      <c r="BC197" s="36">
        <v>4</v>
      </c>
      <c r="BD197" s="36">
        <v>4</v>
      </c>
      <c r="BE197" s="36">
        <v>4</v>
      </c>
      <c r="BF197" s="36">
        <v>4</v>
      </c>
      <c r="BG197" s="36">
        <v>4</v>
      </c>
    </row>
    <row r="198" spans="44:63" ht="13.8" thickBot="1" x14ac:dyDescent="0.3">
      <c r="AR198" s="35" t="s">
        <v>715</v>
      </c>
      <c r="AS198" s="36">
        <v>3</v>
      </c>
      <c r="AT198" s="36">
        <v>3</v>
      </c>
      <c r="AU198" s="36">
        <v>499862.3</v>
      </c>
      <c r="AV198" s="36">
        <v>499586.3</v>
      </c>
      <c r="AW198" s="36">
        <v>3</v>
      </c>
      <c r="AX198" s="36">
        <v>3</v>
      </c>
      <c r="AY198" s="36">
        <v>32</v>
      </c>
      <c r="AZ198" s="36">
        <v>3</v>
      </c>
      <c r="BA198" s="36">
        <v>4</v>
      </c>
      <c r="BB198" s="36">
        <v>3</v>
      </c>
      <c r="BC198" s="36">
        <v>3</v>
      </c>
      <c r="BD198" s="36">
        <v>3</v>
      </c>
      <c r="BE198" s="36">
        <v>3</v>
      </c>
      <c r="BF198" s="36">
        <v>3</v>
      </c>
      <c r="BG198" s="36">
        <v>3</v>
      </c>
    </row>
    <row r="199" spans="44:63" ht="13.8" thickBot="1" x14ac:dyDescent="0.3">
      <c r="AR199" s="35" t="s">
        <v>721</v>
      </c>
      <c r="AS199" s="36">
        <v>2</v>
      </c>
      <c r="AT199" s="36">
        <v>2</v>
      </c>
      <c r="AU199" s="36">
        <v>499861.3</v>
      </c>
      <c r="AV199" s="36">
        <v>499585.3</v>
      </c>
      <c r="AW199" s="36">
        <v>2</v>
      </c>
      <c r="AX199" s="36">
        <v>2</v>
      </c>
      <c r="AY199" s="36">
        <v>31</v>
      </c>
      <c r="AZ199" s="36">
        <v>2</v>
      </c>
      <c r="BA199" s="36">
        <v>3</v>
      </c>
      <c r="BB199" s="36">
        <v>2</v>
      </c>
      <c r="BC199" s="36">
        <v>2</v>
      </c>
      <c r="BD199" s="36">
        <v>2</v>
      </c>
      <c r="BE199" s="36">
        <v>2</v>
      </c>
      <c r="BF199" s="36">
        <v>2</v>
      </c>
      <c r="BG199" s="36">
        <v>2</v>
      </c>
    </row>
    <row r="200" spans="44:63" ht="13.8" thickBot="1" x14ac:dyDescent="0.3">
      <c r="AR200" s="35" t="s">
        <v>727</v>
      </c>
      <c r="AS200" s="36">
        <v>1</v>
      </c>
      <c r="AT200" s="36">
        <v>1</v>
      </c>
      <c r="AU200" s="36">
        <v>499856.3</v>
      </c>
      <c r="AV200" s="36">
        <v>499584.3</v>
      </c>
      <c r="AW200" s="36">
        <v>1</v>
      </c>
      <c r="AX200" s="36">
        <v>1</v>
      </c>
      <c r="AY200" s="36">
        <v>8.5</v>
      </c>
      <c r="AZ200" s="36">
        <v>1</v>
      </c>
      <c r="BA200" s="36">
        <v>2</v>
      </c>
      <c r="BB200" s="36">
        <v>1</v>
      </c>
      <c r="BC200" s="36">
        <v>1</v>
      </c>
      <c r="BD200" s="36">
        <v>1</v>
      </c>
      <c r="BE200" s="36">
        <v>1</v>
      </c>
      <c r="BF200" s="36">
        <v>1</v>
      </c>
      <c r="BG200" s="36">
        <v>1</v>
      </c>
    </row>
    <row r="201" spans="44:63" ht="13.8" thickBot="1" x14ac:dyDescent="0.3">
      <c r="AR201" s="35" t="s">
        <v>733</v>
      </c>
      <c r="AS201" s="36">
        <v>0</v>
      </c>
      <c r="AT201" s="36">
        <v>0</v>
      </c>
      <c r="AU201" s="36">
        <v>499855.3</v>
      </c>
      <c r="AV201" s="36">
        <v>499583.3</v>
      </c>
      <c r="AW201" s="36">
        <v>0</v>
      </c>
      <c r="AX201" s="36">
        <v>0</v>
      </c>
      <c r="AY201" s="36">
        <v>0</v>
      </c>
      <c r="AZ201" s="36">
        <v>0</v>
      </c>
      <c r="BA201" s="36">
        <v>0</v>
      </c>
      <c r="BB201" s="36">
        <v>0</v>
      </c>
      <c r="BC201" s="36">
        <v>0</v>
      </c>
      <c r="BD201" s="36">
        <v>0</v>
      </c>
      <c r="BE201" s="36">
        <v>0</v>
      </c>
      <c r="BF201" s="36">
        <v>0</v>
      </c>
      <c r="BG201" s="36">
        <v>0</v>
      </c>
    </row>
    <row r="202" spans="44:63" ht="18.600000000000001" thickBot="1" x14ac:dyDescent="0.3">
      <c r="AR202" s="31"/>
    </row>
    <row r="203" spans="44:63" ht="13.8" thickBot="1" x14ac:dyDescent="0.3">
      <c r="AR203" s="35" t="s">
        <v>738</v>
      </c>
      <c r="AS203" s="35" t="s">
        <v>52</v>
      </c>
      <c r="AT203" s="35" t="s">
        <v>53</v>
      </c>
      <c r="AU203" s="35" t="s">
        <v>54</v>
      </c>
      <c r="AV203" s="35" t="s">
        <v>55</v>
      </c>
      <c r="AW203" s="35" t="s">
        <v>56</v>
      </c>
      <c r="AX203" s="35" t="s">
        <v>57</v>
      </c>
      <c r="AY203" s="35" t="s">
        <v>58</v>
      </c>
      <c r="AZ203" s="35" t="s">
        <v>59</v>
      </c>
      <c r="BA203" s="35" t="s">
        <v>60</v>
      </c>
      <c r="BB203" s="35" t="s">
        <v>61</v>
      </c>
      <c r="BC203" s="35" t="s">
        <v>62</v>
      </c>
      <c r="BD203" s="35" t="s">
        <v>63</v>
      </c>
      <c r="BE203" s="35" t="s">
        <v>64</v>
      </c>
      <c r="BF203" s="35" t="s">
        <v>65</v>
      </c>
      <c r="BG203" s="35" t="s">
        <v>66</v>
      </c>
      <c r="BH203" s="35" t="s">
        <v>739</v>
      </c>
      <c r="BI203" s="35" t="s">
        <v>740</v>
      </c>
      <c r="BJ203" s="35" t="s">
        <v>741</v>
      </c>
      <c r="BK203" s="35" t="s">
        <v>742</v>
      </c>
    </row>
    <row r="204" spans="44:63" ht="13.8" thickBot="1" x14ac:dyDescent="0.3">
      <c r="AR204" s="35" t="s">
        <v>68</v>
      </c>
      <c r="AS204" s="36">
        <v>57</v>
      </c>
      <c r="AT204" s="36">
        <v>37</v>
      </c>
      <c r="AU204" s="36">
        <v>499900.3</v>
      </c>
      <c r="AV204" s="36">
        <v>499608.3</v>
      </c>
      <c r="AW204" s="36">
        <v>53</v>
      </c>
      <c r="AX204" s="36">
        <v>25</v>
      </c>
      <c r="AY204" s="36">
        <v>47</v>
      </c>
      <c r="AZ204" s="36">
        <v>41</v>
      </c>
      <c r="BA204" s="36">
        <v>30</v>
      </c>
      <c r="BB204" s="36">
        <v>53</v>
      </c>
      <c r="BC204" s="36">
        <v>24</v>
      </c>
      <c r="BD204" s="36">
        <v>27</v>
      </c>
      <c r="BE204" s="36">
        <v>38</v>
      </c>
      <c r="BF204" s="36">
        <v>26</v>
      </c>
      <c r="BG204" s="36">
        <v>53</v>
      </c>
      <c r="BH204" s="36">
        <v>1000019.5</v>
      </c>
      <c r="BI204" s="36">
        <v>1000000</v>
      </c>
      <c r="BJ204" s="36">
        <v>-19.5</v>
      </c>
      <c r="BK204" s="36">
        <v>0</v>
      </c>
    </row>
    <row r="205" spans="44:63" ht="13.8" thickBot="1" x14ac:dyDescent="0.3">
      <c r="AR205" s="35" t="s">
        <v>69</v>
      </c>
      <c r="AS205" s="36">
        <v>59</v>
      </c>
      <c r="AT205" s="36">
        <v>61.5</v>
      </c>
      <c r="AU205" s="36">
        <v>499894.3</v>
      </c>
      <c r="AV205" s="36">
        <v>499605.3</v>
      </c>
      <c r="AW205" s="36">
        <v>54</v>
      </c>
      <c r="AX205" s="36">
        <v>24</v>
      </c>
      <c r="AY205" s="36">
        <v>52</v>
      </c>
      <c r="AZ205" s="36">
        <v>40</v>
      </c>
      <c r="BA205" s="36">
        <v>25</v>
      </c>
      <c r="BB205" s="36">
        <v>54</v>
      </c>
      <c r="BC205" s="36">
        <v>22</v>
      </c>
      <c r="BD205" s="36">
        <v>33</v>
      </c>
      <c r="BE205" s="36">
        <v>34</v>
      </c>
      <c r="BF205" s="36">
        <v>21</v>
      </c>
      <c r="BG205" s="36">
        <v>54</v>
      </c>
      <c r="BH205" s="36">
        <v>1000033</v>
      </c>
      <c r="BI205" s="36">
        <v>1000000</v>
      </c>
      <c r="BJ205" s="36">
        <v>-33</v>
      </c>
      <c r="BK205" s="36">
        <v>0</v>
      </c>
    </row>
    <row r="206" spans="44:63" ht="13.8" thickBot="1" x14ac:dyDescent="0.3">
      <c r="AR206" s="35" t="s">
        <v>70</v>
      </c>
      <c r="AS206" s="36">
        <v>53</v>
      </c>
      <c r="AT206" s="36">
        <v>37</v>
      </c>
      <c r="AU206" s="36">
        <v>499899.3</v>
      </c>
      <c r="AV206" s="36">
        <v>499601.3</v>
      </c>
      <c r="AW206" s="36">
        <v>52</v>
      </c>
      <c r="AX206" s="36">
        <v>27</v>
      </c>
      <c r="AY206" s="36">
        <v>55</v>
      </c>
      <c r="AZ206" s="36">
        <v>39</v>
      </c>
      <c r="BA206" s="36">
        <v>19</v>
      </c>
      <c r="BB206" s="36">
        <v>52</v>
      </c>
      <c r="BC206" s="36">
        <v>27</v>
      </c>
      <c r="BD206" s="36">
        <v>34</v>
      </c>
      <c r="BE206" s="36">
        <v>35</v>
      </c>
      <c r="BF206" s="36">
        <v>18</v>
      </c>
      <c r="BG206" s="36">
        <v>52</v>
      </c>
      <c r="BH206" s="36">
        <v>1000000.5</v>
      </c>
      <c r="BI206" s="36">
        <v>1000000</v>
      </c>
      <c r="BJ206" s="36">
        <v>-0.5</v>
      </c>
      <c r="BK206" s="36">
        <v>0</v>
      </c>
    </row>
    <row r="207" spans="44:63" ht="13.8" thickBot="1" x14ac:dyDescent="0.3">
      <c r="AR207" s="35" t="s">
        <v>71</v>
      </c>
      <c r="AS207" s="36">
        <v>74</v>
      </c>
      <c r="AT207" s="36">
        <v>61.5</v>
      </c>
      <c r="AU207" s="36">
        <v>499898.3</v>
      </c>
      <c r="AV207" s="36">
        <v>499602.3</v>
      </c>
      <c r="AW207" s="36">
        <v>51</v>
      </c>
      <c r="AX207" s="36">
        <v>34</v>
      </c>
      <c r="AY207" s="36">
        <v>58</v>
      </c>
      <c r="AZ207" s="36">
        <v>42</v>
      </c>
      <c r="BA207" s="36">
        <v>20</v>
      </c>
      <c r="BB207" s="36">
        <v>51</v>
      </c>
      <c r="BC207" s="36">
        <v>37</v>
      </c>
      <c r="BD207" s="36">
        <v>40</v>
      </c>
      <c r="BE207" s="36">
        <v>37</v>
      </c>
      <c r="BF207" s="36">
        <v>19</v>
      </c>
      <c r="BG207" s="36">
        <v>51</v>
      </c>
      <c r="BH207" s="36">
        <v>1000076</v>
      </c>
      <c r="BI207" s="36">
        <v>1000000</v>
      </c>
      <c r="BJ207" s="36">
        <v>-76</v>
      </c>
      <c r="BK207" s="36">
        <v>-0.01</v>
      </c>
    </row>
    <row r="208" spans="44:63" ht="13.8" thickBot="1" x14ac:dyDescent="0.3">
      <c r="AR208" s="35" t="s">
        <v>72</v>
      </c>
      <c r="AS208" s="36">
        <v>65</v>
      </c>
      <c r="AT208" s="36">
        <v>57.5</v>
      </c>
      <c r="AU208" s="36">
        <v>499901.3</v>
      </c>
      <c r="AV208" s="36">
        <v>499603.3</v>
      </c>
      <c r="AW208" s="36">
        <v>39</v>
      </c>
      <c r="AX208" s="36">
        <v>41</v>
      </c>
      <c r="AY208" s="36">
        <v>71</v>
      </c>
      <c r="AZ208" s="36">
        <v>38</v>
      </c>
      <c r="BA208" s="36">
        <v>22</v>
      </c>
      <c r="BB208" s="36">
        <v>44</v>
      </c>
      <c r="BC208" s="36">
        <v>39</v>
      </c>
      <c r="BD208" s="36">
        <v>47</v>
      </c>
      <c r="BE208" s="36">
        <v>36</v>
      </c>
      <c r="BF208" s="36">
        <v>20</v>
      </c>
      <c r="BG208" s="36">
        <v>39</v>
      </c>
      <c r="BH208" s="36">
        <v>1000063</v>
      </c>
      <c r="BI208" s="36">
        <v>1000000</v>
      </c>
      <c r="BJ208" s="36">
        <v>-63</v>
      </c>
      <c r="BK208" s="36">
        <v>-0.01</v>
      </c>
    </row>
    <row r="209" spans="44:63" ht="13.8" thickBot="1" x14ac:dyDescent="0.3">
      <c r="AR209" s="35" t="s">
        <v>73</v>
      </c>
      <c r="AS209" s="36">
        <v>61</v>
      </c>
      <c r="AT209" s="36">
        <v>69.5</v>
      </c>
      <c r="AU209" s="36">
        <v>499897.3</v>
      </c>
      <c r="AV209" s="36">
        <v>499609.3</v>
      </c>
      <c r="AW209" s="36">
        <v>31</v>
      </c>
      <c r="AX209" s="36">
        <v>31</v>
      </c>
      <c r="AY209" s="36">
        <v>61</v>
      </c>
      <c r="AZ209" s="36">
        <v>36</v>
      </c>
      <c r="BA209" s="36">
        <v>21</v>
      </c>
      <c r="BB209" s="36">
        <v>34</v>
      </c>
      <c r="BC209" s="36">
        <v>30</v>
      </c>
      <c r="BD209" s="36">
        <v>43</v>
      </c>
      <c r="BE209" s="36">
        <v>32</v>
      </c>
      <c r="BF209" s="36">
        <v>24</v>
      </c>
      <c r="BG209" s="36">
        <v>32</v>
      </c>
      <c r="BH209" s="36">
        <v>1000012</v>
      </c>
      <c r="BI209" s="36">
        <v>1000000</v>
      </c>
      <c r="BJ209" s="36">
        <v>-12</v>
      </c>
      <c r="BK209" s="36">
        <v>0</v>
      </c>
    </row>
    <row r="210" spans="44:63" ht="13.8" thickBot="1" x14ac:dyDescent="0.3">
      <c r="AR210" s="35" t="s">
        <v>74</v>
      </c>
      <c r="AS210" s="36">
        <v>62</v>
      </c>
      <c r="AT210" s="36">
        <v>58.5</v>
      </c>
      <c r="AU210" s="36">
        <v>499896.3</v>
      </c>
      <c r="AV210" s="36">
        <v>499615.3</v>
      </c>
      <c r="AW210" s="36">
        <v>33</v>
      </c>
      <c r="AX210" s="36">
        <v>36</v>
      </c>
      <c r="AY210" s="36">
        <v>55</v>
      </c>
      <c r="AZ210" s="36">
        <v>37</v>
      </c>
      <c r="BA210" s="36">
        <v>28</v>
      </c>
      <c r="BB210" s="36">
        <v>33</v>
      </c>
      <c r="BC210" s="36">
        <v>35</v>
      </c>
      <c r="BD210" s="36">
        <v>36</v>
      </c>
      <c r="BE210" s="36">
        <v>33</v>
      </c>
      <c r="BF210" s="36">
        <v>30</v>
      </c>
      <c r="BG210" s="36">
        <v>33</v>
      </c>
      <c r="BH210" s="36">
        <v>1000021</v>
      </c>
      <c r="BI210" s="36">
        <v>1000000</v>
      </c>
      <c r="BJ210" s="36">
        <v>-21</v>
      </c>
      <c r="BK210" s="36">
        <v>0</v>
      </c>
    </row>
    <row r="211" spans="44:63" ht="13.8" thickBot="1" x14ac:dyDescent="0.3">
      <c r="AR211" s="35" t="s">
        <v>75</v>
      </c>
      <c r="AS211" s="36">
        <v>70</v>
      </c>
      <c r="AT211" s="36">
        <v>57.5</v>
      </c>
      <c r="AU211" s="36">
        <v>499895.3</v>
      </c>
      <c r="AV211" s="36">
        <v>499614.3</v>
      </c>
      <c r="AW211" s="36">
        <v>38</v>
      </c>
      <c r="AX211" s="36">
        <v>33</v>
      </c>
      <c r="AY211" s="36">
        <v>60</v>
      </c>
      <c r="AZ211" s="36">
        <v>35</v>
      </c>
      <c r="BA211" s="36">
        <v>24</v>
      </c>
      <c r="BB211" s="36">
        <v>35</v>
      </c>
      <c r="BC211" s="36">
        <v>33</v>
      </c>
      <c r="BD211" s="36">
        <v>38</v>
      </c>
      <c r="BE211" s="36">
        <v>31</v>
      </c>
      <c r="BF211" s="36">
        <v>27</v>
      </c>
      <c r="BG211" s="36">
        <v>38</v>
      </c>
      <c r="BH211" s="36">
        <v>1000029</v>
      </c>
      <c r="BI211" s="36">
        <v>1000000</v>
      </c>
      <c r="BJ211" s="36">
        <v>-29</v>
      </c>
      <c r="BK211" s="36">
        <v>0</v>
      </c>
    </row>
    <row r="212" spans="44:63" ht="13.8" thickBot="1" x14ac:dyDescent="0.3">
      <c r="AR212" s="35" t="s">
        <v>76</v>
      </c>
      <c r="AS212" s="36">
        <v>57</v>
      </c>
      <c r="AT212" s="36">
        <v>27</v>
      </c>
      <c r="AU212" s="36">
        <v>499888.3</v>
      </c>
      <c r="AV212" s="36">
        <v>499616.3</v>
      </c>
      <c r="AW212" s="36">
        <v>22</v>
      </c>
      <c r="AX212" s="36">
        <v>30</v>
      </c>
      <c r="AY212" s="36">
        <v>49</v>
      </c>
      <c r="AZ212" s="36">
        <v>29</v>
      </c>
      <c r="BA212" s="36">
        <v>42</v>
      </c>
      <c r="BB212" s="36">
        <v>22</v>
      </c>
      <c r="BC212" s="36">
        <v>29</v>
      </c>
      <c r="BD212" s="36">
        <v>25</v>
      </c>
      <c r="BE212" s="36">
        <v>25</v>
      </c>
      <c r="BF212" s="36">
        <v>33</v>
      </c>
      <c r="BG212" s="36">
        <v>22</v>
      </c>
      <c r="BH212" s="36">
        <v>999916.5</v>
      </c>
      <c r="BI212" s="36">
        <v>1000000</v>
      </c>
      <c r="BJ212" s="36">
        <v>83.5</v>
      </c>
      <c r="BK212" s="36">
        <v>0.01</v>
      </c>
    </row>
    <row r="213" spans="44:63" ht="13.8" thickBot="1" x14ac:dyDescent="0.3">
      <c r="AR213" s="35" t="s">
        <v>77</v>
      </c>
      <c r="AS213" s="36">
        <v>74</v>
      </c>
      <c r="AT213" s="36">
        <v>32</v>
      </c>
      <c r="AU213" s="36">
        <v>499891.3</v>
      </c>
      <c r="AV213" s="36">
        <v>499617.3</v>
      </c>
      <c r="AW213" s="36">
        <v>24</v>
      </c>
      <c r="AX213" s="36">
        <v>32</v>
      </c>
      <c r="AY213" s="36">
        <v>64</v>
      </c>
      <c r="AZ213" s="36">
        <v>32</v>
      </c>
      <c r="BA213" s="36">
        <v>44</v>
      </c>
      <c r="BB213" s="36">
        <v>23</v>
      </c>
      <c r="BC213" s="36">
        <v>35</v>
      </c>
      <c r="BD213" s="36">
        <v>40</v>
      </c>
      <c r="BE213" s="36">
        <v>28</v>
      </c>
      <c r="BF213" s="36">
        <v>34</v>
      </c>
      <c r="BG213" s="36">
        <v>23</v>
      </c>
      <c r="BH213" s="36">
        <v>999993.5</v>
      </c>
      <c r="BI213" s="36">
        <v>1000000</v>
      </c>
      <c r="BJ213" s="36">
        <v>6.5</v>
      </c>
      <c r="BK213" s="36">
        <v>0</v>
      </c>
    </row>
    <row r="214" spans="44:63" ht="13.8" thickBot="1" x14ac:dyDescent="0.3">
      <c r="AR214" s="35" t="s">
        <v>78</v>
      </c>
      <c r="AS214" s="36">
        <v>52</v>
      </c>
      <c r="AT214" s="36">
        <v>57.5</v>
      </c>
      <c r="AU214" s="36">
        <v>499889.3</v>
      </c>
      <c r="AV214" s="36">
        <v>499618.3</v>
      </c>
      <c r="AW214" s="36">
        <v>20</v>
      </c>
      <c r="AX214" s="36">
        <v>28</v>
      </c>
      <c r="AY214" s="36">
        <v>67</v>
      </c>
      <c r="AZ214" s="36">
        <v>31</v>
      </c>
      <c r="BA214" s="36">
        <v>45</v>
      </c>
      <c r="BB214" s="36">
        <v>20</v>
      </c>
      <c r="BC214" s="36">
        <v>28</v>
      </c>
      <c r="BD214" s="36">
        <v>45</v>
      </c>
      <c r="BE214" s="36">
        <v>26</v>
      </c>
      <c r="BF214" s="36">
        <v>36</v>
      </c>
      <c r="BG214" s="36">
        <v>20</v>
      </c>
      <c r="BH214" s="36">
        <v>999983</v>
      </c>
      <c r="BI214" s="36">
        <v>1000000</v>
      </c>
      <c r="BJ214" s="36">
        <v>17</v>
      </c>
      <c r="BK214" s="36">
        <v>0</v>
      </c>
    </row>
    <row r="215" spans="44:63" ht="13.8" thickBot="1" x14ac:dyDescent="0.3">
      <c r="AR215" s="35" t="s">
        <v>79</v>
      </c>
      <c r="AS215" s="36">
        <v>68</v>
      </c>
      <c r="AT215" s="36">
        <v>61.5</v>
      </c>
      <c r="AU215" s="36">
        <v>499892.3</v>
      </c>
      <c r="AV215" s="36">
        <v>499621.3</v>
      </c>
      <c r="AW215" s="36">
        <v>21</v>
      </c>
      <c r="AX215" s="36">
        <v>48</v>
      </c>
      <c r="AY215" s="36">
        <v>57</v>
      </c>
      <c r="AZ215" s="36">
        <v>30</v>
      </c>
      <c r="BA215" s="36">
        <v>43</v>
      </c>
      <c r="BB215" s="36">
        <v>21</v>
      </c>
      <c r="BC215" s="36">
        <v>42</v>
      </c>
      <c r="BD215" s="36">
        <v>38</v>
      </c>
      <c r="BE215" s="36">
        <v>27</v>
      </c>
      <c r="BF215" s="36">
        <v>38</v>
      </c>
      <c r="BG215" s="36">
        <v>21</v>
      </c>
      <c r="BH215" s="36">
        <v>1000029</v>
      </c>
      <c r="BI215" s="36">
        <v>1000000</v>
      </c>
      <c r="BJ215" s="36">
        <v>-29</v>
      </c>
      <c r="BK215" s="36">
        <v>0</v>
      </c>
    </row>
    <row r="216" spans="44:63" ht="13.8" thickBot="1" x14ac:dyDescent="0.3">
      <c r="AR216" s="35" t="s">
        <v>80</v>
      </c>
      <c r="AS216" s="36">
        <v>79</v>
      </c>
      <c r="AT216" s="36">
        <v>37</v>
      </c>
      <c r="AU216" s="36">
        <v>499890.3</v>
      </c>
      <c r="AV216" s="36">
        <v>499619.3</v>
      </c>
      <c r="AW216" s="36">
        <v>18</v>
      </c>
      <c r="AX216" s="36">
        <v>30</v>
      </c>
      <c r="AY216" s="36">
        <v>66</v>
      </c>
      <c r="AZ216" s="36">
        <v>33</v>
      </c>
      <c r="BA216" s="36">
        <v>40</v>
      </c>
      <c r="BB216" s="36">
        <v>19</v>
      </c>
      <c r="BC216" s="36">
        <v>33</v>
      </c>
      <c r="BD216" s="36">
        <v>42</v>
      </c>
      <c r="BE216" s="36">
        <v>29</v>
      </c>
      <c r="BF216" s="36">
        <v>35</v>
      </c>
      <c r="BG216" s="36">
        <v>18</v>
      </c>
      <c r="BH216" s="36">
        <v>999988.5</v>
      </c>
      <c r="BI216" s="36">
        <v>1000000</v>
      </c>
      <c r="BJ216" s="36">
        <v>11.5</v>
      </c>
      <c r="BK216" s="36">
        <v>0</v>
      </c>
    </row>
    <row r="217" spans="44:63" ht="13.8" thickBot="1" x14ac:dyDescent="0.3">
      <c r="AR217" s="35" t="s">
        <v>81</v>
      </c>
      <c r="AS217" s="36">
        <v>68</v>
      </c>
      <c r="AT217" s="36">
        <v>57.5</v>
      </c>
      <c r="AU217" s="36">
        <v>499893.3</v>
      </c>
      <c r="AV217" s="36">
        <v>499620.3</v>
      </c>
      <c r="AW217" s="36">
        <v>19</v>
      </c>
      <c r="AX217" s="36">
        <v>35</v>
      </c>
      <c r="AY217" s="36">
        <v>71</v>
      </c>
      <c r="AZ217" s="36">
        <v>34</v>
      </c>
      <c r="BA217" s="36">
        <v>41</v>
      </c>
      <c r="BB217" s="36">
        <v>18</v>
      </c>
      <c r="BC217" s="36">
        <v>36</v>
      </c>
      <c r="BD217" s="36">
        <v>47</v>
      </c>
      <c r="BE217" s="36">
        <v>30</v>
      </c>
      <c r="BF217" s="36">
        <v>37</v>
      </c>
      <c r="BG217" s="36">
        <v>19</v>
      </c>
      <c r="BH217" s="36">
        <v>1000026</v>
      </c>
      <c r="BI217" s="36">
        <v>1000000</v>
      </c>
      <c r="BJ217" s="36">
        <v>-26</v>
      </c>
      <c r="BK217" s="36">
        <v>0</v>
      </c>
    </row>
    <row r="218" spans="44:63" ht="13.8" thickBot="1" x14ac:dyDescent="0.3">
      <c r="AR218" s="35" t="s">
        <v>82</v>
      </c>
      <c r="AS218" s="36">
        <v>87</v>
      </c>
      <c r="AT218" s="36">
        <v>62.5</v>
      </c>
      <c r="AU218" s="36">
        <v>499906.3</v>
      </c>
      <c r="AV218" s="36">
        <v>499624.3</v>
      </c>
      <c r="AW218" s="36">
        <v>41</v>
      </c>
      <c r="AX218" s="36">
        <v>57</v>
      </c>
      <c r="AY218" s="36">
        <v>63</v>
      </c>
      <c r="AZ218" s="36">
        <v>48</v>
      </c>
      <c r="BA218" s="36">
        <v>39</v>
      </c>
      <c r="BB218" s="36">
        <v>42</v>
      </c>
      <c r="BC218" s="36">
        <v>55</v>
      </c>
      <c r="BD218" s="36">
        <v>45</v>
      </c>
      <c r="BE218" s="36">
        <v>44</v>
      </c>
      <c r="BF218" s="36">
        <v>43</v>
      </c>
      <c r="BG218" s="36">
        <v>41</v>
      </c>
      <c r="BH218" s="36">
        <v>1000198</v>
      </c>
      <c r="BI218" s="36">
        <v>1000000</v>
      </c>
      <c r="BJ218" s="36">
        <v>-198</v>
      </c>
      <c r="BK218" s="36">
        <v>-0.02</v>
      </c>
    </row>
    <row r="219" spans="44:63" ht="13.8" thickBot="1" x14ac:dyDescent="0.3">
      <c r="AR219" s="35" t="s">
        <v>83</v>
      </c>
      <c r="AS219" s="36">
        <v>91</v>
      </c>
      <c r="AT219" s="36">
        <v>66.5</v>
      </c>
      <c r="AU219" s="36">
        <v>499905.3</v>
      </c>
      <c r="AV219" s="36">
        <v>499627.3</v>
      </c>
      <c r="AW219" s="36">
        <v>42</v>
      </c>
      <c r="AX219" s="36">
        <v>57</v>
      </c>
      <c r="AY219" s="36">
        <v>75</v>
      </c>
      <c r="AZ219" s="36">
        <v>47</v>
      </c>
      <c r="BA219" s="36">
        <v>37</v>
      </c>
      <c r="BB219" s="36">
        <v>40</v>
      </c>
      <c r="BC219" s="36">
        <v>59</v>
      </c>
      <c r="BD219" s="36">
        <v>51</v>
      </c>
      <c r="BE219" s="36">
        <v>43</v>
      </c>
      <c r="BF219" s="36">
        <v>44</v>
      </c>
      <c r="BG219" s="36">
        <v>42</v>
      </c>
      <c r="BH219" s="36">
        <v>1000227</v>
      </c>
      <c r="BI219" s="36">
        <v>1000000</v>
      </c>
      <c r="BJ219" s="36">
        <v>-227</v>
      </c>
      <c r="BK219" s="36">
        <v>-0.02</v>
      </c>
    </row>
    <row r="220" spans="44:63" ht="13.8" thickBot="1" x14ac:dyDescent="0.3">
      <c r="AR220" s="35" t="s">
        <v>84</v>
      </c>
      <c r="AS220" s="36">
        <v>87</v>
      </c>
      <c r="AT220" s="36">
        <v>69.5</v>
      </c>
      <c r="AU220" s="36">
        <v>499904.3</v>
      </c>
      <c r="AV220" s="36">
        <v>499622.3</v>
      </c>
      <c r="AW220" s="36">
        <v>40</v>
      </c>
      <c r="AX220" s="36">
        <v>54</v>
      </c>
      <c r="AY220" s="36">
        <v>78</v>
      </c>
      <c r="AZ220" s="36">
        <v>46</v>
      </c>
      <c r="BA220" s="36">
        <v>38</v>
      </c>
      <c r="BB220" s="36">
        <v>31</v>
      </c>
      <c r="BC220" s="36">
        <v>54</v>
      </c>
      <c r="BD220" s="36">
        <v>54</v>
      </c>
      <c r="BE220" s="36">
        <v>41</v>
      </c>
      <c r="BF220" s="36">
        <v>41</v>
      </c>
      <c r="BG220" s="36">
        <v>35</v>
      </c>
      <c r="BH220" s="36">
        <v>1000195</v>
      </c>
      <c r="BI220" s="36">
        <v>1000000</v>
      </c>
      <c r="BJ220" s="36">
        <v>-195</v>
      </c>
      <c r="BK220" s="36">
        <v>-0.02</v>
      </c>
    </row>
    <row r="221" spans="44:63" ht="13.8" thickBot="1" x14ac:dyDescent="0.3">
      <c r="AR221" s="35" t="s">
        <v>85</v>
      </c>
      <c r="AS221" s="36">
        <v>82</v>
      </c>
      <c r="AT221" s="36">
        <v>74.5</v>
      </c>
      <c r="AU221" s="36">
        <v>499902.3</v>
      </c>
      <c r="AV221" s="36">
        <v>499625.3</v>
      </c>
      <c r="AW221" s="36">
        <v>32</v>
      </c>
      <c r="AX221" s="36">
        <v>48</v>
      </c>
      <c r="AY221" s="36">
        <v>66</v>
      </c>
      <c r="AZ221" s="36">
        <v>43</v>
      </c>
      <c r="BA221" s="36">
        <v>34</v>
      </c>
      <c r="BB221" s="36">
        <v>30</v>
      </c>
      <c r="BC221" s="36">
        <v>49</v>
      </c>
      <c r="BD221" s="36">
        <v>48</v>
      </c>
      <c r="BE221" s="36">
        <v>39</v>
      </c>
      <c r="BF221" s="36">
        <v>39</v>
      </c>
      <c r="BG221" s="36">
        <v>31</v>
      </c>
      <c r="BH221" s="36">
        <v>1000143</v>
      </c>
      <c r="BI221" s="36">
        <v>1000000</v>
      </c>
      <c r="BJ221" s="36">
        <v>-143</v>
      </c>
      <c r="BK221" s="36">
        <v>-0.01</v>
      </c>
    </row>
    <row r="222" spans="44:63" ht="13.8" thickBot="1" x14ac:dyDescent="0.3">
      <c r="AR222" s="35" t="s">
        <v>86</v>
      </c>
      <c r="AS222" s="36">
        <v>112.5</v>
      </c>
      <c r="AT222" s="36">
        <v>69.5</v>
      </c>
      <c r="AU222" s="36">
        <v>499903.3</v>
      </c>
      <c r="AV222" s="36">
        <v>499626.3</v>
      </c>
      <c r="AW222" s="36">
        <v>29</v>
      </c>
      <c r="AX222" s="36">
        <v>52</v>
      </c>
      <c r="AY222" s="36">
        <v>69</v>
      </c>
      <c r="AZ222" s="36">
        <v>44</v>
      </c>
      <c r="BA222" s="36">
        <v>35</v>
      </c>
      <c r="BB222" s="36">
        <v>28</v>
      </c>
      <c r="BC222" s="36">
        <v>57</v>
      </c>
      <c r="BD222" s="36">
        <v>49</v>
      </c>
      <c r="BE222" s="36">
        <v>40</v>
      </c>
      <c r="BF222" s="36">
        <v>42</v>
      </c>
      <c r="BG222" s="36">
        <v>29</v>
      </c>
      <c r="BH222" s="36">
        <v>1000185.5</v>
      </c>
      <c r="BI222" s="36">
        <v>1000000</v>
      </c>
      <c r="BJ222" s="36">
        <v>-185.5</v>
      </c>
      <c r="BK222" s="36">
        <v>-0.02</v>
      </c>
    </row>
    <row r="223" spans="44:63" ht="13.8" thickBot="1" x14ac:dyDescent="0.3">
      <c r="AR223" s="35" t="s">
        <v>87</v>
      </c>
      <c r="AS223" s="36">
        <v>89</v>
      </c>
      <c r="AT223" s="36">
        <v>66.5</v>
      </c>
      <c r="AU223" s="36">
        <v>499907.3</v>
      </c>
      <c r="AV223" s="36">
        <v>499623.3</v>
      </c>
      <c r="AW223" s="36">
        <v>28</v>
      </c>
      <c r="AX223" s="36">
        <v>73</v>
      </c>
      <c r="AY223" s="36">
        <v>73</v>
      </c>
      <c r="AZ223" s="36">
        <v>45</v>
      </c>
      <c r="BA223" s="36">
        <v>36</v>
      </c>
      <c r="BB223" s="36">
        <v>25</v>
      </c>
      <c r="BC223" s="36">
        <v>62</v>
      </c>
      <c r="BD223" s="36">
        <v>50</v>
      </c>
      <c r="BE223" s="36">
        <v>42</v>
      </c>
      <c r="BF223" s="36">
        <v>40</v>
      </c>
      <c r="BG223" s="36">
        <v>27</v>
      </c>
      <c r="BH223" s="36">
        <v>1000187</v>
      </c>
      <c r="BI223" s="36">
        <v>1000000</v>
      </c>
      <c r="BJ223" s="36">
        <v>-187</v>
      </c>
      <c r="BK223" s="36">
        <v>-0.02</v>
      </c>
    </row>
    <row r="224" spans="44:63" ht="13.8" thickBot="1" x14ac:dyDescent="0.3">
      <c r="AR224" s="35" t="s">
        <v>88</v>
      </c>
      <c r="AS224" s="36">
        <v>87</v>
      </c>
      <c r="AT224" s="36">
        <v>32</v>
      </c>
      <c r="AU224" s="36">
        <v>499924.3</v>
      </c>
      <c r="AV224" s="36">
        <v>499651.8</v>
      </c>
      <c r="AW224" s="36">
        <v>61</v>
      </c>
      <c r="AX224" s="36">
        <v>39</v>
      </c>
      <c r="AY224" s="36">
        <v>48</v>
      </c>
      <c r="AZ224" s="36">
        <v>64</v>
      </c>
      <c r="BA224" s="36">
        <v>67.5</v>
      </c>
      <c r="BB224" s="36">
        <v>60</v>
      </c>
      <c r="BC224" s="36">
        <v>47</v>
      </c>
      <c r="BD224" s="36">
        <v>26</v>
      </c>
      <c r="BE224" s="36">
        <v>61</v>
      </c>
      <c r="BF224" s="36">
        <v>61</v>
      </c>
      <c r="BG224" s="36">
        <v>61</v>
      </c>
      <c r="BH224" s="36">
        <v>1000290.5</v>
      </c>
      <c r="BI224" s="36">
        <v>1000000</v>
      </c>
      <c r="BJ224" s="36">
        <v>-290.5</v>
      </c>
      <c r="BK224" s="36">
        <v>-0.03</v>
      </c>
    </row>
    <row r="225" spans="44:63" ht="13.8" thickBot="1" x14ac:dyDescent="0.3">
      <c r="AR225" s="35" t="s">
        <v>89</v>
      </c>
      <c r="AS225" s="36">
        <v>74</v>
      </c>
      <c r="AT225" s="36">
        <v>37</v>
      </c>
      <c r="AU225" s="36">
        <v>499919.3</v>
      </c>
      <c r="AV225" s="36">
        <v>499649.8</v>
      </c>
      <c r="AW225" s="36">
        <v>60</v>
      </c>
      <c r="AX225" s="36">
        <v>46</v>
      </c>
      <c r="AY225" s="36">
        <v>50</v>
      </c>
      <c r="AZ225" s="36">
        <v>63</v>
      </c>
      <c r="BA225" s="36">
        <v>69.5</v>
      </c>
      <c r="BB225" s="36">
        <v>59</v>
      </c>
      <c r="BC225" s="36">
        <v>44</v>
      </c>
      <c r="BD225" s="36">
        <v>29</v>
      </c>
      <c r="BE225" s="36">
        <v>58</v>
      </c>
      <c r="BF225" s="36">
        <v>60</v>
      </c>
      <c r="BG225" s="36">
        <v>59</v>
      </c>
      <c r="BH225" s="36">
        <v>1000277.5</v>
      </c>
      <c r="BI225" s="36">
        <v>1000000</v>
      </c>
      <c r="BJ225" s="36">
        <v>-277.5</v>
      </c>
      <c r="BK225" s="36">
        <v>-0.03</v>
      </c>
    </row>
    <row r="226" spans="44:63" ht="13.8" thickBot="1" x14ac:dyDescent="0.3">
      <c r="AR226" s="35" t="s">
        <v>90</v>
      </c>
      <c r="AS226" s="36">
        <v>88</v>
      </c>
      <c r="AT226" s="36">
        <v>37</v>
      </c>
      <c r="AU226" s="36">
        <v>499922.3</v>
      </c>
      <c r="AV226" s="36">
        <v>499652.8</v>
      </c>
      <c r="AW226" s="36">
        <v>62</v>
      </c>
      <c r="AX226" s="36">
        <v>46</v>
      </c>
      <c r="AY226" s="36">
        <v>53</v>
      </c>
      <c r="AZ226" s="36">
        <v>60</v>
      </c>
      <c r="BA226" s="36">
        <v>69.5</v>
      </c>
      <c r="BB226" s="36">
        <v>62</v>
      </c>
      <c r="BC226" s="36">
        <v>50</v>
      </c>
      <c r="BD226" s="36">
        <v>30</v>
      </c>
      <c r="BE226" s="36">
        <v>57</v>
      </c>
      <c r="BF226" s="36">
        <v>62</v>
      </c>
      <c r="BG226" s="36">
        <v>62</v>
      </c>
      <c r="BH226" s="36">
        <v>1000313.5</v>
      </c>
      <c r="BI226" s="36">
        <v>1000000</v>
      </c>
      <c r="BJ226" s="36">
        <v>-313.5</v>
      </c>
      <c r="BK226" s="36">
        <v>-0.03</v>
      </c>
    </row>
    <row r="227" spans="44:63" ht="13.8" thickBot="1" x14ac:dyDescent="0.3">
      <c r="AR227" s="35" t="s">
        <v>91</v>
      </c>
      <c r="AS227" s="36">
        <v>87</v>
      </c>
      <c r="AT227" s="36">
        <v>26</v>
      </c>
      <c r="AU227" s="36">
        <v>499923.3</v>
      </c>
      <c r="AV227" s="36">
        <v>499650.8</v>
      </c>
      <c r="AW227" s="36">
        <v>59</v>
      </c>
      <c r="AX227" s="36">
        <v>37</v>
      </c>
      <c r="AY227" s="36">
        <v>62</v>
      </c>
      <c r="AZ227" s="36">
        <v>65</v>
      </c>
      <c r="BA227" s="36">
        <v>66.5</v>
      </c>
      <c r="BB227" s="36">
        <v>61</v>
      </c>
      <c r="BC227" s="36">
        <v>45</v>
      </c>
      <c r="BD227" s="36">
        <v>31</v>
      </c>
      <c r="BE227" s="36">
        <v>60</v>
      </c>
      <c r="BF227" s="36">
        <v>59</v>
      </c>
      <c r="BG227" s="36">
        <v>60</v>
      </c>
      <c r="BH227" s="36">
        <v>1000292.5</v>
      </c>
      <c r="BI227" s="36">
        <v>1000000</v>
      </c>
      <c r="BJ227" s="36">
        <v>-292.5</v>
      </c>
      <c r="BK227" s="36">
        <v>-0.03</v>
      </c>
    </row>
    <row r="228" spans="44:63" ht="13.8" thickBot="1" x14ac:dyDescent="0.3">
      <c r="AR228" s="35" t="s">
        <v>92</v>
      </c>
      <c r="AS228" s="36">
        <v>82</v>
      </c>
      <c r="AT228" s="36">
        <v>28</v>
      </c>
      <c r="AU228" s="36">
        <v>499920.3</v>
      </c>
      <c r="AV228" s="36">
        <v>499648.8</v>
      </c>
      <c r="AW228" s="36">
        <v>58</v>
      </c>
      <c r="AX228" s="36">
        <v>46</v>
      </c>
      <c r="AY228" s="36">
        <v>60</v>
      </c>
      <c r="AZ228" s="36">
        <v>62</v>
      </c>
      <c r="BA228" s="36">
        <v>65.5</v>
      </c>
      <c r="BB228" s="36">
        <v>58</v>
      </c>
      <c r="BC228" s="36">
        <v>48</v>
      </c>
      <c r="BD228" s="36">
        <v>33</v>
      </c>
      <c r="BE228" s="36">
        <v>57</v>
      </c>
      <c r="BF228" s="36">
        <v>58</v>
      </c>
      <c r="BG228" s="36">
        <v>58</v>
      </c>
      <c r="BH228" s="36">
        <v>1000282.5</v>
      </c>
      <c r="BI228" s="36">
        <v>1000000</v>
      </c>
      <c r="BJ228" s="36">
        <v>-282.5</v>
      </c>
      <c r="BK228" s="36">
        <v>-0.03</v>
      </c>
    </row>
    <row r="229" spans="44:63" ht="13.8" thickBot="1" x14ac:dyDescent="0.3">
      <c r="AR229" s="35" t="s">
        <v>93</v>
      </c>
      <c r="AS229" s="36">
        <v>113.5</v>
      </c>
      <c r="AT229" s="36">
        <v>32</v>
      </c>
      <c r="AU229" s="36">
        <v>499918.3</v>
      </c>
      <c r="AV229" s="36">
        <v>499647.8</v>
      </c>
      <c r="AW229" s="36">
        <v>58</v>
      </c>
      <c r="AX229" s="36">
        <v>51</v>
      </c>
      <c r="AY229" s="36">
        <v>52</v>
      </c>
      <c r="AZ229" s="36">
        <v>59</v>
      </c>
      <c r="BA229" s="36">
        <v>58</v>
      </c>
      <c r="BB229" s="36">
        <v>56</v>
      </c>
      <c r="BC229" s="36">
        <v>57</v>
      </c>
      <c r="BD229" s="36">
        <v>28</v>
      </c>
      <c r="BE229" s="36">
        <v>55</v>
      </c>
      <c r="BF229" s="36">
        <v>57</v>
      </c>
      <c r="BG229" s="36">
        <v>57</v>
      </c>
      <c r="BH229" s="36">
        <v>1000299.5</v>
      </c>
      <c r="BI229" s="36">
        <v>1000000</v>
      </c>
      <c r="BJ229" s="36">
        <v>-299.5</v>
      </c>
      <c r="BK229" s="36">
        <v>-0.03</v>
      </c>
    </row>
    <row r="230" spans="44:63" ht="13.8" thickBot="1" x14ac:dyDescent="0.3">
      <c r="AR230" s="35" t="s">
        <v>94</v>
      </c>
      <c r="AS230" s="36">
        <v>82</v>
      </c>
      <c r="AT230" s="36">
        <v>53.5</v>
      </c>
      <c r="AU230" s="36">
        <v>499921.3</v>
      </c>
      <c r="AV230" s="36">
        <v>499646.8</v>
      </c>
      <c r="AW230" s="36">
        <v>55</v>
      </c>
      <c r="AX230" s="36">
        <v>57</v>
      </c>
      <c r="AY230" s="36">
        <v>57</v>
      </c>
      <c r="AZ230" s="36">
        <v>61</v>
      </c>
      <c r="BA230" s="36">
        <v>57</v>
      </c>
      <c r="BB230" s="36">
        <v>55</v>
      </c>
      <c r="BC230" s="36">
        <v>54</v>
      </c>
      <c r="BD230" s="36">
        <v>35</v>
      </c>
      <c r="BE230" s="36">
        <v>59</v>
      </c>
      <c r="BF230" s="36">
        <v>56</v>
      </c>
      <c r="BG230" s="36">
        <v>55</v>
      </c>
      <c r="BH230" s="36">
        <v>1000304.5</v>
      </c>
      <c r="BI230" s="36">
        <v>1000000</v>
      </c>
      <c r="BJ230" s="36">
        <v>-304.5</v>
      </c>
      <c r="BK230" s="36">
        <v>-0.03</v>
      </c>
    </row>
    <row r="231" spans="44:63" ht="13.8" thickBot="1" x14ac:dyDescent="0.3">
      <c r="AR231" s="35" t="s">
        <v>95</v>
      </c>
      <c r="AS231" s="36">
        <v>91</v>
      </c>
      <c r="AT231" s="36">
        <v>32</v>
      </c>
      <c r="AU231" s="36">
        <v>499925.3</v>
      </c>
      <c r="AV231" s="36">
        <v>499638.3</v>
      </c>
      <c r="AW231" s="36">
        <v>56</v>
      </c>
      <c r="AX231" s="36">
        <v>60</v>
      </c>
      <c r="AY231" s="36">
        <v>69</v>
      </c>
      <c r="AZ231" s="36">
        <v>66</v>
      </c>
      <c r="BA231" s="36">
        <v>56</v>
      </c>
      <c r="BB231" s="36">
        <v>57</v>
      </c>
      <c r="BC231" s="36">
        <v>62</v>
      </c>
      <c r="BD231" s="36">
        <v>42</v>
      </c>
      <c r="BE231" s="36">
        <v>62</v>
      </c>
      <c r="BF231" s="36">
        <v>55</v>
      </c>
      <c r="BG231" s="36">
        <v>56</v>
      </c>
      <c r="BH231" s="36">
        <v>1000327.5</v>
      </c>
      <c r="BI231" s="36">
        <v>1000000</v>
      </c>
      <c r="BJ231" s="36">
        <v>-327.5</v>
      </c>
      <c r="BK231" s="36">
        <v>-0.03</v>
      </c>
    </row>
    <row r="232" spans="44:63" ht="13.8" thickBot="1" x14ac:dyDescent="0.3">
      <c r="AR232" s="35" t="s">
        <v>96</v>
      </c>
      <c r="AS232" s="36">
        <v>68</v>
      </c>
      <c r="AT232" s="36">
        <v>82.5</v>
      </c>
      <c r="AU232" s="36">
        <v>499912.3</v>
      </c>
      <c r="AV232" s="36">
        <v>499637.3</v>
      </c>
      <c r="AW232" s="36">
        <v>49</v>
      </c>
      <c r="AX232" s="36">
        <v>46</v>
      </c>
      <c r="AY232" s="36">
        <v>94.5</v>
      </c>
      <c r="AZ232" s="36">
        <v>54</v>
      </c>
      <c r="BA232" s="36">
        <v>55</v>
      </c>
      <c r="BB232" s="36">
        <v>48</v>
      </c>
      <c r="BC232" s="36">
        <v>40</v>
      </c>
      <c r="BD232" s="36">
        <v>66</v>
      </c>
      <c r="BE232" s="36">
        <v>50</v>
      </c>
      <c r="BF232" s="36">
        <v>54</v>
      </c>
      <c r="BG232" s="36">
        <v>49</v>
      </c>
      <c r="BH232" s="36">
        <v>1000305.5</v>
      </c>
      <c r="BI232" s="36">
        <v>1000000</v>
      </c>
      <c r="BJ232" s="36">
        <v>-305.5</v>
      </c>
      <c r="BK232" s="36">
        <v>-0.03</v>
      </c>
    </row>
    <row r="233" spans="44:63" ht="13.8" thickBot="1" x14ac:dyDescent="0.3">
      <c r="AR233" s="35" t="s">
        <v>97</v>
      </c>
      <c r="AS233" s="36">
        <v>57</v>
      </c>
      <c r="AT233" s="36">
        <v>74.5</v>
      </c>
      <c r="AU233" s="36">
        <v>499913.3</v>
      </c>
      <c r="AV233" s="36">
        <v>499636.3</v>
      </c>
      <c r="AW233" s="36">
        <v>48</v>
      </c>
      <c r="AX233" s="36">
        <v>39</v>
      </c>
      <c r="AY233" s="36">
        <v>99</v>
      </c>
      <c r="AZ233" s="36">
        <v>53</v>
      </c>
      <c r="BA233" s="36">
        <v>54</v>
      </c>
      <c r="BB233" s="36">
        <v>49</v>
      </c>
      <c r="BC233" s="36">
        <v>33</v>
      </c>
      <c r="BD233" s="36">
        <v>82.5</v>
      </c>
      <c r="BE233" s="36">
        <v>49</v>
      </c>
      <c r="BF233" s="36">
        <v>53</v>
      </c>
      <c r="BG233" s="36">
        <v>50</v>
      </c>
      <c r="BH233" s="36">
        <v>1000290.5</v>
      </c>
      <c r="BI233" s="36">
        <v>1000000</v>
      </c>
      <c r="BJ233" s="36">
        <v>-290.5</v>
      </c>
      <c r="BK233" s="36">
        <v>-0.03</v>
      </c>
    </row>
    <row r="234" spans="44:63" ht="13.8" thickBot="1" x14ac:dyDescent="0.3">
      <c r="AR234" s="35" t="s">
        <v>98</v>
      </c>
      <c r="AS234" s="36">
        <v>77</v>
      </c>
      <c r="AT234" s="36">
        <v>74.5</v>
      </c>
      <c r="AU234" s="36">
        <v>499911.3</v>
      </c>
      <c r="AV234" s="36">
        <v>499634.3</v>
      </c>
      <c r="AW234" s="36">
        <v>47</v>
      </c>
      <c r="AX234" s="36">
        <v>42</v>
      </c>
      <c r="AY234" s="36">
        <v>84</v>
      </c>
      <c r="AZ234" s="36">
        <v>52</v>
      </c>
      <c r="BA234" s="36">
        <v>53</v>
      </c>
      <c r="BB234" s="36">
        <v>47</v>
      </c>
      <c r="BC234" s="36">
        <v>46</v>
      </c>
      <c r="BD234" s="36">
        <v>62</v>
      </c>
      <c r="BE234" s="36">
        <v>48</v>
      </c>
      <c r="BF234" s="36">
        <v>51</v>
      </c>
      <c r="BG234" s="36">
        <v>46</v>
      </c>
      <c r="BH234" s="36">
        <v>1000275</v>
      </c>
      <c r="BI234" s="36">
        <v>1000000</v>
      </c>
      <c r="BJ234" s="36">
        <v>-275</v>
      </c>
      <c r="BK234" s="36">
        <v>-0.03</v>
      </c>
    </row>
    <row r="235" spans="44:63" ht="13.8" thickBot="1" x14ac:dyDescent="0.3">
      <c r="AR235" s="35" t="s">
        <v>99</v>
      </c>
      <c r="AS235" s="36">
        <v>54</v>
      </c>
      <c r="AT235" s="36">
        <v>82.5</v>
      </c>
      <c r="AU235" s="36">
        <v>499910.3</v>
      </c>
      <c r="AV235" s="36">
        <v>499633.3</v>
      </c>
      <c r="AW235" s="36">
        <v>50</v>
      </c>
      <c r="AX235" s="36">
        <v>50</v>
      </c>
      <c r="AY235" s="36">
        <v>84</v>
      </c>
      <c r="AZ235" s="36">
        <v>50</v>
      </c>
      <c r="BA235" s="36">
        <v>48</v>
      </c>
      <c r="BB235" s="36">
        <v>45</v>
      </c>
      <c r="BC235" s="36">
        <v>38</v>
      </c>
      <c r="BD235" s="36">
        <v>64</v>
      </c>
      <c r="BE235" s="36">
        <v>46</v>
      </c>
      <c r="BF235" s="36">
        <v>50</v>
      </c>
      <c r="BG235" s="36">
        <v>47</v>
      </c>
      <c r="BH235" s="36">
        <v>1000252</v>
      </c>
      <c r="BI235" s="36">
        <v>1000000</v>
      </c>
      <c r="BJ235" s="36">
        <v>-252</v>
      </c>
      <c r="BK235" s="36">
        <v>-0.03</v>
      </c>
    </row>
    <row r="236" spans="44:63" ht="13.8" thickBot="1" x14ac:dyDescent="0.3">
      <c r="AR236" s="35" t="s">
        <v>100</v>
      </c>
      <c r="AS236" s="36">
        <v>74</v>
      </c>
      <c r="AT236" s="36">
        <v>82.5</v>
      </c>
      <c r="AU236" s="36">
        <v>499909.3</v>
      </c>
      <c r="AV236" s="36">
        <v>499635.3</v>
      </c>
      <c r="AW236" s="36">
        <v>44</v>
      </c>
      <c r="AX236" s="36">
        <v>41</v>
      </c>
      <c r="AY236" s="36">
        <v>96.5</v>
      </c>
      <c r="AZ236" s="36">
        <v>51</v>
      </c>
      <c r="BA236" s="36">
        <v>51</v>
      </c>
      <c r="BB236" s="36">
        <v>41</v>
      </c>
      <c r="BC236" s="36">
        <v>42</v>
      </c>
      <c r="BD236" s="36">
        <v>82.5</v>
      </c>
      <c r="BE236" s="36">
        <v>47</v>
      </c>
      <c r="BF236" s="36">
        <v>52</v>
      </c>
      <c r="BG236" s="36">
        <v>43</v>
      </c>
      <c r="BH236" s="36">
        <v>1000292</v>
      </c>
      <c r="BI236" s="36">
        <v>1000000</v>
      </c>
      <c r="BJ236" s="36">
        <v>-292</v>
      </c>
      <c r="BK236" s="36">
        <v>-0.03</v>
      </c>
    </row>
    <row r="237" spans="44:63" ht="13.8" thickBot="1" x14ac:dyDescent="0.3">
      <c r="AR237" s="35" t="s">
        <v>101</v>
      </c>
      <c r="AS237" s="36">
        <v>65</v>
      </c>
      <c r="AT237" s="36">
        <v>82.5</v>
      </c>
      <c r="AU237" s="36">
        <v>499908.3</v>
      </c>
      <c r="AV237" s="36">
        <v>499632.3</v>
      </c>
      <c r="AW237" s="36">
        <v>46</v>
      </c>
      <c r="AX237" s="36">
        <v>50</v>
      </c>
      <c r="AY237" s="36">
        <v>96.5</v>
      </c>
      <c r="AZ237" s="36">
        <v>49</v>
      </c>
      <c r="BA237" s="36">
        <v>50</v>
      </c>
      <c r="BB237" s="36">
        <v>39</v>
      </c>
      <c r="BC237" s="36">
        <v>43</v>
      </c>
      <c r="BD237" s="36">
        <v>82.5</v>
      </c>
      <c r="BE237" s="36">
        <v>45</v>
      </c>
      <c r="BF237" s="36">
        <v>49</v>
      </c>
      <c r="BG237" s="36">
        <v>45</v>
      </c>
      <c r="BH237" s="36">
        <v>1000283</v>
      </c>
      <c r="BI237" s="36">
        <v>1000000</v>
      </c>
      <c r="BJ237" s="36">
        <v>-283</v>
      </c>
      <c r="BK237" s="36">
        <v>-0.03</v>
      </c>
    </row>
    <row r="238" spans="44:63" ht="13.8" thickBot="1" x14ac:dyDescent="0.3">
      <c r="AR238" s="35" t="s">
        <v>102</v>
      </c>
      <c r="AS238" s="36">
        <v>0</v>
      </c>
      <c r="AT238" s="36">
        <v>4</v>
      </c>
      <c r="AU238" s="36">
        <v>499880.3</v>
      </c>
      <c r="AV238" s="36">
        <v>499597.3</v>
      </c>
      <c r="AW238" s="36">
        <v>17</v>
      </c>
      <c r="AX238" s="36">
        <v>0</v>
      </c>
      <c r="AY238" s="36">
        <v>35</v>
      </c>
      <c r="AZ238" s="36">
        <v>21</v>
      </c>
      <c r="BA238" s="36">
        <v>17</v>
      </c>
      <c r="BB238" s="36">
        <v>15</v>
      </c>
      <c r="BC238" s="36">
        <v>0</v>
      </c>
      <c r="BD238" s="36">
        <v>12</v>
      </c>
      <c r="BE238" s="36">
        <v>17</v>
      </c>
      <c r="BF238" s="36">
        <v>16</v>
      </c>
      <c r="BG238" s="36">
        <v>15</v>
      </c>
      <c r="BH238" s="36">
        <v>999646.5</v>
      </c>
      <c r="BI238" s="36">
        <v>1000000</v>
      </c>
      <c r="BJ238" s="36">
        <v>353.5</v>
      </c>
      <c r="BK238" s="36">
        <v>0.04</v>
      </c>
    </row>
    <row r="239" spans="44:63" ht="13.8" thickBot="1" x14ac:dyDescent="0.3">
      <c r="AR239" s="35" t="s">
        <v>103</v>
      </c>
      <c r="AS239" s="36">
        <v>2</v>
      </c>
      <c r="AT239" s="36">
        <v>6</v>
      </c>
      <c r="AU239" s="36">
        <v>499879.3</v>
      </c>
      <c r="AV239" s="36">
        <v>499600.3</v>
      </c>
      <c r="AW239" s="36">
        <v>14</v>
      </c>
      <c r="AX239" s="36">
        <v>2</v>
      </c>
      <c r="AY239" s="36">
        <v>40</v>
      </c>
      <c r="AZ239" s="36">
        <v>20</v>
      </c>
      <c r="BA239" s="36">
        <v>18</v>
      </c>
      <c r="BB239" s="36">
        <v>14</v>
      </c>
      <c r="BC239" s="36">
        <v>1</v>
      </c>
      <c r="BD239" s="36">
        <v>17</v>
      </c>
      <c r="BE239" s="36">
        <v>16</v>
      </c>
      <c r="BF239" s="36">
        <v>17</v>
      </c>
      <c r="BG239" s="36">
        <v>14</v>
      </c>
      <c r="BH239" s="36">
        <v>999660.5</v>
      </c>
      <c r="BI239" s="36">
        <v>1000000</v>
      </c>
      <c r="BJ239" s="36">
        <v>339.5</v>
      </c>
      <c r="BK239" s="36">
        <v>0.03</v>
      </c>
    </row>
    <row r="240" spans="44:63" ht="13.8" thickBot="1" x14ac:dyDescent="0.3">
      <c r="AR240" s="35" t="s">
        <v>104</v>
      </c>
      <c r="AS240" s="36">
        <v>2</v>
      </c>
      <c r="AT240" s="36">
        <v>11</v>
      </c>
      <c r="AU240" s="36">
        <v>499878.3</v>
      </c>
      <c r="AV240" s="36">
        <v>499596.3</v>
      </c>
      <c r="AW240" s="36">
        <v>13</v>
      </c>
      <c r="AX240" s="36">
        <v>3</v>
      </c>
      <c r="AY240" s="36">
        <v>39</v>
      </c>
      <c r="AZ240" s="36">
        <v>18</v>
      </c>
      <c r="BA240" s="36">
        <v>14</v>
      </c>
      <c r="BB240" s="36">
        <v>9</v>
      </c>
      <c r="BC240" s="36">
        <v>2</v>
      </c>
      <c r="BD240" s="36">
        <v>17</v>
      </c>
      <c r="BE240" s="36">
        <v>15</v>
      </c>
      <c r="BF240" s="36">
        <v>13</v>
      </c>
      <c r="BG240" s="36">
        <v>13</v>
      </c>
      <c r="BH240" s="36">
        <v>999643.5</v>
      </c>
      <c r="BI240" s="36">
        <v>1000000</v>
      </c>
      <c r="BJ240" s="36">
        <v>356.5</v>
      </c>
      <c r="BK240" s="36">
        <v>0.04</v>
      </c>
    </row>
    <row r="241" spans="44:63" ht="13.8" thickBot="1" x14ac:dyDescent="0.3">
      <c r="AR241" s="35" t="s">
        <v>105</v>
      </c>
      <c r="AS241" s="36">
        <v>3</v>
      </c>
      <c r="AT241" s="36">
        <v>13</v>
      </c>
      <c r="AU241" s="36">
        <v>499877.3</v>
      </c>
      <c r="AV241" s="36">
        <v>499599.3</v>
      </c>
      <c r="AW241" s="36">
        <v>11</v>
      </c>
      <c r="AX241" s="36">
        <v>5</v>
      </c>
      <c r="AY241" s="36">
        <v>43</v>
      </c>
      <c r="AZ241" s="36">
        <v>17</v>
      </c>
      <c r="BA241" s="36">
        <v>16</v>
      </c>
      <c r="BB241" s="36">
        <v>10</v>
      </c>
      <c r="BC241" s="36">
        <v>4</v>
      </c>
      <c r="BD241" s="36">
        <v>20</v>
      </c>
      <c r="BE241" s="36">
        <v>13</v>
      </c>
      <c r="BF241" s="36">
        <v>15</v>
      </c>
      <c r="BG241" s="36">
        <v>11</v>
      </c>
      <c r="BH241" s="36">
        <v>999657.5</v>
      </c>
      <c r="BI241" s="36">
        <v>1000000</v>
      </c>
      <c r="BJ241" s="36">
        <v>342.5</v>
      </c>
      <c r="BK241" s="36">
        <v>0.03</v>
      </c>
    </row>
    <row r="242" spans="44:63" ht="13.8" thickBot="1" x14ac:dyDescent="0.3">
      <c r="AR242" s="35" t="s">
        <v>106</v>
      </c>
      <c r="AS242" s="36">
        <v>4</v>
      </c>
      <c r="AT242" s="36">
        <v>22</v>
      </c>
      <c r="AU242" s="36">
        <v>499876.3</v>
      </c>
      <c r="AV242" s="36">
        <v>499598.3</v>
      </c>
      <c r="AW242" s="36">
        <v>12</v>
      </c>
      <c r="AX242" s="36">
        <v>4</v>
      </c>
      <c r="AY242" s="36">
        <v>46</v>
      </c>
      <c r="AZ242" s="36">
        <v>19</v>
      </c>
      <c r="BA242" s="36">
        <v>15</v>
      </c>
      <c r="BB242" s="36">
        <v>11</v>
      </c>
      <c r="BC242" s="36">
        <v>3</v>
      </c>
      <c r="BD242" s="36">
        <v>24</v>
      </c>
      <c r="BE242" s="36">
        <v>14</v>
      </c>
      <c r="BF242" s="36">
        <v>14</v>
      </c>
      <c r="BG242" s="36">
        <v>12</v>
      </c>
      <c r="BH242" s="36">
        <v>999674.5</v>
      </c>
      <c r="BI242" s="36">
        <v>1000000</v>
      </c>
      <c r="BJ242" s="36">
        <v>325.5</v>
      </c>
      <c r="BK242" s="36">
        <v>0.03</v>
      </c>
    </row>
    <row r="243" spans="44:63" ht="13.8" thickBot="1" x14ac:dyDescent="0.3">
      <c r="AR243" s="35" t="s">
        <v>107</v>
      </c>
      <c r="AS243" s="36">
        <v>36</v>
      </c>
      <c r="AT243" s="36">
        <v>19</v>
      </c>
      <c r="AU243" s="36">
        <v>499869.3</v>
      </c>
      <c r="AV243" s="36">
        <v>499583.3</v>
      </c>
      <c r="AW243" s="36">
        <v>7</v>
      </c>
      <c r="AX243" s="36">
        <v>1</v>
      </c>
      <c r="AY243" s="36">
        <v>33</v>
      </c>
      <c r="AZ243" s="36">
        <v>11</v>
      </c>
      <c r="BA243" s="36">
        <v>6</v>
      </c>
      <c r="BB243" s="36">
        <v>7</v>
      </c>
      <c r="BC243" s="36">
        <v>5</v>
      </c>
      <c r="BD243" s="36">
        <v>13</v>
      </c>
      <c r="BE243" s="36">
        <v>6</v>
      </c>
      <c r="BF243" s="36">
        <v>4</v>
      </c>
      <c r="BG243" s="36">
        <v>7</v>
      </c>
      <c r="BH243" s="36">
        <v>999607.5</v>
      </c>
      <c r="BI243" s="36">
        <v>1000000</v>
      </c>
      <c r="BJ243" s="36">
        <v>392.5</v>
      </c>
      <c r="BK243" s="36">
        <v>0.04</v>
      </c>
    </row>
    <row r="244" spans="44:63" ht="13.8" thickBot="1" x14ac:dyDescent="0.3">
      <c r="AR244" s="35" t="s">
        <v>108</v>
      </c>
      <c r="AS244" s="36">
        <v>38</v>
      </c>
      <c r="AT244" s="36">
        <v>7</v>
      </c>
      <c r="AU244" s="36">
        <v>499870.3</v>
      </c>
      <c r="AV244" s="36">
        <v>499588.3</v>
      </c>
      <c r="AW244" s="36">
        <v>6</v>
      </c>
      <c r="AX244" s="36">
        <v>15</v>
      </c>
      <c r="AY244" s="36">
        <v>37</v>
      </c>
      <c r="AZ244" s="36">
        <v>6</v>
      </c>
      <c r="BA244" s="36">
        <v>9</v>
      </c>
      <c r="BB244" s="36">
        <v>6</v>
      </c>
      <c r="BC244" s="36">
        <v>8</v>
      </c>
      <c r="BD244" s="36">
        <v>14</v>
      </c>
      <c r="BE244" s="36">
        <v>7</v>
      </c>
      <c r="BF244" s="36">
        <v>7</v>
      </c>
      <c r="BG244" s="36">
        <v>6</v>
      </c>
      <c r="BH244" s="36">
        <v>999624.5</v>
      </c>
      <c r="BI244" s="36">
        <v>1000000</v>
      </c>
      <c r="BJ244" s="36">
        <v>375.5</v>
      </c>
      <c r="BK244" s="36">
        <v>0.04</v>
      </c>
    </row>
    <row r="245" spans="44:63" ht="13.8" thickBot="1" x14ac:dyDescent="0.3">
      <c r="AR245" s="35" t="s">
        <v>109</v>
      </c>
      <c r="AS245" s="36">
        <v>40</v>
      </c>
      <c r="AT245" s="36">
        <v>20</v>
      </c>
      <c r="AU245" s="36">
        <v>499868.3</v>
      </c>
      <c r="AV245" s="36">
        <v>499585.3</v>
      </c>
      <c r="AW245" s="36">
        <v>5</v>
      </c>
      <c r="AX245" s="36">
        <v>7</v>
      </c>
      <c r="AY245" s="36">
        <v>36</v>
      </c>
      <c r="AZ245" s="36">
        <v>5</v>
      </c>
      <c r="BA245" s="36">
        <v>5</v>
      </c>
      <c r="BB245" s="36">
        <v>5</v>
      </c>
      <c r="BC245" s="36">
        <v>7</v>
      </c>
      <c r="BD245" s="36">
        <v>15</v>
      </c>
      <c r="BE245" s="36">
        <v>5</v>
      </c>
      <c r="BF245" s="36">
        <v>3</v>
      </c>
      <c r="BG245" s="36">
        <v>5</v>
      </c>
      <c r="BH245" s="36">
        <v>999611.5</v>
      </c>
      <c r="BI245" s="36">
        <v>1000000</v>
      </c>
      <c r="BJ245" s="36">
        <v>388.5</v>
      </c>
      <c r="BK245" s="36">
        <v>0.04</v>
      </c>
    </row>
    <row r="246" spans="44:63" ht="13.8" thickBot="1" x14ac:dyDescent="0.3">
      <c r="AR246" s="35" t="s">
        <v>110</v>
      </c>
      <c r="AS246" s="36">
        <v>47</v>
      </c>
      <c r="AT246" s="36">
        <v>21</v>
      </c>
      <c r="AU246" s="36">
        <v>499856.3</v>
      </c>
      <c r="AV246" s="36">
        <v>499589.3</v>
      </c>
      <c r="AW246" s="36">
        <v>4</v>
      </c>
      <c r="AX246" s="36">
        <v>11</v>
      </c>
      <c r="AY246" s="36">
        <v>38</v>
      </c>
      <c r="AZ246" s="36">
        <v>2</v>
      </c>
      <c r="BA246" s="36">
        <v>7</v>
      </c>
      <c r="BB246" s="36">
        <v>4</v>
      </c>
      <c r="BC246" s="36">
        <v>15</v>
      </c>
      <c r="BD246" s="36">
        <v>18</v>
      </c>
      <c r="BE246" s="36">
        <v>2</v>
      </c>
      <c r="BF246" s="36">
        <v>6</v>
      </c>
      <c r="BG246" s="36">
        <v>4</v>
      </c>
      <c r="BH246" s="36">
        <v>999624.5</v>
      </c>
      <c r="BI246" s="36">
        <v>1000000</v>
      </c>
      <c r="BJ246" s="36">
        <v>375.5</v>
      </c>
      <c r="BK246" s="36">
        <v>0.04</v>
      </c>
    </row>
    <row r="247" spans="44:63" ht="13.8" thickBot="1" x14ac:dyDescent="0.3">
      <c r="AR247" s="35" t="s">
        <v>111</v>
      </c>
      <c r="AS247" s="36">
        <v>41</v>
      </c>
      <c r="AT247" s="36">
        <v>12</v>
      </c>
      <c r="AU247" s="36">
        <v>499867.3</v>
      </c>
      <c r="AV247" s="36">
        <v>499586.3</v>
      </c>
      <c r="AW247" s="36">
        <v>3</v>
      </c>
      <c r="AX247" s="36">
        <v>14</v>
      </c>
      <c r="AY247" s="36">
        <v>42</v>
      </c>
      <c r="AZ247" s="36">
        <v>4</v>
      </c>
      <c r="BA247" s="36">
        <v>3</v>
      </c>
      <c r="BB247" s="36">
        <v>3</v>
      </c>
      <c r="BC247" s="36">
        <v>13</v>
      </c>
      <c r="BD247" s="36">
        <v>19</v>
      </c>
      <c r="BE247" s="36">
        <v>4</v>
      </c>
      <c r="BF247" s="36">
        <v>2</v>
      </c>
      <c r="BG247" s="36">
        <v>3</v>
      </c>
      <c r="BH247" s="36">
        <v>999616.5</v>
      </c>
      <c r="BI247" s="36">
        <v>1000000</v>
      </c>
      <c r="BJ247" s="36">
        <v>383.5</v>
      </c>
      <c r="BK247" s="36">
        <v>0.04</v>
      </c>
    </row>
    <row r="248" spans="44:63" ht="13.8" thickBot="1" x14ac:dyDescent="0.3">
      <c r="AR248" s="35" t="s">
        <v>112</v>
      </c>
      <c r="AS248" s="36">
        <v>46</v>
      </c>
      <c r="AT248" s="36">
        <v>24</v>
      </c>
      <c r="AU248" s="36">
        <v>499862.3</v>
      </c>
      <c r="AV248" s="36">
        <v>499587.3</v>
      </c>
      <c r="AW248" s="36">
        <v>1</v>
      </c>
      <c r="AX248" s="36">
        <v>8</v>
      </c>
      <c r="AY248" s="36">
        <v>42</v>
      </c>
      <c r="AZ248" s="36">
        <v>3</v>
      </c>
      <c r="BA248" s="36">
        <v>2</v>
      </c>
      <c r="BB248" s="36">
        <v>2</v>
      </c>
      <c r="BC248" s="36">
        <v>11</v>
      </c>
      <c r="BD248" s="36">
        <v>21</v>
      </c>
      <c r="BE248" s="36">
        <v>3</v>
      </c>
      <c r="BF248" s="36">
        <v>1</v>
      </c>
      <c r="BG248" s="36">
        <v>2</v>
      </c>
      <c r="BH248" s="36">
        <v>999615.5</v>
      </c>
      <c r="BI248" s="36">
        <v>1000000</v>
      </c>
      <c r="BJ248" s="36">
        <v>384.5</v>
      </c>
      <c r="BK248" s="36">
        <v>0.04</v>
      </c>
    </row>
    <row r="249" spans="44:63" ht="13.8" thickBot="1" x14ac:dyDescent="0.3">
      <c r="AR249" s="35" t="s">
        <v>113</v>
      </c>
      <c r="AS249" s="36">
        <v>46</v>
      </c>
      <c r="AT249" s="36">
        <v>23</v>
      </c>
      <c r="AU249" s="36">
        <v>499855.3</v>
      </c>
      <c r="AV249" s="36">
        <v>499590.3</v>
      </c>
      <c r="AW249" s="36">
        <v>2</v>
      </c>
      <c r="AX249" s="36">
        <v>11</v>
      </c>
      <c r="AY249" s="36">
        <v>44</v>
      </c>
      <c r="AZ249" s="36">
        <v>1</v>
      </c>
      <c r="BA249" s="36">
        <v>4</v>
      </c>
      <c r="BB249" s="36">
        <v>1</v>
      </c>
      <c r="BC249" s="36">
        <v>14</v>
      </c>
      <c r="BD249" s="36">
        <v>22</v>
      </c>
      <c r="BE249" s="36">
        <v>0</v>
      </c>
      <c r="BF249" s="36">
        <v>5</v>
      </c>
      <c r="BG249" s="36">
        <v>1</v>
      </c>
      <c r="BH249" s="36">
        <v>999619.5</v>
      </c>
      <c r="BI249" s="36">
        <v>1000000</v>
      </c>
      <c r="BJ249" s="36">
        <v>380.5</v>
      </c>
      <c r="BK249" s="36">
        <v>0.04</v>
      </c>
    </row>
    <row r="250" spans="44:63" ht="13.8" thickBot="1" x14ac:dyDescent="0.3">
      <c r="AR250" s="35" t="s">
        <v>114</v>
      </c>
      <c r="AS250" s="36">
        <v>44</v>
      </c>
      <c r="AT250" s="36">
        <v>25</v>
      </c>
      <c r="AU250" s="36">
        <v>499861.3</v>
      </c>
      <c r="AV250" s="36">
        <v>499584.3</v>
      </c>
      <c r="AW250" s="36">
        <v>0</v>
      </c>
      <c r="AX250" s="36">
        <v>17</v>
      </c>
      <c r="AY250" s="36">
        <v>45</v>
      </c>
      <c r="AZ250" s="36">
        <v>0</v>
      </c>
      <c r="BA250" s="36">
        <v>0</v>
      </c>
      <c r="BB250" s="36">
        <v>0</v>
      </c>
      <c r="BC250" s="36">
        <v>16</v>
      </c>
      <c r="BD250" s="36">
        <v>23</v>
      </c>
      <c r="BE250" s="36">
        <v>1</v>
      </c>
      <c r="BF250" s="36">
        <v>0</v>
      </c>
      <c r="BG250" s="36">
        <v>0</v>
      </c>
      <c r="BH250" s="36">
        <v>999616.5</v>
      </c>
      <c r="BI250" s="36">
        <v>1000000</v>
      </c>
      <c r="BJ250" s="36">
        <v>383.5</v>
      </c>
      <c r="BK250" s="36">
        <v>0.04</v>
      </c>
    </row>
    <row r="251" spans="44:63" ht="13.8" thickBot="1" x14ac:dyDescent="0.3">
      <c r="AR251" s="35" t="s">
        <v>115</v>
      </c>
      <c r="AS251" s="36">
        <v>50</v>
      </c>
      <c r="AT251" s="36">
        <v>85.5</v>
      </c>
      <c r="AU251" s="36">
        <v>499886.3</v>
      </c>
      <c r="AV251" s="36">
        <v>499612.3</v>
      </c>
      <c r="AW251" s="36">
        <v>35</v>
      </c>
      <c r="AX251" s="36">
        <v>19</v>
      </c>
      <c r="AY251" s="36">
        <v>81</v>
      </c>
      <c r="AZ251" s="36">
        <v>23</v>
      </c>
      <c r="BA251" s="36">
        <v>33</v>
      </c>
      <c r="BB251" s="36">
        <v>36</v>
      </c>
      <c r="BC251" s="36">
        <v>19</v>
      </c>
      <c r="BD251" s="36">
        <v>63</v>
      </c>
      <c r="BE251" s="36">
        <v>22</v>
      </c>
      <c r="BF251" s="36">
        <v>31</v>
      </c>
      <c r="BG251" s="36">
        <v>36</v>
      </c>
      <c r="BH251" s="36">
        <v>1000032</v>
      </c>
      <c r="BI251" s="36">
        <v>1000000</v>
      </c>
      <c r="BJ251" s="36">
        <v>-32</v>
      </c>
      <c r="BK251" s="36">
        <v>0</v>
      </c>
    </row>
    <row r="252" spans="44:63" ht="13.8" thickBot="1" x14ac:dyDescent="0.3">
      <c r="AR252" s="35" t="s">
        <v>116</v>
      </c>
      <c r="AS252" s="36">
        <v>52</v>
      </c>
      <c r="AT252" s="36">
        <v>82.5</v>
      </c>
      <c r="AU252" s="36">
        <v>499883.3</v>
      </c>
      <c r="AV252" s="36">
        <v>499613.3</v>
      </c>
      <c r="AW252" s="36">
        <v>34</v>
      </c>
      <c r="AX252" s="36">
        <v>21</v>
      </c>
      <c r="AY252" s="36">
        <v>72</v>
      </c>
      <c r="AZ252" s="36">
        <v>24</v>
      </c>
      <c r="BA252" s="36">
        <v>32</v>
      </c>
      <c r="BB252" s="36">
        <v>37</v>
      </c>
      <c r="BC252" s="36">
        <v>20</v>
      </c>
      <c r="BD252" s="36">
        <v>52</v>
      </c>
      <c r="BE252" s="36">
        <v>22</v>
      </c>
      <c r="BF252" s="36">
        <v>32</v>
      </c>
      <c r="BG252" s="36">
        <v>34</v>
      </c>
      <c r="BH252" s="36">
        <v>1000011</v>
      </c>
      <c r="BI252" s="36">
        <v>1000000</v>
      </c>
      <c r="BJ252" s="36">
        <v>-11</v>
      </c>
      <c r="BK252" s="36">
        <v>0</v>
      </c>
    </row>
    <row r="253" spans="44:63" ht="13.8" thickBot="1" x14ac:dyDescent="0.3">
      <c r="AR253" s="35" t="s">
        <v>117</v>
      </c>
      <c r="AS253" s="36">
        <v>49</v>
      </c>
      <c r="AT253" s="36">
        <v>82.5</v>
      </c>
      <c r="AU253" s="36">
        <v>499881.3</v>
      </c>
      <c r="AV253" s="36">
        <v>499610.3</v>
      </c>
      <c r="AW253" s="36">
        <v>27</v>
      </c>
      <c r="AX253" s="36">
        <v>18</v>
      </c>
      <c r="AY253" s="36">
        <v>76</v>
      </c>
      <c r="AZ253" s="36">
        <v>26</v>
      </c>
      <c r="BA253" s="36">
        <v>31</v>
      </c>
      <c r="BB253" s="36">
        <v>30</v>
      </c>
      <c r="BC253" s="36">
        <v>18</v>
      </c>
      <c r="BD253" s="36">
        <v>56</v>
      </c>
      <c r="BE253" s="36">
        <v>20</v>
      </c>
      <c r="BF253" s="36">
        <v>29</v>
      </c>
      <c r="BG253" s="36">
        <v>28</v>
      </c>
      <c r="BH253" s="36">
        <v>999982</v>
      </c>
      <c r="BI253" s="36">
        <v>1000000</v>
      </c>
      <c r="BJ253" s="36">
        <v>18</v>
      </c>
      <c r="BK253" s="36">
        <v>0</v>
      </c>
    </row>
    <row r="254" spans="44:63" ht="13.8" thickBot="1" x14ac:dyDescent="0.3">
      <c r="AR254" s="35" t="s">
        <v>118</v>
      </c>
      <c r="AS254" s="36">
        <v>65</v>
      </c>
      <c r="AT254" s="36">
        <v>82.5</v>
      </c>
      <c r="AU254" s="36">
        <v>499885.3</v>
      </c>
      <c r="AV254" s="36">
        <v>499611.3</v>
      </c>
      <c r="AW254" s="36">
        <v>30</v>
      </c>
      <c r="AX254" s="36">
        <v>22</v>
      </c>
      <c r="AY254" s="36">
        <v>80</v>
      </c>
      <c r="AZ254" s="36">
        <v>22</v>
      </c>
      <c r="BA254" s="36">
        <v>29</v>
      </c>
      <c r="BB254" s="36">
        <v>32</v>
      </c>
      <c r="BC254" s="36">
        <v>24</v>
      </c>
      <c r="BD254" s="36">
        <v>59</v>
      </c>
      <c r="BE254" s="36">
        <v>18</v>
      </c>
      <c r="BF254" s="36">
        <v>28</v>
      </c>
      <c r="BG254" s="36">
        <v>30</v>
      </c>
      <c r="BH254" s="36">
        <v>1000018</v>
      </c>
      <c r="BI254" s="36">
        <v>1000000</v>
      </c>
      <c r="BJ254" s="36">
        <v>-18</v>
      </c>
      <c r="BK254" s="36">
        <v>0</v>
      </c>
    </row>
    <row r="255" spans="44:63" ht="13.8" thickBot="1" x14ac:dyDescent="0.3">
      <c r="AR255" s="35" t="s">
        <v>119</v>
      </c>
      <c r="AS255" s="36">
        <v>59</v>
      </c>
      <c r="AT255" s="36">
        <v>66.5</v>
      </c>
      <c r="AU255" s="36">
        <v>499882.3</v>
      </c>
      <c r="AV255" s="36">
        <v>499604.3</v>
      </c>
      <c r="AW255" s="36">
        <v>26</v>
      </c>
      <c r="AX255" s="36">
        <v>26</v>
      </c>
      <c r="AY255" s="36">
        <v>94.5</v>
      </c>
      <c r="AZ255" s="36">
        <v>25</v>
      </c>
      <c r="BA255" s="36">
        <v>27</v>
      </c>
      <c r="BB255" s="36">
        <v>27</v>
      </c>
      <c r="BC255" s="36">
        <v>25</v>
      </c>
      <c r="BD255" s="36">
        <v>62</v>
      </c>
      <c r="BE255" s="36">
        <v>19</v>
      </c>
      <c r="BF255" s="36">
        <v>23</v>
      </c>
      <c r="BG255" s="36">
        <v>26</v>
      </c>
      <c r="BH255" s="36">
        <v>999992.5</v>
      </c>
      <c r="BI255" s="36">
        <v>1000000</v>
      </c>
      <c r="BJ255" s="36">
        <v>7.5</v>
      </c>
      <c r="BK255" s="36">
        <v>0</v>
      </c>
    </row>
    <row r="256" spans="44:63" ht="13.8" thickBot="1" x14ac:dyDescent="0.3">
      <c r="AR256" s="35" t="s">
        <v>120</v>
      </c>
      <c r="AS256" s="36">
        <v>60</v>
      </c>
      <c r="AT256" s="36">
        <v>85.5</v>
      </c>
      <c r="AU256" s="36">
        <v>499884.3</v>
      </c>
      <c r="AV256" s="36">
        <v>499607.3</v>
      </c>
      <c r="AW256" s="36">
        <v>25</v>
      </c>
      <c r="AX256" s="36">
        <v>20</v>
      </c>
      <c r="AY256" s="36">
        <v>78</v>
      </c>
      <c r="AZ256" s="36">
        <v>27</v>
      </c>
      <c r="BA256" s="36">
        <v>23</v>
      </c>
      <c r="BB256" s="36">
        <v>26</v>
      </c>
      <c r="BC256" s="36">
        <v>21</v>
      </c>
      <c r="BD256" s="36">
        <v>59</v>
      </c>
      <c r="BE256" s="36">
        <v>23</v>
      </c>
      <c r="BF256" s="36">
        <v>22</v>
      </c>
      <c r="BG256" s="36">
        <v>25</v>
      </c>
      <c r="BH256" s="36">
        <v>999986</v>
      </c>
      <c r="BI256" s="36">
        <v>1000000</v>
      </c>
      <c r="BJ256" s="36">
        <v>14</v>
      </c>
      <c r="BK256" s="36">
        <v>0</v>
      </c>
    </row>
    <row r="257" spans="44:63" ht="13.8" thickBot="1" x14ac:dyDescent="0.3">
      <c r="AR257" s="35" t="s">
        <v>121</v>
      </c>
      <c r="AS257" s="36">
        <v>70</v>
      </c>
      <c r="AT257" s="36">
        <v>74.5</v>
      </c>
      <c r="AU257" s="36">
        <v>499887.3</v>
      </c>
      <c r="AV257" s="36">
        <v>499606.3</v>
      </c>
      <c r="AW257" s="36">
        <v>23</v>
      </c>
      <c r="AX257" s="36">
        <v>24</v>
      </c>
      <c r="AY257" s="36">
        <v>75</v>
      </c>
      <c r="AZ257" s="36">
        <v>28</v>
      </c>
      <c r="BA257" s="36">
        <v>26</v>
      </c>
      <c r="BB257" s="36">
        <v>24</v>
      </c>
      <c r="BC257" s="36">
        <v>26</v>
      </c>
      <c r="BD257" s="36">
        <v>53</v>
      </c>
      <c r="BE257" s="36">
        <v>24</v>
      </c>
      <c r="BF257" s="36">
        <v>25</v>
      </c>
      <c r="BG257" s="36">
        <v>24</v>
      </c>
      <c r="BH257" s="36">
        <v>999990</v>
      </c>
      <c r="BI257" s="36">
        <v>1000000</v>
      </c>
      <c r="BJ257" s="36">
        <v>10</v>
      </c>
      <c r="BK257" s="36">
        <v>0</v>
      </c>
    </row>
    <row r="258" spans="44:63" ht="13.8" thickBot="1" x14ac:dyDescent="0.3">
      <c r="AR258" s="35" t="s">
        <v>122</v>
      </c>
      <c r="AS258" s="36">
        <v>48</v>
      </c>
      <c r="AT258" s="36">
        <v>0</v>
      </c>
      <c r="AU258" s="36">
        <v>499875.3</v>
      </c>
      <c r="AV258" s="36">
        <v>499594.3</v>
      </c>
      <c r="AW258" s="36">
        <v>16</v>
      </c>
      <c r="AX258" s="36">
        <v>16</v>
      </c>
      <c r="AY258" s="36">
        <v>0</v>
      </c>
      <c r="AZ258" s="36">
        <v>16</v>
      </c>
      <c r="BA258" s="36">
        <v>12</v>
      </c>
      <c r="BB258" s="36">
        <v>17</v>
      </c>
      <c r="BC258" s="36">
        <v>17</v>
      </c>
      <c r="BD258" s="36">
        <v>0</v>
      </c>
      <c r="BE258" s="36">
        <v>12</v>
      </c>
      <c r="BF258" s="36">
        <v>11</v>
      </c>
      <c r="BG258" s="36">
        <v>17</v>
      </c>
      <c r="BH258" s="36">
        <v>999651.5</v>
      </c>
      <c r="BI258" s="36">
        <v>1000000</v>
      </c>
      <c r="BJ258" s="36">
        <v>348.5</v>
      </c>
      <c r="BK258" s="36">
        <v>0.03</v>
      </c>
    </row>
    <row r="259" spans="44:63" ht="13.8" thickBot="1" x14ac:dyDescent="0.3">
      <c r="AR259" s="35" t="s">
        <v>123</v>
      </c>
      <c r="AS259" s="36">
        <v>42</v>
      </c>
      <c r="AT259" s="36">
        <v>2</v>
      </c>
      <c r="AU259" s="36">
        <v>499874.3</v>
      </c>
      <c r="AV259" s="36">
        <v>499595.3</v>
      </c>
      <c r="AW259" s="36">
        <v>15</v>
      </c>
      <c r="AX259" s="36">
        <v>13</v>
      </c>
      <c r="AY259" s="36">
        <v>8.5</v>
      </c>
      <c r="AZ259" s="36">
        <v>13</v>
      </c>
      <c r="BA259" s="36">
        <v>13</v>
      </c>
      <c r="BB259" s="36">
        <v>16</v>
      </c>
      <c r="BC259" s="36">
        <v>12</v>
      </c>
      <c r="BD259" s="36">
        <v>1</v>
      </c>
      <c r="BE259" s="36">
        <v>11</v>
      </c>
      <c r="BF259" s="36">
        <v>12</v>
      </c>
      <c r="BG259" s="36">
        <v>16</v>
      </c>
      <c r="BH259" s="36">
        <v>999644</v>
      </c>
      <c r="BI259" s="36">
        <v>1000000</v>
      </c>
      <c r="BJ259" s="36">
        <v>356</v>
      </c>
      <c r="BK259" s="36">
        <v>0.04</v>
      </c>
    </row>
    <row r="260" spans="44:63" ht="13.8" thickBot="1" x14ac:dyDescent="0.3">
      <c r="AR260" s="35" t="s">
        <v>124</v>
      </c>
      <c r="AS260" s="36">
        <v>37</v>
      </c>
      <c r="AT260" s="36">
        <v>1</v>
      </c>
      <c r="AU260" s="36">
        <v>499872.3</v>
      </c>
      <c r="AV260" s="36">
        <v>499591.3</v>
      </c>
      <c r="AW260" s="36">
        <v>10</v>
      </c>
      <c r="AX260" s="36">
        <v>6</v>
      </c>
      <c r="AY260" s="36">
        <v>31</v>
      </c>
      <c r="AZ260" s="36">
        <v>15</v>
      </c>
      <c r="BA260" s="36">
        <v>10</v>
      </c>
      <c r="BB260" s="36">
        <v>13</v>
      </c>
      <c r="BC260" s="36">
        <v>6</v>
      </c>
      <c r="BD260" s="36">
        <v>2</v>
      </c>
      <c r="BE260" s="36">
        <v>9</v>
      </c>
      <c r="BF260" s="36">
        <v>9</v>
      </c>
      <c r="BG260" s="36">
        <v>10</v>
      </c>
      <c r="BH260" s="36">
        <v>999622.5</v>
      </c>
      <c r="BI260" s="36">
        <v>1000000</v>
      </c>
      <c r="BJ260" s="36">
        <v>377.5</v>
      </c>
      <c r="BK260" s="36">
        <v>0.04</v>
      </c>
    </row>
    <row r="261" spans="44:63" ht="13.8" thickBot="1" x14ac:dyDescent="0.3">
      <c r="AR261" s="35" t="s">
        <v>125</v>
      </c>
      <c r="AS261" s="36">
        <v>39</v>
      </c>
      <c r="AT261" s="36">
        <v>5</v>
      </c>
      <c r="AU261" s="36">
        <v>499873.3</v>
      </c>
      <c r="AV261" s="36">
        <v>499593.3</v>
      </c>
      <c r="AW261" s="36">
        <v>9</v>
      </c>
      <c r="AX261" s="36">
        <v>12</v>
      </c>
      <c r="AY261" s="36">
        <v>32</v>
      </c>
      <c r="AZ261" s="36">
        <v>12</v>
      </c>
      <c r="BA261" s="36">
        <v>11</v>
      </c>
      <c r="BB261" s="36">
        <v>12</v>
      </c>
      <c r="BC261" s="36">
        <v>9</v>
      </c>
      <c r="BD261" s="36">
        <v>4</v>
      </c>
      <c r="BE261" s="36">
        <v>10</v>
      </c>
      <c r="BF261" s="36">
        <v>10</v>
      </c>
      <c r="BG261" s="36">
        <v>9</v>
      </c>
      <c r="BH261" s="36">
        <v>999640.5</v>
      </c>
      <c r="BI261" s="36">
        <v>1000000</v>
      </c>
      <c r="BJ261" s="36">
        <v>359.5</v>
      </c>
      <c r="BK261" s="36">
        <v>0.04</v>
      </c>
    </row>
    <row r="262" spans="44:63" ht="13.8" thickBot="1" x14ac:dyDescent="0.3">
      <c r="AR262" s="35" t="s">
        <v>126</v>
      </c>
      <c r="AS262" s="36">
        <v>43</v>
      </c>
      <c r="AT262" s="36">
        <v>3</v>
      </c>
      <c r="AU262" s="36">
        <v>499871.3</v>
      </c>
      <c r="AV262" s="36">
        <v>499592.3</v>
      </c>
      <c r="AW262" s="36">
        <v>8</v>
      </c>
      <c r="AX262" s="36">
        <v>9</v>
      </c>
      <c r="AY262" s="36">
        <v>34</v>
      </c>
      <c r="AZ262" s="36">
        <v>14</v>
      </c>
      <c r="BA262" s="36">
        <v>8</v>
      </c>
      <c r="BB262" s="36">
        <v>8</v>
      </c>
      <c r="BC262" s="36">
        <v>10</v>
      </c>
      <c r="BD262" s="36">
        <v>3</v>
      </c>
      <c r="BE262" s="36">
        <v>8</v>
      </c>
      <c r="BF262" s="36">
        <v>8</v>
      </c>
      <c r="BG262" s="36">
        <v>8</v>
      </c>
      <c r="BH262" s="36">
        <v>999627.5</v>
      </c>
      <c r="BI262" s="36">
        <v>1000000</v>
      </c>
      <c r="BJ262" s="36">
        <v>372.5</v>
      </c>
      <c r="BK262" s="36">
        <v>0.04</v>
      </c>
    </row>
    <row r="263" spans="44:63" ht="13.8" thickBot="1" x14ac:dyDescent="0.3">
      <c r="AR263" s="35" t="s">
        <v>127</v>
      </c>
      <c r="AS263" s="36">
        <v>77</v>
      </c>
      <c r="AT263" s="36">
        <v>85.5</v>
      </c>
      <c r="AU263" s="36">
        <v>499917.3</v>
      </c>
      <c r="AV263" s="36">
        <v>499628.3</v>
      </c>
      <c r="AW263" s="36">
        <v>45</v>
      </c>
      <c r="AX263" s="36">
        <v>54</v>
      </c>
      <c r="AY263" s="36">
        <v>86</v>
      </c>
      <c r="AZ263" s="36">
        <v>58</v>
      </c>
      <c r="BA263" s="36">
        <v>47</v>
      </c>
      <c r="BB263" s="36">
        <v>50</v>
      </c>
      <c r="BC263" s="36">
        <v>51</v>
      </c>
      <c r="BD263" s="36">
        <v>66</v>
      </c>
      <c r="BE263" s="36">
        <v>54</v>
      </c>
      <c r="BF263" s="36">
        <v>45</v>
      </c>
      <c r="BG263" s="36">
        <v>48</v>
      </c>
      <c r="BH263" s="36">
        <v>1000312</v>
      </c>
      <c r="BI263" s="36">
        <v>1000000</v>
      </c>
      <c r="BJ263" s="36">
        <v>-312</v>
      </c>
      <c r="BK263" s="36">
        <v>-0.03</v>
      </c>
    </row>
    <row r="264" spans="44:63" ht="13.8" thickBot="1" x14ac:dyDescent="0.3">
      <c r="AR264" s="35" t="s">
        <v>128</v>
      </c>
      <c r="AS264" s="36">
        <v>87</v>
      </c>
      <c r="AT264" s="36">
        <v>74.5</v>
      </c>
      <c r="AU264" s="36">
        <v>499915.3</v>
      </c>
      <c r="AV264" s="36">
        <v>499629.3</v>
      </c>
      <c r="AW264" s="36">
        <v>43</v>
      </c>
      <c r="AX264" s="36">
        <v>60</v>
      </c>
      <c r="AY264" s="36">
        <v>80</v>
      </c>
      <c r="AZ264" s="36">
        <v>56</v>
      </c>
      <c r="BA264" s="36">
        <v>52</v>
      </c>
      <c r="BB264" s="36">
        <v>43</v>
      </c>
      <c r="BC264" s="36">
        <v>59</v>
      </c>
      <c r="BD264" s="36">
        <v>56</v>
      </c>
      <c r="BE264" s="36">
        <v>51</v>
      </c>
      <c r="BF264" s="36">
        <v>47</v>
      </c>
      <c r="BG264" s="36">
        <v>44</v>
      </c>
      <c r="BH264" s="36">
        <v>1000297</v>
      </c>
      <c r="BI264" s="36">
        <v>1000000</v>
      </c>
      <c r="BJ264" s="36">
        <v>-297</v>
      </c>
      <c r="BK264" s="36">
        <v>-0.03</v>
      </c>
    </row>
    <row r="265" spans="44:63" ht="13.8" thickBot="1" x14ac:dyDescent="0.3">
      <c r="AR265" s="35" t="s">
        <v>129</v>
      </c>
      <c r="AS265" s="36">
        <v>79</v>
      </c>
      <c r="AT265" s="36">
        <v>66.5</v>
      </c>
      <c r="AU265" s="36">
        <v>499916.3</v>
      </c>
      <c r="AV265" s="36">
        <v>499631.3</v>
      </c>
      <c r="AW265" s="36">
        <v>37</v>
      </c>
      <c r="AX265" s="36">
        <v>74</v>
      </c>
      <c r="AY265" s="36">
        <v>86</v>
      </c>
      <c r="AZ265" s="36">
        <v>55</v>
      </c>
      <c r="BA265" s="36">
        <v>49</v>
      </c>
      <c r="BB265" s="36">
        <v>46</v>
      </c>
      <c r="BC265" s="36">
        <v>60</v>
      </c>
      <c r="BD265" s="36">
        <v>59</v>
      </c>
      <c r="BE265" s="36">
        <v>53</v>
      </c>
      <c r="BF265" s="36">
        <v>48</v>
      </c>
      <c r="BG265" s="36">
        <v>40</v>
      </c>
      <c r="BH265" s="36">
        <v>1000300</v>
      </c>
      <c r="BI265" s="36">
        <v>1000000</v>
      </c>
      <c r="BJ265" s="36">
        <v>-300</v>
      </c>
      <c r="BK265" s="36">
        <v>-0.03</v>
      </c>
    </row>
    <row r="266" spans="44:63" ht="13.8" thickBot="1" x14ac:dyDescent="0.3">
      <c r="AR266" s="35" t="s">
        <v>130</v>
      </c>
      <c r="AS266" s="36">
        <v>75</v>
      </c>
      <c r="AT266" s="36">
        <v>75.5</v>
      </c>
      <c r="AU266" s="36">
        <v>499914.3</v>
      </c>
      <c r="AV266" s="36">
        <v>499630.3</v>
      </c>
      <c r="AW266" s="36">
        <v>36</v>
      </c>
      <c r="AX266" s="36">
        <v>60</v>
      </c>
      <c r="AY266" s="36">
        <v>82</v>
      </c>
      <c r="AZ266" s="36">
        <v>57</v>
      </c>
      <c r="BA266" s="36">
        <v>46</v>
      </c>
      <c r="BB266" s="36">
        <v>38</v>
      </c>
      <c r="BC266" s="36">
        <v>52</v>
      </c>
      <c r="BD266" s="36">
        <v>62</v>
      </c>
      <c r="BE266" s="36">
        <v>52</v>
      </c>
      <c r="BF266" s="36">
        <v>46</v>
      </c>
      <c r="BG266" s="36">
        <v>37</v>
      </c>
      <c r="BH266" s="36">
        <v>1000263</v>
      </c>
      <c r="BI266" s="36">
        <v>1000000</v>
      </c>
      <c r="BJ266" s="36">
        <v>-263</v>
      </c>
      <c r="BK266" s="36">
        <v>-0.03</v>
      </c>
    </row>
    <row r="267" spans="44:63" ht="13.8" thickBot="1" x14ac:dyDescent="0.3"/>
    <row r="268" spans="44:63" ht="13.8" thickBot="1" x14ac:dyDescent="0.3">
      <c r="AR268" s="37" t="s">
        <v>743</v>
      </c>
      <c r="AS268" s="38">
        <v>1000540.1</v>
      </c>
    </row>
    <row r="269" spans="44:63" ht="13.8" thickBot="1" x14ac:dyDescent="0.3">
      <c r="AR269" s="37" t="s">
        <v>744</v>
      </c>
      <c r="AS269" s="38">
        <v>999438.6</v>
      </c>
    </row>
    <row r="270" spans="44:63" ht="13.8" thickBot="1" x14ac:dyDescent="0.3">
      <c r="AR270" s="37" t="s">
        <v>745</v>
      </c>
      <c r="AS270" s="38">
        <v>63000000</v>
      </c>
    </row>
    <row r="271" spans="44:63" ht="13.8" thickBot="1" x14ac:dyDescent="0.3">
      <c r="AR271" s="37" t="s">
        <v>746</v>
      </c>
      <c r="AS271" s="38">
        <v>63000000</v>
      </c>
    </row>
    <row r="272" spans="44:63" ht="13.8" thickBot="1" x14ac:dyDescent="0.3">
      <c r="AR272" s="37" t="s">
        <v>747</v>
      </c>
      <c r="AS272" s="38">
        <v>0</v>
      </c>
    </row>
    <row r="273" spans="44:45" ht="13.8" thickBot="1" x14ac:dyDescent="0.3">
      <c r="AR273" s="37" t="s">
        <v>748</v>
      </c>
      <c r="AS273" s="38"/>
    </row>
    <row r="274" spans="44:45" ht="13.8" thickBot="1" x14ac:dyDescent="0.3">
      <c r="AR274" s="37" t="s">
        <v>749</v>
      </c>
      <c r="AS274" s="38"/>
    </row>
    <row r="275" spans="44:45" ht="13.8" thickBot="1" x14ac:dyDescent="0.3">
      <c r="AR275" s="37" t="s">
        <v>750</v>
      </c>
      <c r="AS275" s="38">
        <v>0</v>
      </c>
    </row>
    <row r="277" spans="44:45" x14ac:dyDescent="0.25">
      <c r="AR277" s="39" t="s">
        <v>751</v>
      </c>
    </row>
    <row r="279" spans="44:45" x14ac:dyDescent="0.25">
      <c r="AR279" s="40" t="s">
        <v>752</v>
      </c>
    </row>
    <row r="280" spans="44:45" x14ac:dyDescent="0.25">
      <c r="AR280" s="40" t="s">
        <v>753</v>
      </c>
    </row>
  </sheetData>
  <mergeCells count="5">
    <mergeCell ref="A3:C3"/>
    <mergeCell ref="D3:H3"/>
    <mergeCell ref="I3:M3"/>
    <mergeCell ref="N3:R3"/>
    <mergeCell ref="A4:C4"/>
  </mergeCells>
  <phoneticPr fontId="38" type="noConversion"/>
  <hyperlinks>
    <hyperlink ref="A2" r:id="rId1" display="http://stats.oecd.org/OECDStat_Metadata/ShowMetadata.ashx?Dataset=HEALTH_STAT&amp;ShowOnWeb=true&amp;Lang=en" xr:uid="{C49ACBBD-6C3E-4CBF-969A-E905185F71DA}"/>
    <hyperlink ref="D4" r:id="rId2" display="http://stats.oecd.org/OECDStat_Metadata/ShowMetadata.ashx?Dataset=HEALTH_STAT&amp;Coords=[VAR].[CICDTBLS]&amp;ShowOnWeb=true&amp;Lang=en" xr:uid="{051EC45A-A035-4113-8F54-19B4A03A1F3C}"/>
    <hyperlink ref="E4" r:id="rId3" display="http://stats.oecd.org/OECDStat_Metadata/ShowMetadata.ashx?Dataset=HEALTH_STAT&amp;Coords=[VAR].[CICDHIVD]&amp;ShowOnWeb=true&amp;Lang=en" xr:uid="{F2F39673-18D4-4C99-BD70-A1A7E75ED0B3}"/>
    <hyperlink ref="F4" r:id="rId4" display="http://stats.oecd.org/OECDStat_Metadata/ShowMetadata.ashx?Dataset=HEALTH_STAT&amp;Coords=[VAR].[CICDTUME]&amp;ShowOnWeb=true&amp;Lang=en" xr:uid="{E970F605-D6A6-44CA-BA96-C59B25C76582}"/>
    <hyperlink ref="G4" r:id="rId5" display="http://stats.oecd.org/OECDStat_Metadata/ShowMetadata.ashx?Dataset=HEALTH_STAT&amp;Coords=[VAR].[CICDDBTM]&amp;ShowOnWeb=true&amp;Lang=en" xr:uid="{9ACFDA0B-9244-4F77-9457-6AFADFBA3B06}"/>
    <hyperlink ref="H4" r:id="rId6" display="http://stats.oecd.org/OECDStat_Metadata/ShowMetadata.ashx?Dataset=HEALTH_STAT&amp;Coords=[VAR].[CICDDMTA]&amp;ShowOnWeb=true&amp;Lang=en" xr:uid="{260EB40A-1D60-476E-BE1F-1A3A2C9EF3F8}"/>
    <hyperlink ref="I4" r:id="rId7" display="http://stats.oecd.org/OECDStat_Metadata/ShowMetadata.ashx?Dataset=HEALTH_STAT&amp;Coords=[VAR].[CICDTBLS]&amp;ShowOnWeb=true&amp;Lang=en" xr:uid="{89D81F15-5BA2-462F-9ED0-D64175AC10D5}"/>
    <hyperlink ref="J4" r:id="rId8" display="http://stats.oecd.org/OECDStat_Metadata/ShowMetadata.ashx?Dataset=HEALTH_STAT&amp;Coords=[VAR].[CICDHIVD]&amp;ShowOnWeb=true&amp;Lang=en" xr:uid="{C1EF963F-A5CF-41A3-B40D-65B869A8796F}"/>
    <hyperlink ref="K4" r:id="rId9" display="http://stats.oecd.org/OECDStat_Metadata/ShowMetadata.ashx?Dataset=HEALTH_STAT&amp;Coords=[VAR].[CICDTUME]&amp;ShowOnWeb=true&amp;Lang=en" xr:uid="{C115CA15-0403-45A9-894F-31A8EA7B682D}"/>
    <hyperlink ref="L4" r:id="rId10" display="http://stats.oecd.org/OECDStat_Metadata/ShowMetadata.ashx?Dataset=HEALTH_STAT&amp;Coords=[VAR].[CICDDBTM]&amp;ShowOnWeb=true&amp;Lang=en" xr:uid="{D225F821-146A-4046-9960-05E8C126B73C}"/>
    <hyperlink ref="M4" r:id="rId11" display="http://stats.oecd.org/OECDStat_Metadata/ShowMetadata.ashx?Dataset=HEALTH_STAT&amp;Coords=[VAR].[CICDDMTA]&amp;ShowOnWeb=true&amp;Lang=en" xr:uid="{05D337EE-D13F-4F6F-AA84-D59D6C189BBF}"/>
    <hyperlink ref="N4" r:id="rId12" display="http://stats.oecd.org/OECDStat_Metadata/ShowMetadata.ashx?Dataset=HEALTH_STAT&amp;Coords=[VAR].[CICDTBLS]&amp;ShowOnWeb=true&amp;Lang=en" xr:uid="{03F4D927-EA24-42FB-BEE0-422379BC6E09}"/>
    <hyperlink ref="O4" r:id="rId13" display="http://stats.oecd.org/OECDStat_Metadata/ShowMetadata.ashx?Dataset=HEALTH_STAT&amp;Coords=[VAR].[CICDHIVD]&amp;ShowOnWeb=true&amp;Lang=en" xr:uid="{BCB74C24-6ACB-49B0-B1FE-8DCB8138402D}"/>
    <hyperlink ref="P4" r:id="rId14" display="http://stats.oecd.org/OECDStat_Metadata/ShowMetadata.ashx?Dataset=HEALTH_STAT&amp;Coords=[VAR].[CICDTUME]&amp;ShowOnWeb=true&amp;Lang=en" xr:uid="{6F5657F0-3F32-4F91-9ADD-CE1412D51923}"/>
    <hyperlink ref="Q4" r:id="rId15" display="http://stats.oecd.org/OECDStat_Metadata/ShowMetadata.ashx?Dataset=HEALTH_STAT&amp;Coords=[VAR].[CICDDBTM]&amp;ShowOnWeb=true&amp;Lang=en" xr:uid="{F0B45F84-E0E9-4C81-BEED-4828AE662A5F}"/>
    <hyperlink ref="R4" r:id="rId16" display="http://stats.oecd.org/OECDStat_Metadata/ShowMetadata.ashx?Dataset=HEALTH_STAT&amp;Coords=[VAR].[CICDDMTA]&amp;ShowOnWeb=true&amp;Lang=en" xr:uid="{2E54C53B-DEFD-4D97-B7EC-8F441726A84C}"/>
    <hyperlink ref="A45" r:id="rId17" display="http://stats.oecd.org/OECDStat_Metadata/ShowMetadata.ashx?Dataset=HEALTH_STAT&amp;Coords=[COU].[DEU]&amp;ShowOnWeb=true&amp;Lang=en" xr:uid="{EA6D39BE-014F-4368-8367-D6A0E0680432}"/>
    <hyperlink ref="A69" r:id="rId18" display="https://stats-2.oecd.org/index.aspx?DatasetCode=HEALTH_STAT" xr:uid="{E2727277-C246-413A-BCAD-9B1ECCEB8C1E}"/>
    <hyperlink ref="AR277" r:id="rId19" display="https://miau.my-x.hu/myx-free/coco/test/306576220230506213749.html" xr:uid="{C455F22A-800C-4C28-A97E-5C2670EF75AF}"/>
  </hyperlinks>
  <pageMargins left="0.75" right="0.75" top="1" bottom="1" header="0.5" footer="0.5"/>
  <pageSetup orientation="portrait"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R70"/>
  <sheetViews>
    <sheetView showGridLines="0" topLeftCell="A2" zoomScale="55" workbookViewId="0">
      <selection activeCell="B27" sqref="B27"/>
    </sheetView>
  </sheetViews>
  <sheetFormatPr defaultColWidth="8.88671875" defaultRowHeight="13.2" x14ac:dyDescent="0.25"/>
  <cols>
    <col min="1" max="2" width="26.6640625" customWidth="1"/>
    <col min="3" max="3" width="2.44140625" customWidth="1"/>
    <col min="4" max="5" width="10" customWidth="1"/>
    <col min="6" max="6" width="10.33203125" bestFit="1" customWidth="1"/>
    <col min="7" max="10" width="10" customWidth="1"/>
    <col min="11" max="11" width="10.33203125" bestFit="1" customWidth="1"/>
    <col min="12" max="12" width="10" customWidth="1"/>
    <col min="13" max="18" width="11" customWidth="1"/>
  </cols>
  <sheetData>
    <row r="1" spans="1:18" hidden="1" x14ac:dyDescent="0.25">
      <c r="A1" s="1" t="e">
        <f ca="1">DotStatQuery(B1)</f>
        <v>#NAME?</v>
      </c>
      <c r="B1" s="1" t="s">
        <v>0</v>
      </c>
    </row>
    <row r="2" spans="1:18" x14ac:dyDescent="0.25">
      <c r="A2" s="2" t="s">
        <v>1</v>
      </c>
      <c r="B2" s="14"/>
    </row>
    <row r="3" spans="1:18" ht="15" customHeight="1" x14ac:dyDescent="0.25">
      <c r="A3" s="52" t="s">
        <v>2</v>
      </c>
      <c r="B3" s="53"/>
      <c r="C3" s="54"/>
      <c r="D3" s="55" t="s">
        <v>3</v>
      </c>
      <c r="E3" s="56"/>
      <c r="F3" s="56"/>
      <c r="G3" s="56"/>
      <c r="H3" s="57"/>
      <c r="I3" s="55" t="s">
        <v>4</v>
      </c>
      <c r="J3" s="56"/>
      <c r="K3" s="56"/>
      <c r="L3" s="56"/>
      <c r="M3" s="57"/>
      <c r="N3" s="55" t="s">
        <v>5</v>
      </c>
      <c r="O3" s="56"/>
      <c r="P3" s="56"/>
      <c r="Q3" s="56"/>
      <c r="R3" s="57"/>
    </row>
    <row r="4" spans="1:18" ht="20.399999999999999" x14ac:dyDescent="0.25">
      <c r="A4" s="52" t="s">
        <v>6</v>
      </c>
      <c r="B4" s="53"/>
      <c r="C4" s="54"/>
      <c r="D4" s="3" t="s">
        <v>7</v>
      </c>
      <c r="E4" s="3" t="s">
        <v>8</v>
      </c>
      <c r="F4" s="3" t="s">
        <v>9</v>
      </c>
      <c r="G4" s="3" t="s">
        <v>10</v>
      </c>
      <c r="H4" s="3" t="s">
        <v>11</v>
      </c>
      <c r="I4" s="3" t="s">
        <v>7</v>
      </c>
      <c r="J4" s="3" t="s">
        <v>8</v>
      </c>
      <c r="K4" s="3" t="s">
        <v>9</v>
      </c>
      <c r="L4" s="3" t="s">
        <v>10</v>
      </c>
      <c r="M4" s="3" t="s">
        <v>11</v>
      </c>
      <c r="N4" s="3" t="s">
        <v>7</v>
      </c>
      <c r="O4" s="3" t="s">
        <v>8</v>
      </c>
      <c r="P4" s="3" t="s">
        <v>9</v>
      </c>
      <c r="Q4" s="3" t="s">
        <v>10</v>
      </c>
      <c r="R4" s="3" t="s">
        <v>11</v>
      </c>
    </row>
    <row r="5" spans="1:18" ht="13.8" x14ac:dyDescent="0.3">
      <c r="A5" s="4" t="s">
        <v>36</v>
      </c>
      <c r="B5" s="4" t="s">
        <v>13</v>
      </c>
      <c r="C5" s="5" t="s">
        <v>14</v>
      </c>
      <c r="D5" s="5" t="s">
        <v>7</v>
      </c>
      <c r="E5" s="5" t="s">
        <v>8</v>
      </c>
      <c r="F5" s="5" t="s">
        <v>9</v>
      </c>
      <c r="G5" s="5" t="s">
        <v>10</v>
      </c>
      <c r="H5" s="5" t="s">
        <v>11</v>
      </c>
      <c r="I5" s="5" t="s">
        <v>7</v>
      </c>
      <c r="J5" s="5" t="s">
        <v>8</v>
      </c>
      <c r="K5" s="5" t="s">
        <v>9</v>
      </c>
      <c r="L5" s="5" t="s">
        <v>10</v>
      </c>
      <c r="M5" s="5" t="s">
        <v>11</v>
      </c>
      <c r="N5" s="5" t="s">
        <v>7</v>
      </c>
      <c r="O5" s="5" t="s">
        <v>8</v>
      </c>
      <c r="P5" s="5" t="s">
        <v>9</v>
      </c>
      <c r="Q5" s="5" t="s">
        <v>10</v>
      </c>
      <c r="R5" s="5" t="s">
        <v>11</v>
      </c>
    </row>
    <row r="6" spans="1:18" ht="13.8" x14ac:dyDescent="0.3">
      <c r="A6" s="58" t="s">
        <v>15</v>
      </c>
      <c r="B6" s="6" t="s">
        <v>16</v>
      </c>
      <c r="C6" s="5" t="s">
        <v>14</v>
      </c>
      <c r="D6" s="7">
        <v>21</v>
      </c>
      <c r="E6" s="7">
        <v>11</v>
      </c>
      <c r="F6" s="7">
        <v>9279</v>
      </c>
      <c r="G6" s="7">
        <v>1639</v>
      </c>
      <c r="H6" s="7">
        <v>653</v>
      </c>
      <c r="I6" s="7">
        <v>45</v>
      </c>
      <c r="J6" s="7">
        <v>40</v>
      </c>
      <c r="K6" s="7">
        <v>10818</v>
      </c>
      <c r="L6" s="7">
        <v>1233</v>
      </c>
      <c r="M6" s="7">
        <v>288</v>
      </c>
      <c r="N6" s="7">
        <v>66</v>
      </c>
      <c r="O6" s="7">
        <v>51</v>
      </c>
      <c r="P6" s="7">
        <v>20097</v>
      </c>
      <c r="Q6" s="7">
        <v>2872</v>
      </c>
      <c r="R6" s="7">
        <v>941</v>
      </c>
    </row>
    <row r="7" spans="1:18" ht="13.8" x14ac:dyDescent="0.3">
      <c r="A7" s="59"/>
      <c r="B7" s="6">
        <v>2014</v>
      </c>
      <c r="C7" s="5" t="s">
        <v>14</v>
      </c>
      <c r="D7" s="8">
        <v>20</v>
      </c>
      <c r="E7" s="8">
        <v>7</v>
      </c>
      <c r="F7" s="8">
        <v>9618</v>
      </c>
      <c r="G7" s="8">
        <v>1718</v>
      </c>
      <c r="H7" s="8">
        <v>625</v>
      </c>
      <c r="I7" s="8">
        <v>49</v>
      </c>
      <c r="J7" s="8">
        <v>35</v>
      </c>
      <c r="K7" s="8">
        <v>10884</v>
      </c>
      <c r="L7" s="8">
        <v>1403</v>
      </c>
      <c r="M7" s="8">
        <v>276</v>
      </c>
      <c r="N7" s="8">
        <v>69</v>
      </c>
      <c r="O7" s="8">
        <v>42</v>
      </c>
      <c r="P7" s="8">
        <v>20502</v>
      </c>
      <c r="Q7" s="8">
        <v>3121</v>
      </c>
      <c r="R7" s="8">
        <v>901</v>
      </c>
    </row>
    <row r="8" spans="1:18" ht="13.8" x14ac:dyDescent="0.3">
      <c r="A8" s="59"/>
      <c r="B8" s="6" t="s">
        <v>18</v>
      </c>
      <c r="C8" s="5" t="s">
        <v>14</v>
      </c>
      <c r="D8" s="7">
        <v>23</v>
      </c>
      <c r="E8" s="7">
        <v>11</v>
      </c>
      <c r="F8" s="7">
        <v>9403</v>
      </c>
      <c r="G8" s="7">
        <v>1886</v>
      </c>
      <c r="H8" s="7">
        <v>766</v>
      </c>
      <c r="I8" s="7">
        <v>39</v>
      </c>
      <c r="J8" s="7">
        <v>30</v>
      </c>
      <c r="K8" s="7">
        <v>10946</v>
      </c>
      <c r="L8" s="7">
        <v>1577</v>
      </c>
      <c r="M8" s="7">
        <v>346</v>
      </c>
      <c r="N8" s="7">
        <v>62</v>
      </c>
      <c r="O8" s="7">
        <v>41</v>
      </c>
      <c r="P8" s="7">
        <v>20349</v>
      </c>
      <c r="Q8" s="7">
        <v>3463</v>
      </c>
      <c r="R8" s="7">
        <v>1112</v>
      </c>
    </row>
    <row r="9" spans="1:18" ht="13.8" x14ac:dyDescent="0.3">
      <c r="A9" s="59"/>
      <c r="B9" s="6" t="s">
        <v>19</v>
      </c>
      <c r="C9" s="5" t="s">
        <v>14</v>
      </c>
      <c r="D9" s="8">
        <v>12</v>
      </c>
      <c r="E9" s="8">
        <v>7</v>
      </c>
      <c r="F9" s="8">
        <v>9419</v>
      </c>
      <c r="G9" s="8">
        <v>1779</v>
      </c>
      <c r="H9" s="8">
        <v>1031</v>
      </c>
      <c r="I9" s="8">
        <v>25</v>
      </c>
      <c r="J9" s="8">
        <v>28</v>
      </c>
      <c r="K9" s="8">
        <v>10763</v>
      </c>
      <c r="L9" s="8">
        <v>1521</v>
      </c>
      <c r="M9" s="8">
        <v>456</v>
      </c>
      <c r="N9" s="8">
        <v>37</v>
      </c>
      <c r="O9" s="8">
        <v>35</v>
      </c>
      <c r="P9" s="8">
        <v>20182</v>
      </c>
      <c r="Q9" s="8">
        <v>3300</v>
      </c>
      <c r="R9" s="8">
        <v>1487</v>
      </c>
    </row>
    <row r="10" spans="1:18" ht="13.8" x14ac:dyDescent="0.3">
      <c r="A10" s="59"/>
      <c r="B10" s="6" t="s">
        <v>19</v>
      </c>
      <c r="C10" s="5" t="s">
        <v>14</v>
      </c>
      <c r="D10" s="7">
        <v>16</v>
      </c>
      <c r="E10" s="7">
        <v>9</v>
      </c>
      <c r="F10" s="7">
        <v>9272</v>
      </c>
      <c r="G10" s="7">
        <v>1735</v>
      </c>
      <c r="H10" s="7">
        <v>1672</v>
      </c>
      <c r="I10" s="7">
        <v>18</v>
      </c>
      <c r="J10" s="7">
        <v>16</v>
      </c>
      <c r="K10" s="7">
        <v>10989</v>
      </c>
      <c r="L10" s="7">
        <v>1423</v>
      </c>
      <c r="M10" s="7">
        <v>667</v>
      </c>
      <c r="N10" s="7">
        <v>34</v>
      </c>
      <c r="O10" s="7">
        <v>25</v>
      </c>
      <c r="P10" s="7">
        <v>20261</v>
      </c>
      <c r="Q10" s="7">
        <v>3158</v>
      </c>
      <c r="R10" s="7">
        <v>2339</v>
      </c>
    </row>
    <row r="11" spans="1:18" ht="13.8" x14ac:dyDescent="0.3">
      <c r="A11" s="59"/>
      <c r="B11" s="6" t="s">
        <v>21</v>
      </c>
      <c r="C11" s="5" t="s">
        <v>14</v>
      </c>
      <c r="D11" s="8">
        <v>18</v>
      </c>
      <c r="E11" s="8">
        <v>4</v>
      </c>
      <c r="F11" s="8">
        <v>9432</v>
      </c>
      <c r="G11" s="8">
        <v>1634</v>
      </c>
      <c r="H11" s="8">
        <v>1827</v>
      </c>
      <c r="I11" s="8">
        <v>28</v>
      </c>
      <c r="J11" s="8">
        <v>26</v>
      </c>
      <c r="K11" s="8">
        <v>11142</v>
      </c>
      <c r="L11" s="8">
        <v>1444</v>
      </c>
      <c r="M11" s="8">
        <v>829</v>
      </c>
      <c r="N11" s="8">
        <v>46</v>
      </c>
      <c r="O11" s="8">
        <v>30</v>
      </c>
      <c r="P11" s="8">
        <v>20574</v>
      </c>
      <c r="Q11" s="8">
        <v>3078</v>
      </c>
      <c r="R11" s="8">
        <v>2656</v>
      </c>
    </row>
    <row r="12" spans="1:18" ht="13.8" x14ac:dyDescent="0.3">
      <c r="A12" s="59"/>
      <c r="B12" s="6" t="s">
        <v>22</v>
      </c>
      <c r="C12" s="5" t="s">
        <v>14</v>
      </c>
      <c r="D12" s="7">
        <v>17</v>
      </c>
      <c r="E12" s="7">
        <v>8</v>
      </c>
      <c r="F12" s="7">
        <v>9517</v>
      </c>
      <c r="G12" s="7">
        <v>1374</v>
      </c>
      <c r="H12" s="7">
        <v>1807</v>
      </c>
      <c r="I12" s="7">
        <v>22</v>
      </c>
      <c r="J12" s="7">
        <v>30</v>
      </c>
      <c r="K12" s="7">
        <v>11037</v>
      </c>
      <c r="L12" s="7">
        <v>1282</v>
      </c>
      <c r="M12" s="7">
        <v>845</v>
      </c>
      <c r="N12" s="7">
        <v>39</v>
      </c>
      <c r="O12" s="7">
        <v>38</v>
      </c>
      <c r="P12" s="7">
        <v>20554</v>
      </c>
      <c r="Q12" s="7">
        <v>2656</v>
      </c>
      <c r="R12" s="7">
        <v>2652</v>
      </c>
    </row>
    <row r="13" spans="1:18" ht="13.8" x14ac:dyDescent="0.3">
      <c r="A13" s="60"/>
      <c r="B13" s="6" t="s">
        <v>23</v>
      </c>
      <c r="C13" s="5" t="s">
        <v>14</v>
      </c>
      <c r="D13" s="8">
        <v>14</v>
      </c>
      <c r="E13" s="8">
        <v>9</v>
      </c>
      <c r="F13" s="8">
        <v>9586</v>
      </c>
      <c r="G13" s="8">
        <v>1450</v>
      </c>
      <c r="H13" s="8">
        <v>1674</v>
      </c>
      <c r="I13" s="8">
        <v>26</v>
      </c>
      <c r="J13" s="8">
        <v>27</v>
      </c>
      <c r="K13" s="8">
        <v>11383</v>
      </c>
      <c r="L13" s="8">
        <v>1405</v>
      </c>
      <c r="M13" s="8">
        <v>807</v>
      </c>
      <c r="N13" s="8">
        <v>40</v>
      </c>
      <c r="O13" s="8">
        <v>36</v>
      </c>
      <c r="P13" s="8">
        <v>20969</v>
      </c>
      <c r="Q13" s="8">
        <v>2855</v>
      </c>
      <c r="R13" s="8">
        <v>2481</v>
      </c>
    </row>
    <row r="14" spans="1:18" ht="13.8" x14ac:dyDescent="0.3">
      <c r="A14" s="58" t="s">
        <v>24</v>
      </c>
      <c r="B14" s="6" t="s">
        <v>16</v>
      </c>
      <c r="C14" s="5" t="s">
        <v>14</v>
      </c>
      <c r="D14" s="7">
        <v>21</v>
      </c>
      <c r="E14" s="7">
        <v>16</v>
      </c>
      <c r="F14" s="7">
        <v>12066</v>
      </c>
      <c r="G14" s="7">
        <v>903</v>
      </c>
      <c r="H14" s="7">
        <v>2747</v>
      </c>
      <c r="I14" s="7">
        <v>32</v>
      </c>
      <c r="J14" s="7">
        <v>37</v>
      </c>
      <c r="K14" s="7">
        <v>15227</v>
      </c>
      <c r="L14" s="7">
        <v>711</v>
      </c>
      <c r="M14" s="7">
        <v>1371</v>
      </c>
      <c r="N14" s="7">
        <v>53</v>
      </c>
      <c r="O14" s="7">
        <v>53</v>
      </c>
      <c r="P14" s="7">
        <v>27293</v>
      </c>
      <c r="Q14" s="7">
        <v>1614</v>
      </c>
      <c r="R14" s="7">
        <v>4118</v>
      </c>
    </row>
    <row r="15" spans="1:18" ht="13.8" x14ac:dyDescent="0.3">
      <c r="A15" s="59"/>
      <c r="B15" s="6" t="s">
        <v>17</v>
      </c>
      <c r="C15" s="5" t="s">
        <v>14</v>
      </c>
      <c r="D15" s="8">
        <v>12</v>
      </c>
      <c r="E15" s="8">
        <v>13</v>
      </c>
      <c r="F15" s="8">
        <v>11993</v>
      </c>
      <c r="G15" s="8">
        <v>864</v>
      </c>
      <c r="H15" s="8">
        <v>2599</v>
      </c>
      <c r="I15" s="8">
        <v>27</v>
      </c>
      <c r="J15" s="8">
        <v>22</v>
      </c>
      <c r="K15" s="8">
        <v>15048</v>
      </c>
      <c r="L15" s="8">
        <v>671</v>
      </c>
      <c r="M15" s="8">
        <v>1265</v>
      </c>
      <c r="N15" s="8">
        <v>39</v>
      </c>
      <c r="O15" s="8">
        <v>35</v>
      </c>
      <c r="P15" s="8">
        <v>27041</v>
      </c>
      <c r="Q15" s="8">
        <v>1535</v>
      </c>
      <c r="R15" s="8">
        <v>3864</v>
      </c>
    </row>
    <row r="16" spans="1:18" ht="13.8" x14ac:dyDescent="0.3">
      <c r="A16" s="59"/>
      <c r="B16" s="6" t="s">
        <v>18</v>
      </c>
      <c r="C16" s="5" t="s">
        <v>14</v>
      </c>
      <c r="D16" s="7">
        <v>24</v>
      </c>
      <c r="E16" s="7">
        <v>9</v>
      </c>
      <c r="F16" s="7">
        <v>12043</v>
      </c>
      <c r="G16" s="7">
        <v>836</v>
      </c>
      <c r="H16" s="7">
        <v>2993</v>
      </c>
      <c r="I16" s="7">
        <v>33</v>
      </c>
      <c r="J16" s="7">
        <v>20</v>
      </c>
      <c r="K16" s="7">
        <v>15112</v>
      </c>
      <c r="L16" s="7">
        <v>670</v>
      </c>
      <c r="M16" s="7">
        <v>1502</v>
      </c>
      <c r="N16" s="7">
        <v>57</v>
      </c>
      <c r="O16" s="7">
        <v>29</v>
      </c>
      <c r="P16" s="7">
        <v>27155</v>
      </c>
      <c r="Q16" s="7">
        <v>1506</v>
      </c>
      <c r="R16" s="7">
        <v>4495</v>
      </c>
    </row>
    <row r="17" spans="1:18" ht="13.8" x14ac:dyDescent="0.3">
      <c r="A17" s="59"/>
      <c r="B17" s="6" t="s">
        <v>19</v>
      </c>
      <c r="C17" s="5" t="s">
        <v>14</v>
      </c>
      <c r="D17" s="8">
        <v>15</v>
      </c>
      <c r="E17" s="8">
        <v>7</v>
      </c>
      <c r="F17" s="8">
        <v>11937</v>
      </c>
      <c r="G17" s="8">
        <v>766</v>
      </c>
      <c r="H17" s="8">
        <v>2988</v>
      </c>
      <c r="I17" s="8">
        <v>15</v>
      </c>
      <c r="J17" s="8">
        <v>29</v>
      </c>
      <c r="K17" s="8">
        <v>15182</v>
      </c>
      <c r="L17" s="8">
        <v>682</v>
      </c>
      <c r="M17" s="8">
        <v>1471</v>
      </c>
      <c r="N17" s="8">
        <v>30</v>
      </c>
      <c r="O17" s="8">
        <v>36</v>
      </c>
      <c r="P17" s="8">
        <v>27119</v>
      </c>
      <c r="Q17" s="8">
        <v>1448</v>
      </c>
      <c r="R17" s="8">
        <v>4459</v>
      </c>
    </row>
    <row r="18" spans="1:18" ht="13.8" x14ac:dyDescent="0.3">
      <c r="A18" s="59"/>
      <c r="B18" s="6" t="s">
        <v>20</v>
      </c>
      <c r="C18" s="5" t="s">
        <v>14</v>
      </c>
      <c r="D18" s="7">
        <v>8</v>
      </c>
      <c r="E18" s="7">
        <v>11</v>
      </c>
      <c r="F18" s="7">
        <v>11994</v>
      </c>
      <c r="G18" s="7">
        <v>792</v>
      </c>
      <c r="H18" s="7">
        <v>3173</v>
      </c>
      <c r="I18" s="7">
        <v>32</v>
      </c>
      <c r="J18" s="7">
        <v>21</v>
      </c>
      <c r="K18" s="7">
        <v>14678</v>
      </c>
      <c r="L18" s="7">
        <v>736</v>
      </c>
      <c r="M18" s="7">
        <v>1583</v>
      </c>
      <c r="N18" s="7">
        <v>40</v>
      </c>
      <c r="O18" s="7">
        <v>32</v>
      </c>
      <c r="P18" s="7">
        <v>26672</v>
      </c>
      <c r="Q18" s="7">
        <v>1528</v>
      </c>
      <c r="R18" s="7">
        <v>4756</v>
      </c>
    </row>
    <row r="19" spans="1:18" ht="13.8" x14ac:dyDescent="0.3">
      <c r="A19" s="60"/>
      <c r="B19" s="6" t="s">
        <v>21</v>
      </c>
      <c r="C19" s="5" t="s">
        <v>14</v>
      </c>
      <c r="D19" s="8">
        <v>15</v>
      </c>
      <c r="E19" s="8">
        <v>9</v>
      </c>
      <c r="F19" s="8">
        <v>11691</v>
      </c>
      <c r="G19" s="8">
        <v>782</v>
      </c>
      <c r="H19" s="8">
        <v>3151</v>
      </c>
      <c r="I19" s="8">
        <v>23</v>
      </c>
      <c r="J19" s="8">
        <v>16</v>
      </c>
      <c r="K19" s="8">
        <v>14457</v>
      </c>
      <c r="L19" s="8">
        <v>717</v>
      </c>
      <c r="M19" s="8">
        <v>1592</v>
      </c>
      <c r="N19" s="8">
        <v>38</v>
      </c>
      <c r="O19" s="8">
        <v>25</v>
      </c>
      <c r="P19" s="8">
        <v>26148</v>
      </c>
      <c r="Q19" s="8">
        <v>1499</v>
      </c>
      <c r="R19" s="8">
        <v>4743</v>
      </c>
    </row>
    <row r="20" spans="1:18" ht="13.8" x14ac:dyDescent="0.3">
      <c r="A20" s="58" t="s">
        <v>25</v>
      </c>
      <c r="B20" s="6" t="s">
        <v>16</v>
      </c>
      <c r="C20" s="5" t="s">
        <v>14</v>
      </c>
      <c r="D20" s="7">
        <v>6</v>
      </c>
      <c r="E20" s="7">
        <v>6</v>
      </c>
      <c r="F20" s="7">
        <v>7253</v>
      </c>
      <c r="G20" s="7">
        <v>582</v>
      </c>
      <c r="H20" s="7">
        <v>1593</v>
      </c>
      <c r="I20" s="7">
        <v>9</v>
      </c>
      <c r="J20" s="7">
        <v>23</v>
      </c>
      <c r="K20" s="7">
        <v>7994</v>
      </c>
      <c r="L20" s="7">
        <v>738</v>
      </c>
      <c r="M20" s="7">
        <v>717</v>
      </c>
      <c r="N20" s="7">
        <v>15</v>
      </c>
      <c r="O20" s="7">
        <v>29</v>
      </c>
      <c r="P20" s="7">
        <v>15247</v>
      </c>
      <c r="Q20" s="7">
        <v>1320</v>
      </c>
      <c r="R20" s="7">
        <v>2310</v>
      </c>
    </row>
    <row r="21" spans="1:18" ht="13.8" x14ac:dyDescent="0.3">
      <c r="A21" s="59"/>
      <c r="B21" s="6" t="s">
        <v>17</v>
      </c>
      <c r="C21" s="5" t="s">
        <v>14</v>
      </c>
      <c r="D21" s="8">
        <v>3</v>
      </c>
      <c r="E21" s="8">
        <v>5</v>
      </c>
      <c r="F21" s="8">
        <v>7254</v>
      </c>
      <c r="G21" s="8">
        <v>547</v>
      </c>
      <c r="H21" s="8">
        <v>1553</v>
      </c>
      <c r="I21" s="8">
        <v>9</v>
      </c>
      <c r="J21" s="8">
        <v>11</v>
      </c>
      <c r="K21" s="8">
        <v>8050</v>
      </c>
      <c r="L21" s="8">
        <v>746</v>
      </c>
      <c r="M21" s="8">
        <v>739</v>
      </c>
      <c r="N21" s="8">
        <v>12</v>
      </c>
      <c r="O21" s="8">
        <v>16</v>
      </c>
      <c r="P21" s="8">
        <v>15304</v>
      </c>
      <c r="Q21" s="8">
        <v>1293</v>
      </c>
      <c r="R21" s="8">
        <v>2292</v>
      </c>
    </row>
    <row r="22" spans="1:18" ht="13.8" x14ac:dyDescent="0.3">
      <c r="A22" s="59"/>
      <c r="B22" s="6" t="s">
        <v>18</v>
      </c>
      <c r="C22" s="5" t="s">
        <v>14</v>
      </c>
      <c r="D22" s="7">
        <v>6</v>
      </c>
      <c r="E22" s="7">
        <v>4</v>
      </c>
      <c r="F22" s="7">
        <v>7275</v>
      </c>
      <c r="G22" s="7">
        <v>611</v>
      </c>
      <c r="H22" s="7">
        <v>1661</v>
      </c>
      <c r="I22" s="7">
        <v>10</v>
      </c>
      <c r="J22" s="7">
        <v>9</v>
      </c>
      <c r="K22" s="7">
        <v>8125</v>
      </c>
      <c r="L22" s="7">
        <v>741</v>
      </c>
      <c r="M22" s="7">
        <v>874</v>
      </c>
      <c r="N22" s="7">
        <v>16</v>
      </c>
      <c r="O22" s="7">
        <v>13</v>
      </c>
      <c r="P22" s="7">
        <v>15400</v>
      </c>
      <c r="Q22" s="7">
        <v>1352</v>
      </c>
      <c r="R22" s="7">
        <v>2535</v>
      </c>
    </row>
    <row r="23" spans="1:18" ht="13.8" x14ac:dyDescent="0.3">
      <c r="A23" s="59"/>
      <c r="B23" s="6" t="s">
        <v>19</v>
      </c>
      <c r="C23" s="5" t="s">
        <v>14</v>
      </c>
      <c r="D23" s="8">
        <v>7</v>
      </c>
      <c r="E23" s="7">
        <v>4</v>
      </c>
      <c r="F23" s="8">
        <v>7628</v>
      </c>
      <c r="G23" s="8">
        <v>580</v>
      </c>
      <c r="H23" s="8">
        <v>1818</v>
      </c>
      <c r="I23" s="8">
        <v>15</v>
      </c>
      <c r="J23" s="8">
        <v>21</v>
      </c>
      <c r="K23" s="8">
        <v>8282</v>
      </c>
      <c r="L23" s="8">
        <v>834</v>
      </c>
      <c r="M23" s="8">
        <v>925</v>
      </c>
      <c r="N23" s="8">
        <v>22</v>
      </c>
      <c r="O23" s="8">
        <v>24</v>
      </c>
      <c r="P23" s="8">
        <v>15910</v>
      </c>
      <c r="Q23" s="8">
        <v>1414</v>
      </c>
      <c r="R23" s="8">
        <v>2743</v>
      </c>
    </row>
    <row r="24" spans="1:18" ht="13.8" x14ac:dyDescent="0.3">
      <c r="A24" s="59"/>
      <c r="B24" s="6" t="s">
        <v>20</v>
      </c>
      <c r="C24" s="5" t="s">
        <v>14</v>
      </c>
      <c r="D24" s="7">
        <v>2</v>
      </c>
      <c r="E24" s="7">
        <v>4</v>
      </c>
      <c r="F24" s="7">
        <v>7333</v>
      </c>
      <c r="G24" s="7">
        <v>573</v>
      </c>
      <c r="H24" s="7">
        <v>1954</v>
      </c>
      <c r="I24" s="7">
        <v>11</v>
      </c>
      <c r="J24" s="7">
        <v>19</v>
      </c>
      <c r="K24" s="7">
        <v>8275</v>
      </c>
      <c r="L24" s="7">
        <v>776</v>
      </c>
      <c r="M24" s="7">
        <v>931</v>
      </c>
      <c r="N24" s="7">
        <v>13</v>
      </c>
      <c r="O24" s="7">
        <v>23</v>
      </c>
      <c r="P24" s="7">
        <v>15608</v>
      </c>
      <c r="Q24" s="7">
        <v>1349</v>
      </c>
      <c r="R24" s="7">
        <v>2885</v>
      </c>
    </row>
    <row r="25" spans="1:18" ht="13.8" x14ac:dyDescent="0.3">
      <c r="A25" s="60"/>
      <c r="B25" s="6" t="s">
        <v>21</v>
      </c>
      <c r="C25" s="5" t="s">
        <v>14</v>
      </c>
      <c r="D25" s="8">
        <v>4</v>
      </c>
      <c r="E25" s="8">
        <v>5</v>
      </c>
      <c r="F25" s="8">
        <v>7203</v>
      </c>
      <c r="G25" s="8">
        <v>589</v>
      </c>
      <c r="H25" s="8">
        <v>1995</v>
      </c>
      <c r="I25" s="8">
        <v>5</v>
      </c>
      <c r="J25" s="8">
        <v>12</v>
      </c>
      <c r="K25" s="8">
        <v>8127</v>
      </c>
      <c r="L25" s="8">
        <v>769</v>
      </c>
      <c r="M25" s="8">
        <v>1055</v>
      </c>
      <c r="N25" s="8">
        <v>9</v>
      </c>
      <c r="O25" s="8">
        <v>17</v>
      </c>
      <c r="P25" s="8">
        <v>15330</v>
      </c>
      <c r="Q25" s="8">
        <v>1358</v>
      </c>
      <c r="R25" s="8">
        <v>3050</v>
      </c>
    </row>
    <row r="26" spans="1:18" ht="13.8" x14ac:dyDescent="0.3">
      <c r="A26" s="58" t="s">
        <v>26</v>
      </c>
      <c r="B26" s="6" t="s">
        <v>16</v>
      </c>
      <c r="C26" s="5" t="s">
        <v>14</v>
      </c>
      <c r="D26" s="7">
        <v>6</v>
      </c>
      <c r="E26" s="7">
        <v>13</v>
      </c>
      <c r="F26" s="7">
        <v>1698</v>
      </c>
      <c r="G26" s="7">
        <v>85</v>
      </c>
      <c r="H26" s="7">
        <v>23</v>
      </c>
      <c r="I26" s="7">
        <v>19</v>
      </c>
      <c r="J26" s="7">
        <v>39</v>
      </c>
      <c r="K26" s="7">
        <v>1978</v>
      </c>
      <c r="L26" s="7">
        <v>61</v>
      </c>
      <c r="M26" s="7">
        <v>14</v>
      </c>
      <c r="N26" s="7">
        <v>25</v>
      </c>
      <c r="O26" s="7">
        <v>52</v>
      </c>
      <c r="P26" s="7">
        <v>3676</v>
      </c>
      <c r="Q26" s="7">
        <v>146</v>
      </c>
      <c r="R26" s="7">
        <v>37</v>
      </c>
    </row>
    <row r="27" spans="1:18" ht="13.8" x14ac:dyDescent="0.3">
      <c r="A27" s="59"/>
      <c r="B27" s="6" t="s">
        <v>17</v>
      </c>
      <c r="C27" s="5" t="s">
        <v>14</v>
      </c>
      <c r="D27" s="8">
        <v>12</v>
      </c>
      <c r="E27" s="8">
        <v>11</v>
      </c>
      <c r="F27" s="8">
        <v>1790</v>
      </c>
      <c r="G27" s="8">
        <v>97</v>
      </c>
      <c r="H27" s="8">
        <v>25</v>
      </c>
      <c r="I27" s="8">
        <v>16</v>
      </c>
      <c r="J27" s="8">
        <v>36</v>
      </c>
      <c r="K27" s="8">
        <v>2021</v>
      </c>
      <c r="L27" s="8">
        <v>53</v>
      </c>
      <c r="M27" s="8">
        <v>16</v>
      </c>
      <c r="N27" s="8">
        <v>28</v>
      </c>
      <c r="O27" s="8">
        <v>47</v>
      </c>
      <c r="P27" s="8">
        <v>3811</v>
      </c>
      <c r="Q27" s="8">
        <v>150</v>
      </c>
      <c r="R27" s="8">
        <v>41</v>
      </c>
    </row>
    <row r="28" spans="1:18" ht="13.8" x14ac:dyDescent="0.3">
      <c r="A28" s="59"/>
      <c r="B28" s="6" t="s">
        <v>18</v>
      </c>
      <c r="C28" s="5" t="s">
        <v>14</v>
      </c>
      <c r="D28" s="7">
        <v>5</v>
      </c>
      <c r="E28" s="7">
        <v>11</v>
      </c>
      <c r="F28" s="7">
        <v>1767</v>
      </c>
      <c r="G28" s="7">
        <v>84</v>
      </c>
      <c r="H28" s="7">
        <v>18</v>
      </c>
      <c r="I28" s="7">
        <v>16</v>
      </c>
      <c r="J28" s="7">
        <v>33</v>
      </c>
      <c r="K28" s="7">
        <v>2049</v>
      </c>
      <c r="L28" s="7">
        <v>53</v>
      </c>
      <c r="M28" s="7">
        <v>7</v>
      </c>
      <c r="N28" s="7">
        <v>21</v>
      </c>
      <c r="O28" s="7">
        <v>44</v>
      </c>
      <c r="P28" s="7">
        <v>3816</v>
      </c>
      <c r="Q28" s="7">
        <v>137</v>
      </c>
      <c r="R28" s="7">
        <v>25</v>
      </c>
    </row>
    <row r="29" spans="1:18" ht="13.8" x14ac:dyDescent="0.3">
      <c r="A29" s="59"/>
      <c r="B29" s="6" t="s">
        <v>19</v>
      </c>
      <c r="C29" s="5" t="s">
        <v>14</v>
      </c>
      <c r="D29" s="8">
        <v>6</v>
      </c>
      <c r="E29" s="8">
        <v>19</v>
      </c>
      <c r="F29" s="8">
        <v>1760</v>
      </c>
      <c r="G29" s="8">
        <v>96</v>
      </c>
      <c r="H29" s="8">
        <v>29</v>
      </c>
      <c r="I29" s="8">
        <v>21</v>
      </c>
      <c r="J29" s="8">
        <v>24</v>
      </c>
      <c r="K29" s="8">
        <v>1975</v>
      </c>
      <c r="L29" s="8">
        <v>87</v>
      </c>
      <c r="M29" s="8">
        <v>11</v>
      </c>
      <c r="N29" s="8">
        <v>27</v>
      </c>
      <c r="O29" s="8">
        <v>43</v>
      </c>
      <c r="P29" s="8">
        <v>3735</v>
      </c>
      <c r="Q29" s="8">
        <v>183</v>
      </c>
      <c r="R29" s="8">
        <v>40</v>
      </c>
    </row>
    <row r="30" spans="1:18" ht="13.8" x14ac:dyDescent="0.3">
      <c r="A30" s="59"/>
      <c r="B30" s="6" t="s">
        <v>20</v>
      </c>
      <c r="C30" s="5" t="s">
        <v>14</v>
      </c>
      <c r="D30" s="7">
        <v>7</v>
      </c>
      <c r="E30" s="7">
        <v>15</v>
      </c>
      <c r="F30" s="7">
        <v>1787</v>
      </c>
      <c r="G30" s="7">
        <v>112</v>
      </c>
      <c r="H30" s="7">
        <v>52</v>
      </c>
      <c r="I30" s="7">
        <v>16</v>
      </c>
      <c r="J30" s="7">
        <v>27</v>
      </c>
      <c r="K30" s="7">
        <v>2029</v>
      </c>
      <c r="L30" s="7">
        <v>88</v>
      </c>
      <c r="M30" s="7">
        <v>20</v>
      </c>
      <c r="N30" s="7">
        <v>23</v>
      </c>
      <c r="O30" s="7">
        <v>42</v>
      </c>
      <c r="P30" s="7">
        <v>3816</v>
      </c>
      <c r="Q30" s="7">
        <v>200</v>
      </c>
      <c r="R30" s="7">
        <v>72</v>
      </c>
    </row>
    <row r="31" spans="1:18" ht="13.8" x14ac:dyDescent="0.3">
      <c r="A31" s="59"/>
      <c r="B31" s="6" t="s">
        <v>21</v>
      </c>
      <c r="C31" s="5" t="s">
        <v>14</v>
      </c>
      <c r="D31" s="8">
        <v>1</v>
      </c>
      <c r="E31" s="8">
        <v>13</v>
      </c>
      <c r="F31" s="8">
        <v>1800</v>
      </c>
      <c r="G31" s="8">
        <v>139</v>
      </c>
      <c r="H31" s="8">
        <v>52</v>
      </c>
      <c r="I31" s="8">
        <v>12</v>
      </c>
      <c r="J31" s="8">
        <v>35</v>
      </c>
      <c r="K31" s="8">
        <v>2100</v>
      </c>
      <c r="L31" s="8">
        <v>91</v>
      </c>
      <c r="M31" s="8">
        <v>27</v>
      </c>
      <c r="N31" s="8">
        <v>13</v>
      </c>
      <c r="O31" s="8">
        <v>48</v>
      </c>
      <c r="P31" s="8">
        <v>3900</v>
      </c>
      <c r="Q31" s="8">
        <v>230</v>
      </c>
      <c r="R31" s="8">
        <v>79</v>
      </c>
    </row>
    <row r="32" spans="1:18" ht="13.8" x14ac:dyDescent="0.3">
      <c r="A32" s="59"/>
      <c r="B32" s="6" t="s">
        <v>22</v>
      </c>
      <c r="C32" s="5" t="s">
        <v>14</v>
      </c>
      <c r="D32" s="7">
        <v>7</v>
      </c>
      <c r="E32" s="7">
        <v>10</v>
      </c>
      <c r="F32" s="7">
        <v>1770</v>
      </c>
      <c r="G32" s="7">
        <v>150</v>
      </c>
      <c r="H32" s="7">
        <v>86</v>
      </c>
      <c r="I32" s="7">
        <v>9</v>
      </c>
      <c r="J32" s="7">
        <v>29</v>
      </c>
      <c r="K32" s="7">
        <v>2034</v>
      </c>
      <c r="L32" s="7">
        <v>95</v>
      </c>
      <c r="M32" s="7">
        <v>31</v>
      </c>
      <c r="N32" s="7">
        <v>16</v>
      </c>
      <c r="O32" s="7">
        <v>39</v>
      </c>
      <c r="P32" s="7">
        <v>3804</v>
      </c>
      <c r="Q32" s="7">
        <v>245</v>
      </c>
      <c r="R32" s="7">
        <v>117</v>
      </c>
    </row>
    <row r="33" spans="1:18" ht="13.8" x14ac:dyDescent="0.3">
      <c r="A33" s="60"/>
      <c r="B33" s="6" t="s">
        <v>23</v>
      </c>
      <c r="C33" s="5" t="s">
        <v>14</v>
      </c>
      <c r="D33" s="8">
        <v>3</v>
      </c>
      <c r="E33" s="8">
        <v>13</v>
      </c>
      <c r="F33" s="8">
        <v>1688</v>
      </c>
      <c r="G33" s="8">
        <v>213</v>
      </c>
      <c r="H33" s="8">
        <v>82</v>
      </c>
      <c r="I33" s="8">
        <v>6</v>
      </c>
      <c r="J33" s="8">
        <v>19</v>
      </c>
      <c r="K33" s="8">
        <v>1959</v>
      </c>
      <c r="L33" s="8">
        <v>121</v>
      </c>
      <c r="M33" s="8">
        <v>24</v>
      </c>
      <c r="N33" s="8">
        <v>9</v>
      </c>
      <c r="O33" s="8">
        <v>32</v>
      </c>
      <c r="P33" s="8">
        <v>3647</v>
      </c>
      <c r="Q33" s="8">
        <v>334</v>
      </c>
      <c r="R33" s="8">
        <v>106</v>
      </c>
    </row>
    <row r="34" spans="1:18" ht="13.8" x14ac:dyDescent="0.3">
      <c r="A34" s="58" t="s">
        <v>27</v>
      </c>
      <c r="B34" s="6" t="s">
        <v>16</v>
      </c>
      <c r="C34" s="5" t="s">
        <v>14</v>
      </c>
      <c r="D34" s="7">
        <v>15</v>
      </c>
      <c r="E34" s="7">
        <v>1</v>
      </c>
      <c r="F34" s="7">
        <v>5614</v>
      </c>
      <c r="G34" s="7">
        <v>224</v>
      </c>
      <c r="H34" s="7">
        <v>1305</v>
      </c>
      <c r="I34" s="7">
        <v>16</v>
      </c>
      <c r="J34" s="7">
        <v>3</v>
      </c>
      <c r="K34" s="7">
        <v>6284</v>
      </c>
      <c r="L34" s="7">
        <v>264</v>
      </c>
      <c r="M34" s="7">
        <v>613</v>
      </c>
      <c r="N34" s="7">
        <v>31</v>
      </c>
      <c r="O34" s="7">
        <v>4</v>
      </c>
      <c r="P34" s="7">
        <v>11898</v>
      </c>
      <c r="Q34" s="7">
        <v>488</v>
      </c>
      <c r="R34" s="7">
        <v>1918</v>
      </c>
    </row>
    <row r="35" spans="1:18" ht="13.8" x14ac:dyDescent="0.3">
      <c r="A35" s="59"/>
      <c r="B35" s="6" t="s">
        <v>17</v>
      </c>
      <c r="C35" s="5" t="s">
        <v>14</v>
      </c>
      <c r="D35" s="8">
        <v>21</v>
      </c>
      <c r="E35" s="8">
        <v>3</v>
      </c>
      <c r="F35" s="8">
        <v>5602</v>
      </c>
      <c r="G35" s="8">
        <v>228</v>
      </c>
      <c r="H35" s="8">
        <v>1322</v>
      </c>
      <c r="I35" s="8">
        <v>19</v>
      </c>
      <c r="J35" s="8">
        <v>0</v>
      </c>
      <c r="K35" s="8">
        <v>6318</v>
      </c>
      <c r="L35" s="8">
        <v>270</v>
      </c>
      <c r="M35" s="8">
        <v>577</v>
      </c>
      <c r="N35" s="8">
        <v>40</v>
      </c>
      <c r="O35" s="8">
        <v>3</v>
      </c>
      <c r="P35" s="8">
        <v>11920</v>
      </c>
      <c r="Q35" s="8">
        <v>498</v>
      </c>
      <c r="R35" s="8">
        <v>1899</v>
      </c>
    </row>
    <row r="36" spans="1:18" ht="13.8" x14ac:dyDescent="0.3">
      <c r="A36" s="59"/>
      <c r="B36" s="6" t="s">
        <v>19</v>
      </c>
      <c r="C36" s="5" t="s">
        <v>14</v>
      </c>
      <c r="D36" s="7">
        <v>9</v>
      </c>
      <c r="E36" s="7">
        <v>3</v>
      </c>
      <c r="F36" s="7">
        <v>5822</v>
      </c>
      <c r="G36" s="7">
        <v>239</v>
      </c>
      <c r="H36" s="7">
        <v>1362</v>
      </c>
      <c r="I36" s="7">
        <v>17</v>
      </c>
      <c r="J36" s="7">
        <v>5</v>
      </c>
      <c r="K36" s="7">
        <v>6672</v>
      </c>
      <c r="L36" s="7">
        <v>303</v>
      </c>
      <c r="M36" s="7">
        <v>618</v>
      </c>
      <c r="N36" s="7">
        <v>26</v>
      </c>
      <c r="O36" s="7">
        <v>8</v>
      </c>
      <c r="P36" s="7">
        <v>12494</v>
      </c>
      <c r="Q36" s="7">
        <v>542</v>
      </c>
      <c r="R36" s="7">
        <v>1980</v>
      </c>
    </row>
    <row r="37" spans="1:18" ht="13.8" x14ac:dyDescent="0.3">
      <c r="A37" s="59"/>
      <c r="B37" s="6" t="s">
        <v>20</v>
      </c>
      <c r="C37" s="5" t="s">
        <v>14</v>
      </c>
      <c r="D37" s="8">
        <v>22</v>
      </c>
      <c r="E37" s="8">
        <v>1</v>
      </c>
      <c r="F37" s="8">
        <v>5837</v>
      </c>
      <c r="G37" s="8">
        <v>242</v>
      </c>
      <c r="H37" s="8">
        <v>1301</v>
      </c>
      <c r="I37" s="8">
        <v>13</v>
      </c>
      <c r="J37" s="8">
        <v>5</v>
      </c>
      <c r="K37" s="8">
        <v>6736</v>
      </c>
      <c r="L37" s="8">
        <v>324</v>
      </c>
      <c r="M37" s="8">
        <v>658</v>
      </c>
      <c r="N37" s="8">
        <v>35</v>
      </c>
      <c r="O37" s="8">
        <v>6</v>
      </c>
      <c r="P37" s="8">
        <v>12573</v>
      </c>
      <c r="Q37" s="8">
        <v>566</v>
      </c>
      <c r="R37" s="8">
        <v>1959</v>
      </c>
    </row>
    <row r="38" spans="1:18" ht="13.8" x14ac:dyDescent="0.3">
      <c r="A38" s="59"/>
      <c r="B38" s="6" t="s">
        <v>21</v>
      </c>
      <c r="C38" s="5" t="s">
        <v>14</v>
      </c>
      <c r="D38" s="7">
        <v>12</v>
      </c>
      <c r="E38" s="7">
        <v>1</v>
      </c>
      <c r="F38" s="7">
        <v>5841</v>
      </c>
      <c r="G38" s="7">
        <v>232</v>
      </c>
      <c r="H38" s="7">
        <v>1438</v>
      </c>
      <c r="I38" s="7">
        <v>18</v>
      </c>
      <c r="J38" s="7">
        <v>2</v>
      </c>
      <c r="K38" s="7">
        <v>6717</v>
      </c>
      <c r="L38" s="7">
        <v>309</v>
      </c>
      <c r="M38" s="7">
        <v>730</v>
      </c>
      <c r="N38" s="7">
        <v>30</v>
      </c>
      <c r="O38" s="7">
        <v>3</v>
      </c>
      <c r="P38" s="7">
        <v>12558</v>
      </c>
      <c r="Q38" s="7">
        <v>541</v>
      </c>
      <c r="R38" s="7">
        <v>2168</v>
      </c>
    </row>
    <row r="39" spans="1:18" ht="13.8" x14ac:dyDescent="0.3">
      <c r="A39" s="60"/>
      <c r="B39" s="6" t="s">
        <v>22</v>
      </c>
      <c r="C39" s="5" t="s">
        <v>14</v>
      </c>
      <c r="D39" s="8">
        <v>16</v>
      </c>
      <c r="E39" s="8">
        <v>1</v>
      </c>
      <c r="F39" s="8">
        <v>5975</v>
      </c>
      <c r="G39" s="8">
        <v>279</v>
      </c>
      <c r="H39" s="8">
        <v>1364</v>
      </c>
      <c r="I39" s="8">
        <v>13</v>
      </c>
      <c r="J39" s="8">
        <v>2</v>
      </c>
      <c r="K39" s="8">
        <v>6924</v>
      </c>
      <c r="L39" s="8">
        <v>316</v>
      </c>
      <c r="M39" s="8">
        <v>769</v>
      </c>
      <c r="N39" s="8">
        <v>29</v>
      </c>
      <c r="O39" s="8">
        <v>3</v>
      </c>
      <c r="P39" s="8">
        <v>12899</v>
      </c>
      <c r="Q39" s="8">
        <v>595</v>
      </c>
      <c r="R39" s="8">
        <v>2133</v>
      </c>
    </row>
    <row r="40" spans="1:18" ht="13.8" x14ac:dyDescent="0.3">
      <c r="A40" s="58" t="s">
        <v>28</v>
      </c>
      <c r="B40" s="6" t="s">
        <v>16</v>
      </c>
      <c r="C40" s="5" t="s">
        <v>14</v>
      </c>
      <c r="D40" s="7">
        <v>258</v>
      </c>
      <c r="E40" s="7">
        <v>129</v>
      </c>
      <c r="F40" s="7">
        <v>64255</v>
      </c>
      <c r="G40" s="7">
        <v>5720</v>
      </c>
      <c r="H40" s="7">
        <v>10807</v>
      </c>
      <c r="I40" s="7">
        <v>243</v>
      </c>
      <c r="J40" s="7">
        <v>320</v>
      </c>
      <c r="K40" s="7">
        <v>88516</v>
      </c>
      <c r="L40" s="7">
        <v>5450</v>
      </c>
      <c r="M40" s="7">
        <v>5445</v>
      </c>
      <c r="N40" s="7">
        <v>501</v>
      </c>
      <c r="O40" s="7">
        <v>449</v>
      </c>
      <c r="P40" s="7">
        <v>152771</v>
      </c>
      <c r="Q40" s="7">
        <v>11170</v>
      </c>
      <c r="R40" s="7">
        <v>16252</v>
      </c>
    </row>
    <row r="41" spans="1:18" ht="13.8" x14ac:dyDescent="0.3">
      <c r="A41" s="59"/>
      <c r="B41" s="6" t="s">
        <v>17</v>
      </c>
      <c r="C41" s="5" t="s">
        <v>14</v>
      </c>
      <c r="D41" s="8">
        <v>213</v>
      </c>
      <c r="E41" s="8">
        <v>88</v>
      </c>
      <c r="F41" s="8">
        <v>66114</v>
      </c>
      <c r="G41" s="8">
        <v>5464</v>
      </c>
      <c r="H41" s="8">
        <v>11045</v>
      </c>
      <c r="I41" s="8">
        <v>219</v>
      </c>
      <c r="J41" s="8">
        <v>271</v>
      </c>
      <c r="K41" s="8">
        <v>90073</v>
      </c>
      <c r="L41" s="8">
        <v>5359</v>
      </c>
      <c r="M41" s="8">
        <v>5510</v>
      </c>
      <c r="N41" s="8">
        <v>432</v>
      </c>
      <c r="O41" s="8">
        <v>359</v>
      </c>
      <c r="P41" s="8">
        <v>156187</v>
      </c>
      <c r="Q41" s="8">
        <v>10823</v>
      </c>
      <c r="R41" s="8">
        <v>16555</v>
      </c>
    </row>
    <row r="42" spans="1:18" ht="13.8" x14ac:dyDescent="0.3">
      <c r="A42" s="59"/>
      <c r="B42" s="6" t="s">
        <v>18</v>
      </c>
      <c r="C42" s="5" t="s">
        <v>14</v>
      </c>
      <c r="D42" s="7">
        <v>213</v>
      </c>
      <c r="E42" s="7">
        <v>81</v>
      </c>
      <c r="F42" s="7">
        <v>67648</v>
      </c>
      <c r="G42" s="7">
        <v>5883</v>
      </c>
      <c r="H42" s="7">
        <v>12624</v>
      </c>
      <c r="I42" s="7">
        <v>210</v>
      </c>
      <c r="J42" s="7">
        <v>278</v>
      </c>
      <c r="K42" s="7">
        <v>91279</v>
      </c>
      <c r="L42" s="7">
        <v>5788</v>
      </c>
      <c r="M42" s="7">
        <v>6499</v>
      </c>
      <c r="N42" s="7">
        <v>423</v>
      </c>
      <c r="O42" s="7">
        <v>359</v>
      </c>
      <c r="P42" s="7">
        <v>158927</v>
      </c>
      <c r="Q42" s="7">
        <v>11671</v>
      </c>
      <c r="R42" s="7">
        <v>19123</v>
      </c>
    </row>
    <row r="43" spans="1:18" ht="13.8" x14ac:dyDescent="0.3">
      <c r="A43" s="59"/>
      <c r="B43" s="6" t="s">
        <v>19</v>
      </c>
      <c r="C43" s="5" t="s">
        <v>14</v>
      </c>
      <c r="D43" s="8">
        <v>190</v>
      </c>
      <c r="E43" s="8">
        <v>67</v>
      </c>
      <c r="F43" s="8">
        <v>69091</v>
      </c>
      <c r="G43" s="8">
        <v>5710</v>
      </c>
      <c r="H43" s="8">
        <v>13074</v>
      </c>
      <c r="I43" s="8">
        <v>199</v>
      </c>
      <c r="J43" s="8">
        <v>238</v>
      </c>
      <c r="K43" s="8">
        <v>91635</v>
      </c>
      <c r="L43" s="8">
        <v>5575</v>
      </c>
      <c r="M43" s="8">
        <v>6466</v>
      </c>
      <c r="N43" s="8">
        <v>389</v>
      </c>
      <c r="O43" s="8">
        <v>305</v>
      </c>
      <c r="P43" s="8">
        <v>160726</v>
      </c>
      <c r="Q43" s="8">
        <v>11285</v>
      </c>
      <c r="R43" s="8">
        <v>19540</v>
      </c>
    </row>
    <row r="44" spans="1:18" ht="13.8" x14ac:dyDescent="0.3">
      <c r="A44" s="60"/>
      <c r="B44" s="6" t="s">
        <v>20</v>
      </c>
      <c r="C44" s="5" t="s">
        <v>14</v>
      </c>
      <c r="D44" s="7">
        <v>189</v>
      </c>
      <c r="E44" s="7">
        <v>54</v>
      </c>
      <c r="F44" s="7">
        <v>69695</v>
      </c>
      <c r="G44" s="7">
        <v>5715</v>
      </c>
      <c r="H44" s="7">
        <v>13058</v>
      </c>
      <c r="I44" s="7">
        <v>201</v>
      </c>
      <c r="J44" s="7">
        <v>153</v>
      </c>
      <c r="K44" s="7">
        <v>90928</v>
      </c>
      <c r="L44" s="7">
        <v>5644</v>
      </c>
      <c r="M44" s="7">
        <v>6366</v>
      </c>
      <c r="N44" s="7">
        <v>390</v>
      </c>
      <c r="O44" s="7">
        <v>207</v>
      </c>
      <c r="P44" s="7">
        <v>160623</v>
      </c>
      <c r="Q44" s="7">
        <v>11359</v>
      </c>
      <c r="R44" s="7">
        <v>19424</v>
      </c>
    </row>
    <row r="45" spans="1:18" ht="13.8" x14ac:dyDescent="0.3">
      <c r="A45" s="61" t="s">
        <v>29</v>
      </c>
      <c r="B45" s="6" t="s">
        <v>16</v>
      </c>
      <c r="C45" s="5" t="s">
        <v>14</v>
      </c>
      <c r="D45" s="8">
        <v>146</v>
      </c>
      <c r="E45" s="8">
        <v>66</v>
      </c>
      <c r="F45" s="8">
        <v>102094</v>
      </c>
      <c r="G45" s="8">
        <v>13773</v>
      </c>
      <c r="H45" s="8">
        <v>19782</v>
      </c>
      <c r="I45" s="8">
        <v>220</v>
      </c>
      <c r="J45" s="8">
        <v>335</v>
      </c>
      <c r="K45" s="8">
        <v>121748</v>
      </c>
      <c r="L45" s="8">
        <v>10484</v>
      </c>
      <c r="M45" s="8">
        <v>8789</v>
      </c>
      <c r="N45" s="8">
        <v>366</v>
      </c>
      <c r="O45" s="8">
        <v>401</v>
      </c>
      <c r="P45" s="8">
        <v>223842</v>
      </c>
      <c r="Q45" s="8">
        <v>24257</v>
      </c>
      <c r="R45" s="8">
        <v>28571</v>
      </c>
    </row>
    <row r="46" spans="1:18" ht="13.8" x14ac:dyDescent="0.3">
      <c r="A46" s="62"/>
      <c r="B46" s="6" t="s">
        <v>17</v>
      </c>
      <c r="C46" s="5" t="s">
        <v>14</v>
      </c>
      <c r="D46" s="7">
        <v>141</v>
      </c>
      <c r="E46" s="7">
        <v>83</v>
      </c>
      <c r="F46" s="7">
        <v>101992</v>
      </c>
      <c r="G46" s="7">
        <v>12702</v>
      </c>
      <c r="H46" s="7">
        <v>19991</v>
      </c>
      <c r="I46" s="7">
        <v>169</v>
      </c>
      <c r="J46" s="7">
        <v>305</v>
      </c>
      <c r="K46" s="7">
        <v>121766</v>
      </c>
      <c r="L46" s="7">
        <v>9941</v>
      </c>
      <c r="M46" s="7">
        <v>8822</v>
      </c>
      <c r="N46" s="7">
        <v>310</v>
      </c>
      <c r="O46" s="7">
        <v>388</v>
      </c>
      <c r="P46" s="7">
        <v>223758</v>
      </c>
      <c r="Q46" s="7">
        <v>22643</v>
      </c>
      <c r="R46" s="7">
        <v>28813</v>
      </c>
    </row>
    <row r="47" spans="1:18" ht="13.8" x14ac:dyDescent="0.3">
      <c r="A47" s="62"/>
      <c r="B47" s="6" t="s">
        <v>18</v>
      </c>
      <c r="C47" s="5" t="s">
        <v>14</v>
      </c>
      <c r="D47" s="8">
        <v>122</v>
      </c>
      <c r="E47" s="8">
        <v>64</v>
      </c>
      <c r="F47" s="8">
        <v>103421</v>
      </c>
      <c r="G47" s="8">
        <v>13529</v>
      </c>
      <c r="H47" s="8">
        <v>25088</v>
      </c>
      <c r="I47" s="8">
        <v>189</v>
      </c>
      <c r="J47" s="8">
        <v>306</v>
      </c>
      <c r="K47" s="8">
        <v>122916</v>
      </c>
      <c r="L47" s="8">
        <v>10871</v>
      </c>
      <c r="M47" s="8">
        <v>11547</v>
      </c>
      <c r="N47" s="8">
        <v>311</v>
      </c>
      <c r="O47" s="8">
        <v>370</v>
      </c>
      <c r="P47" s="8">
        <v>226337</v>
      </c>
      <c r="Q47" s="8">
        <v>24400</v>
      </c>
      <c r="R47" s="8">
        <v>36635</v>
      </c>
    </row>
    <row r="48" spans="1:18" ht="13.8" x14ac:dyDescent="0.3">
      <c r="A48" s="62"/>
      <c r="B48" s="6" t="s">
        <v>19</v>
      </c>
      <c r="C48" s="5" t="s">
        <v>14</v>
      </c>
      <c r="D48" s="7">
        <v>103</v>
      </c>
      <c r="E48" s="7">
        <v>59</v>
      </c>
      <c r="F48" s="7">
        <v>105597</v>
      </c>
      <c r="G48" s="7">
        <v>12605</v>
      </c>
      <c r="H48" s="7">
        <v>25925</v>
      </c>
      <c r="I48" s="7">
        <v>182</v>
      </c>
      <c r="J48" s="7">
        <v>284</v>
      </c>
      <c r="K48" s="7">
        <v>125128</v>
      </c>
      <c r="L48" s="7">
        <v>10454</v>
      </c>
      <c r="M48" s="7">
        <v>12297</v>
      </c>
      <c r="N48" s="7">
        <v>285</v>
      </c>
      <c r="O48" s="7">
        <v>343</v>
      </c>
      <c r="P48" s="7">
        <v>230725</v>
      </c>
      <c r="Q48" s="7">
        <v>23059</v>
      </c>
      <c r="R48" s="7">
        <v>38222</v>
      </c>
    </row>
    <row r="49" spans="1:18" ht="13.8" x14ac:dyDescent="0.3">
      <c r="A49" s="62"/>
      <c r="B49" s="6" t="s">
        <v>20</v>
      </c>
      <c r="C49" s="5" t="s">
        <v>14</v>
      </c>
      <c r="D49" s="8">
        <v>117</v>
      </c>
      <c r="E49" s="8">
        <v>68</v>
      </c>
      <c r="F49" s="8">
        <v>104469</v>
      </c>
      <c r="G49" s="8">
        <v>13443</v>
      </c>
      <c r="H49" s="8">
        <v>30136</v>
      </c>
      <c r="I49" s="8">
        <v>170</v>
      </c>
      <c r="J49" s="8">
        <v>243</v>
      </c>
      <c r="K49" s="8">
        <v>123121</v>
      </c>
      <c r="L49" s="8">
        <v>11411</v>
      </c>
      <c r="M49" s="8">
        <v>14349</v>
      </c>
      <c r="N49" s="8">
        <v>287</v>
      </c>
      <c r="O49" s="8">
        <v>311</v>
      </c>
      <c r="P49" s="8">
        <v>227590</v>
      </c>
      <c r="Q49" s="8">
        <v>24854</v>
      </c>
      <c r="R49" s="8">
        <v>44485</v>
      </c>
    </row>
    <row r="50" spans="1:18" ht="13.8" x14ac:dyDescent="0.3">
      <c r="A50" s="62"/>
      <c r="B50" s="6" t="s">
        <v>21</v>
      </c>
      <c r="C50" s="5" t="s">
        <v>14</v>
      </c>
      <c r="D50" s="7">
        <v>104</v>
      </c>
      <c r="E50" s="7">
        <v>51</v>
      </c>
      <c r="F50" s="7">
        <v>105221</v>
      </c>
      <c r="G50" s="7">
        <v>13204</v>
      </c>
      <c r="H50" s="7">
        <v>33853</v>
      </c>
      <c r="I50" s="7">
        <v>187</v>
      </c>
      <c r="J50" s="7">
        <v>243</v>
      </c>
      <c r="K50" s="7">
        <v>124810</v>
      </c>
      <c r="L50" s="7">
        <v>11652</v>
      </c>
      <c r="M50" s="7">
        <v>16196</v>
      </c>
      <c r="N50" s="7">
        <v>291</v>
      </c>
      <c r="O50" s="7">
        <v>294</v>
      </c>
      <c r="P50" s="7">
        <v>230031</v>
      </c>
      <c r="Q50" s="7">
        <v>24856</v>
      </c>
      <c r="R50" s="7">
        <v>50049</v>
      </c>
    </row>
    <row r="51" spans="1:18" ht="13.8" x14ac:dyDescent="0.3">
      <c r="A51" s="62"/>
      <c r="B51" s="6" t="s">
        <v>22</v>
      </c>
      <c r="C51" s="5" t="s">
        <v>14</v>
      </c>
      <c r="D51" s="8">
        <v>104</v>
      </c>
      <c r="E51" s="8">
        <v>53</v>
      </c>
      <c r="F51" s="8">
        <v>106127</v>
      </c>
      <c r="G51" s="8">
        <v>12542</v>
      </c>
      <c r="H51" s="8">
        <v>33682</v>
      </c>
      <c r="I51" s="8">
        <v>182</v>
      </c>
      <c r="J51" s="8">
        <v>232</v>
      </c>
      <c r="K51" s="8">
        <v>125191</v>
      </c>
      <c r="L51" s="8">
        <v>11353</v>
      </c>
      <c r="M51" s="8">
        <v>16560</v>
      </c>
      <c r="N51" s="8">
        <v>286</v>
      </c>
      <c r="O51" s="8">
        <v>285</v>
      </c>
      <c r="P51" s="8">
        <v>231318</v>
      </c>
      <c r="Q51" s="8">
        <v>23895</v>
      </c>
      <c r="R51" s="8">
        <v>50242</v>
      </c>
    </row>
    <row r="52" spans="1:18" ht="13.8" x14ac:dyDescent="0.3">
      <c r="A52" s="63"/>
      <c r="B52" s="6" t="s">
        <v>23</v>
      </c>
      <c r="C52" s="5" t="s">
        <v>14</v>
      </c>
      <c r="D52" s="7">
        <v>108</v>
      </c>
      <c r="E52" s="7">
        <v>41</v>
      </c>
      <c r="F52" s="7">
        <v>105380</v>
      </c>
      <c r="G52" s="7">
        <v>13640</v>
      </c>
      <c r="H52" s="7">
        <v>34180</v>
      </c>
      <c r="I52" s="7">
        <v>167</v>
      </c>
      <c r="J52" s="7">
        <v>231</v>
      </c>
      <c r="K52" s="7">
        <v>125891</v>
      </c>
      <c r="L52" s="7">
        <v>12167</v>
      </c>
      <c r="M52" s="7">
        <v>17063</v>
      </c>
      <c r="N52" s="7">
        <v>275</v>
      </c>
      <c r="O52" s="7">
        <v>272</v>
      </c>
      <c r="P52" s="7">
        <v>231271</v>
      </c>
      <c r="Q52" s="7">
        <v>25807</v>
      </c>
      <c r="R52" s="7">
        <v>51243</v>
      </c>
    </row>
    <row r="53" spans="1:18" ht="13.8" x14ac:dyDescent="0.3">
      <c r="A53" s="58" t="s">
        <v>30</v>
      </c>
      <c r="B53" s="6" t="s">
        <v>16</v>
      </c>
      <c r="C53" s="5" t="s">
        <v>14</v>
      </c>
      <c r="D53" s="8">
        <v>27</v>
      </c>
      <c r="E53" s="8">
        <v>0</v>
      </c>
      <c r="F53" s="8">
        <v>14933</v>
      </c>
      <c r="G53" s="8">
        <v>1463</v>
      </c>
      <c r="H53" s="8">
        <v>1743</v>
      </c>
      <c r="I53" s="8">
        <v>71</v>
      </c>
      <c r="J53" s="8">
        <v>7</v>
      </c>
      <c r="K53" s="8">
        <v>17815</v>
      </c>
      <c r="L53" s="8">
        <v>1121</v>
      </c>
      <c r="M53" s="8">
        <v>786</v>
      </c>
      <c r="N53" s="8">
        <v>98</v>
      </c>
      <c r="O53" s="8">
        <v>7</v>
      </c>
      <c r="P53" s="8">
        <v>32748</v>
      </c>
      <c r="Q53" s="8">
        <v>2584</v>
      </c>
      <c r="R53" s="8">
        <v>2529</v>
      </c>
    </row>
    <row r="54" spans="1:18" ht="13.8" x14ac:dyDescent="0.3">
      <c r="A54" s="59"/>
      <c r="B54" s="6" t="s">
        <v>17</v>
      </c>
      <c r="C54" s="5" t="s">
        <v>14</v>
      </c>
      <c r="D54" s="7">
        <v>24</v>
      </c>
      <c r="E54" s="7">
        <v>1</v>
      </c>
      <c r="F54" s="7">
        <v>14985</v>
      </c>
      <c r="G54" s="7">
        <v>1455</v>
      </c>
      <c r="H54" s="7">
        <v>1753</v>
      </c>
      <c r="I54" s="7">
        <v>63</v>
      </c>
      <c r="J54" s="7">
        <v>14</v>
      </c>
      <c r="K54" s="7">
        <v>17763</v>
      </c>
      <c r="L54" s="7">
        <v>1128</v>
      </c>
      <c r="M54" s="7">
        <v>784</v>
      </c>
      <c r="N54" s="7">
        <v>87</v>
      </c>
      <c r="O54" s="7">
        <v>15</v>
      </c>
      <c r="P54" s="7">
        <v>32748</v>
      </c>
      <c r="Q54" s="7">
        <v>2583</v>
      </c>
      <c r="R54" s="7">
        <v>2537</v>
      </c>
    </row>
    <row r="55" spans="1:18" ht="13.8" x14ac:dyDescent="0.3">
      <c r="A55" s="59"/>
      <c r="B55" s="6" t="s">
        <v>18</v>
      </c>
      <c r="C55" s="5" t="s">
        <v>14</v>
      </c>
      <c r="D55" s="8">
        <v>31</v>
      </c>
      <c r="E55" s="8">
        <v>1</v>
      </c>
      <c r="F55" s="8">
        <v>15137</v>
      </c>
      <c r="G55" s="8">
        <v>1547</v>
      </c>
      <c r="H55" s="8">
        <v>2049</v>
      </c>
      <c r="I55" s="8">
        <v>76</v>
      </c>
      <c r="J55" s="8">
        <v>10</v>
      </c>
      <c r="K55" s="8">
        <v>17655</v>
      </c>
      <c r="L55" s="8">
        <v>1224</v>
      </c>
      <c r="M55" s="8">
        <v>925</v>
      </c>
      <c r="N55" s="8">
        <v>107</v>
      </c>
      <c r="O55" s="8">
        <v>11</v>
      </c>
      <c r="P55" s="8">
        <v>32792</v>
      </c>
      <c r="Q55" s="8">
        <v>2771</v>
      </c>
      <c r="R55" s="8">
        <v>2974</v>
      </c>
    </row>
    <row r="56" spans="1:18" ht="13.8" x14ac:dyDescent="0.3">
      <c r="A56" s="59"/>
      <c r="B56" s="6" t="s">
        <v>19</v>
      </c>
      <c r="C56" s="5" t="s">
        <v>14</v>
      </c>
      <c r="D56" s="7">
        <v>16</v>
      </c>
      <c r="E56" s="7">
        <v>1</v>
      </c>
      <c r="F56" s="7">
        <v>14967</v>
      </c>
      <c r="G56" s="7">
        <v>1521</v>
      </c>
      <c r="H56" s="7">
        <v>1903</v>
      </c>
      <c r="I56" s="7">
        <v>50</v>
      </c>
      <c r="J56" s="7">
        <v>8</v>
      </c>
      <c r="K56" s="7">
        <v>18020</v>
      </c>
      <c r="L56" s="7">
        <v>1265</v>
      </c>
      <c r="M56" s="7">
        <v>853</v>
      </c>
      <c r="N56" s="7">
        <v>66</v>
      </c>
      <c r="O56" s="7">
        <v>9</v>
      </c>
      <c r="P56" s="7">
        <v>32987</v>
      </c>
      <c r="Q56" s="7">
        <v>2786</v>
      </c>
      <c r="R56" s="7">
        <v>2756</v>
      </c>
    </row>
    <row r="57" spans="1:18" ht="13.8" x14ac:dyDescent="0.3">
      <c r="A57" s="59"/>
      <c r="B57" s="6" t="s">
        <v>20</v>
      </c>
      <c r="C57" s="5" t="s">
        <v>14</v>
      </c>
      <c r="D57" s="8">
        <v>20</v>
      </c>
      <c r="E57" s="8">
        <v>5</v>
      </c>
      <c r="F57" s="8">
        <v>15128</v>
      </c>
      <c r="G57" s="8">
        <v>1729</v>
      </c>
      <c r="H57" s="8">
        <v>2245</v>
      </c>
      <c r="I57" s="8">
        <v>44</v>
      </c>
      <c r="J57" s="8">
        <v>3</v>
      </c>
      <c r="K57" s="8">
        <v>17716</v>
      </c>
      <c r="L57" s="8">
        <v>1368</v>
      </c>
      <c r="M57" s="8">
        <v>972</v>
      </c>
      <c r="N57" s="8">
        <v>64</v>
      </c>
      <c r="O57" s="8">
        <v>8</v>
      </c>
      <c r="P57" s="8">
        <v>32844</v>
      </c>
      <c r="Q57" s="8">
        <v>3097</v>
      </c>
      <c r="R57" s="8">
        <v>3217</v>
      </c>
    </row>
    <row r="58" spans="1:18" ht="13.8" x14ac:dyDescent="0.3">
      <c r="A58" s="59"/>
      <c r="B58" s="6" t="s">
        <v>21</v>
      </c>
      <c r="C58" s="5" t="s">
        <v>14</v>
      </c>
      <c r="D58" s="7">
        <v>19</v>
      </c>
      <c r="E58" s="7">
        <v>0</v>
      </c>
      <c r="F58" s="7">
        <v>14969</v>
      </c>
      <c r="G58" s="7">
        <v>1688</v>
      </c>
      <c r="H58" s="7">
        <v>2293</v>
      </c>
      <c r="I58" s="7">
        <v>66</v>
      </c>
      <c r="J58" s="7">
        <v>9</v>
      </c>
      <c r="K58" s="7">
        <v>17617</v>
      </c>
      <c r="L58" s="7">
        <v>1410</v>
      </c>
      <c r="M58" s="7">
        <v>1052</v>
      </c>
      <c r="N58" s="7">
        <v>85</v>
      </c>
      <c r="O58" s="7">
        <v>9</v>
      </c>
      <c r="P58" s="7">
        <v>32586</v>
      </c>
      <c r="Q58" s="7">
        <v>3098</v>
      </c>
      <c r="R58" s="7">
        <v>3345</v>
      </c>
    </row>
    <row r="59" spans="1:18" ht="13.8" x14ac:dyDescent="0.3">
      <c r="A59" s="60"/>
      <c r="B59" s="6" t="s">
        <v>22</v>
      </c>
      <c r="C59" s="5" t="s">
        <v>14</v>
      </c>
      <c r="D59" s="8">
        <v>14</v>
      </c>
      <c r="E59" s="8">
        <v>3</v>
      </c>
      <c r="F59" s="8">
        <v>14771</v>
      </c>
      <c r="G59" s="8">
        <v>1703</v>
      </c>
      <c r="H59" s="8">
        <v>2666</v>
      </c>
      <c r="I59" s="8">
        <v>49</v>
      </c>
      <c r="J59" s="8">
        <v>11</v>
      </c>
      <c r="K59" s="8">
        <v>17241</v>
      </c>
      <c r="L59" s="8">
        <v>1369</v>
      </c>
      <c r="M59" s="8">
        <v>1116</v>
      </c>
      <c r="N59" s="8">
        <v>63</v>
      </c>
      <c r="O59" s="8">
        <v>14</v>
      </c>
      <c r="P59" s="8">
        <v>32012</v>
      </c>
      <c r="Q59" s="8">
        <v>3072</v>
      </c>
      <c r="R59" s="8">
        <v>3782</v>
      </c>
    </row>
    <row r="60" spans="1:18" ht="13.8" x14ac:dyDescent="0.3">
      <c r="A60" s="58" t="s">
        <v>31</v>
      </c>
      <c r="B60" s="6" t="s">
        <v>16</v>
      </c>
      <c r="C60" s="5" t="s">
        <v>14</v>
      </c>
      <c r="D60" s="7">
        <v>98</v>
      </c>
      <c r="E60" s="7">
        <v>173</v>
      </c>
      <c r="F60" s="7">
        <v>73695</v>
      </c>
      <c r="G60" s="7">
        <v>11683</v>
      </c>
      <c r="H60" s="7">
        <v>10955</v>
      </c>
      <c r="I60" s="7">
        <v>168</v>
      </c>
      <c r="J60" s="7">
        <v>600</v>
      </c>
      <c r="K60" s="7">
        <v>94449</v>
      </c>
      <c r="L60" s="7">
        <v>9238</v>
      </c>
      <c r="M60" s="7">
        <v>4855</v>
      </c>
      <c r="N60" s="7">
        <v>266</v>
      </c>
      <c r="O60" s="7">
        <v>773</v>
      </c>
      <c r="P60" s="7">
        <v>168144</v>
      </c>
      <c r="Q60" s="7">
        <v>20921</v>
      </c>
      <c r="R60" s="7">
        <v>15810</v>
      </c>
    </row>
    <row r="61" spans="1:18" ht="13.8" x14ac:dyDescent="0.3">
      <c r="A61" s="59"/>
      <c r="B61" s="6" t="s">
        <v>17</v>
      </c>
      <c r="C61" s="5" t="s">
        <v>14</v>
      </c>
      <c r="D61" s="8">
        <v>114</v>
      </c>
      <c r="E61" s="8">
        <v>161</v>
      </c>
      <c r="F61" s="8">
        <v>74165</v>
      </c>
      <c r="G61" s="8">
        <v>11325</v>
      </c>
      <c r="H61" s="8">
        <v>10958</v>
      </c>
      <c r="I61" s="8">
        <v>174</v>
      </c>
      <c r="J61" s="8">
        <v>561</v>
      </c>
      <c r="K61" s="8">
        <v>94933</v>
      </c>
      <c r="L61" s="8">
        <v>8858</v>
      </c>
      <c r="M61" s="8">
        <v>5065</v>
      </c>
      <c r="N61" s="8">
        <v>288</v>
      </c>
      <c r="O61" s="8">
        <v>722</v>
      </c>
      <c r="P61" s="8">
        <v>169098</v>
      </c>
      <c r="Q61" s="8">
        <v>20183</v>
      </c>
      <c r="R61" s="8">
        <v>16023</v>
      </c>
    </row>
    <row r="62" spans="1:18" ht="13.8" x14ac:dyDescent="0.3">
      <c r="A62" s="59"/>
      <c r="B62" s="6" t="s">
        <v>18</v>
      </c>
      <c r="C62" s="5" t="s">
        <v>14</v>
      </c>
      <c r="D62" s="7">
        <v>142</v>
      </c>
      <c r="E62" s="7">
        <v>168</v>
      </c>
      <c r="F62" s="7">
        <v>75469</v>
      </c>
      <c r="G62" s="7">
        <v>12364</v>
      </c>
      <c r="H62" s="7">
        <v>13581</v>
      </c>
      <c r="I62" s="7">
        <v>190</v>
      </c>
      <c r="J62" s="7">
        <v>536</v>
      </c>
      <c r="K62" s="7">
        <v>94870</v>
      </c>
      <c r="L62" s="7">
        <v>9882</v>
      </c>
      <c r="M62" s="7">
        <v>5998</v>
      </c>
      <c r="N62" s="7">
        <v>332</v>
      </c>
      <c r="O62" s="7">
        <v>704</v>
      </c>
      <c r="P62" s="7">
        <v>170339</v>
      </c>
      <c r="Q62" s="7">
        <v>22246</v>
      </c>
      <c r="R62" s="7">
        <v>19579</v>
      </c>
    </row>
    <row r="63" spans="1:18" ht="13.8" x14ac:dyDescent="0.3">
      <c r="A63" s="59"/>
      <c r="B63" s="6" t="s">
        <v>19</v>
      </c>
      <c r="C63" s="5" t="s">
        <v>14</v>
      </c>
      <c r="D63" s="8">
        <v>128</v>
      </c>
      <c r="E63" s="8">
        <v>112</v>
      </c>
      <c r="F63" s="8">
        <v>75187</v>
      </c>
      <c r="G63" s="8">
        <v>11738</v>
      </c>
      <c r="H63" s="8">
        <v>13630</v>
      </c>
      <c r="I63" s="8">
        <v>177</v>
      </c>
      <c r="J63" s="8">
        <v>348</v>
      </c>
      <c r="K63" s="8">
        <v>95099</v>
      </c>
      <c r="L63" s="8">
        <v>9616</v>
      </c>
      <c r="M63" s="8">
        <v>6245</v>
      </c>
      <c r="N63" s="8">
        <v>305</v>
      </c>
      <c r="O63" s="8">
        <v>460</v>
      </c>
      <c r="P63" s="8">
        <v>170286</v>
      </c>
      <c r="Q63" s="8">
        <v>21354</v>
      </c>
      <c r="R63" s="8">
        <v>19875</v>
      </c>
    </row>
    <row r="64" spans="1:18" ht="13.8" x14ac:dyDescent="0.3">
      <c r="A64" s="60"/>
      <c r="B64" s="6" t="s">
        <v>20</v>
      </c>
      <c r="C64" s="5" t="s">
        <v>14</v>
      </c>
      <c r="D64" s="7">
        <v>112</v>
      </c>
      <c r="E64" s="7">
        <v>136</v>
      </c>
      <c r="F64" s="7">
        <v>75629</v>
      </c>
      <c r="G64" s="7">
        <v>12248</v>
      </c>
      <c r="H64" s="7">
        <v>15567</v>
      </c>
      <c r="I64" s="7">
        <v>185</v>
      </c>
      <c r="J64" s="7">
        <v>329</v>
      </c>
      <c r="K64" s="7">
        <v>94925</v>
      </c>
      <c r="L64" s="7">
        <v>10193</v>
      </c>
      <c r="M64" s="7">
        <v>7058</v>
      </c>
      <c r="N64" s="7">
        <v>297</v>
      </c>
      <c r="O64" s="7">
        <v>465</v>
      </c>
      <c r="P64" s="7">
        <v>170554</v>
      </c>
      <c r="Q64" s="7">
        <v>22441</v>
      </c>
      <c r="R64" s="7">
        <v>22625</v>
      </c>
    </row>
    <row r="65" spans="1:18" ht="13.8" x14ac:dyDescent="0.3">
      <c r="A65" s="58" t="s">
        <v>32</v>
      </c>
      <c r="B65" s="6" t="s">
        <v>16</v>
      </c>
      <c r="C65" s="5" t="s">
        <v>14</v>
      </c>
      <c r="D65" s="8">
        <v>9</v>
      </c>
      <c r="E65" s="8">
        <v>0</v>
      </c>
      <c r="F65" s="8">
        <v>4900</v>
      </c>
      <c r="G65" s="8">
        <v>329</v>
      </c>
      <c r="H65" s="8">
        <v>1367</v>
      </c>
      <c r="I65" s="8">
        <v>10</v>
      </c>
      <c r="J65" s="8">
        <v>4</v>
      </c>
      <c r="K65" s="8">
        <v>5650</v>
      </c>
      <c r="L65" s="8">
        <v>327</v>
      </c>
      <c r="M65" s="8">
        <v>570</v>
      </c>
      <c r="N65" s="8">
        <v>19</v>
      </c>
      <c r="O65" s="8">
        <v>4</v>
      </c>
      <c r="P65" s="8">
        <v>10550</v>
      </c>
      <c r="Q65" s="8">
        <v>656</v>
      </c>
      <c r="R65" s="8">
        <v>1937</v>
      </c>
    </row>
    <row r="66" spans="1:18" ht="13.8" x14ac:dyDescent="0.3">
      <c r="A66" s="59"/>
      <c r="B66" s="6" t="s">
        <v>17</v>
      </c>
      <c r="C66" s="5" t="s">
        <v>14</v>
      </c>
      <c r="D66" s="7">
        <v>6</v>
      </c>
      <c r="E66" s="7">
        <v>3</v>
      </c>
      <c r="F66" s="7">
        <v>5075</v>
      </c>
      <c r="G66" s="7">
        <v>307</v>
      </c>
      <c r="H66" s="7">
        <v>1478</v>
      </c>
      <c r="I66" s="7">
        <v>6</v>
      </c>
      <c r="J66" s="7">
        <v>8</v>
      </c>
      <c r="K66" s="7">
        <v>5766</v>
      </c>
      <c r="L66" s="7">
        <v>307</v>
      </c>
      <c r="M66" s="7">
        <v>681</v>
      </c>
      <c r="N66" s="7">
        <v>12</v>
      </c>
      <c r="O66" s="7">
        <v>11</v>
      </c>
      <c r="P66" s="7">
        <v>10841</v>
      </c>
      <c r="Q66" s="7">
        <v>614</v>
      </c>
      <c r="R66" s="7">
        <v>2159</v>
      </c>
    </row>
    <row r="67" spans="1:18" ht="13.8" x14ac:dyDescent="0.3">
      <c r="A67" s="59"/>
      <c r="B67" s="6" t="s">
        <v>18</v>
      </c>
      <c r="C67" s="5" t="s">
        <v>14</v>
      </c>
      <c r="D67" s="8">
        <v>8</v>
      </c>
      <c r="E67" s="8">
        <v>5</v>
      </c>
      <c r="F67" s="8">
        <v>4941</v>
      </c>
      <c r="G67" s="8">
        <v>285</v>
      </c>
      <c r="H67" s="8">
        <v>1683</v>
      </c>
      <c r="I67" s="8">
        <v>3</v>
      </c>
      <c r="J67" s="8">
        <v>4</v>
      </c>
      <c r="K67" s="8">
        <v>5821</v>
      </c>
      <c r="L67" s="8">
        <v>319</v>
      </c>
      <c r="M67" s="8">
        <v>652</v>
      </c>
      <c r="N67" s="8">
        <v>11</v>
      </c>
      <c r="O67" s="8">
        <v>9</v>
      </c>
      <c r="P67" s="8">
        <v>10762</v>
      </c>
      <c r="Q67" s="8">
        <v>604</v>
      </c>
      <c r="R67" s="8">
        <v>2335</v>
      </c>
    </row>
    <row r="68" spans="1:18" ht="13.8" x14ac:dyDescent="0.3">
      <c r="A68" s="60"/>
      <c r="B68" s="6" t="s">
        <v>19</v>
      </c>
      <c r="C68" s="5" t="s">
        <v>14</v>
      </c>
      <c r="D68" s="15">
        <v>11</v>
      </c>
      <c r="E68" s="15">
        <v>2</v>
      </c>
      <c r="F68" s="15">
        <v>5086</v>
      </c>
      <c r="G68" s="15">
        <v>305</v>
      </c>
      <c r="H68" s="15">
        <v>1713</v>
      </c>
      <c r="I68" s="15">
        <v>6</v>
      </c>
      <c r="J68" s="15">
        <v>6</v>
      </c>
      <c r="K68" s="15">
        <v>5728</v>
      </c>
      <c r="L68" s="15">
        <v>328</v>
      </c>
      <c r="M68" s="15">
        <v>777</v>
      </c>
      <c r="N68" s="15">
        <v>17</v>
      </c>
      <c r="O68" s="15">
        <v>8</v>
      </c>
      <c r="P68" s="15">
        <v>10814</v>
      </c>
      <c r="Q68" s="15">
        <v>633</v>
      </c>
      <c r="R68" s="15">
        <v>2490</v>
      </c>
    </row>
    <row r="69" spans="1:18" x14ac:dyDescent="0.25">
      <c r="A69" s="9" t="s">
        <v>33</v>
      </c>
    </row>
    <row r="70" spans="1:18" x14ac:dyDescent="0.25">
      <c r="J70" s="14" t="s">
        <v>35</v>
      </c>
      <c r="M70" s="14"/>
      <c r="N70" s="16" t="b">
        <f>'OECD.Stat export (4)'!U6=SUM(N6:N69)</f>
        <v>0</v>
      </c>
      <c r="O70" s="16">
        <f>SUM(O6:O69)</f>
        <v>8576</v>
      </c>
      <c r="P70" s="16">
        <f>SUM(P6:P69)</f>
        <v>4256473</v>
      </c>
      <c r="Q70" s="16">
        <f>SUM(Q6:Q68)</f>
        <v>426296</v>
      </c>
      <c r="R70" s="17">
        <f>SUM(R6:R68)</f>
        <v>612520</v>
      </c>
    </row>
  </sheetData>
  <mergeCells count="15">
    <mergeCell ref="A6:A13"/>
    <mergeCell ref="A3:C3"/>
    <mergeCell ref="D3:H3"/>
    <mergeCell ref="I3:M3"/>
    <mergeCell ref="N3:R3"/>
    <mergeCell ref="A4:C4"/>
    <mergeCell ref="A53:A59"/>
    <mergeCell ref="A60:A64"/>
    <mergeCell ref="A65:A68"/>
    <mergeCell ref="A14:A19"/>
    <mergeCell ref="A20:A25"/>
    <mergeCell ref="A26:A33"/>
    <mergeCell ref="A34:A39"/>
    <mergeCell ref="A40:A44"/>
    <mergeCell ref="A45:A52"/>
  </mergeCells>
  <hyperlinks>
    <hyperlink ref="A2" r:id="rId1" display="http://stats.oecd.org/OECDStat_Metadata/ShowMetadata.ashx?Dataset=HEALTH_STAT&amp;ShowOnWeb=true&amp;Lang=en" xr:uid="{00000000-0004-0000-0000-000000000000}"/>
    <hyperlink ref="D4" r:id="rId2" display="http://stats.oecd.org/OECDStat_Metadata/ShowMetadata.ashx?Dataset=HEALTH_STAT&amp;Coords=[VAR].[CICDTBLS]&amp;ShowOnWeb=true&amp;Lang=en" xr:uid="{00000000-0004-0000-0000-000001000000}"/>
    <hyperlink ref="E4" r:id="rId3" display="http://stats.oecd.org/OECDStat_Metadata/ShowMetadata.ashx?Dataset=HEALTH_STAT&amp;Coords=[VAR].[CICDHIVD]&amp;ShowOnWeb=true&amp;Lang=en" xr:uid="{00000000-0004-0000-0000-000002000000}"/>
    <hyperlink ref="F4" r:id="rId4" display="http://stats.oecd.org/OECDStat_Metadata/ShowMetadata.ashx?Dataset=HEALTH_STAT&amp;Coords=[VAR].[CICDTUME]&amp;ShowOnWeb=true&amp;Lang=en" xr:uid="{00000000-0004-0000-0000-000003000000}"/>
    <hyperlink ref="G4" r:id="rId5" display="http://stats.oecd.org/OECDStat_Metadata/ShowMetadata.ashx?Dataset=HEALTH_STAT&amp;Coords=[VAR].[CICDDBTM]&amp;ShowOnWeb=true&amp;Lang=en" xr:uid="{00000000-0004-0000-0000-000004000000}"/>
    <hyperlink ref="H4" r:id="rId6" display="http://stats.oecd.org/OECDStat_Metadata/ShowMetadata.ashx?Dataset=HEALTH_STAT&amp;Coords=[VAR].[CICDDMTA]&amp;ShowOnWeb=true&amp;Lang=en" xr:uid="{00000000-0004-0000-0000-000005000000}"/>
    <hyperlink ref="I4" r:id="rId7" display="http://stats.oecd.org/OECDStat_Metadata/ShowMetadata.ashx?Dataset=HEALTH_STAT&amp;Coords=[VAR].[CICDTBLS]&amp;ShowOnWeb=true&amp;Lang=en" xr:uid="{00000000-0004-0000-0000-000006000000}"/>
    <hyperlink ref="J4" r:id="rId8" display="http://stats.oecd.org/OECDStat_Metadata/ShowMetadata.ashx?Dataset=HEALTH_STAT&amp;Coords=[VAR].[CICDHIVD]&amp;ShowOnWeb=true&amp;Lang=en" xr:uid="{00000000-0004-0000-0000-000007000000}"/>
    <hyperlink ref="K4" r:id="rId9" display="http://stats.oecd.org/OECDStat_Metadata/ShowMetadata.ashx?Dataset=HEALTH_STAT&amp;Coords=[VAR].[CICDTUME]&amp;ShowOnWeb=true&amp;Lang=en" xr:uid="{00000000-0004-0000-0000-000008000000}"/>
    <hyperlink ref="L4" r:id="rId10" display="http://stats.oecd.org/OECDStat_Metadata/ShowMetadata.ashx?Dataset=HEALTH_STAT&amp;Coords=[VAR].[CICDDBTM]&amp;ShowOnWeb=true&amp;Lang=en" xr:uid="{00000000-0004-0000-0000-000009000000}"/>
    <hyperlink ref="M4" r:id="rId11" display="http://stats.oecd.org/OECDStat_Metadata/ShowMetadata.ashx?Dataset=HEALTH_STAT&amp;Coords=[VAR].[CICDDMTA]&amp;ShowOnWeb=true&amp;Lang=en" xr:uid="{00000000-0004-0000-0000-00000A000000}"/>
    <hyperlink ref="N4" r:id="rId12" display="http://stats.oecd.org/OECDStat_Metadata/ShowMetadata.ashx?Dataset=HEALTH_STAT&amp;Coords=[VAR].[CICDTBLS]&amp;ShowOnWeb=true&amp;Lang=en" xr:uid="{00000000-0004-0000-0000-00000B000000}"/>
    <hyperlink ref="O4" r:id="rId13" display="http://stats.oecd.org/OECDStat_Metadata/ShowMetadata.ashx?Dataset=HEALTH_STAT&amp;Coords=[VAR].[CICDHIVD]&amp;ShowOnWeb=true&amp;Lang=en" xr:uid="{00000000-0004-0000-0000-00000C000000}"/>
    <hyperlink ref="P4" r:id="rId14" display="http://stats.oecd.org/OECDStat_Metadata/ShowMetadata.ashx?Dataset=HEALTH_STAT&amp;Coords=[VAR].[CICDTUME]&amp;ShowOnWeb=true&amp;Lang=en" xr:uid="{00000000-0004-0000-0000-00000D000000}"/>
    <hyperlink ref="Q4" r:id="rId15" display="http://stats.oecd.org/OECDStat_Metadata/ShowMetadata.ashx?Dataset=HEALTH_STAT&amp;Coords=[VAR].[CICDDBTM]&amp;ShowOnWeb=true&amp;Lang=en" xr:uid="{00000000-0004-0000-0000-00000E000000}"/>
    <hyperlink ref="R4" r:id="rId16" display="http://stats.oecd.org/OECDStat_Metadata/ShowMetadata.ashx?Dataset=HEALTH_STAT&amp;Coords=[VAR].[CICDDMTA]&amp;ShowOnWeb=true&amp;Lang=en" xr:uid="{00000000-0004-0000-0000-00000F000000}"/>
    <hyperlink ref="A45" r:id="rId17" display="http://stats.oecd.org/OECDStat_Metadata/ShowMetadata.ashx?Dataset=HEALTH_STAT&amp;Coords=[COU].[DEU]&amp;ShowOnWeb=true&amp;Lang=en" xr:uid="{00000000-0004-0000-0000-000010000000}"/>
    <hyperlink ref="A69" r:id="rId18" display="https://stats-2.oecd.org/index.aspx?DatasetCode=HEALTH_STAT" xr:uid="{00000000-0004-0000-0000-000011000000}"/>
  </hyperlinks>
  <pageMargins left="0.75" right="0.75" top="1" bottom="1" header="0.5" footer="0.5"/>
  <pageSetup orientation="portrait" r:id="rId19"/>
  <tableParts count="1">
    <tablePart r:id="rId2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R69"/>
  <sheetViews>
    <sheetView showGridLines="0" topLeftCell="A2" zoomScale="95" workbookViewId="0">
      <selection activeCell="R4" sqref="M4:R4"/>
    </sheetView>
  </sheetViews>
  <sheetFormatPr defaultColWidth="8.88671875" defaultRowHeight="13.2" x14ac:dyDescent="0.25"/>
  <cols>
    <col min="1" max="2" width="26.6640625" customWidth="1"/>
    <col min="3" max="3" width="2.44140625" customWidth="1"/>
    <col min="4" max="5" width="9" bestFit="1" customWidth="1"/>
    <col min="6" max="6" width="10.33203125" bestFit="1" customWidth="1"/>
    <col min="7" max="8" width="9.5546875" bestFit="1" customWidth="1"/>
    <col min="9" max="10" width="9" bestFit="1" customWidth="1"/>
    <col min="11" max="11" width="10.33203125" bestFit="1" customWidth="1"/>
    <col min="12" max="13" width="9.5546875" bestFit="1" customWidth="1"/>
    <col min="14" max="15" width="9" bestFit="1" customWidth="1"/>
    <col min="16" max="16" width="10.33203125" bestFit="1" customWidth="1"/>
    <col min="17" max="18" width="9.5546875" bestFit="1" customWidth="1"/>
  </cols>
  <sheetData>
    <row r="1" spans="1:18" hidden="1" x14ac:dyDescent="0.25">
      <c r="A1" s="1" t="e">
        <f ca="1">DotStatQuery(B1)</f>
        <v>#NAME?</v>
      </c>
      <c r="B1" s="1" t="s">
        <v>0</v>
      </c>
    </row>
    <row r="2" spans="1:18" x14ac:dyDescent="0.25">
      <c r="A2" s="2" t="s">
        <v>1</v>
      </c>
      <c r="B2" s="14" t="s">
        <v>34</v>
      </c>
    </row>
    <row r="3" spans="1:18" ht="15" customHeight="1" x14ac:dyDescent="0.25">
      <c r="A3" s="52" t="s">
        <v>2</v>
      </c>
      <c r="B3" s="53"/>
      <c r="C3" s="54"/>
      <c r="D3" s="55" t="s">
        <v>3</v>
      </c>
      <c r="E3" s="56"/>
      <c r="F3" s="56"/>
      <c r="G3" s="56"/>
      <c r="H3" s="57"/>
      <c r="I3" s="55" t="s">
        <v>4</v>
      </c>
      <c r="J3" s="56"/>
      <c r="K3" s="56"/>
      <c r="L3" s="56"/>
      <c r="M3" s="57"/>
      <c r="N3" s="55" t="s">
        <v>5</v>
      </c>
      <c r="O3" s="56"/>
      <c r="P3" s="56"/>
      <c r="Q3" s="56"/>
      <c r="R3" s="57"/>
    </row>
    <row r="4" spans="1:18" ht="20.399999999999999" x14ac:dyDescent="0.25">
      <c r="A4" s="52" t="s">
        <v>6</v>
      </c>
      <c r="B4" s="53"/>
      <c r="C4" s="54"/>
      <c r="D4" s="3" t="s">
        <v>7</v>
      </c>
      <c r="E4" s="3" t="s">
        <v>8</v>
      </c>
      <c r="F4" s="3" t="s">
        <v>9</v>
      </c>
      <c r="G4" s="3" t="s">
        <v>10</v>
      </c>
      <c r="H4" s="3" t="s">
        <v>11</v>
      </c>
      <c r="I4" s="3" t="s">
        <v>7</v>
      </c>
      <c r="J4" s="3" t="s">
        <v>8</v>
      </c>
      <c r="K4" s="3" t="s">
        <v>9</v>
      </c>
      <c r="L4" s="3" t="s">
        <v>10</v>
      </c>
      <c r="M4" s="3" t="s">
        <v>11</v>
      </c>
      <c r="N4" s="3" t="s">
        <v>7</v>
      </c>
      <c r="O4" s="3" t="s">
        <v>8</v>
      </c>
      <c r="P4" s="3" t="s">
        <v>9</v>
      </c>
      <c r="Q4" s="3" t="s">
        <v>10</v>
      </c>
      <c r="R4" s="3" t="s">
        <v>11</v>
      </c>
    </row>
    <row r="5" spans="1:18" ht="13.8" x14ac:dyDescent="0.3">
      <c r="A5" s="4" t="s">
        <v>12</v>
      </c>
      <c r="B5" s="4" t="s">
        <v>13</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row>
    <row r="6" spans="1:18" ht="13.8" x14ac:dyDescent="0.3">
      <c r="A6" s="58" t="s">
        <v>15</v>
      </c>
      <c r="B6" s="6" t="s">
        <v>16</v>
      </c>
      <c r="C6" s="5" t="s">
        <v>14</v>
      </c>
      <c r="D6" s="10">
        <v>21</v>
      </c>
      <c r="E6" s="10">
        <v>11</v>
      </c>
      <c r="F6" s="10">
        <v>9279</v>
      </c>
      <c r="G6" s="10">
        <v>1639</v>
      </c>
      <c r="H6" s="10">
        <v>653</v>
      </c>
      <c r="I6" s="10">
        <v>45</v>
      </c>
      <c r="J6" s="10">
        <v>40</v>
      </c>
      <c r="K6" s="10">
        <v>10818</v>
      </c>
      <c r="L6" s="10">
        <v>1233</v>
      </c>
      <c r="M6" s="10">
        <v>288</v>
      </c>
      <c r="N6" s="10">
        <v>66</v>
      </c>
      <c r="O6" s="10">
        <v>51</v>
      </c>
      <c r="P6" s="10">
        <v>20097</v>
      </c>
      <c r="Q6" s="10">
        <v>2872</v>
      </c>
      <c r="R6" s="10">
        <v>941</v>
      </c>
    </row>
    <row r="7" spans="1:18" ht="13.8" x14ac:dyDescent="0.3">
      <c r="A7" s="59"/>
      <c r="B7" s="6" t="s">
        <v>17</v>
      </c>
      <c r="C7" s="5" t="s">
        <v>14</v>
      </c>
      <c r="D7" s="11">
        <v>20</v>
      </c>
      <c r="E7" s="11">
        <v>7</v>
      </c>
      <c r="F7" s="11">
        <v>9618</v>
      </c>
      <c r="G7" s="11">
        <v>1718</v>
      </c>
      <c r="H7" s="11">
        <v>625</v>
      </c>
      <c r="I7" s="11">
        <v>49</v>
      </c>
      <c r="J7" s="11">
        <v>35</v>
      </c>
      <c r="K7" s="11">
        <v>10884</v>
      </c>
      <c r="L7" s="11">
        <v>1403</v>
      </c>
      <c r="M7" s="11">
        <v>276</v>
      </c>
      <c r="N7" s="11">
        <v>69</v>
      </c>
      <c r="O7" s="11">
        <v>42</v>
      </c>
      <c r="P7" s="11">
        <v>20502</v>
      </c>
      <c r="Q7" s="11">
        <v>3121</v>
      </c>
      <c r="R7" s="11">
        <v>901</v>
      </c>
    </row>
    <row r="8" spans="1:18" ht="13.8" x14ac:dyDescent="0.3">
      <c r="A8" s="59"/>
      <c r="B8" s="6" t="s">
        <v>18</v>
      </c>
      <c r="C8" s="5" t="s">
        <v>14</v>
      </c>
      <c r="D8" s="10">
        <v>23</v>
      </c>
      <c r="E8" s="10">
        <v>11</v>
      </c>
      <c r="F8" s="10">
        <v>9403</v>
      </c>
      <c r="G8" s="10">
        <v>1886</v>
      </c>
      <c r="H8" s="10">
        <v>766</v>
      </c>
      <c r="I8" s="10">
        <v>39</v>
      </c>
      <c r="J8" s="10">
        <v>30</v>
      </c>
      <c r="K8" s="10">
        <v>10946</v>
      </c>
      <c r="L8" s="10">
        <v>1577</v>
      </c>
      <c r="M8" s="10">
        <v>346</v>
      </c>
      <c r="N8" s="10">
        <v>62</v>
      </c>
      <c r="O8" s="10">
        <v>41</v>
      </c>
      <c r="P8" s="10">
        <v>20349</v>
      </c>
      <c r="Q8" s="10">
        <v>3463</v>
      </c>
      <c r="R8" s="10">
        <v>1112</v>
      </c>
    </row>
    <row r="9" spans="1:18" ht="13.8" x14ac:dyDescent="0.3">
      <c r="A9" s="59"/>
      <c r="B9" s="6" t="s">
        <v>19</v>
      </c>
      <c r="C9" s="5" t="s">
        <v>14</v>
      </c>
      <c r="D9" s="11">
        <v>12</v>
      </c>
      <c r="E9" s="11">
        <v>7</v>
      </c>
      <c r="F9" s="11">
        <v>9419</v>
      </c>
      <c r="G9" s="11">
        <v>1779</v>
      </c>
      <c r="H9" s="11">
        <v>1031</v>
      </c>
      <c r="I9" s="11">
        <v>25</v>
      </c>
      <c r="J9" s="11">
        <v>28</v>
      </c>
      <c r="K9" s="11">
        <v>10763</v>
      </c>
      <c r="L9" s="11">
        <v>1521</v>
      </c>
      <c r="M9" s="11">
        <v>456</v>
      </c>
      <c r="N9" s="11">
        <v>37</v>
      </c>
      <c r="O9" s="11">
        <v>35</v>
      </c>
      <c r="P9" s="11">
        <v>20182</v>
      </c>
      <c r="Q9" s="11">
        <v>3300</v>
      </c>
      <c r="R9" s="11">
        <v>1487</v>
      </c>
    </row>
    <row r="10" spans="1:18" ht="13.8" x14ac:dyDescent="0.3">
      <c r="A10" s="59"/>
      <c r="B10" s="6" t="s">
        <v>20</v>
      </c>
      <c r="C10" s="5" t="s">
        <v>14</v>
      </c>
      <c r="D10" s="10">
        <v>16</v>
      </c>
      <c r="E10" s="10">
        <v>9</v>
      </c>
      <c r="F10" s="10">
        <v>9272</v>
      </c>
      <c r="G10" s="10">
        <v>1735</v>
      </c>
      <c r="H10" s="10">
        <v>1672</v>
      </c>
      <c r="I10" s="10">
        <v>18</v>
      </c>
      <c r="J10" s="10">
        <v>16</v>
      </c>
      <c r="K10" s="10">
        <v>10989</v>
      </c>
      <c r="L10" s="10">
        <v>1423</v>
      </c>
      <c r="M10" s="10">
        <v>667</v>
      </c>
      <c r="N10" s="10">
        <v>34</v>
      </c>
      <c r="O10" s="10">
        <v>25</v>
      </c>
      <c r="P10" s="10">
        <v>20261</v>
      </c>
      <c r="Q10" s="10">
        <v>3158</v>
      </c>
      <c r="R10" s="10">
        <v>2339</v>
      </c>
    </row>
    <row r="11" spans="1:18" ht="13.8" x14ac:dyDescent="0.3">
      <c r="A11" s="59"/>
      <c r="B11" s="6" t="s">
        <v>21</v>
      </c>
      <c r="C11" s="5" t="s">
        <v>14</v>
      </c>
      <c r="D11" s="11">
        <v>18</v>
      </c>
      <c r="E11" s="11">
        <v>4</v>
      </c>
      <c r="F11" s="11">
        <v>9432</v>
      </c>
      <c r="G11" s="11">
        <v>1634</v>
      </c>
      <c r="H11" s="11">
        <v>1827</v>
      </c>
      <c r="I11" s="11">
        <v>28</v>
      </c>
      <c r="J11" s="11">
        <v>26</v>
      </c>
      <c r="K11" s="11">
        <v>11142</v>
      </c>
      <c r="L11" s="11">
        <v>1444</v>
      </c>
      <c r="M11" s="11">
        <v>829</v>
      </c>
      <c r="N11" s="11">
        <v>46</v>
      </c>
      <c r="O11" s="11">
        <v>30</v>
      </c>
      <c r="P11" s="11">
        <v>20574</v>
      </c>
      <c r="Q11" s="11">
        <v>3078</v>
      </c>
      <c r="R11" s="11">
        <v>2656</v>
      </c>
    </row>
    <row r="12" spans="1:18" ht="13.8" x14ac:dyDescent="0.3">
      <c r="A12" s="59"/>
      <c r="B12" s="6" t="s">
        <v>22</v>
      </c>
      <c r="C12" s="5" t="s">
        <v>14</v>
      </c>
      <c r="D12" s="10">
        <v>17</v>
      </c>
      <c r="E12" s="10">
        <v>8</v>
      </c>
      <c r="F12" s="10">
        <v>9517</v>
      </c>
      <c r="G12" s="10">
        <v>1374</v>
      </c>
      <c r="H12" s="10">
        <v>1807</v>
      </c>
      <c r="I12" s="10">
        <v>22</v>
      </c>
      <c r="J12" s="10">
        <v>30</v>
      </c>
      <c r="K12" s="10">
        <v>11037</v>
      </c>
      <c r="L12" s="10">
        <v>1282</v>
      </c>
      <c r="M12" s="10">
        <v>845</v>
      </c>
      <c r="N12" s="10">
        <v>39</v>
      </c>
      <c r="O12" s="10">
        <v>38</v>
      </c>
      <c r="P12" s="10">
        <v>20554</v>
      </c>
      <c r="Q12" s="10">
        <v>2656</v>
      </c>
      <c r="R12" s="10">
        <v>2652</v>
      </c>
    </row>
    <row r="13" spans="1:18" ht="13.8" x14ac:dyDescent="0.3">
      <c r="A13" s="60"/>
      <c r="B13" s="6" t="s">
        <v>23</v>
      </c>
      <c r="C13" s="5" t="s">
        <v>14</v>
      </c>
      <c r="D13" s="11">
        <v>14</v>
      </c>
      <c r="E13" s="11">
        <v>9</v>
      </c>
      <c r="F13" s="11">
        <v>9586</v>
      </c>
      <c r="G13" s="11">
        <v>1450</v>
      </c>
      <c r="H13" s="11">
        <v>1674</v>
      </c>
      <c r="I13" s="11">
        <v>26</v>
      </c>
      <c r="J13" s="11">
        <v>27</v>
      </c>
      <c r="K13" s="11">
        <v>11383</v>
      </c>
      <c r="L13" s="11">
        <v>1405</v>
      </c>
      <c r="M13" s="11">
        <v>807</v>
      </c>
      <c r="N13" s="11">
        <v>40</v>
      </c>
      <c r="O13" s="11">
        <v>36</v>
      </c>
      <c r="P13" s="11">
        <v>20969</v>
      </c>
      <c r="Q13" s="11">
        <v>2855</v>
      </c>
      <c r="R13" s="11">
        <v>2481</v>
      </c>
    </row>
    <row r="14" spans="1:18" ht="13.8" x14ac:dyDescent="0.3">
      <c r="A14" s="58" t="s">
        <v>24</v>
      </c>
      <c r="B14" s="6" t="s">
        <v>16</v>
      </c>
      <c r="C14" s="5" t="s">
        <v>14</v>
      </c>
      <c r="D14" s="10">
        <v>21</v>
      </c>
      <c r="E14" s="10">
        <v>16</v>
      </c>
      <c r="F14" s="10">
        <v>12066</v>
      </c>
      <c r="G14" s="10">
        <v>903</v>
      </c>
      <c r="H14" s="10">
        <v>2747</v>
      </c>
      <c r="I14" s="10">
        <v>32</v>
      </c>
      <c r="J14" s="10">
        <v>37</v>
      </c>
      <c r="K14" s="10">
        <v>15227</v>
      </c>
      <c r="L14" s="10">
        <v>711</v>
      </c>
      <c r="M14" s="10">
        <v>1371</v>
      </c>
      <c r="N14" s="10">
        <v>53</v>
      </c>
      <c r="O14" s="10">
        <v>53</v>
      </c>
      <c r="P14" s="10">
        <v>27293</v>
      </c>
      <c r="Q14" s="10">
        <v>1614</v>
      </c>
      <c r="R14" s="10">
        <v>4118</v>
      </c>
    </row>
    <row r="15" spans="1:18" ht="13.8" x14ac:dyDescent="0.3">
      <c r="A15" s="59"/>
      <c r="B15" s="6" t="s">
        <v>17</v>
      </c>
      <c r="C15" s="5" t="s">
        <v>14</v>
      </c>
      <c r="D15" s="11">
        <v>12</v>
      </c>
      <c r="E15" s="11">
        <v>13</v>
      </c>
      <c r="F15" s="11">
        <v>11993</v>
      </c>
      <c r="G15" s="11">
        <v>864</v>
      </c>
      <c r="H15" s="11">
        <v>2599</v>
      </c>
      <c r="I15" s="11">
        <v>27</v>
      </c>
      <c r="J15" s="11">
        <v>22</v>
      </c>
      <c r="K15" s="11">
        <v>15048</v>
      </c>
      <c r="L15" s="11">
        <v>671</v>
      </c>
      <c r="M15" s="11">
        <v>1265</v>
      </c>
      <c r="N15" s="11">
        <v>39</v>
      </c>
      <c r="O15" s="11">
        <v>35</v>
      </c>
      <c r="P15" s="11">
        <v>27041</v>
      </c>
      <c r="Q15" s="11">
        <v>1535</v>
      </c>
      <c r="R15" s="11">
        <v>3864</v>
      </c>
    </row>
    <row r="16" spans="1:18" ht="13.8" x14ac:dyDescent="0.3">
      <c r="A16" s="59"/>
      <c r="B16" s="6" t="s">
        <v>18</v>
      </c>
      <c r="C16" s="5" t="s">
        <v>14</v>
      </c>
      <c r="D16" s="10">
        <v>24</v>
      </c>
      <c r="E16" s="10">
        <v>9</v>
      </c>
      <c r="F16" s="10">
        <v>12043</v>
      </c>
      <c r="G16" s="10">
        <v>836</v>
      </c>
      <c r="H16" s="10">
        <v>2993</v>
      </c>
      <c r="I16" s="10">
        <v>33</v>
      </c>
      <c r="J16" s="10">
        <v>20</v>
      </c>
      <c r="K16" s="10">
        <v>15112</v>
      </c>
      <c r="L16" s="10">
        <v>670</v>
      </c>
      <c r="M16" s="10">
        <v>1502</v>
      </c>
      <c r="N16" s="10">
        <v>57</v>
      </c>
      <c r="O16" s="10">
        <v>29</v>
      </c>
      <c r="P16" s="10">
        <v>27155</v>
      </c>
      <c r="Q16" s="10">
        <v>1506</v>
      </c>
      <c r="R16" s="10">
        <v>4495</v>
      </c>
    </row>
    <row r="17" spans="1:18" ht="13.8" x14ac:dyDescent="0.3">
      <c r="A17" s="59"/>
      <c r="B17" s="6" t="s">
        <v>19</v>
      </c>
      <c r="C17" s="5" t="s">
        <v>14</v>
      </c>
      <c r="D17" s="11">
        <v>15</v>
      </c>
      <c r="E17" s="11">
        <v>7</v>
      </c>
      <c r="F17" s="11">
        <v>11937</v>
      </c>
      <c r="G17" s="11">
        <v>766</v>
      </c>
      <c r="H17" s="11">
        <v>2988</v>
      </c>
      <c r="I17" s="11">
        <v>15</v>
      </c>
      <c r="J17" s="11">
        <v>29</v>
      </c>
      <c r="K17" s="11">
        <v>15182</v>
      </c>
      <c r="L17" s="11">
        <v>682</v>
      </c>
      <c r="M17" s="11">
        <v>1471</v>
      </c>
      <c r="N17" s="11">
        <v>30</v>
      </c>
      <c r="O17" s="11">
        <v>36</v>
      </c>
      <c r="P17" s="11">
        <v>27119</v>
      </c>
      <c r="Q17" s="11">
        <v>1448</v>
      </c>
      <c r="R17" s="11">
        <v>4459</v>
      </c>
    </row>
    <row r="18" spans="1:18" ht="13.8" x14ac:dyDescent="0.3">
      <c r="A18" s="59"/>
      <c r="B18" s="6" t="s">
        <v>20</v>
      </c>
      <c r="C18" s="5" t="s">
        <v>14</v>
      </c>
      <c r="D18" s="10">
        <v>8</v>
      </c>
      <c r="E18" s="10">
        <v>11</v>
      </c>
      <c r="F18" s="10">
        <v>11994</v>
      </c>
      <c r="G18" s="10">
        <v>792</v>
      </c>
      <c r="H18" s="10">
        <v>3173</v>
      </c>
      <c r="I18" s="10">
        <v>32</v>
      </c>
      <c r="J18" s="10">
        <v>21</v>
      </c>
      <c r="K18" s="10">
        <v>14678</v>
      </c>
      <c r="L18" s="10">
        <v>736</v>
      </c>
      <c r="M18" s="10">
        <v>1583</v>
      </c>
      <c r="N18" s="10">
        <v>40</v>
      </c>
      <c r="O18" s="10">
        <v>32</v>
      </c>
      <c r="P18" s="10">
        <v>26672</v>
      </c>
      <c r="Q18" s="10">
        <v>1528</v>
      </c>
      <c r="R18" s="10">
        <v>4756</v>
      </c>
    </row>
    <row r="19" spans="1:18" ht="13.8" x14ac:dyDescent="0.3">
      <c r="A19" s="60"/>
      <c r="B19" s="6" t="s">
        <v>21</v>
      </c>
      <c r="C19" s="5" t="s">
        <v>14</v>
      </c>
      <c r="D19" s="11">
        <v>15</v>
      </c>
      <c r="E19" s="11">
        <v>9</v>
      </c>
      <c r="F19" s="11">
        <v>11691</v>
      </c>
      <c r="G19" s="11">
        <v>782</v>
      </c>
      <c r="H19" s="11">
        <v>3151</v>
      </c>
      <c r="I19" s="11">
        <v>23</v>
      </c>
      <c r="J19" s="11">
        <v>16</v>
      </c>
      <c r="K19" s="11">
        <v>14457</v>
      </c>
      <c r="L19" s="11">
        <v>717</v>
      </c>
      <c r="M19" s="11">
        <v>1592</v>
      </c>
      <c r="N19" s="11">
        <v>38</v>
      </c>
      <c r="O19" s="11">
        <v>25</v>
      </c>
      <c r="P19" s="11">
        <v>26148</v>
      </c>
      <c r="Q19" s="11">
        <v>1499</v>
      </c>
      <c r="R19" s="11">
        <v>4743</v>
      </c>
    </row>
    <row r="20" spans="1:18" ht="13.8" x14ac:dyDescent="0.3">
      <c r="A20" s="58" t="s">
        <v>25</v>
      </c>
      <c r="B20" s="6" t="s">
        <v>16</v>
      </c>
      <c r="C20" s="5" t="s">
        <v>14</v>
      </c>
      <c r="D20" s="10">
        <v>6</v>
      </c>
      <c r="E20" s="10">
        <v>6</v>
      </c>
      <c r="F20" s="10">
        <v>7253</v>
      </c>
      <c r="G20" s="10">
        <v>582</v>
      </c>
      <c r="H20" s="10">
        <v>1593</v>
      </c>
      <c r="I20" s="10">
        <v>9</v>
      </c>
      <c r="J20" s="10">
        <v>23</v>
      </c>
      <c r="K20" s="10">
        <v>7994</v>
      </c>
      <c r="L20" s="10">
        <v>738</v>
      </c>
      <c r="M20" s="10">
        <v>717</v>
      </c>
      <c r="N20" s="10">
        <v>15</v>
      </c>
      <c r="O20" s="10">
        <v>29</v>
      </c>
      <c r="P20" s="10">
        <v>15247</v>
      </c>
      <c r="Q20" s="10">
        <v>1320</v>
      </c>
      <c r="R20" s="10">
        <v>2310</v>
      </c>
    </row>
    <row r="21" spans="1:18" ht="13.8" x14ac:dyDescent="0.3">
      <c r="A21" s="59"/>
      <c r="B21" s="6" t="s">
        <v>17</v>
      </c>
      <c r="C21" s="5" t="s">
        <v>14</v>
      </c>
      <c r="D21" s="11">
        <v>3</v>
      </c>
      <c r="E21" s="11">
        <v>5</v>
      </c>
      <c r="F21" s="11">
        <v>7254</v>
      </c>
      <c r="G21" s="11">
        <v>547</v>
      </c>
      <c r="H21" s="11">
        <v>1553</v>
      </c>
      <c r="I21" s="11">
        <v>9</v>
      </c>
      <c r="J21" s="11">
        <v>11</v>
      </c>
      <c r="K21" s="11">
        <v>8050</v>
      </c>
      <c r="L21" s="11">
        <v>746</v>
      </c>
      <c r="M21" s="11">
        <v>739</v>
      </c>
      <c r="N21" s="11">
        <v>12</v>
      </c>
      <c r="O21" s="11">
        <v>16</v>
      </c>
      <c r="P21" s="11">
        <v>15304</v>
      </c>
      <c r="Q21" s="11">
        <v>1293</v>
      </c>
      <c r="R21" s="11">
        <v>2292</v>
      </c>
    </row>
    <row r="22" spans="1:18" ht="13.8" x14ac:dyDescent="0.3">
      <c r="A22" s="59"/>
      <c r="B22" s="6" t="s">
        <v>18</v>
      </c>
      <c r="C22" s="5" t="s">
        <v>14</v>
      </c>
      <c r="D22" s="10">
        <v>6</v>
      </c>
      <c r="E22" s="10">
        <v>4</v>
      </c>
      <c r="F22" s="10">
        <v>7275</v>
      </c>
      <c r="G22" s="10">
        <v>611</v>
      </c>
      <c r="H22" s="10">
        <v>1661</v>
      </c>
      <c r="I22" s="10">
        <v>10</v>
      </c>
      <c r="J22" s="10">
        <v>9</v>
      </c>
      <c r="K22" s="10">
        <v>8125</v>
      </c>
      <c r="L22" s="10">
        <v>741</v>
      </c>
      <c r="M22" s="10">
        <v>874</v>
      </c>
      <c r="N22" s="10">
        <v>16</v>
      </c>
      <c r="O22" s="10">
        <v>13</v>
      </c>
      <c r="P22" s="10">
        <v>15400</v>
      </c>
      <c r="Q22" s="10">
        <v>1352</v>
      </c>
      <c r="R22" s="10">
        <v>2535</v>
      </c>
    </row>
    <row r="23" spans="1:18" ht="13.8" x14ac:dyDescent="0.3">
      <c r="A23" s="59"/>
      <c r="B23" s="6" t="s">
        <v>19</v>
      </c>
      <c r="C23" s="5" t="s">
        <v>14</v>
      </c>
      <c r="D23" s="11">
        <v>7</v>
      </c>
      <c r="E23" s="11">
        <v>3</v>
      </c>
      <c r="F23" s="11">
        <v>7628</v>
      </c>
      <c r="G23" s="11">
        <v>580</v>
      </c>
      <c r="H23" s="11">
        <v>1818</v>
      </c>
      <c r="I23" s="11">
        <v>15</v>
      </c>
      <c r="J23" s="11">
        <v>21</v>
      </c>
      <c r="K23" s="11">
        <v>8282</v>
      </c>
      <c r="L23" s="11">
        <v>834</v>
      </c>
      <c r="M23" s="11">
        <v>925</v>
      </c>
      <c r="N23" s="11">
        <v>22</v>
      </c>
      <c r="O23" s="11">
        <v>24</v>
      </c>
      <c r="P23" s="11">
        <v>15910</v>
      </c>
      <c r="Q23" s="11">
        <v>1414</v>
      </c>
      <c r="R23" s="11">
        <v>2743</v>
      </c>
    </row>
    <row r="24" spans="1:18" ht="13.8" x14ac:dyDescent="0.3">
      <c r="A24" s="59"/>
      <c r="B24" s="6" t="s">
        <v>20</v>
      </c>
      <c r="C24" s="5" t="s">
        <v>14</v>
      </c>
      <c r="D24" s="10">
        <v>2</v>
      </c>
      <c r="E24" s="10">
        <v>4</v>
      </c>
      <c r="F24" s="10">
        <v>7333</v>
      </c>
      <c r="G24" s="10">
        <v>573</v>
      </c>
      <c r="H24" s="10">
        <v>1954</v>
      </c>
      <c r="I24" s="10">
        <v>11</v>
      </c>
      <c r="J24" s="10">
        <v>19</v>
      </c>
      <c r="K24" s="10">
        <v>8275</v>
      </c>
      <c r="L24" s="10">
        <v>776</v>
      </c>
      <c r="M24" s="10">
        <v>931</v>
      </c>
      <c r="N24" s="10">
        <v>13</v>
      </c>
      <c r="O24" s="10">
        <v>23</v>
      </c>
      <c r="P24" s="10">
        <v>15608</v>
      </c>
      <c r="Q24" s="10">
        <v>1349</v>
      </c>
      <c r="R24" s="10">
        <v>2885</v>
      </c>
    </row>
    <row r="25" spans="1:18" ht="13.8" x14ac:dyDescent="0.3">
      <c r="A25" s="60"/>
      <c r="B25" s="6" t="s">
        <v>21</v>
      </c>
      <c r="C25" s="5" t="s">
        <v>14</v>
      </c>
      <c r="D25" s="11">
        <v>4</v>
      </c>
      <c r="E25" s="11">
        <v>5</v>
      </c>
      <c r="F25" s="11">
        <v>7203</v>
      </c>
      <c r="G25" s="11">
        <v>589</v>
      </c>
      <c r="H25" s="11">
        <v>1995</v>
      </c>
      <c r="I25" s="11">
        <v>5</v>
      </c>
      <c r="J25" s="11">
        <v>12</v>
      </c>
      <c r="K25" s="11">
        <v>8127</v>
      </c>
      <c r="L25" s="11">
        <v>769</v>
      </c>
      <c r="M25" s="11">
        <v>1055</v>
      </c>
      <c r="N25" s="11">
        <v>9</v>
      </c>
      <c r="O25" s="11">
        <v>17</v>
      </c>
      <c r="P25" s="11">
        <v>15330</v>
      </c>
      <c r="Q25" s="11">
        <v>1358</v>
      </c>
      <c r="R25" s="11">
        <v>3050</v>
      </c>
    </row>
    <row r="26" spans="1:18" ht="13.8" x14ac:dyDescent="0.3">
      <c r="A26" s="58" t="s">
        <v>26</v>
      </c>
      <c r="B26" s="6" t="s">
        <v>16</v>
      </c>
      <c r="C26" s="5" t="s">
        <v>14</v>
      </c>
      <c r="D26" s="10">
        <v>6</v>
      </c>
      <c r="E26" s="10">
        <v>13</v>
      </c>
      <c r="F26" s="10">
        <v>1698</v>
      </c>
      <c r="G26" s="10">
        <v>85</v>
      </c>
      <c r="H26" s="10">
        <v>23</v>
      </c>
      <c r="I26" s="10">
        <v>19</v>
      </c>
      <c r="J26" s="10">
        <v>39</v>
      </c>
      <c r="K26" s="10">
        <v>1978</v>
      </c>
      <c r="L26" s="10">
        <v>61</v>
      </c>
      <c r="M26" s="10">
        <v>14</v>
      </c>
      <c r="N26" s="10">
        <v>25</v>
      </c>
      <c r="O26" s="10">
        <v>52</v>
      </c>
      <c r="P26" s="10">
        <v>3676</v>
      </c>
      <c r="Q26" s="10">
        <v>146</v>
      </c>
      <c r="R26" s="10">
        <v>37</v>
      </c>
    </row>
    <row r="27" spans="1:18" ht="13.8" x14ac:dyDescent="0.3">
      <c r="A27" s="59"/>
      <c r="B27" s="6" t="s">
        <v>17</v>
      </c>
      <c r="C27" s="5" t="s">
        <v>14</v>
      </c>
      <c r="D27" s="11">
        <v>12</v>
      </c>
      <c r="E27" s="11">
        <v>11</v>
      </c>
      <c r="F27" s="11">
        <v>1790</v>
      </c>
      <c r="G27" s="11">
        <v>97</v>
      </c>
      <c r="H27" s="11">
        <v>25</v>
      </c>
      <c r="I27" s="11">
        <v>16</v>
      </c>
      <c r="J27" s="11">
        <v>36</v>
      </c>
      <c r="K27" s="11">
        <v>2021</v>
      </c>
      <c r="L27" s="11">
        <v>53</v>
      </c>
      <c r="M27" s="11">
        <v>16</v>
      </c>
      <c r="N27" s="11">
        <v>28</v>
      </c>
      <c r="O27" s="11">
        <v>47</v>
      </c>
      <c r="P27" s="11">
        <v>3811</v>
      </c>
      <c r="Q27" s="11">
        <v>150</v>
      </c>
      <c r="R27" s="11">
        <v>41</v>
      </c>
    </row>
    <row r="28" spans="1:18" ht="13.8" x14ac:dyDescent="0.3">
      <c r="A28" s="59"/>
      <c r="B28" s="6" t="s">
        <v>18</v>
      </c>
      <c r="C28" s="5" t="s">
        <v>14</v>
      </c>
      <c r="D28" s="10">
        <v>5</v>
      </c>
      <c r="E28" s="10">
        <v>11</v>
      </c>
      <c r="F28" s="10">
        <v>1767</v>
      </c>
      <c r="G28" s="10">
        <v>84</v>
      </c>
      <c r="H28" s="10">
        <v>18</v>
      </c>
      <c r="I28" s="10">
        <v>16</v>
      </c>
      <c r="J28" s="10">
        <v>33</v>
      </c>
      <c r="K28" s="10">
        <v>2049</v>
      </c>
      <c r="L28" s="10">
        <v>53</v>
      </c>
      <c r="M28" s="10">
        <v>7</v>
      </c>
      <c r="N28" s="10">
        <v>21</v>
      </c>
      <c r="O28" s="10">
        <v>44</v>
      </c>
      <c r="P28" s="10">
        <v>3816</v>
      </c>
      <c r="Q28" s="10">
        <v>137</v>
      </c>
      <c r="R28" s="10">
        <v>25</v>
      </c>
    </row>
    <row r="29" spans="1:18" ht="13.8" x14ac:dyDescent="0.3">
      <c r="A29" s="59"/>
      <c r="B29" s="6" t="s">
        <v>19</v>
      </c>
      <c r="C29" s="5" t="s">
        <v>14</v>
      </c>
      <c r="D29" s="11">
        <v>6</v>
      </c>
      <c r="E29" s="11">
        <v>19</v>
      </c>
      <c r="F29" s="11">
        <v>1760</v>
      </c>
      <c r="G29" s="11">
        <v>96</v>
      </c>
      <c r="H29" s="11">
        <v>29</v>
      </c>
      <c r="I29" s="11">
        <v>21</v>
      </c>
      <c r="J29" s="11">
        <v>24</v>
      </c>
      <c r="K29" s="11">
        <v>1975</v>
      </c>
      <c r="L29" s="11">
        <v>87</v>
      </c>
      <c r="M29" s="11">
        <v>11</v>
      </c>
      <c r="N29" s="11">
        <v>27</v>
      </c>
      <c r="O29" s="11">
        <v>43</v>
      </c>
      <c r="P29" s="11">
        <v>3735</v>
      </c>
      <c r="Q29" s="11">
        <v>183</v>
      </c>
      <c r="R29" s="11">
        <v>40</v>
      </c>
    </row>
    <row r="30" spans="1:18" ht="13.8" x14ac:dyDescent="0.3">
      <c r="A30" s="59"/>
      <c r="B30" s="6" t="s">
        <v>20</v>
      </c>
      <c r="C30" s="5" t="s">
        <v>14</v>
      </c>
      <c r="D30" s="10">
        <v>7</v>
      </c>
      <c r="E30" s="10">
        <v>15</v>
      </c>
      <c r="F30" s="10">
        <v>1787</v>
      </c>
      <c r="G30" s="10">
        <v>112</v>
      </c>
      <c r="H30" s="10">
        <v>52</v>
      </c>
      <c r="I30" s="10">
        <v>16</v>
      </c>
      <c r="J30" s="10">
        <v>27</v>
      </c>
      <c r="K30" s="10">
        <v>2029</v>
      </c>
      <c r="L30" s="10">
        <v>88</v>
      </c>
      <c r="M30" s="10">
        <v>20</v>
      </c>
      <c r="N30" s="10">
        <v>23</v>
      </c>
      <c r="O30" s="10">
        <v>42</v>
      </c>
      <c r="P30" s="10">
        <v>3816</v>
      </c>
      <c r="Q30" s="10">
        <v>200</v>
      </c>
      <c r="R30" s="10">
        <v>72</v>
      </c>
    </row>
    <row r="31" spans="1:18" ht="13.8" x14ac:dyDescent="0.3">
      <c r="A31" s="59"/>
      <c r="B31" s="6" t="s">
        <v>21</v>
      </c>
      <c r="C31" s="5" t="s">
        <v>14</v>
      </c>
      <c r="D31" s="11">
        <v>1</v>
      </c>
      <c r="E31" s="11">
        <v>13</v>
      </c>
      <c r="F31" s="11">
        <v>1800</v>
      </c>
      <c r="G31" s="11">
        <v>139</v>
      </c>
      <c r="H31" s="11">
        <v>52</v>
      </c>
      <c r="I31" s="11">
        <v>12</v>
      </c>
      <c r="J31" s="11">
        <v>35</v>
      </c>
      <c r="K31" s="11">
        <v>2100</v>
      </c>
      <c r="L31" s="11">
        <v>91</v>
      </c>
      <c r="M31" s="11">
        <v>27</v>
      </c>
      <c r="N31" s="11">
        <v>13</v>
      </c>
      <c r="O31" s="11">
        <v>48</v>
      </c>
      <c r="P31" s="11">
        <v>3900</v>
      </c>
      <c r="Q31" s="11">
        <v>230</v>
      </c>
      <c r="R31" s="11">
        <v>79</v>
      </c>
    </row>
    <row r="32" spans="1:18" ht="13.8" x14ac:dyDescent="0.3">
      <c r="A32" s="59"/>
      <c r="B32" s="6" t="s">
        <v>22</v>
      </c>
      <c r="C32" s="5" t="s">
        <v>14</v>
      </c>
      <c r="D32" s="10">
        <v>7</v>
      </c>
      <c r="E32" s="10">
        <v>10</v>
      </c>
      <c r="F32" s="10">
        <v>1770</v>
      </c>
      <c r="G32" s="10">
        <v>150</v>
      </c>
      <c r="H32" s="10">
        <v>86</v>
      </c>
      <c r="I32" s="10">
        <v>9</v>
      </c>
      <c r="J32" s="10">
        <v>29</v>
      </c>
      <c r="K32" s="10">
        <v>2034</v>
      </c>
      <c r="L32" s="10">
        <v>95</v>
      </c>
      <c r="M32" s="10">
        <v>31</v>
      </c>
      <c r="N32" s="10">
        <v>16</v>
      </c>
      <c r="O32" s="10">
        <v>39</v>
      </c>
      <c r="P32" s="10">
        <v>3804</v>
      </c>
      <c r="Q32" s="10">
        <v>245</v>
      </c>
      <c r="R32" s="10">
        <v>117</v>
      </c>
    </row>
    <row r="33" spans="1:18" ht="13.8" x14ac:dyDescent="0.3">
      <c r="A33" s="60"/>
      <c r="B33" s="6" t="s">
        <v>23</v>
      </c>
      <c r="C33" s="5" t="s">
        <v>14</v>
      </c>
      <c r="D33" s="11">
        <v>3</v>
      </c>
      <c r="E33" s="11">
        <v>13</v>
      </c>
      <c r="F33" s="11">
        <v>1688</v>
      </c>
      <c r="G33" s="11">
        <v>213</v>
      </c>
      <c r="H33" s="11">
        <v>82</v>
      </c>
      <c r="I33" s="11">
        <v>6</v>
      </c>
      <c r="J33" s="11">
        <v>19</v>
      </c>
      <c r="K33" s="11">
        <v>1959</v>
      </c>
      <c r="L33" s="11">
        <v>121</v>
      </c>
      <c r="M33" s="11">
        <v>24</v>
      </c>
      <c r="N33" s="11">
        <v>9</v>
      </c>
      <c r="O33" s="11">
        <v>32</v>
      </c>
      <c r="P33" s="11">
        <v>3647</v>
      </c>
      <c r="Q33" s="11">
        <v>334</v>
      </c>
      <c r="R33" s="11">
        <v>106</v>
      </c>
    </row>
    <row r="34" spans="1:18" ht="13.8" x14ac:dyDescent="0.3">
      <c r="A34" s="58" t="s">
        <v>27</v>
      </c>
      <c r="B34" s="6" t="s">
        <v>16</v>
      </c>
      <c r="C34" s="5" t="s">
        <v>14</v>
      </c>
      <c r="D34" s="10">
        <v>15</v>
      </c>
      <c r="E34" s="10">
        <v>1</v>
      </c>
      <c r="F34" s="10">
        <v>5614</v>
      </c>
      <c r="G34" s="10">
        <v>224</v>
      </c>
      <c r="H34" s="10">
        <v>1305</v>
      </c>
      <c r="I34" s="10">
        <v>16</v>
      </c>
      <c r="J34" s="10">
        <v>3</v>
      </c>
      <c r="K34" s="10">
        <v>6284</v>
      </c>
      <c r="L34" s="10">
        <v>264</v>
      </c>
      <c r="M34" s="10">
        <v>613</v>
      </c>
      <c r="N34" s="10">
        <v>31</v>
      </c>
      <c r="O34" s="10">
        <v>4</v>
      </c>
      <c r="P34" s="10">
        <v>11898</v>
      </c>
      <c r="Q34" s="10">
        <v>488</v>
      </c>
      <c r="R34" s="10">
        <v>1918</v>
      </c>
    </row>
    <row r="35" spans="1:18" ht="13.8" x14ac:dyDescent="0.3">
      <c r="A35" s="59"/>
      <c r="B35" s="6" t="s">
        <v>17</v>
      </c>
      <c r="C35" s="5" t="s">
        <v>14</v>
      </c>
      <c r="D35" s="11">
        <v>21</v>
      </c>
      <c r="E35" s="11">
        <v>3</v>
      </c>
      <c r="F35" s="11">
        <v>5602</v>
      </c>
      <c r="G35" s="11">
        <v>228</v>
      </c>
      <c r="H35" s="11">
        <v>1322</v>
      </c>
      <c r="I35" s="11">
        <v>19</v>
      </c>
      <c r="J35" s="11">
        <v>0</v>
      </c>
      <c r="K35" s="11">
        <v>6318</v>
      </c>
      <c r="L35" s="11">
        <v>270</v>
      </c>
      <c r="M35" s="11">
        <v>577</v>
      </c>
      <c r="N35" s="11">
        <v>40</v>
      </c>
      <c r="O35" s="11">
        <v>3</v>
      </c>
      <c r="P35" s="11">
        <v>11920</v>
      </c>
      <c r="Q35" s="11">
        <v>498</v>
      </c>
      <c r="R35" s="11">
        <v>1899</v>
      </c>
    </row>
    <row r="36" spans="1:18" ht="13.8" x14ac:dyDescent="0.3">
      <c r="A36" s="59"/>
      <c r="B36" s="6" t="s">
        <v>19</v>
      </c>
      <c r="C36" s="5" t="s">
        <v>14</v>
      </c>
      <c r="D36" s="10">
        <v>9</v>
      </c>
      <c r="E36" s="10">
        <v>3</v>
      </c>
      <c r="F36" s="10">
        <v>5822</v>
      </c>
      <c r="G36" s="10">
        <v>239</v>
      </c>
      <c r="H36" s="10">
        <v>1362</v>
      </c>
      <c r="I36" s="10">
        <v>17</v>
      </c>
      <c r="J36" s="10">
        <v>5</v>
      </c>
      <c r="K36" s="10">
        <v>6672</v>
      </c>
      <c r="L36" s="10">
        <v>303</v>
      </c>
      <c r="M36" s="10">
        <v>618</v>
      </c>
      <c r="N36" s="10">
        <v>26</v>
      </c>
      <c r="O36" s="10">
        <v>8</v>
      </c>
      <c r="P36" s="10">
        <v>12494</v>
      </c>
      <c r="Q36" s="10">
        <v>542</v>
      </c>
      <c r="R36" s="10">
        <v>1980</v>
      </c>
    </row>
    <row r="37" spans="1:18" ht="13.8" x14ac:dyDescent="0.3">
      <c r="A37" s="59"/>
      <c r="B37" s="6" t="s">
        <v>20</v>
      </c>
      <c r="C37" s="5" t="s">
        <v>14</v>
      </c>
      <c r="D37" s="11">
        <v>22</v>
      </c>
      <c r="E37" s="11">
        <v>1</v>
      </c>
      <c r="F37" s="11">
        <v>5837</v>
      </c>
      <c r="G37" s="11">
        <v>242</v>
      </c>
      <c r="H37" s="11">
        <v>1301</v>
      </c>
      <c r="I37" s="11">
        <v>13</v>
      </c>
      <c r="J37" s="11">
        <v>5</v>
      </c>
      <c r="K37" s="11">
        <v>6736</v>
      </c>
      <c r="L37" s="11">
        <v>324</v>
      </c>
      <c r="M37" s="11">
        <v>658</v>
      </c>
      <c r="N37" s="11">
        <v>35</v>
      </c>
      <c r="O37" s="11">
        <v>6</v>
      </c>
      <c r="P37" s="11">
        <v>12573</v>
      </c>
      <c r="Q37" s="11">
        <v>566</v>
      </c>
      <c r="R37" s="11">
        <v>1959</v>
      </c>
    </row>
    <row r="38" spans="1:18" ht="13.8" x14ac:dyDescent="0.3">
      <c r="A38" s="59"/>
      <c r="B38" s="6" t="s">
        <v>21</v>
      </c>
      <c r="C38" s="5" t="s">
        <v>14</v>
      </c>
      <c r="D38" s="10">
        <v>12</v>
      </c>
      <c r="E38" s="10">
        <v>1</v>
      </c>
      <c r="F38" s="10">
        <v>5841</v>
      </c>
      <c r="G38" s="10">
        <v>232</v>
      </c>
      <c r="H38" s="10">
        <v>1438</v>
      </c>
      <c r="I38" s="10">
        <v>18</v>
      </c>
      <c r="J38" s="10">
        <v>2</v>
      </c>
      <c r="K38" s="10">
        <v>6717</v>
      </c>
      <c r="L38" s="10">
        <v>309</v>
      </c>
      <c r="M38" s="10">
        <v>730</v>
      </c>
      <c r="N38" s="10">
        <v>30</v>
      </c>
      <c r="O38" s="10">
        <v>3</v>
      </c>
      <c r="P38" s="10">
        <v>12558</v>
      </c>
      <c r="Q38" s="10">
        <v>541</v>
      </c>
      <c r="R38" s="10">
        <v>2168</v>
      </c>
    </row>
    <row r="39" spans="1:18" ht="13.8" x14ac:dyDescent="0.3">
      <c r="A39" s="60"/>
      <c r="B39" s="6" t="s">
        <v>22</v>
      </c>
      <c r="C39" s="5" t="s">
        <v>14</v>
      </c>
      <c r="D39" s="11">
        <v>16</v>
      </c>
      <c r="E39" s="11">
        <v>1</v>
      </c>
      <c r="F39" s="11">
        <v>5975</v>
      </c>
      <c r="G39" s="11">
        <v>279</v>
      </c>
      <c r="H39" s="11">
        <v>1364</v>
      </c>
      <c r="I39" s="11">
        <v>13</v>
      </c>
      <c r="J39" s="11">
        <v>2</v>
      </c>
      <c r="K39" s="11">
        <v>6924</v>
      </c>
      <c r="L39" s="11">
        <v>316</v>
      </c>
      <c r="M39" s="11">
        <v>769</v>
      </c>
      <c r="N39" s="11">
        <v>29</v>
      </c>
      <c r="O39" s="11">
        <v>3</v>
      </c>
      <c r="P39" s="11">
        <v>12899</v>
      </c>
      <c r="Q39" s="11">
        <v>595</v>
      </c>
      <c r="R39" s="11">
        <v>2133</v>
      </c>
    </row>
    <row r="40" spans="1:18" ht="13.8" x14ac:dyDescent="0.3">
      <c r="A40" s="58" t="s">
        <v>28</v>
      </c>
      <c r="B40" s="6" t="s">
        <v>16</v>
      </c>
      <c r="C40" s="5" t="s">
        <v>14</v>
      </c>
      <c r="D40" s="10">
        <v>258</v>
      </c>
      <c r="E40" s="10">
        <v>129</v>
      </c>
      <c r="F40" s="10">
        <v>64255</v>
      </c>
      <c r="G40" s="10">
        <v>5720</v>
      </c>
      <c r="H40" s="10">
        <v>10807</v>
      </c>
      <c r="I40" s="10">
        <v>243</v>
      </c>
      <c r="J40" s="10">
        <v>320</v>
      </c>
      <c r="K40" s="10">
        <v>88516</v>
      </c>
      <c r="L40" s="10">
        <v>5450</v>
      </c>
      <c r="M40" s="10">
        <v>5445</v>
      </c>
      <c r="N40" s="10">
        <v>501</v>
      </c>
      <c r="O40" s="10">
        <v>449</v>
      </c>
      <c r="P40" s="10">
        <v>152771</v>
      </c>
      <c r="Q40" s="10">
        <v>11170</v>
      </c>
      <c r="R40" s="10">
        <v>16252</v>
      </c>
    </row>
    <row r="41" spans="1:18" ht="13.8" x14ac:dyDescent="0.3">
      <c r="A41" s="59"/>
      <c r="B41" s="6" t="s">
        <v>17</v>
      </c>
      <c r="C41" s="5" t="s">
        <v>14</v>
      </c>
      <c r="D41" s="11">
        <v>213</v>
      </c>
      <c r="E41" s="11">
        <v>88</v>
      </c>
      <c r="F41" s="11">
        <v>66114</v>
      </c>
      <c r="G41" s="11">
        <v>5464</v>
      </c>
      <c r="H41" s="11">
        <v>11045</v>
      </c>
      <c r="I41" s="11">
        <v>219</v>
      </c>
      <c r="J41" s="11">
        <v>271</v>
      </c>
      <c r="K41" s="11">
        <v>90073</v>
      </c>
      <c r="L41" s="11">
        <v>5359</v>
      </c>
      <c r="M41" s="11">
        <v>5510</v>
      </c>
      <c r="N41" s="11">
        <v>432</v>
      </c>
      <c r="O41" s="11">
        <v>359</v>
      </c>
      <c r="P41" s="11">
        <v>156187</v>
      </c>
      <c r="Q41" s="11">
        <v>10823</v>
      </c>
      <c r="R41" s="11">
        <v>16555</v>
      </c>
    </row>
    <row r="42" spans="1:18" ht="13.8" x14ac:dyDescent="0.3">
      <c r="A42" s="59"/>
      <c r="B42" s="6" t="s">
        <v>18</v>
      </c>
      <c r="C42" s="5" t="s">
        <v>14</v>
      </c>
      <c r="D42" s="10">
        <v>213</v>
      </c>
      <c r="E42" s="10">
        <v>81</v>
      </c>
      <c r="F42" s="10">
        <v>67648</v>
      </c>
      <c r="G42" s="10">
        <v>5883</v>
      </c>
      <c r="H42" s="10">
        <v>12624</v>
      </c>
      <c r="I42" s="10">
        <v>210</v>
      </c>
      <c r="J42" s="10">
        <v>278</v>
      </c>
      <c r="K42" s="10">
        <v>91279</v>
      </c>
      <c r="L42" s="10">
        <v>5788</v>
      </c>
      <c r="M42" s="10">
        <v>6499</v>
      </c>
      <c r="N42" s="10">
        <v>423</v>
      </c>
      <c r="O42" s="10">
        <v>359</v>
      </c>
      <c r="P42" s="10">
        <v>158927</v>
      </c>
      <c r="Q42" s="10">
        <v>11671</v>
      </c>
      <c r="R42" s="10">
        <v>19123</v>
      </c>
    </row>
    <row r="43" spans="1:18" ht="13.8" x14ac:dyDescent="0.3">
      <c r="A43" s="59"/>
      <c r="B43" s="6" t="s">
        <v>19</v>
      </c>
      <c r="C43" s="5" t="s">
        <v>14</v>
      </c>
      <c r="D43" s="11">
        <v>190</v>
      </c>
      <c r="E43" s="11">
        <v>67</v>
      </c>
      <c r="F43" s="11">
        <v>69091</v>
      </c>
      <c r="G43" s="11">
        <v>5710</v>
      </c>
      <c r="H43" s="11">
        <v>13074</v>
      </c>
      <c r="I43" s="11">
        <v>199</v>
      </c>
      <c r="J43" s="11">
        <v>238</v>
      </c>
      <c r="K43" s="11">
        <v>91635</v>
      </c>
      <c r="L43" s="11">
        <v>5575</v>
      </c>
      <c r="M43" s="11">
        <v>6466</v>
      </c>
      <c r="N43" s="11">
        <v>389</v>
      </c>
      <c r="O43" s="11">
        <v>305</v>
      </c>
      <c r="P43" s="11">
        <v>160726</v>
      </c>
      <c r="Q43" s="11">
        <v>11285</v>
      </c>
      <c r="R43" s="11">
        <v>19540</v>
      </c>
    </row>
    <row r="44" spans="1:18" ht="13.8" x14ac:dyDescent="0.3">
      <c r="A44" s="60"/>
      <c r="B44" s="6" t="s">
        <v>20</v>
      </c>
      <c r="C44" s="5" t="s">
        <v>14</v>
      </c>
      <c r="D44" s="10">
        <v>189</v>
      </c>
      <c r="E44" s="10">
        <v>54</v>
      </c>
      <c r="F44" s="10">
        <v>69695</v>
      </c>
      <c r="G44" s="10">
        <v>5715</v>
      </c>
      <c r="H44" s="10">
        <v>13058</v>
      </c>
      <c r="I44" s="10">
        <v>201</v>
      </c>
      <c r="J44" s="10">
        <v>153</v>
      </c>
      <c r="K44" s="10">
        <v>90928</v>
      </c>
      <c r="L44" s="10">
        <v>5644</v>
      </c>
      <c r="M44" s="10">
        <v>6366</v>
      </c>
      <c r="N44" s="10">
        <v>390</v>
      </c>
      <c r="O44" s="10">
        <v>207</v>
      </c>
      <c r="P44" s="10">
        <v>160623</v>
      </c>
      <c r="Q44" s="10">
        <v>11359</v>
      </c>
      <c r="R44" s="10">
        <v>19424</v>
      </c>
    </row>
    <row r="45" spans="1:18" ht="13.8" x14ac:dyDescent="0.3">
      <c r="A45" s="61" t="s">
        <v>29</v>
      </c>
      <c r="B45" s="6" t="s">
        <v>16</v>
      </c>
      <c r="C45" s="5" t="s">
        <v>14</v>
      </c>
      <c r="D45" s="11">
        <v>146</v>
      </c>
      <c r="E45" s="11">
        <v>66</v>
      </c>
      <c r="F45" s="11">
        <v>102094</v>
      </c>
      <c r="G45" s="11">
        <v>13773</v>
      </c>
      <c r="H45" s="11">
        <v>19782</v>
      </c>
      <c r="I45" s="11">
        <v>220</v>
      </c>
      <c r="J45" s="11">
        <v>335</v>
      </c>
      <c r="K45" s="11">
        <v>121748</v>
      </c>
      <c r="L45" s="11">
        <v>10484</v>
      </c>
      <c r="M45" s="11">
        <v>8789</v>
      </c>
      <c r="N45" s="11">
        <v>366</v>
      </c>
      <c r="O45" s="11">
        <v>401</v>
      </c>
      <c r="P45" s="11">
        <v>223842</v>
      </c>
      <c r="Q45" s="11">
        <v>24257</v>
      </c>
      <c r="R45" s="11">
        <v>28571</v>
      </c>
    </row>
    <row r="46" spans="1:18" ht="13.8" x14ac:dyDescent="0.3">
      <c r="A46" s="62"/>
      <c r="B46" s="6" t="s">
        <v>17</v>
      </c>
      <c r="C46" s="5" t="s">
        <v>14</v>
      </c>
      <c r="D46" s="10">
        <v>141</v>
      </c>
      <c r="E46" s="10">
        <v>83</v>
      </c>
      <c r="F46" s="10">
        <v>101992</v>
      </c>
      <c r="G46" s="10">
        <v>12702</v>
      </c>
      <c r="H46" s="10">
        <v>19991</v>
      </c>
      <c r="I46" s="10">
        <v>169</v>
      </c>
      <c r="J46" s="10">
        <v>305</v>
      </c>
      <c r="K46" s="10">
        <v>121766</v>
      </c>
      <c r="L46" s="10">
        <v>9941</v>
      </c>
      <c r="M46" s="10">
        <v>8822</v>
      </c>
      <c r="N46" s="10">
        <v>310</v>
      </c>
      <c r="O46" s="10">
        <v>388</v>
      </c>
      <c r="P46" s="10">
        <v>223758</v>
      </c>
      <c r="Q46" s="10">
        <v>22643</v>
      </c>
      <c r="R46" s="10">
        <v>28813</v>
      </c>
    </row>
    <row r="47" spans="1:18" ht="13.8" x14ac:dyDescent="0.3">
      <c r="A47" s="62"/>
      <c r="B47" s="6" t="s">
        <v>18</v>
      </c>
      <c r="C47" s="5" t="s">
        <v>14</v>
      </c>
      <c r="D47" s="11">
        <v>122</v>
      </c>
      <c r="E47" s="11">
        <v>64</v>
      </c>
      <c r="F47" s="11">
        <v>103421</v>
      </c>
      <c r="G47" s="11">
        <v>13529</v>
      </c>
      <c r="H47" s="11">
        <v>25088</v>
      </c>
      <c r="I47" s="11">
        <v>189</v>
      </c>
      <c r="J47" s="11">
        <v>306</v>
      </c>
      <c r="K47" s="11">
        <v>122916</v>
      </c>
      <c r="L47" s="11">
        <v>10871</v>
      </c>
      <c r="M47" s="11">
        <v>11547</v>
      </c>
      <c r="N47" s="11">
        <v>311</v>
      </c>
      <c r="O47" s="11">
        <v>370</v>
      </c>
      <c r="P47" s="11">
        <v>226337</v>
      </c>
      <c r="Q47" s="11">
        <v>24400</v>
      </c>
      <c r="R47" s="11">
        <v>36635</v>
      </c>
    </row>
    <row r="48" spans="1:18" ht="13.8" x14ac:dyDescent="0.3">
      <c r="A48" s="62"/>
      <c r="B48" s="6" t="s">
        <v>19</v>
      </c>
      <c r="C48" s="5" t="s">
        <v>14</v>
      </c>
      <c r="D48" s="10">
        <v>103</v>
      </c>
      <c r="E48" s="10">
        <v>59</v>
      </c>
      <c r="F48" s="10">
        <v>105597</v>
      </c>
      <c r="G48" s="10">
        <v>12605</v>
      </c>
      <c r="H48" s="10">
        <v>25925</v>
      </c>
      <c r="I48" s="10">
        <v>182</v>
      </c>
      <c r="J48" s="10">
        <v>284</v>
      </c>
      <c r="K48" s="10">
        <v>125128</v>
      </c>
      <c r="L48" s="10">
        <v>10454</v>
      </c>
      <c r="M48" s="10">
        <v>12297</v>
      </c>
      <c r="N48" s="10">
        <v>285</v>
      </c>
      <c r="O48" s="10">
        <v>343</v>
      </c>
      <c r="P48" s="10">
        <v>230725</v>
      </c>
      <c r="Q48" s="10">
        <v>23059</v>
      </c>
      <c r="R48" s="10">
        <v>38222</v>
      </c>
    </row>
    <row r="49" spans="1:18" ht="13.8" x14ac:dyDescent="0.3">
      <c r="A49" s="62"/>
      <c r="B49" s="6" t="s">
        <v>20</v>
      </c>
      <c r="C49" s="5" t="s">
        <v>14</v>
      </c>
      <c r="D49" s="11">
        <v>117</v>
      </c>
      <c r="E49" s="11">
        <v>68</v>
      </c>
      <c r="F49" s="11">
        <v>104469</v>
      </c>
      <c r="G49" s="11">
        <v>13443</v>
      </c>
      <c r="H49" s="11">
        <v>30136</v>
      </c>
      <c r="I49" s="11">
        <v>170</v>
      </c>
      <c r="J49" s="11">
        <v>243</v>
      </c>
      <c r="K49" s="11">
        <v>123121</v>
      </c>
      <c r="L49" s="11">
        <v>11411</v>
      </c>
      <c r="M49" s="11">
        <v>14349</v>
      </c>
      <c r="N49" s="11">
        <v>287</v>
      </c>
      <c r="O49" s="11">
        <v>311</v>
      </c>
      <c r="P49" s="11">
        <v>227590</v>
      </c>
      <c r="Q49" s="11">
        <v>24854</v>
      </c>
      <c r="R49" s="11">
        <v>44485</v>
      </c>
    </row>
    <row r="50" spans="1:18" ht="13.8" x14ac:dyDescent="0.3">
      <c r="A50" s="62"/>
      <c r="B50" s="6" t="s">
        <v>21</v>
      </c>
      <c r="C50" s="5" t="s">
        <v>14</v>
      </c>
      <c r="D50" s="10">
        <v>104</v>
      </c>
      <c r="E50" s="10">
        <v>51</v>
      </c>
      <c r="F50" s="10">
        <v>105221</v>
      </c>
      <c r="G50" s="10">
        <v>13204</v>
      </c>
      <c r="H50" s="10">
        <v>33853</v>
      </c>
      <c r="I50" s="10">
        <v>187</v>
      </c>
      <c r="J50" s="10">
        <v>243</v>
      </c>
      <c r="K50" s="10">
        <v>124810</v>
      </c>
      <c r="L50" s="10">
        <v>11652</v>
      </c>
      <c r="M50" s="10">
        <v>16196</v>
      </c>
      <c r="N50" s="10">
        <v>291</v>
      </c>
      <c r="O50" s="10">
        <v>294</v>
      </c>
      <c r="P50" s="10">
        <v>230031</v>
      </c>
      <c r="Q50" s="10">
        <v>24856</v>
      </c>
      <c r="R50" s="10">
        <v>50049</v>
      </c>
    </row>
    <row r="51" spans="1:18" ht="13.8" x14ac:dyDescent="0.3">
      <c r="A51" s="62"/>
      <c r="B51" s="6" t="s">
        <v>22</v>
      </c>
      <c r="C51" s="5" t="s">
        <v>14</v>
      </c>
      <c r="D51" s="11">
        <v>104</v>
      </c>
      <c r="E51" s="11">
        <v>53</v>
      </c>
      <c r="F51" s="11">
        <v>106127</v>
      </c>
      <c r="G51" s="11">
        <v>12542</v>
      </c>
      <c r="H51" s="11">
        <v>33682</v>
      </c>
      <c r="I51" s="11">
        <v>182</v>
      </c>
      <c r="J51" s="11">
        <v>232</v>
      </c>
      <c r="K51" s="11">
        <v>125191</v>
      </c>
      <c r="L51" s="11">
        <v>11353</v>
      </c>
      <c r="M51" s="11">
        <v>16560</v>
      </c>
      <c r="N51" s="11">
        <v>286</v>
      </c>
      <c r="O51" s="11">
        <v>285</v>
      </c>
      <c r="P51" s="11">
        <v>231318</v>
      </c>
      <c r="Q51" s="11">
        <v>23895</v>
      </c>
      <c r="R51" s="11">
        <v>50242</v>
      </c>
    </row>
    <row r="52" spans="1:18" ht="13.8" x14ac:dyDescent="0.3">
      <c r="A52" s="63"/>
      <c r="B52" s="6" t="s">
        <v>23</v>
      </c>
      <c r="C52" s="5" t="s">
        <v>14</v>
      </c>
      <c r="D52" s="10">
        <v>108</v>
      </c>
      <c r="E52" s="10">
        <v>41</v>
      </c>
      <c r="F52" s="10">
        <v>105380</v>
      </c>
      <c r="G52" s="10">
        <v>13640</v>
      </c>
      <c r="H52" s="10">
        <v>34180</v>
      </c>
      <c r="I52" s="10">
        <v>167</v>
      </c>
      <c r="J52" s="10">
        <v>231</v>
      </c>
      <c r="K52" s="10">
        <v>125891</v>
      </c>
      <c r="L52" s="10">
        <v>12167</v>
      </c>
      <c r="M52" s="10">
        <v>17063</v>
      </c>
      <c r="N52" s="10">
        <v>275</v>
      </c>
      <c r="O52" s="10">
        <v>272</v>
      </c>
      <c r="P52" s="10">
        <v>231271</v>
      </c>
      <c r="Q52" s="10">
        <v>25807</v>
      </c>
      <c r="R52" s="10">
        <v>51243</v>
      </c>
    </row>
    <row r="53" spans="1:18" ht="13.8" x14ac:dyDescent="0.3">
      <c r="A53" s="58" t="s">
        <v>30</v>
      </c>
      <c r="B53" s="6" t="s">
        <v>16</v>
      </c>
      <c r="C53" s="5" t="s">
        <v>14</v>
      </c>
      <c r="D53" s="11">
        <v>27</v>
      </c>
      <c r="E53" s="11">
        <v>0</v>
      </c>
      <c r="F53" s="11">
        <v>14933</v>
      </c>
      <c r="G53" s="11">
        <v>1463</v>
      </c>
      <c r="H53" s="11">
        <v>1743</v>
      </c>
      <c r="I53" s="11">
        <v>71</v>
      </c>
      <c r="J53" s="11">
        <v>7</v>
      </c>
      <c r="K53" s="11">
        <v>17815</v>
      </c>
      <c r="L53" s="11">
        <v>1121</v>
      </c>
      <c r="M53" s="11">
        <v>786</v>
      </c>
      <c r="N53" s="11">
        <v>98</v>
      </c>
      <c r="O53" s="11">
        <v>7</v>
      </c>
      <c r="P53" s="11">
        <v>32748</v>
      </c>
      <c r="Q53" s="11">
        <v>2584</v>
      </c>
      <c r="R53" s="11">
        <v>2529</v>
      </c>
    </row>
    <row r="54" spans="1:18" ht="13.8" x14ac:dyDescent="0.3">
      <c r="A54" s="59"/>
      <c r="B54" s="6" t="s">
        <v>17</v>
      </c>
      <c r="C54" s="5" t="s">
        <v>14</v>
      </c>
      <c r="D54" s="10">
        <v>24</v>
      </c>
      <c r="E54" s="10">
        <v>1</v>
      </c>
      <c r="F54" s="10">
        <v>14985</v>
      </c>
      <c r="G54" s="10">
        <v>1455</v>
      </c>
      <c r="H54" s="10">
        <v>1753</v>
      </c>
      <c r="I54" s="10">
        <v>63</v>
      </c>
      <c r="J54" s="10">
        <v>14</v>
      </c>
      <c r="K54" s="10">
        <v>17763</v>
      </c>
      <c r="L54" s="10">
        <v>1128</v>
      </c>
      <c r="M54" s="10">
        <v>784</v>
      </c>
      <c r="N54" s="10">
        <v>87</v>
      </c>
      <c r="O54" s="10">
        <v>15</v>
      </c>
      <c r="P54" s="10">
        <v>32748</v>
      </c>
      <c r="Q54" s="10">
        <v>2583</v>
      </c>
      <c r="R54" s="10">
        <v>2537</v>
      </c>
    </row>
    <row r="55" spans="1:18" ht="13.8" x14ac:dyDescent="0.3">
      <c r="A55" s="59"/>
      <c r="B55" s="6" t="s">
        <v>18</v>
      </c>
      <c r="C55" s="5" t="s">
        <v>14</v>
      </c>
      <c r="D55" s="11">
        <v>31</v>
      </c>
      <c r="E55" s="11">
        <v>1</v>
      </c>
      <c r="F55" s="11">
        <v>15137</v>
      </c>
      <c r="G55" s="11">
        <v>1547</v>
      </c>
      <c r="H55" s="11">
        <v>2049</v>
      </c>
      <c r="I55" s="11">
        <v>76</v>
      </c>
      <c r="J55" s="11">
        <v>10</v>
      </c>
      <c r="K55" s="11">
        <v>17655</v>
      </c>
      <c r="L55" s="11">
        <v>1224</v>
      </c>
      <c r="M55" s="11">
        <v>925</v>
      </c>
      <c r="N55" s="11">
        <v>107</v>
      </c>
      <c r="O55" s="11">
        <v>11</v>
      </c>
      <c r="P55" s="11">
        <v>32792</v>
      </c>
      <c r="Q55" s="11">
        <v>2771</v>
      </c>
      <c r="R55" s="11">
        <v>2974</v>
      </c>
    </row>
    <row r="56" spans="1:18" ht="13.8" x14ac:dyDescent="0.3">
      <c r="A56" s="59"/>
      <c r="B56" s="6" t="s">
        <v>19</v>
      </c>
      <c r="C56" s="5" t="s">
        <v>14</v>
      </c>
      <c r="D56" s="10">
        <v>16</v>
      </c>
      <c r="E56" s="10">
        <v>1</v>
      </c>
      <c r="F56" s="10">
        <v>14967</v>
      </c>
      <c r="G56" s="10">
        <v>1521</v>
      </c>
      <c r="H56" s="10">
        <v>1903</v>
      </c>
      <c r="I56" s="10">
        <v>50</v>
      </c>
      <c r="J56" s="10">
        <v>8</v>
      </c>
      <c r="K56" s="10">
        <v>18020</v>
      </c>
      <c r="L56" s="10">
        <v>1265</v>
      </c>
      <c r="M56" s="10">
        <v>853</v>
      </c>
      <c r="N56" s="10">
        <v>66</v>
      </c>
      <c r="O56" s="10">
        <v>9</v>
      </c>
      <c r="P56" s="10">
        <v>32987</v>
      </c>
      <c r="Q56" s="10">
        <v>2786</v>
      </c>
      <c r="R56" s="10">
        <v>2756</v>
      </c>
    </row>
    <row r="57" spans="1:18" ht="13.8" x14ac:dyDescent="0.3">
      <c r="A57" s="59"/>
      <c r="B57" s="6" t="s">
        <v>20</v>
      </c>
      <c r="C57" s="5" t="s">
        <v>14</v>
      </c>
      <c r="D57" s="11">
        <v>20</v>
      </c>
      <c r="E57" s="11">
        <v>5</v>
      </c>
      <c r="F57" s="11">
        <v>15128</v>
      </c>
      <c r="G57" s="11">
        <v>1729</v>
      </c>
      <c r="H57" s="11">
        <v>2245</v>
      </c>
      <c r="I57" s="11">
        <v>44</v>
      </c>
      <c r="J57" s="11">
        <v>3</v>
      </c>
      <c r="K57" s="11">
        <v>17716</v>
      </c>
      <c r="L57" s="11">
        <v>1368</v>
      </c>
      <c r="M57" s="11">
        <v>972</v>
      </c>
      <c r="N57" s="11">
        <v>64</v>
      </c>
      <c r="O57" s="11">
        <v>8</v>
      </c>
      <c r="P57" s="11">
        <v>32844</v>
      </c>
      <c r="Q57" s="11">
        <v>3097</v>
      </c>
      <c r="R57" s="11">
        <v>3217</v>
      </c>
    </row>
    <row r="58" spans="1:18" ht="13.8" x14ac:dyDescent="0.3">
      <c r="A58" s="59"/>
      <c r="B58" s="6" t="s">
        <v>21</v>
      </c>
      <c r="C58" s="5" t="s">
        <v>14</v>
      </c>
      <c r="D58" s="10">
        <v>19</v>
      </c>
      <c r="E58" s="10">
        <v>0</v>
      </c>
      <c r="F58" s="10">
        <v>14969</v>
      </c>
      <c r="G58" s="10">
        <v>1688</v>
      </c>
      <c r="H58" s="10">
        <v>2293</v>
      </c>
      <c r="I58" s="10">
        <v>66</v>
      </c>
      <c r="J58" s="10">
        <v>9</v>
      </c>
      <c r="K58" s="10">
        <v>17617</v>
      </c>
      <c r="L58" s="10">
        <v>1410</v>
      </c>
      <c r="M58" s="10">
        <v>1052</v>
      </c>
      <c r="N58" s="10">
        <v>85</v>
      </c>
      <c r="O58" s="10">
        <v>9</v>
      </c>
      <c r="P58" s="10">
        <v>32586</v>
      </c>
      <c r="Q58" s="10">
        <v>3098</v>
      </c>
      <c r="R58" s="10">
        <v>3345</v>
      </c>
    </row>
    <row r="59" spans="1:18" ht="13.8" x14ac:dyDescent="0.3">
      <c r="A59" s="60"/>
      <c r="B59" s="6" t="s">
        <v>22</v>
      </c>
      <c r="C59" s="5" t="s">
        <v>14</v>
      </c>
      <c r="D59" s="11">
        <v>14</v>
      </c>
      <c r="E59" s="11">
        <v>3</v>
      </c>
      <c r="F59" s="11">
        <v>14771</v>
      </c>
      <c r="G59" s="11">
        <v>1703</v>
      </c>
      <c r="H59" s="11">
        <v>2666</v>
      </c>
      <c r="I59" s="11">
        <v>49</v>
      </c>
      <c r="J59" s="11">
        <v>11</v>
      </c>
      <c r="K59" s="11">
        <v>17241</v>
      </c>
      <c r="L59" s="11">
        <v>1369</v>
      </c>
      <c r="M59" s="11">
        <v>1116</v>
      </c>
      <c r="N59" s="11">
        <v>63</v>
      </c>
      <c r="O59" s="11">
        <v>14</v>
      </c>
      <c r="P59" s="11">
        <v>32012</v>
      </c>
      <c r="Q59" s="11">
        <v>3072</v>
      </c>
      <c r="R59" s="11">
        <v>3782</v>
      </c>
    </row>
    <row r="60" spans="1:18" ht="13.8" x14ac:dyDescent="0.3">
      <c r="A60" s="58" t="s">
        <v>31</v>
      </c>
      <c r="B60" s="6" t="s">
        <v>16</v>
      </c>
      <c r="C60" s="5" t="s">
        <v>14</v>
      </c>
      <c r="D60" s="10">
        <v>98</v>
      </c>
      <c r="E60" s="10">
        <v>173</v>
      </c>
      <c r="F60" s="10">
        <v>73695</v>
      </c>
      <c r="G60" s="10">
        <v>11683</v>
      </c>
      <c r="H60" s="10">
        <v>10955</v>
      </c>
      <c r="I60" s="10">
        <v>168</v>
      </c>
      <c r="J60" s="10">
        <v>600</v>
      </c>
      <c r="K60" s="10">
        <v>94449</v>
      </c>
      <c r="L60" s="10">
        <v>9238</v>
      </c>
      <c r="M60" s="10">
        <v>4855</v>
      </c>
      <c r="N60" s="10">
        <v>266</v>
      </c>
      <c r="O60" s="10">
        <v>773</v>
      </c>
      <c r="P60" s="10">
        <v>168144</v>
      </c>
      <c r="Q60" s="10">
        <v>20921</v>
      </c>
      <c r="R60" s="10">
        <v>15810</v>
      </c>
    </row>
    <row r="61" spans="1:18" ht="13.8" x14ac:dyDescent="0.3">
      <c r="A61" s="59"/>
      <c r="B61" s="6" t="s">
        <v>17</v>
      </c>
      <c r="C61" s="5" t="s">
        <v>14</v>
      </c>
      <c r="D61" s="11">
        <v>114</v>
      </c>
      <c r="E61" s="11">
        <v>161</v>
      </c>
      <c r="F61" s="11">
        <v>74165</v>
      </c>
      <c r="G61" s="11">
        <v>11325</v>
      </c>
      <c r="H61" s="11">
        <v>10958</v>
      </c>
      <c r="I61" s="11">
        <v>174</v>
      </c>
      <c r="J61" s="11">
        <v>561</v>
      </c>
      <c r="K61" s="11">
        <v>94933</v>
      </c>
      <c r="L61" s="11">
        <v>8858</v>
      </c>
      <c r="M61" s="11">
        <v>5065</v>
      </c>
      <c r="N61" s="11">
        <v>288</v>
      </c>
      <c r="O61" s="11">
        <v>722</v>
      </c>
      <c r="P61" s="11">
        <v>169098</v>
      </c>
      <c r="Q61" s="11">
        <v>20183</v>
      </c>
      <c r="R61" s="11">
        <v>16023</v>
      </c>
    </row>
    <row r="62" spans="1:18" ht="13.8" x14ac:dyDescent="0.3">
      <c r="A62" s="59"/>
      <c r="B62" s="6" t="s">
        <v>18</v>
      </c>
      <c r="C62" s="5" t="s">
        <v>14</v>
      </c>
      <c r="D62" s="10">
        <v>142</v>
      </c>
      <c r="E62" s="10">
        <v>168</v>
      </c>
      <c r="F62" s="10">
        <v>75469</v>
      </c>
      <c r="G62" s="10">
        <v>12364</v>
      </c>
      <c r="H62" s="10">
        <v>13581</v>
      </c>
      <c r="I62" s="10">
        <v>190</v>
      </c>
      <c r="J62" s="10">
        <v>536</v>
      </c>
      <c r="K62" s="10">
        <v>94870</v>
      </c>
      <c r="L62" s="10">
        <v>9882</v>
      </c>
      <c r="M62" s="10">
        <v>5998</v>
      </c>
      <c r="N62" s="10">
        <v>332</v>
      </c>
      <c r="O62" s="10">
        <v>704</v>
      </c>
      <c r="P62" s="10">
        <v>170339</v>
      </c>
      <c r="Q62" s="10">
        <v>22246</v>
      </c>
      <c r="R62" s="10">
        <v>19579</v>
      </c>
    </row>
    <row r="63" spans="1:18" ht="13.8" x14ac:dyDescent="0.3">
      <c r="A63" s="59"/>
      <c r="B63" s="6" t="s">
        <v>19</v>
      </c>
      <c r="C63" s="5" t="s">
        <v>14</v>
      </c>
      <c r="D63" s="11">
        <v>128</v>
      </c>
      <c r="E63" s="11">
        <v>112</v>
      </c>
      <c r="F63" s="11">
        <v>75187</v>
      </c>
      <c r="G63" s="11">
        <v>11738</v>
      </c>
      <c r="H63" s="11">
        <v>13630</v>
      </c>
      <c r="I63" s="11">
        <v>177</v>
      </c>
      <c r="J63" s="11">
        <v>348</v>
      </c>
      <c r="K63" s="11">
        <v>95099</v>
      </c>
      <c r="L63" s="11">
        <v>9616</v>
      </c>
      <c r="M63" s="11">
        <v>6245</v>
      </c>
      <c r="N63" s="11">
        <v>305</v>
      </c>
      <c r="O63" s="11">
        <v>460</v>
      </c>
      <c r="P63" s="11">
        <v>170286</v>
      </c>
      <c r="Q63" s="11">
        <v>21354</v>
      </c>
      <c r="R63" s="11">
        <v>19875</v>
      </c>
    </row>
    <row r="64" spans="1:18" ht="13.8" x14ac:dyDescent="0.3">
      <c r="A64" s="60"/>
      <c r="B64" s="6" t="s">
        <v>20</v>
      </c>
      <c r="C64" s="5" t="s">
        <v>14</v>
      </c>
      <c r="D64" s="10">
        <v>112</v>
      </c>
      <c r="E64" s="10">
        <v>136</v>
      </c>
      <c r="F64" s="10">
        <v>75629</v>
      </c>
      <c r="G64" s="10">
        <v>12248</v>
      </c>
      <c r="H64" s="10">
        <v>15567</v>
      </c>
      <c r="I64" s="10">
        <v>185</v>
      </c>
      <c r="J64" s="10">
        <v>329</v>
      </c>
      <c r="K64" s="10">
        <v>94925</v>
      </c>
      <c r="L64" s="10">
        <v>10193</v>
      </c>
      <c r="M64" s="10">
        <v>7058</v>
      </c>
      <c r="N64" s="10">
        <v>297</v>
      </c>
      <c r="O64" s="10">
        <v>465</v>
      </c>
      <c r="P64" s="10">
        <v>170554</v>
      </c>
      <c r="Q64" s="10">
        <v>22441</v>
      </c>
      <c r="R64" s="10">
        <v>22625</v>
      </c>
    </row>
    <row r="65" spans="1:18" ht="13.8" x14ac:dyDescent="0.3">
      <c r="A65" s="58" t="s">
        <v>32</v>
      </c>
      <c r="B65" s="6" t="s">
        <v>16</v>
      </c>
      <c r="C65" s="5" t="s">
        <v>14</v>
      </c>
      <c r="D65" s="11">
        <v>9</v>
      </c>
      <c r="E65" s="11">
        <v>0</v>
      </c>
      <c r="F65" s="11">
        <v>4900</v>
      </c>
      <c r="G65" s="11">
        <v>329</v>
      </c>
      <c r="H65" s="11">
        <v>1367</v>
      </c>
      <c r="I65" s="11">
        <v>10</v>
      </c>
      <c r="J65" s="11">
        <v>4</v>
      </c>
      <c r="K65" s="11">
        <v>5650</v>
      </c>
      <c r="L65" s="11">
        <v>327</v>
      </c>
      <c r="M65" s="11">
        <v>570</v>
      </c>
      <c r="N65" s="11">
        <v>19</v>
      </c>
      <c r="O65" s="11">
        <v>4</v>
      </c>
      <c r="P65" s="11">
        <v>10550</v>
      </c>
      <c r="Q65" s="11">
        <v>656</v>
      </c>
      <c r="R65" s="11">
        <v>1937</v>
      </c>
    </row>
    <row r="66" spans="1:18" ht="13.8" x14ac:dyDescent="0.3">
      <c r="A66" s="59"/>
      <c r="B66" s="6" t="s">
        <v>17</v>
      </c>
      <c r="C66" s="5" t="s">
        <v>14</v>
      </c>
      <c r="D66" s="10">
        <v>6</v>
      </c>
      <c r="E66" s="10">
        <v>3</v>
      </c>
      <c r="F66" s="10">
        <v>5075</v>
      </c>
      <c r="G66" s="10">
        <v>307</v>
      </c>
      <c r="H66" s="10">
        <v>1478</v>
      </c>
      <c r="I66" s="10">
        <v>6</v>
      </c>
      <c r="J66" s="10">
        <v>8</v>
      </c>
      <c r="K66" s="10">
        <v>5766</v>
      </c>
      <c r="L66" s="10">
        <v>307</v>
      </c>
      <c r="M66" s="10">
        <v>681</v>
      </c>
      <c r="N66" s="10">
        <v>12</v>
      </c>
      <c r="O66" s="10">
        <v>11</v>
      </c>
      <c r="P66" s="10">
        <v>10841</v>
      </c>
      <c r="Q66" s="10">
        <v>614</v>
      </c>
      <c r="R66" s="10">
        <v>2159</v>
      </c>
    </row>
    <row r="67" spans="1:18" ht="13.8" x14ac:dyDescent="0.3">
      <c r="A67" s="59"/>
      <c r="B67" s="6" t="s">
        <v>18</v>
      </c>
      <c r="C67" s="5" t="s">
        <v>14</v>
      </c>
      <c r="D67" s="11">
        <v>8</v>
      </c>
      <c r="E67" s="11">
        <v>5</v>
      </c>
      <c r="F67" s="11">
        <v>4941</v>
      </c>
      <c r="G67" s="11">
        <v>285</v>
      </c>
      <c r="H67" s="11">
        <v>1683</v>
      </c>
      <c r="I67" s="11">
        <v>3</v>
      </c>
      <c r="J67" s="11">
        <v>4</v>
      </c>
      <c r="K67" s="11">
        <v>5821</v>
      </c>
      <c r="L67" s="11">
        <v>319</v>
      </c>
      <c r="M67" s="11">
        <v>652</v>
      </c>
      <c r="N67" s="11">
        <v>11</v>
      </c>
      <c r="O67" s="11">
        <v>9</v>
      </c>
      <c r="P67" s="11">
        <v>10762</v>
      </c>
      <c r="Q67" s="11">
        <v>604</v>
      </c>
      <c r="R67" s="11">
        <v>2335</v>
      </c>
    </row>
    <row r="68" spans="1:18" ht="13.8" x14ac:dyDescent="0.3">
      <c r="A68" s="60"/>
      <c r="B68" s="6" t="s">
        <v>19</v>
      </c>
      <c r="C68" s="5" t="s">
        <v>14</v>
      </c>
      <c r="D68" s="10">
        <v>11</v>
      </c>
      <c r="E68" s="10">
        <v>2</v>
      </c>
      <c r="F68" s="10">
        <v>5086</v>
      </c>
      <c r="G68" s="10">
        <v>305</v>
      </c>
      <c r="H68" s="10">
        <v>1713</v>
      </c>
      <c r="I68" s="10">
        <v>6</v>
      </c>
      <c r="J68" s="10">
        <v>6</v>
      </c>
      <c r="K68" s="10">
        <v>5728</v>
      </c>
      <c r="L68" s="10">
        <v>328</v>
      </c>
      <c r="M68" s="10">
        <v>777</v>
      </c>
      <c r="N68" s="10">
        <v>17</v>
      </c>
      <c r="O68" s="10">
        <v>8</v>
      </c>
      <c r="P68" s="10">
        <v>10814</v>
      </c>
      <c r="Q68" s="10">
        <v>633</v>
      </c>
      <c r="R68" s="10">
        <v>2490</v>
      </c>
    </row>
    <row r="69" spans="1:18" x14ac:dyDescent="0.25">
      <c r="A69" s="9" t="s">
        <v>33</v>
      </c>
    </row>
  </sheetData>
  <mergeCells count="15">
    <mergeCell ref="A6:A13"/>
    <mergeCell ref="A3:C3"/>
    <mergeCell ref="D3:H3"/>
    <mergeCell ref="I3:M3"/>
    <mergeCell ref="N3:R3"/>
    <mergeCell ref="A4:C4"/>
    <mergeCell ref="A53:A59"/>
    <mergeCell ref="A60:A64"/>
    <mergeCell ref="A65:A68"/>
    <mergeCell ref="A14:A19"/>
    <mergeCell ref="A20:A25"/>
    <mergeCell ref="A26:A33"/>
    <mergeCell ref="A34:A39"/>
    <mergeCell ref="A40:A44"/>
    <mergeCell ref="A45:A52"/>
  </mergeCells>
  <hyperlinks>
    <hyperlink ref="A2" r:id="rId1" display="http://stats.oecd.org/OECDStat_Metadata/ShowMetadata.ashx?Dataset=HEALTH_STAT&amp;ShowOnWeb=true&amp;Lang=en" xr:uid="{00000000-0004-0000-0100-000000000000}"/>
    <hyperlink ref="D4" r:id="rId2" display="http://stats.oecd.org/OECDStat_Metadata/ShowMetadata.ashx?Dataset=HEALTH_STAT&amp;Coords=[VAR].[CICDTBLS]&amp;ShowOnWeb=true&amp;Lang=en" xr:uid="{00000000-0004-0000-0100-000001000000}"/>
    <hyperlink ref="E4" r:id="rId3" display="http://stats.oecd.org/OECDStat_Metadata/ShowMetadata.ashx?Dataset=HEALTH_STAT&amp;Coords=[VAR].[CICDHIVD]&amp;ShowOnWeb=true&amp;Lang=en" xr:uid="{00000000-0004-0000-0100-000002000000}"/>
    <hyperlink ref="F4" r:id="rId4" display="http://stats.oecd.org/OECDStat_Metadata/ShowMetadata.ashx?Dataset=HEALTH_STAT&amp;Coords=[VAR].[CICDTUME]&amp;ShowOnWeb=true&amp;Lang=en" xr:uid="{00000000-0004-0000-0100-000003000000}"/>
    <hyperlink ref="G4" r:id="rId5" display="http://stats.oecd.org/OECDStat_Metadata/ShowMetadata.ashx?Dataset=HEALTH_STAT&amp;Coords=[VAR].[CICDDBTM]&amp;ShowOnWeb=true&amp;Lang=en" xr:uid="{00000000-0004-0000-0100-000004000000}"/>
    <hyperlink ref="H4" r:id="rId6" display="http://stats.oecd.org/OECDStat_Metadata/ShowMetadata.ashx?Dataset=HEALTH_STAT&amp;Coords=[VAR].[CICDDMTA]&amp;ShowOnWeb=true&amp;Lang=en" xr:uid="{00000000-0004-0000-0100-000005000000}"/>
    <hyperlink ref="I4" r:id="rId7" display="http://stats.oecd.org/OECDStat_Metadata/ShowMetadata.ashx?Dataset=HEALTH_STAT&amp;Coords=[VAR].[CICDTBLS]&amp;ShowOnWeb=true&amp;Lang=en" xr:uid="{00000000-0004-0000-0100-000006000000}"/>
    <hyperlink ref="J4" r:id="rId8" display="http://stats.oecd.org/OECDStat_Metadata/ShowMetadata.ashx?Dataset=HEALTH_STAT&amp;Coords=[VAR].[CICDHIVD]&amp;ShowOnWeb=true&amp;Lang=en" xr:uid="{00000000-0004-0000-0100-000007000000}"/>
    <hyperlink ref="K4" r:id="rId9" display="http://stats.oecd.org/OECDStat_Metadata/ShowMetadata.ashx?Dataset=HEALTH_STAT&amp;Coords=[VAR].[CICDTUME]&amp;ShowOnWeb=true&amp;Lang=en" xr:uid="{00000000-0004-0000-0100-000008000000}"/>
    <hyperlink ref="L4" r:id="rId10" display="http://stats.oecd.org/OECDStat_Metadata/ShowMetadata.ashx?Dataset=HEALTH_STAT&amp;Coords=[VAR].[CICDDBTM]&amp;ShowOnWeb=true&amp;Lang=en" xr:uid="{00000000-0004-0000-0100-000009000000}"/>
    <hyperlink ref="M4" r:id="rId11" display="http://stats.oecd.org/OECDStat_Metadata/ShowMetadata.ashx?Dataset=HEALTH_STAT&amp;Coords=[VAR].[CICDDMTA]&amp;ShowOnWeb=true&amp;Lang=en" xr:uid="{00000000-0004-0000-0100-00000A000000}"/>
    <hyperlink ref="N4" r:id="rId12" display="http://stats.oecd.org/OECDStat_Metadata/ShowMetadata.ashx?Dataset=HEALTH_STAT&amp;Coords=[VAR].[CICDTBLS]&amp;ShowOnWeb=true&amp;Lang=en" xr:uid="{00000000-0004-0000-0100-00000B000000}"/>
    <hyperlink ref="O4" r:id="rId13" display="http://stats.oecd.org/OECDStat_Metadata/ShowMetadata.ashx?Dataset=HEALTH_STAT&amp;Coords=[VAR].[CICDHIVD]&amp;ShowOnWeb=true&amp;Lang=en" xr:uid="{00000000-0004-0000-0100-00000C000000}"/>
    <hyperlink ref="P4" r:id="rId14" display="http://stats.oecd.org/OECDStat_Metadata/ShowMetadata.ashx?Dataset=HEALTH_STAT&amp;Coords=[VAR].[CICDTUME]&amp;ShowOnWeb=true&amp;Lang=en" xr:uid="{00000000-0004-0000-0100-00000D000000}"/>
    <hyperlink ref="Q4" r:id="rId15" display="http://stats.oecd.org/OECDStat_Metadata/ShowMetadata.ashx?Dataset=HEALTH_STAT&amp;Coords=[VAR].[CICDDBTM]&amp;ShowOnWeb=true&amp;Lang=en" xr:uid="{00000000-0004-0000-0100-00000E000000}"/>
    <hyperlink ref="R4" r:id="rId16" display="http://stats.oecd.org/OECDStat_Metadata/ShowMetadata.ashx?Dataset=HEALTH_STAT&amp;Coords=[VAR].[CICDDMTA]&amp;ShowOnWeb=true&amp;Lang=en" xr:uid="{00000000-0004-0000-0100-00000F000000}"/>
    <hyperlink ref="A45" r:id="rId17" display="http://stats.oecd.org/OECDStat_Metadata/ShowMetadata.ashx?Dataset=HEALTH_STAT&amp;Coords=[COU].[DEU]&amp;ShowOnWeb=true&amp;Lang=en" xr:uid="{00000000-0004-0000-0100-000010000000}"/>
    <hyperlink ref="A69" r:id="rId18" display="https://stats-2.oecd.org/index.aspx?DatasetCode=HEALTH_STAT" xr:uid="{00000000-0004-0000-0100-000011000000}"/>
  </hyperlinks>
  <pageMargins left="0.75" right="0.75" top="1" bottom="1" header="0.5" footer="0.5"/>
  <pageSetup orientation="portrait"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U69"/>
  <sheetViews>
    <sheetView showGridLines="0" topLeftCell="B2" zoomScale="98" workbookViewId="0">
      <selection activeCell="S60" sqref="S60"/>
    </sheetView>
  </sheetViews>
  <sheetFormatPr defaultColWidth="8.88671875" defaultRowHeight="13.2" x14ac:dyDescent="0.25"/>
  <cols>
    <col min="1" max="2" width="26.6640625" customWidth="1"/>
    <col min="3" max="3" width="2.44140625" customWidth="1"/>
    <col min="4" max="5" width="9" bestFit="1" customWidth="1"/>
    <col min="6" max="6" width="9.5546875" bestFit="1" customWidth="1"/>
    <col min="7" max="10" width="9" bestFit="1" customWidth="1"/>
    <col min="11" max="11" width="9.5546875" bestFit="1" customWidth="1"/>
    <col min="12" max="15" width="9" bestFit="1" customWidth="1"/>
    <col min="16" max="16" width="9.5546875" bestFit="1" customWidth="1"/>
    <col min="17" max="17" width="9" bestFit="1" customWidth="1"/>
  </cols>
  <sheetData>
    <row r="1" spans="1:21" hidden="1" x14ac:dyDescent="0.25">
      <c r="A1" s="1" t="e">
        <f ca="1">DotStatQuery(B1)</f>
        <v>#NAME?</v>
      </c>
      <c r="B1" s="1" t="s">
        <v>0</v>
      </c>
    </row>
    <row r="2" spans="1:21" x14ac:dyDescent="0.25">
      <c r="A2" s="2" t="s">
        <v>1</v>
      </c>
    </row>
    <row r="3" spans="1:21" ht="15" customHeight="1" x14ac:dyDescent="0.25">
      <c r="A3" s="52" t="s">
        <v>2</v>
      </c>
      <c r="B3" s="53"/>
      <c r="C3" s="54"/>
      <c r="D3" s="55" t="s">
        <v>3</v>
      </c>
      <c r="E3" s="56"/>
      <c r="F3" s="56"/>
      <c r="G3" s="56"/>
      <c r="H3" s="57"/>
      <c r="I3" s="55" t="s">
        <v>4</v>
      </c>
      <c r="J3" s="56"/>
      <c r="K3" s="56"/>
      <c r="L3" s="56"/>
      <c r="M3" s="57"/>
      <c r="N3" s="55" t="s">
        <v>5</v>
      </c>
      <c r="O3" s="56"/>
      <c r="P3" s="56"/>
      <c r="Q3" s="56"/>
      <c r="R3" s="57"/>
      <c r="S3" s="18"/>
      <c r="T3" s="18"/>
      <c r="U3" s="18"/>
    </row>
    <row r="4" spans="1:21" ht="30.6" x14ac:dyDescent="0.25">
      <c r="A4" s="52" t="s">
        <v>6</v>
      </c>
      <c r="B4" s="53"/>
      <c r="C4" s="54"/>
      <c r="D4" s="3" t="s">
        <v>7</v>
      </c>
      <c r="E4" s="3" t="s">
        <v>8</v>
      </c>
      <c r="F4" s="3" t="s">
        <v>9</v>
      </c>
      <c r="G4" s="3" t="s">
        <v>10</v>
      </c>
      <c r="H4" s="3" t="s">
        <v>11</v>
      </c>
      <c r="I4" s="3" t="s">
        <v>7</v>
      </c>
      <c r="J4" s="3" t="s">
        <v>8</v>
      </c>
      <c r="K4" s="3" t="s">
        <v>9</v>
      </c>
      <c r="L4" s="3" t="s">
        <v>10</v>
      </c>
      <c r="M4" s="3" t="s">
        <v>11</v>
      </c>
      <c r="N4" s="3" t="s">
        <v>7</v>
      </c>
      <c r="O4" s="3" t="s">
        <v>8</v>
      </c>
      <c r="P4" s="3" t="s">
        <v>9</v>
      </c>
      <c r="Q4" s="3" t="s">
        <v>10</v>
      </c>
      <c r="R4" s="3" t="s">
        <v>11</v>
      </c>
      <c r="S4" s="19" t="s">
        <v>37</v>
      </c>
      <c r="T4" s="19" t="s">
        <v>38</v>
      </c>
      <c r="U4" s="19"/>
    </row>
    <row r="5" spans="1:21" ht="13.8" x14ac:dyDescent="0.3">
      <c r="A5" s="4" t="s">
        <v>12</v>
      </c>
      <c r="B5" s="4" t="s">
        <v>13</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20"/>
      <c r="T5" s="20"/>
      <c r="U5" s="20"/>
    </row>
    <row r="6" spans="1:21" ht="13.8" x14ac:dyDescent="0.3">
      <c r="A6" s="58" t="s">
        <v>15</v>
      </c>
      <c r="B6" s="6" t="s">
        <v>16</v>
      </c>
      <c r="C6" s="5" t="s">
        <v>14</v>
      </c>
      <c r="D6" s="12">
        <v>21</v>
      </c>
      <c r="E6" s="12">
        <v>11</v>
      </c>
      <c r="F6" s="12">
        <v>9279</v>
      </c>
      <c r="G6" s="12">
        <v>1639</v>
      </c>
      <c r="H6" s="12">
        <v>653</v>
      </c>
      <c r="I6" s="12">
        <v>45</v>
      </c>
      <c r="J6" s="12">
        <v>40</v>
      </c>
      <c r="K6" s="12">
        <v>10818</v>
      </c>
      <c r="L6" s="12">
        <v>1233</v>
      </c>
      <c r="M6" s="12">
        <v>288</v>
      </c>
      <c r="N6" s="12">
        <v>66</v>
      </c>
      <c r="O6" s="12">
        <v>51</v>
      </c>
      <c r="P6" s="12">
        <v>20097</v>
      </c>
      <c r="Q6" s="12">
        <v>2872</v>
      </c>
      <c r="R6" s="12">
        <v>941</v>
      </c>
      <c r="S6" s="21">
        <f>(N6*1/5)+(N6*1/5)+(O6*1/5)+(P6*1/5)+(Q6*1/5)+(R6*1/5)</f>
        <v>4818.5999999999995</v>
      </c>
      <c r="T6" s="21">
        <f t="shared" ref="T6:T37" si="0">RANK(S6,$S$6:$S$68,1)</f>
        <v>25</v>
      </c>
      <c r="U6" s="21"/>
    </row>
    <row r="7" spans="1:21" ht="13.8" x14ac:dyDescent="0.3">
      <c r="A7" s="59"/>
      <c r="B7" s="6" t="s">
        <v>17</v>
      </c>
      <c r="C7" s="5" t="s">
        <v>14</v>
      </c>
      <c r="D7" s="13">
        <v>20</v>
      </c>
      <c r="E7" s="13">
        <v>7</v>
      </c>
      <c r="F7" s="13">
        <v>9618</v>
      </c>
      <c r="G7" s="13">
        <v>1718</v>
      </c>
      <c r="H7" s="13">
        <v>625</v>
      </c>
      <c r="I7" s="13">
        <v>49</v>
      </c>
      <c r="J7" s="13">
        <v>35</v>
      </c>
      <c r="K7" s="13">
        <v>10884</v>
      </c>
      <c r="L7" s="13">
        <v>1403</v>
      </c>
      <c r="M7" s="13">
        <v>276</v>
      </c>
      <c r="N7" s="13">
        <v>69</v>
      </c>
      <c r="O7" s="13">
        <v>42</v>
      </c>
      <c r="P7" s="13">
        <v>20502</v>
      </c>
      <c r="Q7" s="13">
        <v>3121</v>
      </c>
      <c r="R7" s="13">
        <v>901</v>
      </c>
      <c r="S7" s="21">
        <f t="shared" ref="S7:S37" si="1">(N7*1/5)+(N7*1/5)+(O7*1/5)+(P7*1/5)+(Q7*1/5)+(R7*1/5)</f>
        <v>4940.7999999999993</v>
      </c>
      <c r="T7" s="21">
        <f t="shared" si="0"/>
        <v>26</v>
      </c>
      <c r="U7" s="22"/>
    </row>
    <row r="8" spans="1:21" ht="13.8" x14ac:dyDescent="0.3">
      <c r="A8" s="59"/>
      <c r="B8" s="6" t="s">
        <v>18</v>
      </c>
      <c r="C8" s="5" t="s">
        <v>14</v>
      </c>
      <c r="D8" s="12">
        <v>23</v>
      </c>
      <c r="E8" s="12">
        <v>11</v>
      </c>
      <c r="F8" s="12">
        <v>9403</v>
      </c>
      <c r="G8" s="12">
        <v>1886</v>
      </c>
      <c r="H8" s="12">
        <v>766</v>
      </c>
      <c r="I8" s="12">
        <v>39</v>
      </c>
      <c r="J8" s="12">
        <v>30</v>
      </c>
      <c r="K8" s="12">
        <v>10946</v>
      </c>
      <c r="L8" s="12">
        <v>1577</v>
      </c>
      <c r="M8" s="12">
        <v>346</v>
      </c>
      <c r="N8" s="12">
        <v>62</v>
      </c>
      <c r="O8" s="12">
        <v>41</v>
      </c>
      <c r="P8" s="12">
        <v>20349</v>
      </c>
      <c r="Q8" s="12">
        <v>3463</v>
      </c>
      <c r="R8" s="12">
        <v>1112</v>
      </c>
      <c r="S8" s="21">
        <f t="shared" si="1"/>
        <v>5017.8</v>
      </c>
      <c r="T8" s="21">
        <f t="shared" si="0"/>
        <v>28</v>
      </c>
      <c r="U8" s="21"/>
    </row>
    <row r="9" spans="1:21" ht="13.8" x14ac:dyDescent="0.3">
      <c r="A9" s="59"/>
      <c r="B9" s="6" t="s">
        <v>19</v>
      </c>
      <c r="C9" s="5" t="s">
        <v>14</v>
      </c>
      <c r="D9" s="13">
        <v>12</v>
      </c>
      <c r="E9" s="13">
        <v>7</v>
      </c>
      <c r="F9" s="13">
        <v>9419</v>
      </c>
      <c r="G9" s="13">
        <v>1779</v>
      </c>
      <c r="H9" s="13">
        <v>1031</v>
      </c>
      <c r="I9" s="13">
        <v>25</v>
      </c>
      <c r="J9" s="13">
        <v>28</v>
      </c>
      <c r="K9" s="13">
        <v>10763</v>
      </c>
      <c r="L9" s="13">
        <v>1521</v>
      </c>
      <c r="M9" s="13">
        <v>456</v>
      </c>
      <c r="N9" s="13">
        <v>37</v>
      </c>
      <c r="O9" s="13">
        <v>35</v>
      </c>
      <c r="P9" s="13">
        <v>20182</v>
      </c>
      <c r="Q9" s="13">
        <v>3300</v>
      </c>
      <c r="R9" s="13">
        <v>1487</v>
      </c>
      <c r="S9" s="21">
        <f t="shared" si="1"/>
        <v>5015.6000000000004</v>
      </c>
      <c r="T9" s="21">
        <f t="shared" si="0"/>
        <v>27</v>
      </c>
      <c r="U9" s="22"/>
    </row>
    <row r="10" spans="1:21" ht="13.8" x14ac:dyDescent="0.3">
      <c r="A10" s="59"/>
      <c r="B10" s="6" t="s">
        <v>20</v>
      </c>
      <c r="C10" s="5" t="s">
        <v>14</v>
      </c>
      <c r="D10" s="12">
        <v>16</v>
      </c>
      <c r="E10" s="12">
        <v>9</v>
      </c>
      <c r="F10" s="12">
        <v>9272</v>
      </c>
      <c r="G10" s="12">
        <v>1735</v>
      </c>
      <c r="H10" s="12">
        <v>1672</v>
      </c>
      <c r="I10" s="12">
        <v>18</v>
      </c>
      <c r="J10" s="12">
        <v>16</v>
      </c>
      <c r="K10" s="12">
        <v>10989</v>
      </c>
      <c r="L10" s="12">
        <v>1423</v>
      </c>
      <c r="M10" s="12">
        <v>667</v>
      </c>
      <c r="N10" s="12">
        <v>34</v>
      </c>
      <c r="O10" s="12">
        <v>25</v>
      </c>
      <c r="P10" s="12">
        <v>20261</v>
      </c>
      <c r="Q10" s="12">
        <v>3158</v>
      </c>
      <c r="R10" s="12">
        <v>2339</v>
      </c>
      <c r="S10" s="21">
        <f t="shared" si="1"/>
        <v>5170.2</v>
      </c>
      <c r="T10" s="21">
        <f t="shared" si="0"/>
        <v>29</v>
      </c>
      <c r="U10" s="21"/>
    </row>
    <row r="11" spans="1:21" ht="13.8" x14ac:dyDescent="0.3">
      <c r="A11" s="59"/>
      <c r="B11" s="6" t="s">
        <v>21</v>
      </c>
      <c r="C11" s="5" t="s">
        <v>14</v>
      </c>
      <c r="D11" s="13">
        <v>18</v>
      </c>
      <c r="E11" s="13">
        <v>4</v>
      </c>
      <c r="F11" s="13">
        <v>9432</v>
      </c>
      <c r="G11" s="13">
        <v>1634</v>
      </c>
      <c r="H11" s="13">
        <v>1827</v>
      </c>
      <c r="I11" s="13">
        <v>28</v>
      </c>
      <c r="J11" s="13">
        <v>26</v>
      </c>
      <c r="K11" s="13">
        <v>11142</v>
      </c>
      <c r="L11" s="13">
        <v>1444</v>
      </c>
      <c r="M11" s="13">
        <v>829</v>
      </c>
      <c r="N11" s="13">
        <v>46</v>
      </c>
      <c r="O11" s="13">
        <v>30</v>
      </c>
      <c r="P11" s="13">
        <v>20574</v>
      </c>
      <c r="Q11" s="13">
        <v>3078</v>
      </c>
      <c r="R11" s="13">
        <v>2656</v>
      </c>
      <c r="S11" s="21">
        <f t="shared" si="1"/>
        <v>5286</v>
      </c>
      <c r="T11" s="21">
        <f t="shared" si="0"/>
        <v>32</v>
      </c>
      <c r="U11" s="22"/>
    </row>
    <row r="12" spans="1:21" ht="13.8" x14ac:dyDescent="0.3">
      <c r="A12" s="59"/>
      <c r="B12" s="6" t="s">
        <v>22</v>
      </c>
      <c r="C12" s="5" t="s">
        <v>14</v>
      </c>
      <c r="D12" s="12">
        <v>17</v>
      </c>
      <c r="E12" s="12">
        <v>8</v>
      </c>
      <c r="F12" s="12">
        <v>9517</v>
      </c>
      <c r="G12" s="12">
        <v>1374</v>
      </c>
      <c r="H12" s="12">
        <v>1807</v>
      </c>
      <c r="I12" s="12">
        <v>22</v>
      </c>
      <c r="J12" s="12">
        <v>30</v>
      </c>
      <c r="K12" s="12">
        <v>11037</v>
      </c>
      <c r="L12" s="12">
        <v>1282</v>
      </c>
      <c r="M12" s="12">
        <v>845</v>
      </c>
      <c r="N12" s="12">
        <v>39</v>
      </c>
      <c r="O12" s="12">
        <v>38</v>
      </c>
      <c r="P12" s="12">
        <v>20554</v>
      </c>
      <c r="Q12" s="12">
        <v>2656</v>
      </c>
      <c r="R12" s="12">
        <v>2652</v>
      </c>
      <c r="S12" s="21">
        <f t="shared" si="1"/>
        <v>5195.5999999999995</v>
      </c>
      <c r="T12" s="21">
        <f t="shared" si="0"/>
        <v>30</v>
      </c>
      <c r="U12" s="21"/>
    </row>
    <row r="13" spans="1:21" ht="13.8" x14ac:dyDescent="0.3">
      <c r="A13" s="60"/>
      <c r="B13" s="6" t="s">
        <v>23</v>
      </c>
      <c r="C13" s="5" t="s">
        <v>14</v>
      </c>
      <c r="D13" s="13">
        <v>14</v>
      </c>
      <c r="E13" s="13">
        <v>9</v>
      </c>
      <c r="F13" s="13">
        <v>9586</v>
      </c>
      <c r="G13" s="13">
        <v>1450</v>
      </c>
      <c r="H13" s="13">
        <v>1674</v>
      </c>
      <c r="I13" s="13">
        <v>26</v>
      </c>
      <c r="J13" s="13">
        <v>27</v>
      </c>
      <c r="K13" s="13">
        <v>11383</v>
      </c>
      <c r="L13" s="13">
        <v>1405</v>
      </c>
      <c r="M13" s="13">
        <v>807</v>
      </c>
      <c r="N13" s="13">
        <v>40</v>
      </c>
      <c r="O13" s="13">
        <v>36</v>
      </c>
      <c r="P13" s="13">
        <v>20969</v>
      </c>
      <c r="Q13" s="13">
        <v>2855</v>
      </c>
      <c r="R13" s="13">
        <v>2481</v>
      </c>
      <c r="S13" s="21">
        <f t="shared" si="1"/>
        <v>5284.2</v>
      </c>
      <c r="T13" s="21">
        <f t="shared" si="0"/>
        <v>31</v>
      </c>
      <c r="U13" s="22"/>
    </row>
    <row r="14" spans="1:21" ht="13.8" x14ac:dyDescent="0.3">
      <c r="A14" s="58" t="s">
        <v>24</v>
      </c>
      <c r="B14" s="6" t="s">
        <v>16</v>
      </c>
      <c r="C14" s="5" t="s">
        <v>14</v>
      </c>
      <c r="D14" s="12">
        <v>21</v>
      </c>
      <c r="E14" s="12">
        <v>16</v>
      </c>
      <c r="F14" s="12">
        <v>12066</v>
      </c>
      <c r="G14" s="12">
        <v>903</v>
      </c>
      <c r="H14" s="12">
        <v>2747</v>
      </c>
      <c r="I14" s="12">
        <v>32</v>
      </c>
      <c r="J14" s="12">
        <v>37</v>
      </c>
      <c r="K14" s="12">
        <v>15227</v>
      </c>
      <c r="L14" s="12">
        <v>711</v>
      </c>
      <c r="M14" s="12">
        <v>1371</v>
      </c>
      <c r="N14" s="12">
        <v>53</v>
      </c>
      <c r="O14" s="12">
        <v>53</v>
      </c>
      <c r="P14" s="12">
        <v>27293</v>
      </c>
      <c r="Q14" s="12">
        <v>1614</v>
      </c>
      <c r="R14" s="12">
        <v>4118</v>
      </c>
      <c r="S14" s="21">
        <f t="shared" si="1"/>
        <v>6636.8000000000011</v>
      </c>
      <c r="T14" s="21">
        <f t="shared" si="0"/>
        <v>37</v>
      </c>
      <c r="U14" s="21"/>
    </row>
    <row r="15" spans="1:21" ht="13.8" x14ac:dyDescent="0.3">
      <c r="A15" s="59"/>
      <c r="B15" s="6" t="s">
        <v>17</v>
      </c>
      <c r="C15" s="5" t="s">
        <v>14</v>
      </c>
      <c r="D15" s="13">
        <v>12</v>
      </c>
      <c r="E15" s="13">
        <v>13</v>
      </c>
      <c r="F15" s="13">
        <v>11993</v>
      </c>
      <c r="G15" s="13">
        <v>864</v>
      </c>
      <c r="H15" s="13">
        <v>2599</v>
      </c>
      <c r="I15" s="13">
        <v>27</v>
      </c>
      <c r="J15" s="13">
        <v>22</v>
      </c>
      <c r="K15" s="13">
        <v>15048</v>
      </c>
      <c r="L15" s="13">
        <v>671</v>
      </c>
      <c r="M15" s="13">
        <v>1265</v>
      </c>
      <c r="N15" s="13">
        <v>39</v>
      </c>
      <c r="O15" s="13">
        <v>35</v>
      </c>
      <c r="P15" s="13">
        <v>27041</v>
      </c>
      <c r="Q15" s="13">
        <v>1535</v>
      </c>
      <c r="R15" s="13">
        <v>3864</v>
      </c>
      <c r="S15" s="21">
        <f t="shared" si="1"/>
        <v>6510.6</v>
      </c>
      <c r="T15" s="21">
        <f t="shared" si="0"/>
        <v>34</v>
      </c>
      <c r="U15" s="22"/>
    </row>
    <row r="16" spans="1:21" ht="13.8" x14ac:dyDescent="0.3">
      <c r="A16" s="59"/>
      <c r="B16" s="6" t="s">
        <v>18</v>
      </c>
      <c r="C16" s="5" t="s">
        <v>14</v>
      </c>
      <c r="D16" s="12">
        <v>24</v>
      </c>
      <c r="E16" s="12">
        <v>9</v>
      </c>
      <c r="F16" s="12">
        <v>12043</v>
      </c>
      <c r="G16" s="12">
        <v>836</v>
      </c>
      <c r="H16" s="12">
        <v>2993</v>
      </c>
      <c r="I16" s="12">
        <v>33</v>
      </c>
      <c r="J16" s="12">
        <v>20</v>
      </c>
      <c r="K16" s="12">
        <v>15112</v>
      </c>
      <c r="L16" s="12">
        <v>670</v>
      </c>
      <c r="M16" s="12">
        <v>1502</v>
      </c>
      <c r="N16" s="12">
        <v>57</v>
      </c>
      <c r="O16" s="12">
        <v>29</v>
      </c>
      <c r="P16" s="12">
        <v>27155</v>
      </c>
      <c r="Q16" s="12">
        <v>1506</v>
      </c>
      <c r="R16" s="12">
        <v>4495</v>
      </c>
      <c r="S16" s="21">
        <f t="shared" si="1"/>
        <v>6659.8</v>
      </c>
      <c r="T16" s="21">
        <f t="shared" si="0"/>
        <v>38</v>
      </c>
      <c r="U16" s="21"/>
    </row>
    <row r="17" spans="1:21" ht="13.8" x14ac:dyDescent="0.3">
      <c r="A17" s="59"/>
      <c r="B17" s="6" t="s">
        <v>19</v>
      </c>
      <c r="C17" s="5" t="s">
        <v>14</v>
      </c>
      <c r="D17" s="13">
        <v>15</v>
      </c>
      <c r="E17" s="13">
        <v>7</v>
      </c>
      <c r="F17" s="13">
        <v>11937</v>
      </c>
      <c r="G17" s="13">
        <v>766</v>
      </c>
      <c r="H17" s="13">
        <v>2988</v>
      </c>
      <c r="I17" s="13">
        <v>15</v>
      </c>
      <c r="J17" s="13">
        <v>29</v>
      </c>
      <c r="K17" s="13">
        <v>15182</v>
      </c>
      <c r="L17" s="13">
        <v>682</v>
      </c>
      <c r="M17" s="13">
        <v>1471</v>
      </c>
      <c r="N17" s="13">
        <v>30</v>
      </c>
      <c r="O17" s="13">
        <v>36</v>
      </c>
      <c r="P17" s="13">
        <v>27119</v>
      </c>
      <c r="Q17" s="13">
        <v>1448</v>
      </c>
      <c r="R17" s="13">
        <v>4459</v>
      </c>
      <c r="S17" s="21">
        <f t="shared" si="1"/>
        <v>6624.4000000000005</v>
      </c>
      <c r="T17" s="21">
        <f t="shared" si="0"/>
        <v>36</v>
      </c>
      <c r="U17" s="22"/>
    </row>
    <row r="18" spans="1:21" ht="13.8" x14ac:dyDescent="0.3">
      <c r="A18" s="59"/>
      <c r="B18" s="6" t="s">
        <v>20</v>
      </c>
      <c r="C18" s="5" t="s">
        <v>14</v>
      </c>
      <c r="D18" s="12">
        <v>8</v>
      </c>
      <c r="E18" s="12">
        <v>11</v>
      </c>
      <c r="F18" s="12">
        <v>11994</v>
      </c>
      <c r="G18" s="12">
        <v>792</v>
      </c>
      <c r="H18" s="12">
        <v>3173</v>
      </c>
      <c r="I18" s="12">
        <v>32</v>
      </c>
      <c r="J18" s="12">
        <v>21</v>
      </c>
      <c r="K18" s="12">
        <v>14678</v>
      </c>
      <c r="L18" s="12">
        <v>736</v>
      </c>
      <c r="M18" s="12">
        <v>1583</v>
      </c>
      <c r="N18" s="12">
        <v>40</v>
      </c>
      <c r="O18" s="12">
        <v>32</v>
      </c>
      <c r="P18" s="12">
        <v>26672</v>
      </c>
      <c r="Q18" s="12">
        <v>1528</v>
      </c>
      <c r="R18" s="12">
        <v>4756</v>
      </c>
      <c r="S18" s="21">
        <f t="shared" si="1"/>
        <v>6613.5999999999995</v>
      </c>
      <c r="T18" s="21">
        <f t="shared" si="0"/>
        <v>35</v>
      </c>
      <c r="U18" s="21"/>
    </row>
    <row r="19" spans="1:21" ht="13.8" x14ac:dyDescent="0.3">
      <c r="A19" s="60"/>
      <c r="B19" s="6" t="s">
        <v>21</v>
      </c>
      <c r="C19" s="5" t="s">
        <v>14</v>
      </c>
      <c r="D19" s="13">
        <v>15</v>
      </c>
      <c r="E19" s="13">
        <v>9</v>
      </c>
      <c r="F19" s="13">
        <v>11691</v>
      </c>
      <c r="G19" s="13">
        <v>782</v>
      </c>
      <c r="H19" s="13">
        <v>3151</v>
      </c>
      <c r="I19" s="13">
        <v>23</v>
      </c>
      <c r="J19" s="13">
        <v>16</v>
      </c>
      <c r="K19" s="13">
        <v>14457</v>
      </c>
      <c r="L19" s="13">
        <v>717</v>
      </c>
      <c r="M19" s="13">
        <v>1592</v>
      </c>
      <c r="N19" s="13">
        <v>38</v>
      </c>
      <c r="O19" s="13">
        <v>25</v>
      </c>
      <c r="P19" s="13">
        <v>26148</v>
      </c>
      <c r="Q19" s="13">
        <v>1499</v>
      </c>
      <c r="R19" s="13">
        <v>4743</v>
      </c>
      <c r="S19" s="21">
        <f t="shared" si="1"/>
        <v>6498.2000000000007</v>
      </c>
      <c r="T19" s="21">
        <f t="shared" si="0"/>
        <v>33</v>
      </c>
      <c r="U19" s="22"/>
    </row>
    <row r="20" spans="1:21" ht="13.8" x14ac:dyDescent="0.3">
      <c r="A20" s="58" t="s">
        <v>25</v>
      </c>
      <c r="B20" s="6" t="s">
        <v>16</v>
      </c>
      <c r="C20" s="5" t="s">
        <v>14</v>
      </c>
      <c r="D20" s="12">
        <v>6</v>
      </c>
      <c r="E20" s="12">
        <v>6</v>
      </c>
      <c r="F20" s="12">
        <v>7253</v>
      </c>
      <c r="G20" s="12">
        <v>582</v>
      </c>
      <c r="H20" s="12">
        <v>1593</v>
      </c>
      <c r="I20" s="12">
        <v>9</v>
      </c>
      <c r="J20" s="12">
        <v>23</v>
      </c>
      <c r="K20" s="12">
        <v>7994</v>
      </c>
      <c r="L20" s="12">
        <v>738</v>
      </c>
      <c r="M20" s="12">
        <v>717</v>
      </c>
      <c r="N20" s="12">
        <v>15</v>
      </c>
      <c r="O20" s="12">
        <v>29</v>
      </c>
      <c r="P20" s="12">
        <v>15247</v>
      </c>
      <c r="Q20" s="12">
        <v>1320</v>
      </c>
      <c r="R20" s="12">
        <v>2310</v>
      </c>
      <c r="S20" s="21">
        <f t="shared" si="1"/>
        <v>3787.2000000000003</v>
      </c>
      <c r="T20" s="21">
        <f t="shared" si="0"/>
        <v>20</v>
      </c>
      <c r="U20" s="21"/>
    </row>
    <row r="21" spans="1:21" ht="13.8" x14ac:dyDescent="0.3">
      <c r="A21" s="59"/>
      <c r="B21" s="6" t="s">
        <v>17</v>
      </c>
      <c r="C21" s="5" t="s">
        <v>14</v>
      </c>
      <c r="D21" s="13">
        <v>3</v>
      </c>
      <c r="E21" s="13">
        <v>5</v>
      </c>
      <c r="F21" s="13">
        <v>7254</v>
      </c>
      <c r="G21" s="13">
        <v>547</v>
      </c>
      <c r="H21" s="13">
        <v>1553</v>
      </c>
      <c r="I21" s="13">
        <v>9</v>
      </c>
      <c r="J21" s="13">
        <v>11</v>
      </c>
      <c r="K21" s="13">
        <v>8050</v>
      </c>
      <c r="L21" s="13">
        <v>746</v>
      </c>
      <c r="M21" s="13">
        <v>739</v>
      </c>
      <c r="N21" s="13">
        <v>12</v>
      </c>
      <c r="O21" s="13">
        <v>16</v>
      </c>
      <c r="P21" s="13">
        <v>15304</v>
      </c>
      <c r="Q21" s="13">
        <v>1293</v>
      </c>
      <c r="R21" s="13">
        <v>2292</v>
      </c>
      <c r="S21" s="21">
        <f t="shared" si="1"/>
        <v>3785.8</v>
      </c>
      <c r="T21" s="21">
        <f t="shared" si="0"/>
        <v>19</v>
      </c>
      <c r="U21" s="22"/>
    </row>
    <row r="22" spans="1:21" ht="13.8" x14ac:dyDescent="0.3">
      <c r="A22" s="59"/>
      <c r="B22" s="6" t="s">
        <v>18</v>
      </c>
      <c r="C22" s="5" t="s">
        <v>14</v>
      </c>
      <c r="D22" s="12">
        <v>6</v>
      </c>
      <c r="E22" s="12">
        <v>4</v>
      </c>
      <c r="F22" s="12">
        <v>7275</v>
      </c>
      <c r="G22" s="12">
        <v>611</v>
      </c>
      <c r="H22" s="12">
        <v>1661</v>
      </c>
      <c r="I22" s="12">
        <v>10</v>
      </c>
      <c r="J22" s="12">
        <v>9</v>
      </c>
      <c r="K22" s="12">
        <v>8125</v>
      </c>
      <c r="L22" s="12">
        <v>741</v>
      </c>
      <c r="M22" s="12">
        <v>874</v>
      </c>
      <c r="N22" s="12">
        <v>16</v>
      </c>
      <c r="O22" s="12">
        <v>13</v>
      </c>
      <c r="P22" s="12">
        <v>15400</v>
      </c>
      <c r="Q22" s="12">
        <v>1352</v>
      </c>
      <c r="R22" s="12">
        <v>2535</v>
      </c>
      <c r="S22" s="21">
        <f t="shared" si="1"/>
        <v>3866.4</v>
      </c>
      <c r="T22" s="21">
        <f t="shared" si="0"/>
        <v>21</v>
      </c>
      <c r="U22" s="21"/>
    </row>
    <row r="23" spans="1:21" ht="13.8" x14ac:dyDescent="0.3">
      <c r="A23" s="59"/>
      <c r="B23" s="6" t="s">
        <v>19</v>
      </c>
      <c r="C23" s="5" t="s">
        <v>14</v>
      </c>
      <c r="D23" s="13">
        <v>7</v>
      </c>
      <c r="E23" s="13">
        <v>3</v>
      </c>
      <c r="F23" s="13">
        <v>7628</v>
      </c>
      <c r="G23" s="13">
        <v>580</v>
      </c>
      <c r="H23" s="13">
        <v>1818</v>
      </c>
      <c r="I23" s="13">
        <v>15</v>
      </c>
      <c r="J23" s="13">
        <v>21</v>
      </c>
      <c r="K23" s="13">
        <v>8282</v>
      </c>
      <c r="L23" s="13">
        <v>834</v>
      </c>
      <c r="M23" s="13">
        <v>925</v>
      </c>
      <c r="N23" s="13">
        <v>22</v>
      </c>
      <c r="O23" s="13">
        <v>24</v>
      </c>
      <c r="P23" s="13">
        <v>15910</v>
      </c>
      <c r="Q23" s="13">
        <v>1414</v>
      </c>
      <c r="R23" s="13">
        <v>2743</v>
      </c>
      <c r="S23" s="21">
        <f t="shared" si="1"/>
        <v>4027</v>
      </c>
      <c r="T23" s="21">
        <f t="shared" si="0"/>
        <v>24</v>
      </c>
      <c r="U23" s="22"/>
    </row>
    <row r="24" spans="1:21" ht="13.8" x14ac:dyDescent="0.3">
      <c r="A24" s="59"/>
      <c r="B24" s="6" t="s">
        <v>20</v>
      </c>
      <c r="C24" s="5" t="s">
        <v>14</v>
      </c>
      <c r="D24" s="12">
        <v>2</v>
      </c>
      <c r="E24" s="12">
        <v>4</v>
      </c>
      <c r="F24" s="12">
        <v>7333</v>
      </c>
      <c r="G24" s="12">
        <v>573</v>
      </c>
      <c r="H24" s="12">
        <v>1954</v>
      </c>
      <c r="I24" s="12">
        <v>11</v>
      </c>
      <c r="J24" s="12">
        <v>19</v>
      </c>
      <c r="K24" s="12">
        <v>8275</v>
      </c>
      <c r="L24" s="12">
        <v>776</v>
      </c>
      <c r="M24" s="12">
        <v>931</v>
      </c>
      <c r="N24" s="12">
        <v>13</v>
      </c>
      <c r="O24" s="12">
        <v>23</v>
      </c>
      <c r="P24" s="12">
        <v>15608</v>
      </c>
      <c r="Q24" s="12">
        <v>1349</v>
      </c>
      <c r="R24" s="12">
        <v>2885</v>
      </c>
      <c r="S24" s="21">
        <f t="shared" si="1"/>
        <v>3978.2000000000003</v>
      </c>
      <c r="T24" s="21">
        <f t="shared" si="0"/>
        <v>23</v>
      </c>
      <c r="U24" s="21"/>
    </row>
    <row r="25" spans="1:21" ht="13.8" x14ac:dyDescent="0.3">
      <c r="A25" s="60"/>
      <c r="B25" s="6" t="s">
        <v>21</v>
      </c>
      <c r="C25" s="5" t="s">
        <v>14</v>
      </c>
      <c r="D25" s="13">
        <v>4</v>
      </c>
      <c r="E25" s="13">
        <v>5</v>
      </c>
      <c r="F25" s="13">
        <v>7203</v>
      </c>
      <c r="G25" s="13">
        <v>589</v>
      </c>
      <c r="H25" s="13">
        <v>1995</v>
      </c>
      <c r="I25" s="13">
        <v>5</v>
      </c>
      <c r="J25" s="13">
        <v>12</v>
      </c>
      <c r="K25" s="13">
        <v>8127</v>
      </c>
      <c r="L25" s="13">
        <v>769</v>
      </c>
      <c r="M25" s="13">
        <v>1055</v>
      </c>
      <c r="N25" s="13">
        <v>9</v>
      </c>
      <c r="O25" s="13">
        <v>17</v>
      </c>
      <c r="P25" s="13">
        <v>15330</v>
      </c>
      <c r="Q25" s="13">
        <v>1358</v>
      </c>
      <c r="R25" s="13">
        <v>3050</v>
      </c>
      <c r="S25" s="21">
        <f t="shared" si="1"/>
        <v>3954.6</v>
      </c>
      <c r="T25" s="21">
        <f t="shared" si="0"/>
        <v>22</v>
      </c>
      <c r="U25" s="22"/>
    </row>
    <row r="26" spans="1:21" ht="13.8" x14ac:dyDescent="0.3">
      <c r="A26" s="58" t="s">
        <v>26</v>
      </c>
      <c r="B26" s="6" t="s">
        <v>16</v>
      </c>
      <c r="C26" s="5" t="s">
        <v>14</v>
      </c>
      <c r="D26" s="12">
        <v>6</v>
      </c>
      <c r="E26" s="12">
        <v>13</v>
      </c>
      <c r="F26" s="12">
        <v>1698</v>
      </c>
      <c r="G26" s="12">
        <v>85</v>
      </c>
      <c r="H26" s="12">
        <v>23</v>
      </c>
      <c r="I26" s="12">
        <v>19</v>
      </c>
      <c r="J26" s="12">
        <v>39</v>
      </c>
      <c r="K26" s="12">
        <v>1978</v>
      </c>
      <c r="L26" s="12">
        <v>61</v>
      </c>
      <c r="M26" s="12">
        <v>14</v>
      </c>
      <c r="N26" s="12">
        <v>25</v>
      </c>
      <c r="O26" s="12">
        <v>52</v>
      </c>
      <c r="P26" s="12">
        <v>3676</v>
      </c>
      <c r="Q26" s="12">
        <v>146</v>
      </c>
      <c r="R26" s="12">
        <v>37</v>
      </c>
      <c r="S26" s="21">
        <f t="shared" si="1"/>
        <v>792.2</v>
      </c>
      <c r="T26" s="21">
        <f t="shared" si="0"/>
        <v>1</v>
      </c>
      <c r="U26" s="21"/>
    </row>
    <row r="27" spans="1:21" ht="13.8" x14ac:dyDescent="0.3">
      <c r="A27" s="59"/>
      <c r="B27" s="6" t="s">
        <v>17</v>
      </c>
      <c r="C27" s="5" t="s">
        <v>14</v>
      </c>
      <c r="D27" s="13">
        <v>12</v>
      </c>
      <c r="E27" s="13">
        <v>11</v>
      </c>
      <c r="F27" s="13">
        <v>1790</v>
      </c>
      <c r="G27" s="13">
        <v>97</v>
      </c>
      <c r="H27" s="13">
        <v>25</v>
      </c>
      <c r="I27" s="13">
        <v>16</v>
      </c>
      <c r="J27" s="13">
        <v>36</v>
      </c>
      <c r="K27" s="13">
        <v>2021</v>
      </c>
      <c r="L27" s="13">
        <v>53</v>
      </c>
      <c r="M27" s="13">
        <v>16</v>
      </c>
      <c r="N27" s="13">
        <v>28</v>
      </c>
      <c r="O27" s="13">
        <v>47</v>
      </c>
      <c r="P27" s="13">
        <v>3811</v>
      </c>
      <c r="Q27" s="13">
        <v>150</v>
      </c>
      <c r="R27" s="13">
        <v>41</v>
      </c>
      <c r="S27" s="21">
        <f t="shared" si="1"/>
        <v>821.00000000000011</v>
      </c>
      <c r="T27" s="21">
        <f t="shared" si="0"/>
        <v>4</v>
      </c>
      <c r="U27" s="22"/>
    </row>
    <row r="28" spans="1:21" ht="13.8" x14ac:dyDescent="0.3">
      <c r="A28" s="59"/>
      <c r="B28" s="6" t="s">
        <v>18</v>
      </c>
      <c r="C28" s="5" t="s">
        <v>14</v>
      </c>
      <c r="D28" s="12">
        <v>5</v>
      </c>
      <c r="E28" s="12">
        <v>11</v>
      </c>
      <c r="F28" s="12">
        <v>1767</v>
      </c>
      <c r="G28" s="12">
        <v>84</v>
      </c>
      <c r="H28" s="12">
        <v>18</v>
      </c>
      <c r="I28" s="12">
        <v>16</v>
      </c>
      <c r="J28" s="12">
        <v>33</v>
      </c>
      <c r="K28" s="12">
        <v>2049</v>
      </c>
      <c r="L28" s="12">
        <v>53</v>
      </c>
      <c r="M28" s="12">
        <v>7</v>
      </c>
      <c r="N28" s="12">
        <v>21</v>
      </c>
      <c r="O28" s="12">
        <v>44</v>
      </c>
      <c r="P28" s="12">
        <v>3816</v>
      </c>
      <c r="Q28" s="12">
        <v>137</v>
      </c>
      <c r="R28" s="12">
        <v>25</v>
      </c>
      <c r="S28" s="21">
        <f t="shared" si="1"/>
        <v>812.80000000000007</v>
      </c>
      <c r="T28" s="21">
        <f t="shared" si="0"/>
        <v>3</v>
      </c>
      <c r="U28" s="21"/>
    </row>
    <row r="29" spans="1:21" ht="13.8" x14ac:dyDescent="0.3">
      <c r="A29" s="59"/>
      <c r="B29" s="6" t="s">
        <v>19</v>
      </c>
      <c r="C29" s="5" t="s">
        <v>14</v>
      </c>
      <c r="D29" s="13">
        <v>6</v>
      </c>
      <c r="E29" s="13">
        <v>19</v>
      </c>
      <c r="F29" s="13">
        <v>1760</v>
      </c>
      <c r="G29" s="13">
        <v>96</v>
      </c>
      <c r="H29" s="13">
        <v>29</v>
      </c>
      <c r="I29" s="13">
        <v>21</v>
      </c>
      <c r="J29" s="13">
        <v>24</v>
      </c>
      <c r="K29" s="13">
        <v>1975</v>
      </c>
      <c r="L29" s="13">
        <v>87</v>
      </c>
      <c r="M29" s="13">
        <v>11</v>
      </c>
      <c r="N29" s="13">
        <v>27</v>
      </c>
      <c r="O29" s="13">
        <v>43</v>
      </c>
      <c r="P29" s="13">
        <v>3735</v>
      </c>
      <c r="Q29" s="13">
        <v>183</v>
      </c>
      <c r="R29" s="13">
        <v>40</v>
      </c>
      <c r="S29" s="21">
        <f t="shared" si="1"/>
        <v>811</v>
      </c>
      <c r="T29" s="21">
        <f t="shared" si="0"/>
        <v>2</v>
      </c>
      <c r="U29" s="22"/>
    </row>
    <row r="30" spans="1:21" ht="13.8" x14ac:dyDescent="0.3">
      <c r="A30" s="59"/>
      <c r="B30" s="6" t="s">
        <v>20</v>
      </c>
      <c r="C30" s="5" t="s">
        <v>14</v>
      </c>
      <c r="D30" s="12">
        <v>7</v>
      </c>
      <c r="E30" s="12">
        <v>15</v>
      </c>
      <c r="F30" s="12">
        <v>1787</v>
      </c>
      <c r="G30" s="12">
        <v>112</v>
      </c>
      <c r="H30" s="12">
        <v>52</v>
      </c>
      <c r="I30" s="12">
        <v>16</v>
      </c>
      <c r="J30" s="12">
        <v>27</v>
      </c>
      <c r="K30" s="12">
        <v>2029</v>
      </c>
      <c r="L30" s="12">
        <v>88</v>
      </c>
      <c r="M30" s="12">
        <v>20</v>
      </c>
      <c r="N30" s="12">
        <v>23</v>
      </c>
      <c r="O30" s="12">
        <v>42</v>
      </c>
      <c r="P30" s="12">
        <v>3816</v>
      </c>
      <c r="Q30" s="12">
        <v>200</v>
      </c>
      <c r="R30" s="12">
        <v>72</v>
      </c>
      <c r="S30" s="21">
        <f t="shared" si="1"/>
        <v>835.2</v>
      </c>
      <c r="T30" s="21">
        <f t="shared" si="0"/>
        <v>6</v>
      </c>
      <c r="U30" s="21"/>
    </row>
    <row r="31" spans="1:21" ht="13.8" x14ac:dyDescent="0.3">
      <c r="A31" s="59"/>
      <c r="B31" s="6" t="s">
        <v>21</v>
      </c>
      <c r="C31" s="5" t="s">
        <v>14</v>
      </c>
      <c r="D31" s="13">
        <v>1</v>
      </c>
      <c r="E31" s="13">
        <v>13</v>
      </c>
      <c r="F31" s="13">
        <v>1800</v>
      </c>
      <c r="G31" s="13">
        <v>139</v>
      </c>
      <c r="H31" s="13">
        <v>52</v>
      </c>
      <c r="I31" s="13">
        <v>12</v>
      </c>
      <c r="J31" s="13">
        <v>35</v>
      </c>
      <c r="K31" s="13">
        <v>2100</v>
      </c>
      <c r="L31" s="13">
        <v>91</v>
      </c>
      <c r="M31" s="13">
        <v>27</v>
      </c>
      <c r="N31" s="13">
        <v>13</v>
      </c>
      <c r="O31" s="13">
        <v>48</v>
      </c>
      <c r="P31" s="13">
        <v>3900</v>
      </c>
      <c r="Q31" s="13">
        <v>230</v>
      </c>
      <c r="R31" s="13">
        <v>79</v>
      </c>
      <c r="S31" s="21">
        <f t="shared" si="1"/>
        <v>856.59999999999991</v>
      </c>
      <c r="T31" s="21">
        <f t="shared" si="0"/>
        <v>8</v>
      </c>
      <c r="U31" s="22"/>
    </row>
    <row r="32" spans="1:21" ht="13.8" x14ac:dyDescent="0.3">
      <c r="A32" s="59"/>
      <c r="B32" s="6" t="s">
        <v>22</v>
      </c>
      <c r="C32" s="5" t="s">
        <v>14</v>
      </c>
      <c r="D32" s="12">
        <v>7</v>
      </c>
      <c r="E32" s="12">
        <v>10</v>
      </c>
      <c r="F32" s="12">
        <v>1770</v>
      </c>
      <c r="G32" s="12">
        <v>150</v>
      </c>
      <c r="H32" s="12">
        <v>86</v>
      </c>
      <c r="I32" s="12">
        <v>9</v>
      </c>
      <c r="J32" s="12">
        <v>29</v>
      </c>
      <c r="K32" s="12">
        <v>2034</v>
      </c>
      <c r="L32" s="12">
        <v>95</v>
      </c>
      <c r="M32" s="12">
        <v>31</v>
      </c>
      <c r="N32" s="12">
        <v>16</v>
      </c>
      <c r="O32" s="12">
        <v>39</v>
      </c>
      <c r="P32" s="12">
        <v>3804</v>
      </c>
      <c r="Q32" s="12">
        <v>245</v>
      </c>
      <c r="R32" s="12">
        <v>117</v>
      </c>
      <c r="S32" s="21">
        <f t="shared" si="1"/>
        <v>847.4</v>
      </c>
      <c r="T32" s="21">
        <f t="shared" si="0"/>
        <v>7</v>
      </c>
      <c r="U32" s="21"/>
    </row>
    <row r="33" spans="1:21" ht="13.8" x14ac:dyDescent="0.3">
      <c r="A33" s="60"/>
      <c r="B33" s="6" t="s">
        <v>23</v>
      </c>
      <c r="C33" s="5" t="s">
        <v>14</v>
      </c>
      <c r="D33" s="13">
        <v>3</v>
      </c>
      <c r="E33" s="13">
        <v>13</v>
      </c>
      <c r="F33" s="13">
        <v>1688</v>
      </c>
      <c r="G33" s="13">
        <v>213</v>
      </c>
      <c r="H33" s="13">
        <v>82</v>
      </c>
      <c r="I33" s="13">
        <v>6</v>
      </c>
      <c r="J33" s="13">
        <v>19</v>
      </c>
      <c r="K33" s="13">
        <v>1959</v>
      </c>
      <c r="L33" s="13">
        <v>121</v>
      </c>
      <c r="M33" s="13">
        <v>24</v>
      </c>
      <c r="N33" s="13">
        <v>9</v>
      </c>
      <c r="O33" s="13">
        <v>32</v>
      </c>
      <c r="P33" s="13">
        <v>3647</v>
      </c>
      <c r="Q33" s="13">
        <v>334</v>
      </c>
      <c r="R33" s="13">
        <v>106</v>
      </c>
      <c r="S33" s="21">
        <f t="shared" si="1"/>
        <v>827.4</v>
      </c>
      <c r="T33" s="21">
        <f t="shared" si="0"/>
        <v>5</v>
      </c>
      <c r="U33" s="22"/>
    </row>
    <row r="34" spans="1:21" ht="13.8" x14ac:dyDescent="0.3">
      <c r="A34" s="58" t="s">
        <v>27</v>
      </c>
      <c r="B34" s="6" t="s">
        <v>16</v>
      </c>
      <c r="C34" s="5" t="s">
        <v>14</v>
      </c>
      <c r="D34" s="12">
        <v>15</v>
      </c>
      <c r="E34" s="12">
        <v>1</v>
      </c>
      <c r="F34" s="12">
        <v>5614</v>
      </c>
      <c r="G34" s="12">
        <v>224</v>
      </c>
      <c r="H34" s="12">
        <v>1305</v>
      </c>
      <c r="I34" s="12">
        <v>16</v>
      </c>
      <c r="J34" s="12">
        <v>3</v>
      </c>
      <c r="K34" s="12">
        <v>6284</v>
      </c>
      <c r="L34" s="12">
        <v>264</v>
      </c>
      <c r="M34" s="12">
        <v>613</v>
      </c>
      <c r="N34" s="12">
        <v>31</v>
      </c>
      <c r="O34" s="12">
        <v>4</v>
      </c>
      <c r="P34" s="12">
        <v>11898</v>
      </c>
      <c r="Q34" s="12">
        <v>488</v>
      </c>
      <c r="R34" s="12">
        <v>1918</v>
      </c>
      <c r="S34" s="21">
        <f t="shared" si="1"/>
        <v>2873.9999999999995</v>
      </c>
      <c r="T34" s="21">
        <f t="shared" si="0"/>
        <v>13</v>
      </c>
      <c r="U34" s="21"/>
    </row>
    <row r="35" spans="1:21" ht="13.8" x14ac:dyDescent="0.3">
      <c r="A35" s="59"/>
      <c r="B35" s="6" t="s">
        <v>17</v>
      </c>
      <c r="C35" s="5" t="s">
        <v>14</v>
      </c>
      <c r="D35" s="13">
        <v>21</v>
      </c>
      <c r="E35" s="13">
        <v>3</v>
      </c>
      <c r="F35" s="13">
        <v>5602</v>
      </c>
      <c r="G35" s="13">
        <v>228</v>
      </c>
      <c r="H35" s="13">
        <v>1322</v>
      </c>
      <c r="I35" s="13">
        <v>19</v>
      </c>
      <c r="J35" s="13">
        <v>0</v>
      </c>
      <c r="K35" s="13">
        <v>6318</v>
      </c>
      <c r="L35" s="13">
        <v>270</v>
      </c>
      <c r="M35" s="13">
        <v>577</v>
      </c>
      <c r="N35" s="13">
        <v>40</v>
      </c>
      <c r="O35" s="13">
        <v>3</v>
      </c>
      <c r="P35" s="13">
        <v>11920</v>
      </c>
      <c r="Q35" s="13">
        <v>498</v>
      </c>
      <c r="R35" s="13">
        <v>1899</v>
      </c>
      <c r="S35" s="21">
        <f t="shared" si="1"/>
        <v>2880</v>
      </c>
      <c r="T35" s="21">
        <f t="shared" si="0"/>
        <v>14</v>
      </c>
      <c r="U35" s="22"/>
    </row>
    <row r="36" spans="1:21" ht="13.8" x14ac:dyDescent="0.3">
      <c r="A36" s="59"/>
      <c r="B36" s="6" t="s">
        <v>19</v>
      </c>
      <c r="C36" s="5" t="s">
        <v>14</v>
      </c>
      <c r="D36" s="12">
        <v>9</v>
      </c>
      <c r="E36" s="12">
        <v>3</v>
      </c>
      <c r="F36" s="12">
        <v>5822</v>
      </c>
      <c r="G36" s="12">
        <v>239</v>
      </c>
      <c r="H36" s="12">
        <v>1362</v>
      </c>
      <c r="I36" s="12">
        <v>17</v>
      </c>
      <c r="J36" s="12">
        <v>5</v>
      </c>
      <c r="K36" s="12">
        <v>6672</v>
      </c>
      <c r="L36" s="12">
        <v>303</v>
      </c>
      <c r="M36" s="12">
        <v>618</v>
      </c>
      <c r="N36" s="12">
        <v>26</v>
      </c>
      <c r="O36" s="12">
        <v>8</v>
      </c>
      <c r="P36" s="12">
        <v>12494</v>
      </c>
      <c r="Q36" s="12">
        <v>542</v>
      </c>
      <c r="R36" s="12">
        <v>1980</v>
      </c>
      <c r="S36" s="21">
        <f t="shared" si="1"/>
        <v>3015.2000000000003</v>
      </c>
      <c r="T36" s="21">
        <f t="shared" si="0"/>
        <v>15</v>
      </c>
      <c r="U36" s="21"/>
    </row>
    <row r="37" spans="1:21" ht="13.8" x14ac:dyDescent="0.3">
      <c r="A37" s="59"/>
      <c r="B37" s="6" t="s">
        <v>20</v>
      </c>
      <c r="C37" s="5" t="s">
        <v>14</v>
      </c>
      <c r="D37" s="13">
        <v>22</v>
      </c>
      <c r="E37" s="13">
        <v>1</v>
      </c>
      <c r="F37" s="13">
        <v>5837</v>
      </c>
      <c r="G37" s="13">
        <v>242</v>
      </c>
      <c r="H37" s="13">
        <v>1301</v>
      </c>
      <c r="I37" s="13">
        <v>13</v>
      </c>
      <c r="J37" s="13">
        <v>5</v>
      </c>
      <c r="K37" s="13">
        <v>6736</v>
      </c>
      <c r="L37" s="13">
        <v>324</v>
      </c>
      <c r="M37" s="13">
        <v>658</v>
      </c>
      <c r="N37" s="13">
        <v>35</v>
      </c>
      <c r="O37" s="13">
        <v>6</v>
      </c>
      <c r="P37" s="13">
        <v>12573</v>
      </c>
      <c r="Q37" s="13">
        <v>566</v>
      </c>
      <c r="R37" s="13">
        <v>1959</v>
      </c>
      <c r="S37" s="21">
        <f t="shared" si="1"/>
        <v>3034.7999999999997</v>
      </c>
      <c r="T37" s="21">
        <f t="shared" si="0"/>
        <v>16</v>
      </c>
      <c r="U37" s="22"/>
    </row>
    <row r="38" spans="1:21" ht="13.8" x14ac:dyDescent="0.3">
      <c r="A38" s="59"/>
      <c r="B38" s="6" t="s">
        <v>21</v>
      </c>
      <c r="C38" s="5" t="s">
        <v>14</v>
      </c>
      <c r="D38" s="12">
        <v>12</v>
      </c>
      <c r="E38" s="12">
        <v>1</v>
      </c>
      <c r="F38" s="12">
        <v>5841</v>
      </c>
      <c r="G38" s="12">
        <v>232</v>
      </c>
      <c r="H38" s="12">
        <v>1438</v>
      </c>
      <c r="I38" s="12">
        <v>18</v>
      </c>
      <c r="J38" s="12">
        <v>2</v>
      </c>
      <c r="K38" s="12">
        <v>6717</v>
      </c>
      <c r="L38" s="12">
        <v>309</v>
      </c>
      <c r="M38" s="12">
        <v>730</v>
      </c>
      <c r="N38" s="12">
        <v>30</v>
      </c>
      <c r="O38" s="12">
        <v>3</v>
      </c>
      <c r="P38" s="12">
        <v>12558</v>
      </c>
      <c r="Q38" s="12">
        <v>541</v>
      </c>
      <c r="R38" s="12">
        <v>2168</v>
      </c>
      <c r="S38" s="21">
        <f t="shared" ref="S38:S68" si="2">(N38*1/5)+(N38*1/5)+(O38*1/5)+(P38*1/5)+(Q38*1/5)+(R38*1/5)</f>
        <v>3065.9999999999995</v>
      </c>
      <c r="T38" s="21">
        <f t="shared" ref="T38:T68" si="3">RANK(S38,$S$6:$S$68,1)</f>
        <v>17</v>
      </c>
      <c r="U38" s="21"/>
    </row>
    <row r="39" spans="1:21" ht="13.8" x14ac:dyDescent="0.3">
      <c r="A39" s="60"/>
      <c r="B39" s="6" t="s">
        <v>22</v>
      </c>
      <c r="C39" s="5" t="s">
        <v>14</v>
      </c>
      <c r="D39" s="13">
        <v>16</v>
      </c>
      <c r="E39" s="13">
        <v>1</v>
      </c>
      <c r="F39" s="13">
        <v>5975</v>
      </c>
      <c r="G39" s="13">
        <v>279</v>
      </c>
      <c r="H39" s="13">
        <v>1364</v>
      </c>
      <c r="I39" s="13">
        <v>13</v>
      </c>
      <c r="J39" s="13">
        <v>2</v>
      </c>
      <c r="K39" s="13">
        <v>6924</v>
      </c>
      <c r="L39" s="13">
        <v>316</v>
      </c>
      <c r="M39" s="13">
        <v>769</v>
      </c>
      <c r="N39" s="13">
        <v>29</v>
      </c>
      <c r="O39" s="13">
        <v>3</v>
      </c>
      <c r="P39" s="13">
        <v>12899</v>
      </c>
      <c r="Q39" s="13">
        <v>595</v>
      </c>
      <c r="R39" s="13">
        <v>2133</v>
      </c>
      <c r="S39" s="21">
        <f t="shared" si="2"/>
        <v>3137.6</v>
      </c>
      <c r="T39" s="21">
        <f t="shared" si="3"/>
        <v>18</v>
      </c>
      <c r="U39" s="22"/>
    </row>
    <row r="40" spans="1:21" ht="13.8" x14ac:dyDescent="0.3">
      <c r="A40" s="58" t="s">
        <v>28</v>
      </c>
      <c r="B40" s="6" t="s">
        <v>16</v>
      </c>
      <c r="C40" s="5" t="s">
        <v>14</v>
      </c>
      <c r="D40" s="12">
        <v>258</v>
      </c>
      <c r="E40" s="12">
        <v>129</v>
      </c>
      <c r="F40" s="12">
        <v>64255</v>
      </c>
      <c r="G40" s="12">
        <v>5720</v>
      </c>
      <c r="H40" s="12">
        <v>10807</v>
      </c>
      <c r="I40" s="12">
        <v>243</v>
      </c>
      <c r="J40" s="12">
        <v>320</v>
      </c>
      <c r="K40" s="12">
        <v>88516</v>
      </c>
      <c r="L40" s="12">
        <v>5450</v>
      </c>
      <c r="M40" s="12">
        <v>5445</v>
      </c>
      <c r="N40" s="12">
        <v>501</v>
      </c>
      <c r="O40" s="12">
        <v>449</v>
      </c>
      <c r="P40" s="12">
        <v>152771</v>
      </c>
      <c r="Q40" s="12">
        <v>11170</v>
      </c>
      <c r="R40" s="12">
        <v>16252</v>
      </c>
      <c r="S40" s="21">
        <f t="shared" si="2"/>
        <v>36328.800000000003</v>
      </c>
      <c r="T40" s="21">
        <f t="shared" si="3"/>
        <v>46</v>
      </c>
      <c r="U40" s="21"/>
    </row>
    <row r="41" spans="1:21" ht="13.8" x14ac:dyDescent="0.3">
      <c r="A41" s="59"/>
      <c r="B41" s="6" t="s">
        <v>17</v>
      </c>
      <c r="C41" s="5" t="s">
        <v>14</v>
      </c>
      <c r="D41" s="13">
        <v>213</v>
      </c>
      <c r="E41" s="13">
        <v>88</v>
      </c>
      <c r="F41" s="13">
        <v>66114</v>
      </c>
      <c r="G41" s="13">
        <v>5464</v>
      </c>
      <c r="H41" s="13">
        <v>11045</v>
      </c>
      <c r="I41" s="13">
        <v>219</v>
      </c>
      <c r="J41" s="13">
        <v>271</v>
      </c>
      <c r="K41" s="13">
        <v>90073</v>
      </c>
      <c r="L41" s="13">
        <v>5359</v>
      </c>
      <c r="M41" s="13">
        <v>5510</v>
      </c>
      <c r="N41" s="13">
        <v>432</v>
      </c>
      <c r="O41" s="13">
        <v>359</v>
      </c>
      <c r="P41" s="13">
        <v>156187</v>
      </c>
      <c r="Q41" s="13">
        <v>10823</v>
      </c>
      <c r="R41" s="13">
        <v>16555</v>
      </c>
      <c r="S41" s="21">
        <f t="shared" si="2"/>
        <v>36957.599999999999</v>
      </c>
      <c r="T41" s="21">
        <f t="shared" si="3"/>
        <v>47</v>
      </c>
      <c r="U41" s="22"/>
    </row>
    <row r="42" spans="1:21" ht="13.8" x14ac:dyDescent="0.3">
      <c r="A42" s="59"/>
      <c r="B42" s="6" t="s">
        <v>18</v>
      </c>
      <c r="C42" s="5" t="s">
        <v>14</v>
      </c>
      <c r="D42" s="12">
        <v>213</v>
      </c>
      <c r="E42" s="12">
        <v>81</v>
      </c>
      <c r="F42" s="12">
        <v>67648</v>
      </c>
      <c r="G42" s="12">
        <v>5883</v>
      </c>
      <c r="H42" s="12">
        <v>12624</v>
      </c>
      <c r="I42" s="12">
        <v>210</v>
      </c>
      <c r="J42" s="12">
        <v>278</v>
      </c>
      <c r="K42" s="12">
        <v>91279</v>
      </c>
      <c r="L42" s="12">
        <v>5788</v>
      </c>
      <c r="M42" s="12">
        <v>6499</v>
      </c>
      <c r="N42" s="12">
        <v>423</v>
      </c>
      <c r="O42" s="12">
        <v>359</v>
      </c>
      <c r="P42" s="12">
        <v>158927</v>
      </c>
      <c r="Q42" s="12">
        <v>11671</v>
      </c>
      <c r="R42" s="12">
        <v>19123</v>
      </c>
      <c r="S42" s="21">
        <f t="shared" si="2"/>
        <v>38185.199999999997</v>
      </c>
      <c r="T42" s="21">
        <f t="shared" si="3"/>
        <v>48</v>
      </c>
      <c r="U42" s="21"/>
    </row>
    <row r="43" spans="1:21" ht="13.8" x14ac:dyDescent="0.3">
      <c r="A43" s="59"/>
      <c r="B43" s="6" t="s">
        <v>19</v>
      </c>
      <c r="C43" s="5" t="s">
        <v>14</v>
      </c>
      <c r="D43" s="13">
        <v>190</v>
      </c>
      <c r="E43" s="13">
        <v>67</v>
      </c>
      <c r="F43" s="13">
        <v>69091</v>
      </c>
      <c r="G43" s="13">
        <v>5710</v>
      </c>
      <c r="H43" s="13">
        <v>13074</v>
      </c>
      <c r="I43" s="13">
        <v>199</v>
      </c>
      <c r="J43" s="13">
        <v>238</v>
      </c>
      <c r="K43" s="13">
        <v>91635</v>
      </c>
      <c r="L43" s="13">
        <v>5575</v>
      </c>
      <c r="M43" s="13">
        <v>6466</v>
      </c>
      <c r="N43" s="13">
        <v>389</v>
      </c>
      <c r="O43" s="13">
        <v>305</v>
      </c>
      <c r="P43" s="13">
        <v>160726</v>
      </c>
      <c r="Q43" s="13">
        <v>11285</v>
      </c>
      <c r="R43" s="13">
        <v>19540</v>
      </c>
      <c r="S43" s="21">
        <f t="shared" si="2"/>
        <v>38526.800000000003</v>
      </c>
      <c r="T43" s="21">
        <f t="shared" si="3"/>
        <v>50</v>
      </c>
      <c r="U43" s="22"/>
    </row>
    <row r="44" spans="1:21" ht="13.8" x14ac:dyDescent="0.3">
      <c r="A44" s="60"/>
      <c r="B44" s="6" t="s">
        <v>20</v>
      </c>
      <c r="C44" s="5" t="s">
        <v>14</v>
      </c>
      <c r="D44" s="12">
        <v>189</v>
      </c>
      <c r="E44" s="12">
        <v>54</v>
      </c>
      <c r="F44" s="12">
        <v>69695</v>
      </c>
      <c r="G44" s="12">
        <v>5715</v>
      </c>
      <c r="H44" s="12">
        <v>13058</v>
      </c>
      <c r="I44" s="12">
        <v>201</v>
      </c>
      <c r="J44" s="12">
        <v>153</v>
      </c>
      <c r="K44" s="12">
        <v>90928</v>
      </c>
      <c r="L44" s="12">
        <v>5644</v>
      </c>
      <c r="M44" s="12">
        <v>6366</v>
      </c>
      <c r="N44" s="12">
        <v>390</v>
      </c>
      <c r="O44" s="12">
        <v>207</v>
      </c>
      <c r="P44" s="12">
        <v>160623</v>
      </c>
      <c r="Q44" s="12">
        <v>11359</v>
      </c>
      <c r="R44" s="12">
        <v>19424</v>
      </c>
      <c r="S44" s="21">
        <f t="shared" si="2"/>
        <v>38478.600000000006</v>
      </c>
      <c r="T44" s="21">
        <f t="shared" si="3"/>
        <v>49</v>
      </c>
      <c r="U44" s="21"/>
    </row>
    <row r="45" spans="1:21" ht="13.8" x14ac:dyDescent="0.3">
      <c r="A45" s="61" t="s">
        <v>29</v>
      </c>
      <c r="B45" s="6" t="s">
        <v>16</v>
      </c>
      <c r="C45" s="5" t="s">
        <v>14</v>
      </c>
      <c r="D45" s="13">
        <v>146</v>
      </c>
      <c r="E45" s="13">
        <v>66</v>
      </c>
      <c r="F45" s="13">
        <v>102094</v>
      </c>
      <c r="G45" s="13">
        <v>13773</v>
      </c>
      <c r="H45" s="13">
        <v>19782</v>
      </c>
      <c r="I45" s="13">
        <v>220</v>
      </c>
      <c r="J45" s="13">
        <v>335</v>
      </c>
      <c r="K45" s="13">
        <v>121748</v>
      </c>
      <c r="L45" s="13">
        <v>10484</v>
      </c>
      <c r="M45" s="13">
        <v>8789</v>
      </c>
      <c r="N45" s="13">
        <v>366</v>
      </c>
      <c r="O45" s="13">
        <v>401</v>
      </c>
      <c r="P45" s="13">
        <v>223842</v>
      </c>
      <c r="Q45" s="13">
        <v>24257</v>
      </c>
      <c r="R45" s="13">
        <v>28571</v>
      </c>
      <c r="S45" s="21">
        <f t="shared" si="2"/>
        <v>55560.6</v>
      </c>
      <c r="T45" s="21">
        <f t="shared" si="3"/>
        <v>57</v>
      </c>
      <c r="U45" s="22"/>
    </row>
    <row r="46" spans="1:21" ht="13.8" x14ac:dyDescent="0.3">
      <c r="A46" s="62"/>
      <c r="B46" s="6" t="s">
        <v>17</v>
      </c>
      <c r="C46" s="5" t="s">
        <v>14</v>
      </c>
      <c r="D46" s="12">
        <v>141</v>
      </c>
      <c r="E46" s="12">
        <v>83</v>
      </c>
      <c r="F46" s="12">
        <v>101992</v>
      </c>
      <c r="G46" s="12">
        <v>12702</v>
      </c>
      <c r="H46" s="12">
        <v>19991</v>
      </c>
      <c r="I46" s="12">
        <v>169</v>
      </c>
      <c r="J46" s="12">
        <v>305</v>
      </c>
      <c r="K46" s="12">
        <v>121766</v>
      </c>
      <c r="L46" s="12">
        <v>9941</v>
      </c>
      <c r="M46" s="12">
        <v>8822</v>
      </c>
      <c r="N46" s="12">
        <v>310</v>
      </c>
      <c r="O46" s="12">
        <v>388</v>
      </c>
      <c r="P46" s="12">
        <v>223758</v>
      </c>
      <c r="Q46" s="12">
        <v>22643</v>
      </c>
      <c r="R46" s="12">
        <v>28813</v>
      </c>
      <c r="S46" s="21">
        <f t="shared" si="2"/>
        <v>55244.399999999994</v>
      </c>
      <c r="T46" s="21">
        <f t="shared" si="3"/>
        <v>56</v>
      </c>
      <c r="U46" s="21"/>
    </row>
    <row r="47" spans="1:21" ht="13.8" x14ac:dyDescent="0.3">
      <c r="A47" s="62"/>
      <c r="B47" s="6" t="s">
        <v>18</v>
      </c>
      <c r="C47" s="5" t="s">
        <v>14</v>
      </c>
      <c r="D47" s="13">
        <v>122</v>
      </c>
      <c r="E47" s="13">
        <v>64</v>
      </c>
      <c r="F47" s="13">
        <v>103421</v>
      </c>
      <c r="G47" s="13">
        <v>13529</v>
      </c>
      <c r="H47" s="13">
        <v>25088</v>
      </c>
      <c r="I47" s="13">
        <v>189</v>
      </c>
      <c r="J47" s="13">
        <v>306</v>
      </c>
      <c r="K47" s="13">
        <v>122916</v>
      </c>
      <c r="L47" s="13">
        <v>10871</v>
      </c>
      <c r="M47" s="13">
        <v>11547</v>
      </c>
      <c r="N47" s="13">
        <v>311</v>
      </c>
      <c r="O47" s="13">
        <v>370</v>
      </c>
      <c r="P47" s="13">
        <v>226337</v>
      </c>
      <c r="Q47" s="13">
        <v>24400</v>
      </c>
      <c r="R47" s="13">
        <v>36635</v>
      </c>
      <c r="S47" s="21">
        <f t="shared" si="2"/>
        <v>57672.800000000003</v>
      </c>
      <c r="T47" s="21">
        <f t="shared" si="3"/>
        <v>58</v>
      </c>
      <c r="U47" s="22"/>
    </row>
    <row r="48" spans="1:21" ht="13.8" x14ac:dyDescent="0.3">
      <c r="A48" s="62"/>
      <c r="B48" s="6" t="s">
        <v>19</v>
      </c>
      <c r="C48" s="5" t="s">
        <v>14</v>
      </c>
      <c r="D48" s="12">
        <v>103</v>
      </c>
      <c r="E48" s="12">
        <v>59</v>
      </c>
      <c r="F48" s="12">
        <v>105597</v>
      </c>
      <c r="G48" s="12">
        <v>12605</v>
      </c>
      <c r="H48" s="12">
        <v>25925</v>
      </c>
      <c r="I48" s="12">
        <v>182</v>
      </c>
      <c r="J48" s="12">
        <v>284</v>
      </c>
      <c r="K48" s="12">
        <v>125128</v>
      </c>
      <c r="L48" s="12">
        <v>10454</v>
      </c>
      <c r="M48" s="12">
        <v>12297</v>
      </c>
      <c r="N48" s="12">
        <v>285</v>
      </c>
      <c r="O48" s="12">
        <v>343</v>
      </c>
      <c r="P48" s="12">
        <v>230725</v>
      </c>
      <c r="Q48" s="12">
        <v>23059</v>
      </c>
      <c r="R48" s="12">
        <v>38222</v>
      </c>
      <c r="S48" s="21">
        <f t="shared" si="2"/>
        <v>58583.8</v>
      </c>
      <c r="T48" s="21">
        <f t="shared" si="3"/>
        <v>59</v>
      </c>
      <c r="U48" s="21"/>
    </row>
    <row r="49" spans="1:21" ht="13.8" x14ac:dyDescent="0.3">
      <c r="A49" s="62"/>
      <c r="B49" s="6" t="s">
        <v>20</v>
      </c>
      <c r="C49" s="5" t="s">
        <v>14</v>
      </c>
      <c r="D49" s="13">
        <v>117</v>
      </c>
      <c r="E49" s="13">
        <v>68</v>
      </c>
      <c r="F49" s="13">
        <v>104469</v>
      </c>
      <c r="G49" s="13">
        <v>13443</v>
      </c>
      <c r="H49" s="13">
        <v>30136</v>
      </c>
      <c r="I49" s="13">
        <v>170</v>
      </c>
      <c r="J49" s="13">
        <v>243</v>
      </c>
      <c r="K49" s="13">
        <v>123121</v>
      </c>
      <c r="L49" s="13">
        <v>11411</v>
      </c>
      <c r="M49" s="13">
        <v>14349</v>
      </c>
      <c r="N49" s="13">
        <v>287</v>
      </c>
      <c r="O49" s="13">
        <v>311</v>
      </c>
      <c r="P49" s="13">
        <v>227590</v>
      </c>
      <c r="Q49" s="13">
        <v>24854</v>
      </c>
      <c r="R49" s="13">
        <v>44485</v>
      </c>
      <c r="S49" s="21">
        <f t="shared" si="2"/>
        <v>59562.8</v>
      </c>
      <c r="T49" s="21">
        <f t="shared" si="3"/>
        <v>60</v>
      </c>
      <c r="U49" s="22"/>
    </row>
    <row r="50" spans="1:21" ht="13.8" x14ac:dyDescent="0.3">
      <c r="A50" s="62"/>
      <c r="B50" s="6" t="s">
        <v>21</v>
      </c>
      <c r="C50" s="5" t="s">
        <v>14</v>
      </c>
      <c r="D50" s="12">
        <v>104</v>
      </c>
      <c r="E50" s="12">
        <v>51</v>
      </c>
      <c r="F50" s="12">
        <v>105221</v>
      </c>
      <c r="G50" s="12">
        <v>13204</v>
      </c>
      <c r="H50" s="12">
        <v>33853</v>
      </c>
      <c r="I50" s="12">
        <v>187</v>
      </c>
      <c r="J50" s="12">
        <v>243</v>
      </c>
      <c r="K50" s="12">
        <v>124810</v>
      </c>
      <c r="L50" s="12">
        <v>11652</v>
      </c>
      <c r="M50" s="12">
        <v>16196</v>
      </c>
      <c r="N50" s="12">
        <v>291</v>
      </c>
      <c r="O50" s="12">
        <v>294</v>
      </c>
      <c r="P50" s="12">
        <v>230031</v>
      </c>
      <c r="Q50" s="12">
        <v>24856</v>
      </c>
      <c r="R50" s="12">
        <v>50049</v>
      </c>
      <c r="S50" s="21">
        <f t="shared" si="2"/>
        <v>61162.399999999994</v>
      </c>
      <c r="T50" s="21">
        <f t="shared" si="3"/>
        <v>61</v>
      </c>
      <c r="U50" s="21"/>
    </row>
    <row r="51" spans="1:21" ht="13.8" x14ac:dyDescent="0.3">
      <c r="A51" s="62"/>
      <c r="B51" s="6" t="s">
        <v>22</v>
      </c>
      <c r="C51" s="5" t="s">
        <v>14</v>
      </c>
      <c r="D51" s="13">
        <v>104</v>
      </c>
      <c r="E51" s="13">
        <v>53</v>
      </c>
      <c r="F51" s="13">
        <v>106127</v>
      </c>
      <c r="G51" s="13">
        <v>12542</v>
      </c>
      <c r="H51" s="13">
        <v>33682</v>
      </c>
      <c r="I51" s="13">
        <v>182</v>
      </c>
      <c r="J51" s="13">
        <v>232</v>
      </c>
      <c r="K51" s="13">
        <v>125191</v>
      </c>
      <c r="L51" s="13">
        <v>11353</v>
      </c>
      <c r="M51" s="13">
        <v>16560</v>
      </c>
      <c r="N51" s="13">
        <v>286</v>
      </c>
      <c r="O51" s="13">
        <v>285</v>
      </c>
      <c r="P51" s="13">
        <v>231318</v>
      </c>
      <c r="Q51" s="13">
        <v>23895</v>
      </c>
      <c r="R51" s="13">
        <v>50242</v>
      </c>
      <c r="S51" s="21">
        <f t="shared" si="2"/>
        <v>61262.400000000001</v>
      </c>
      <c r="T51" s="21">
        <f t="shared" si="3"/>
        <v>62</v>
      </c>
      <c r="U51" s="22"/>
    </row>
    <row r="52" spans="1:21" ht="13.8" x14ac:dyDescent="0.3">
      <c r="A52" s="63"/>
      <c r="B52" s="6" t="s">
        <v>23</v>
      </c>
      <c r="C52" s="5" t="s">
        <v>14</v>
      </c>
      <c r="D52" s="12">
        <v>108</v>
      </c>
      <c r="E52" s="12">
        <v>41</v>
      </c>
      <c r="F52" s="12">
        <v>105380</v>
      </c>
      <c r="G52" s="12">
        <v>13640</v>
      </c>
      <c r="H52" s="12">
        <v>34180</v>
      </c>
      <c r="I52" s="12">
        <v>167</v>
      </c>
      <c r="J52" s="12">
        <v>231</v>
      </c>
      <c r="K52" s="12">
        <v>125891</v>
      </c>
      <c r="L52" s="12">
        <v>12167</v>
      </c>
      <c r="M52" s="12">
        <v>17063</v>
      </c>
      <c r="N52" s="12">
        <v>275</v>
      </c>
      <c r="O52" s="12">
        <v>272</v>
      </c>
      <c r="P52" s="12">
        <v>231271</v>
      </c>
      <c r="Q52" s="12">
        <v>25807</v>
      </c>
      <c r="R52" s="12">
        <v>51243</v>
      </c>
      <c r="S52" s="21">
        <f t="shared" si="2"/>
        <v>61828.6</v>
      </c>
      <c r="T52" s="21">
        <f t="shared" si="3"/>
        <v>63</v>
      </c>
      <c r="U52" s="21"/>
    </row>
    <row r="53" spans="1:21" ht="13.8" x14ac:dyDescent="0.3">
      <c r="A53" s="58" t="s">
        <v>30</v>
      </c>
      <c r="B53" s="6" t="s">
        <v>16</v>
      </c>
      <c r="C53" s="5" t="s">
        <v>14</v>
      </c>
      <c r="D53" s="13">
        <v>27</v>
      </c>
      <c r="E53" s="13">
        <v>0</v>
      </c>
      <c r="F53" s="13">
        <v>14933</v>
      </c>
      <c r="G53" s="13">
        <v>1463</v>
      </c>
      <c r="H53" s="13">
        <v>1743</v>
      </c>
      <c r="I53" s="13">
        <v>71</v>
      </c>
      <c r="J53" s="13">
        <v>7</v>
      </c>
      <c r="K53" s="13">
        <v>17815</v>
      </c>
      <c r="L53" s="13">
        <v>1121</v>
      </c>
      <c r="M53" s="13">
        <v>786</v>
      </c>
      <c r="N53" s="13">
        <v>98</v>
      </c>
      <c r="O53" s="13">
        <v>7</v>
      </c>
      <c r="P53" s="13">
        <v>32748</v>
      </c>
      <c r="Q53" s="13">
        <v>2584</v>
      </c>
      <c r="R53" s="13">
        <v>2529</v>
      </c>
      <c r="S53" s="21">
        <f t="shared" si="2"/>
        <v>7612.8000000000011</v>
      </c>
      <c r="T53" s="21">
        <f t="shared" si="3"/>
        <v>40</v>
      </c>
      <c r="U53" s="22"/>
    </row>
    <row r="54" spans="1:21" ht="13.8" x14ac:dyDescent="0.3">
      <c r="A54" s="59"/>
      <c r="B54" s="6" t="s">
        <v>17</v>
      </c>
      <c r="C54" s="5" t="s">
        <v>14</v>
      </c>
      <c r="D54" s="12">
        <v>24</v>
      </c>
      <c r="E54" s="12">
        <v>1</v>
      </c>
      <c r="F54" s="12">
        <v>14985</v>
      </c>
      <c r="G54" s="12">
        <v>1455</v>
      </c>
      <c r="H54" s="12">
        <v>1753</v>
      </c>
      <c r="I54" s="12">
        <v>63</v>
      </c>
      <c r="J54" s="12">
        <v>14</v>
      </c>
      <c r="K54" s="12">
        <v>17763</v>
      </c>
      <c r="L54" s="12">
        <v>1128</v>
      </c>
      <c r="M54" s="12">
        <v>784</v>
      </c>
      <c r="N54" s="12">
        <v>87</v>
      </c>
      <c r="O54" s="12">
        <v>15</v>
      </c>
      <c r="P54" s="12">
        <v>32748</v>
      </c>
      <c r="Q54" s="12">
        <v>2583</v>
      </c>
      <c r="R54" s="12">
        <v>2537</v>
      </c>
      <c r="S54" s="21">
        <f t="shared" si="2"/>
        <v>7611.4000000000005</v>
      </c>
      <c r="T54" s="21">
        <f t="shared" si="3"/>
        <v>39</v>
      </c>
      <c r="U54" s="21"/>
    </row>
    <row r="55" spans="1:21" ht="13.8" x14ac:dyDescent="0.3">
      <c r="A55" s="59"/>
      <c r="B55" s="6" t="s">
        <v>18</v>
      </c>
      <c r="C55" s="5" t="s">
        <v>14</v>
      </c>
      <c r="D55" s="13">
        <v>31</v>
      </c>
      <c r="E55" s="13">
        <v>1</v>
      </c>
      <c r="F55" s="13">
        <v>15137</v>
      </c>
      <c r="G55" s="13">
        <v>1547</v>
      </c>
      <c r="H55" s="13">
        <v>2049</v>
      </c>
      <c r="I55" s="13">
        <v>76</v>
      </c>
      <c r="J55" s="13">
        <v>10</v>
      </c>
      <c r="K55" s="13">
        <v>17655</v>
      </c>
      <c r="L55" s="13">
        <v>1224</v>
      </c>
      <c r="M55" s="13">
        <v>925</v>
      </c>
      <c r="N55" s="13">
        <v>107</v>
      </c>
      <c r="O55" s="13">
        <v>11</v>
      </c>
      <c r="P55" s="13">
        <v>32792</v>
      </c>
      <c r="Q55" s="13">
        <v>2771</v>
      </c>
      <c r="R55" s="13">
        <v>2974</v>
      </c>
      <c r="S55" s="21">
        <f t="shared" si="2"/>
        <v>7752.4</v>
      </c>
      <c r="T55" s="21">
        <f t="shared" si="3"/>
        <v>42</v>
      </c>
      <c r="U55" s="22"/>
    </row>
    <row r="56" spans="1:21" ht="13.8" x14ac:dyDescent="0.3">
      <c r="A56" s="59"/>
      <c r="B56" s="6" t="s">
        <v>19</v>
      </c>
      <c r="C56" s="5" t="s">
        <v>14</v>
      </c>
      <c r="D56" s="12">
        <v>16</v>
      </c>
      <c r="E56" s="12">
        <v>1</v>
      </c>
      <c r="F56" s="12">
        <v>14967</v>
      </c>
      <c r="G56" s="12">
        <v>1521</v>
      </c>
      <c r="H56" s="12">
        <v>1903</v>
      </c>
      <c r="I56" s="12">
        <v>50</v>
      </c>
      <c r="J56" s="12">
        <v>8</v>
      </c>
      <c r="K56" s="12">
        <v>18020</v>
      </c>
      <c r="L56" s="12">
        <v>1265</v>
      </c>
      <c r="M56" s="12">
        <v>853</v>
      </c>
      <c r="N56" s="12">
        <v>66</v>
      </c>
      <c r="O56" s="12">
        <v>9</v>
      </c>
      <c r="P56" s="12">
        <v>32987</v>
      </c>
      <c r="Q56" s="12">
        <v>2786</v>
      </c>
      <c r="R56" s="12">
        <v>2756</v>
      </c>
      <c r="S56" s="21">
        <f t="shared" si="2"/>
        <v>7733.9999999999991</v>
      </c>
      <c r="T56" s="21">
        <f t="shared" si="3"/>
        <v>41</v>
      </c>
      <c r="U56" s="21"/>
    </row>
    <row r="57" spans="1:21" ht="13.8" x14ac:dyDescent="0.3">
      <c r="A57" s="59"/>
      <c r="B57" s="6" t="s">
        <v>20</v>
      </c>
      <c r="C57" s="5" t="s">
        <v>14</v>
      </c>
      <c r="D57" s="13">
        <v>20</v>
      </c>
      <c r="E57" s="13">
        <v>5</v>
      </c>
      <c r="F57" s="13">
        <v>15128</v>
      </c>
      <c r="G57" s="13">
        <v>1729</v>
      </c>
      <c r="H57" s="13">
        <v>2245</v>
      </c>
      <c r="I57" s="13">
        <v>44</v>
      </c>
      <c r="J57" s="13">
        <v>3</v>
      </c>
      <c r="K57" s="13">
        <v>17716</v>
      </c>
      <c r="L57" s="13">
        <v>1368</v>
      </c>
      <c r="M57" s="13">
        <v>972</v>
      </c>
      <c r="N57" s="13">
        <v>64</v>
      </c>
      <c r="O57" s="13">
        <v>8</v>
      </c>
      <c r="P57" s="13">
        <v>32844</v>
      </c>
      <c r="Q57" s="13">
        <v>3097</v>
      </c>
      <c r="R57" s="13">
        <v>3217</v>
      </c>
      <c r="S57" s="21">
        <f t="shared" si="2"/>
        <v>7858.7999999999993</v>
      </c>
      <c r="T57" s="21">
        <f t="shared" si="3"/>
        <v>45</v>
      </c>
      <c r="U57" s="22"/>
    </row>
    <row r="58" spans="1:21" ht="13.8" x14ac:dyDescent="0.3">
      <c r="A58" s="59"/>
      <c r="B58" s="6" t="s">
        <v>21</v>
      </c>
      <c r="C58" s="5" t="s">
        <v>14</v>
      </c>
      <c r="D58" s="12">
        <v>19</v>
      </c>
      <c r="E58" s="12">
        <v>0</v>
      </c>
      <c r="F58" s="12">
        <v>14969</v>
      </c>
      <c r="G58" s="12">
        <v>1688</v>
      </c>
      <c r="H58" s="12">
        <v>2293</v>
      </c>
      <c r="I58" s="12">
        <v>66</v>
      </c>
      <c r="J58" s="12">
        <v>9</v>
      </c>
      <c r="K58" s="12">
        <v>17617</v>
      </c>
      <c r="L58" s="12">
        <v>1410</v>
      </c>
      <c r="M58" s="12">
        <v>1052</v>
      </c>
      <c r="N58" s="12">
        <v>85</v>
      </c>
      <c r="O58" s="12">
        <v>9</v>
      </c>
      <c r="P58" s="12">
        <v>32586</v>
      </c>
      <c r="Q58" s="12">
        <v>3098</v>
      </c>
      <c r="R58" s="12">
        <v>3345</v>
      </c>
      <c r="S58" s="21">
        <f t="shared" si="2"/>
        <v>7841.6</v>
      </c>
      <c r="T58" s="21">
        <f t="shared" si="3"/>
        <v>44</v>
      </c>
      <c r="U58" s="21"/>
    </row>
    <row r="59" spans="1:21" ht="13.8" x14ac:dyDescent="0.3">
      <c r="A59" s="60"/>
      <c r="B59" s="6" t="s">
        <v>22</v>
      </c>
      <c r="C59" s="5" t="s">
        <v>14</v>
      </c>
      <c r="D59" s="13">
        <v>14</v>
      </c>
      <c r="E59" s="13">
        <v>3</v>
      </c>
      <c r="F59" s="13">
        <v>14771</v>
      </c>
      <c r="G59" s="13">
        <v>1703</v>
      </c>
      <c r="H59" s="13">
        <v>2666</v>
      </c>
      <c r="I59" s="13">
        <v>49</v>
      </c>
      <c r="J59" s="13">
        <v>11</v>
      </c>
      <c r="K59" s="13">
        <v>17241</v>
      </c>
      <c r="L59" s="13">
        <v>1369</v>
      </c>
      <c r="M59" s="13">
        <v>1116</v>
      </c>
      <c r="N59" s="13">
        <v>63</v>
      </c>
      <c r="O59" s="13">
        <v>14</v>
      </c>
      <c r="P59" s="13">
        <v>32012</v>
      </c>
      <c r="Q59" s="13">
        <v>3072</v>
      </c>
      <c r="R59" s="13">
        <v>3782</v>
      </c>
      <c r="S59" s="21">
        <f t="shared" si="2"/>
        <v>7801.1999999999989</v>
      </c>
      <c r="T59" s="21">
        <f t="shared" si="3"/>
        <v>43</v>
      </c>
      <c r="U59" s="22"/>
    </row>
    <row r="60" spans="1:21" ht="13.8" x14ac:dyDescent="0.3">
      <c r="A60" s="58" t="s">
        <v>31</v>
      </c>
      <c r="B60" s="6" t="s">
        <v>16</v>
      </c>
      <c r="C60" s="5" t="s">
        <v>14</v>
      </c>
      <c r="D60" s="12">
        <v>98</v>
      </c>
      <c r="E60" s="12">
        <v>173</v>
      </c>
      <c r="F60" s="12">
        <v>73695</v>
      </c>
      <c r="G60" s="12">
        <v>11683</v>
      </c>
      <c r="H60" s="12">
        <v>10955</v>
      </c>
      <c r="I60" s="12">
        <v>168</v>
      </c>
      <c r="J60" s="12">
        <v>600</v>
      </c>
      <c r="K60" s="12">
        <v>94449</v>
      </c>
      <c r="L60" s="12">
        <v>9238</v>
      </c>
      <c r="M60" s="12">
        <v>4855</v>
      </c>
      <c r="N60" s="12">
        <v>266</v>
      </c>
      <c r="O60" s="12">
        <v>773</v>
      </c>
      <c r="P60" s="12">
        <v>168144</v>
      </c>
      <c r="Q60" s="12">
        <v>20921</v>
      </c>
      <c r="R60" s="12">
        <v>15810</v>
      </c>
      <c r="S60" s="21">
        <f t="shared" si="2"/>
        <v>41236</v>
      </c>
      <c r="T60" s="21">
        <f t="shared" si="3"/>
        <v>51</v>
      </c>
      <c r="U60" s="21"/>
    </row>
    <row r="61" spans="1:21" ht="13.8" x14ac:dyDescent="0.3">
      <c r="A61" s="59"/>
      <c r="B61" s="6" t="s">
        <v>17</v>
      </c>
      <c r="C61" s="5" t="s">
        <v>14</v>
      </c>
      <c r="D61" s="13">
        <v>114</v>
      </c>
      <c r="E61" s="13">
        <v>161</v>
      </c>
      <c r="F61" s="13">
        <v>74165</v>
      </c>
      <c r="G61" s="13">
        <v>11325</v>
      </c>
      <c r="H61" s="13">
        <v>10958</v>
      </c>
      <c r="I61" s="13">
        <v>174</v>
      </c>
      <c r="J61" s="13">
        <v>561</v>
      </c>
      <c r="K61" s="13">
        <v>94933</v>
      </c>
      <c r="L61" s="13">
        <v>8858</v>
      </c>
      <c r="M61" s="13">
        <v>5065</v>
      </c>
      <c r="N61" s="13">
        <v>288</v>
      </c>
      <c r="O61" s="13">
        <v>722</v>
      </c>
      <c r="P61" s="13">
        <v>169098</v>
      </c>
      <c r="Q61" s="13">
        <v>20183</v>
      </c>
      <c r="R61" s="13">
        <v>16023</v>
      </c>
      <c r="S61" s="21">
        <f t="shared" si="2"/>
        <v>41320.399999999994</v>
      </c>
      <c r="T61" s="21">
        <f t="shared" si="3"/>
        <v>52</v>
      </c>
      <c r="U61" s="22"/>
    </row>
    <row r="62" spans="1:21" ht="13.8" x14ac:dyDescent="0.3">
      <c r="A62" s="59"/>
      <c r="B62" s="6" t="s">
        <v>18</v>
      </c>
      <c r="C62" s="5" t="s">
        <v>14</v>
      </c>
      <c r="D62" s="12">
        <v>142</v>
      </c>
      <c r="E62" s="12">
        <v>168</v>
      </c>
      <c r="F62" s="12">
        <v>75469</v>
      </c>
      <c r="G62" s="12">
        <v>12364</v>
      </c>
      <c r="H62" s="12">
        <v>13581</v>
      </c>
      <c r="I62" s="12">
        <v>190</v>
      </c>
      <c r="J62" s="12">
        <v>536</v>
      </c>
      <c r="K62" s="12">
        <v>94870</v>
      </c>
      <c r="L62" s="12">
        <v>9882</v>
      </c>
      <c r="M62" s="12">
        <v>5998</v>
      </c>
      <c r="N62" s="12">
        <v>332</v>
      </c>
      <c r="O62" s="12">
        <v>704</v>
      </c>
      <c r="P62" s="12">
        <v>170339</v>
      </c>
      <c r="Q62" s="12">
        <v>22246</v>
      </c>
      <c r="R62" s="12">
        <v>19579</v>
      </c>
      <c r="S62" s="21">
        <f t="shared" si="2"/>
        <v>42706.400000000001</v>
      </c>
      <c r="T62" s="21">
        <f t="shared" si="3"/>
        <v>54</v>
      </c>
      <c r="U62" s="21"/>
    </row>
    <row r="63" spans="1:21" ht="13.8" x14ac:dyDescent="0.3">
      <c r="A63" s="59"/>
      <c r="B63" s="6" t="s">
        <v>19</v>
      </c>
      <c r="C63" s="5" t="s">
        <v>14</v>
      </c>
      <c r="D63" s="13">
        <v>128</v>
      </c>
      <c r="E63" s="13">
        <v>112</v>
      </c>
      <c r="F63" s="13">
        <v>75187</v>
      </c>
      <c r="G63" s="13">
        <v>11738</v>
      </c>
      <c r="H63" s="13">
        <v>13630</v>
      </c>
      <c r="I63" s="13">
        <v>177</v>
      </c>
      <c r="J63" s="13">
        <v>348</v>
      </c>
      <c r="K63" s="13">
        <v>95099</v>
      </c>
      <c r="L63" s="13">
        <v>9616</v>
      </c>
      <c r="M63" s="13">
        <v>6245</v>
      </c>
      <c r="N63" s="13">
        <v>305</v>
      </c>
      <c r="O63" s="13">
        <v>460</v>
      </c>
      <c r="P63" s="13">
        <v>170286</v>
      </c>
      <c r="Q63" s="13">
        <v>21354</v>
      </c>
      <c r="R63" s="13">
        <v>19875</v>
      </c>
      <c r="S63" s="21">
        <f t="shared" si="2"/>
        <v>42517</v>
      </c>
      <c r="T63" s="21">
        <f t="shared" si="3"/>
        <v>53</v>
      </c>
      <c r="U63" s="22"/>
    </row>
    <row r="64" spans="1:21" ht="13.8" x14ac:dyDescent="0.3">
      <c r="A64" s="60"/>
      <c r="B64" s="6" t="s">
        <v>20</v>
      </c>
      <c r="C64" s="5" t="s">
        <v>14</v>
      </c>
      <c r="D64" s="12">
        <v>112</v>
      </c>
      <c r="E64" s="12">
        <v>136</v>
      </c>
      <c r="F64" s="12">
        <v>75629</v>
      </c>
      <c r="G64" s="12">
        <v>12248</v>
      </c>
      <c r="H64" s="12">
        <v>15567</v>
      </c>
      <c r="I64" s="12">
        <v>185</v>
      </c>
      <c r="J64" s="12">
        <v>329</v>
      </c>
      <c r="K64" s="12">
        <v>94925</v>
      </c>
      <c r="L64" s="12">
        <v>10193</v>
      </c>
      <c r="M64" s="12">
        <v>7058</v>
      </c>
      <c r="N64" s="12">
        <v>297</v>
      </c>
      <c r="O64" s="12">
        <v>465</v>
      </c>
      <c r="P64" s="12">
        <v>170554</v>
      </c>
      <c r="Q64" s="12">
        <v>22441</v>
      </c>
      <c r="R64" s="12">
        <v>22625</v>
      </c>
      <c r="S64" s="21">
        <f t="shared" si="2"/>
        <v>43335.8</v>
      </c>
      <c r="T64" s="21">
        <f t="shared" si="3"/>
        <v>55</v>
      </c>
      <c r="U64" s="21"/>
    </row>
    <row r="65" spans="1:21" ht="13.8" x14ac:dyDescent="0.3">
      <c r="A65" s="58" t="s">
        <v>32</v>
      </c>
      <c r="B65" s="6" t="s">
        <v>16</v>
      </c>
      <c r="C65" s="5" t="s">
        <v>14</v>
      </c>
      <c r="D65" s="13">
        <v>9</v>
      </c>
      <c r="E65" s="13">
        <v>0</v>
      </c>
      <c r="F65" s="13">
        <v>4900</v>
      </c>
      <c r="G65" s="13">
        <v>329</v>
      </c>
      <c r="H65" s="13">
        <v>1367</v>
      </c>
      <c r="I65" s="13">
        <v>10</v>
      </c>
      <c r="J65" s="13">
        <v>4</v>
      </c>
      <c r="K65" s="13">
        <v>5650</v>
      </c>
      <c r="L65" s="13">
        <v>327</v>
      </c>
      <c r="M65" s="13">
        <v>570</v>
      </c>
      <c r="N65" s="13">
        <v>19</v>
      </c>
      <c r="O65" s="13">
        <v>4</v>
      </c>
      <c r="P65" s="13">
        <v>10550</v>
      </c>
      <c r="Q65" s="13">
        <v>656</v>
      </c>
      <c r="R65" s="13">
        <v>1937</v>
      </c>
      <c r="S65" s="21">
        <f t="shared" si="2"/>
        <v>2637</v>
      </c>
      <c r="T65" s="21">
        <f t="shared" si="3"/>
        <v>9</v>
      </c>
      <c r="U65" s="22"/>
    </row>
    <row r="66" spans="1:21" ht="13.8" x14ac:dyDescent="0.3">
      <c r="A66" s="59"/>
      <c r="B66" s="6" t="s">
        <v>17</v>
      </c>
      <c r="C66" s="5" t="s">
        <v>14</v>
      </c>
      <c r="D66" s="12">
        <v>6</v>
      </c>
      <c r="E66" s="12">
        <v>3</v>
      </c>
      <c r="F66" s="12">
        <v>5075</v>
      </c>
      <c r="G66" s="12">
        <v>307</v>
      </c>
      <c r="H66" s="12">
        <v>1478</v>
      </c>
      <c r="I66" s="12">
        <v>6</v>
      </c>
      <c r="J66" s="12">
        <v>8</v>
      </c>
      <c r="K66" s="12">
        <v>5766</v>
      </c>
      <c r="L66" s="12">
        <v>307</v>
      </c>
      <c r="M66" s="12">
        <v>681</v>
      </c>
      <c r="N66" s="12">
        <v>12</v>
      </c>
      <c r="O66" s="12">
        <v>11</v>
      </c>
      <c r="P66" s="12">
        <v>10841</v>
      </c>
      <c r="Q66" s="12">
        <v>614</v>
      </c>
      <c r="R66" s="12">
        <v>2159</v>
      </c>
      <c r="S66" s="21">
        <f t="shared" si="2"/>
        <v>2729.8</v>
      </c>
      <c r="T66" s="21">
        <f t="shared" si="3"/>
        <v>10</v>
      </c>
      <c r="U66" s="21"/>
    </row>
    <row r="67" spans="1:21" ht="13.8" x14ac:dyDescent="0.3">
      <c r="A67" s="59"/>
      <c r="B67" s="6" t="s">
        <v>18</v>
      </c>
      <c r="C67" s="5" t="s">
        <v>14</v>
      </c>
      <c r="D67" s="13">
        <v>8</v>
      </c>
      <c r="E67" s="13">
        <v>5</v>
      </c>
      <c r="F67" s="13">
        <v>4941</v>
      </c>
      <c r="G67" s="13">
        <v>285</v>
      </c>
      <c r="H67" s="13">
        <v>1683</v>
      </c>
      <c r="I67" s="13">
        <v>3</v>
      </c>
      <c r="J67" s="13">
        <v>4</v>
      </c>
      <c r="K67" s="13">
        <v>5821</v>
      </c>
      <c r="L67" s="13">
        <v>319</v>
      </c>
      <c r="M67" s="13">
        <v>652</v>
      </c>
      <c r="N67" s="13">
        <v>11</v>
      </c>
      <c r="O67" s="13">
        <v>9</v>
      </c>
      <c r="P67" s="13">
        <v>10762</v>
      </c>
      <c r="Q67" s="13">
        <v>604</v>
      </c>
      <c r="R67" s="13">
        <v>2335</v>
      </c>
      <c r="S67" s="21">
        <f t="shared" si="2"/>
        <v>2746.4</v>
      </c>
      <c r="T67" s="21">
        <f t="shared" si="3"/>
        <v>11</v>
      </c>
      <c r="U67" s="22"/>
    </row>
    <row r="68" spans="1:21" ht="13.8" x14ac:dyDescent="0.3">
      <c r="A68" s="60"/>
      <c r="B68" s="6" t="s">
        <v>19</v>
      </c>
      <c r="C68" s="5" t="s">
        <v>14</v>
      </c>
      <c r="D68" s="12">
        <v>11</v>
      </c>
      <c r="E68" s="12">
        <v>2</v>
      </c>
      <c r="F68" s="12">
        <v>5086</v>
      </c>
      <c r="G68" s="12">
        <v>305</v>
      </c>
      <c r="H68" s="12">
        <v>1713</v>
      </c>
      <c r="I68" s="12">
        <v>6</v>
      </c>
      <c r="J68" s="12">
        <v>6</v>
      </c>
      <c r="K68" s="12">
        <v>5728</v>
      </c>
      <c r="L68" s="12">
        <v>328</v>
      </c>
      <c r="M68" s="12">
        <v>777</v>
      </c>
      <c r="N68" s="12">
        <v>17</v>
      </c>
      <c r="O68" s="12">
        <v>8</v>
      </c>
      <c r="P68" s="12">
        <v>10814</v>
      </c>
      <c r="Q68" s="12">
        <v>633</v>
      </c>
      <c r="R68" s="12">
        <v>2490</v>
      </c>
      <c r="S68" s="21">
        <f t="shared" si="2"/>
        <v>2795.8</v>
      </c>
      <c r="T68" s="21">
        <f t="shared" si="3"/>
        <v>12</v>
      </c>
      <c r="U68" s="21"/>
    </row>
    <row r="69" spans="1:21" x14ac:dyDescent="0.25">
      <c r="A69" s="9" t="s">
        <v>33</v>
      </c>
    </row>
  </sheetData>
  <mergeCells count="15">
    <mergeCell ref="A6:A13"/>
    <mergeCell ref="A3:C3"/>
    <mergeCell ref="D3:H3"/>
    <mergeCell ref="I3:M3"/>
    <mergeCell ref="N3:R3"/>
    <mergeCell ref="A4:C4"/>
    <mergeCell ref="A53:A59"/>
    <mergeCell ref="A60:A64"/>
    <mergeCell ref="A65:A68"/>
    <mergeCell ref="A14:A19"/>
    <mergeCell ref="A20:A25"/>
    <mergeCell ref="A26:A33"/>
    <mergeCell ref="A34:A39"/>
    <mergeCell ref="A40:A44"/>
    <mergeCell ref="A45:A52"/>
  </mergeCells>
  <hyperlinks>
    <hyperlink ref="A2" r:id="rId1" display="http://stats.oecd.org/OECDStat_Metadata/ShowMetadata.ashx?Dataset=HEALTH_STAT&amp;ShowOnWeb=true&amp;Lang=en" xr:uid="{00000000-0004-0000-0200-000000000000}"/>
    <hyperlink ref="D4" r:id="rId2" display="http://stats.oecd.org/OECDStat_Metadata/ShowMetadata.ashx?Dataset=HEALTH_STAT&amp;Coords=[VAR].[CICDTBLS]&amp;ShowOnWeb=true&amp;Lang=en" xr:uid="{00000000-0004-0000-0200-000001000000}"/>
    <hyperlink ref="E4" r:id="rId3" display="http://stats.oecd.org/OECDStat_Metadata/ShowMetadata.ashx?Dataset=HEALTH_STAT&amp;Coords=[VAR].[CICDHIVD]&amp;ShowOnWeb=true&amp;Lang=en" xr:uid="{00000000-0004-0000-0200-000002000000}"/>
    <hyperlink ref="F4" r:id="rId4" display="http://stats.oecd.org/OECDStat_Metadata/ShowMetadata.ashx?Dataset=HEALTH_STAT&amp;Coords=[VAR].[CICDTUME]&amp;ShowOnWeb=true&amp;Lang=en" xr:uid="{00000000-0004-0000-0200-000003000000}"/>
    <hyperlink ref="G4" r:id="rId5" display="http://stats.oecd.org/OECDStat_Metadata/ShowMetadata.ashx?Dataset=HEALTH_STAT&amp;Coords=[VAR].[CICDDBTM]&amp;ShowOnWeb=true&amp;Lang=en" xr:uid="{00000000-0004-0000-0200-000004000000}"/>
    <hyperlink ref="H4" r:id="rId6" display="http://stats.oecd.org/OECDStat_Metadata/ShowMetadata.ashx?Dataset=HEALTH_STAT&amp;Coords=[VAR].[CICDDMTA]&amp;ShowOnWeb=true&amp;Lang=en" xr:uid="{00000000-0004-0000-0200-000005000000}"/>
    <hyperlink ref="I4" r:id="rId7" display="http://stats.oecd.org/OECDStat_Metadata/ShowMetadata.ashx?Dataset=HEALTH_STAT&amp;Coords=[VAR].[CICDTBLS]&amp;ShowOnWeb=true&amp;Lang=en" xr:uid="{00000000-0004-0000-0200-000006000000}"/>
    <hyperlink ref="J4" r:id="rId8" display="http://stats.oecd.org/OECDStat_Metadata/ShowMetadata.ashx?Dataset=HEALTH_STAT&amp;Coords=[VAR].[CICDHIVD]&amp;ShowOnWeb=true&amp;Lang=en" xr:uid="{00000000-0004-0000-0200-000007000000}"/>
    <hyperlink ref="K4" r:id="rId9" display="http://stats.oecd.org/OECDStat_Metadata/ShowMetadata.ashx?Dataset=HEALTH_STAT&amp;Coords=[VAR].[CICDTUME]&amp;ShowOnWeb=true&amp;Lang=en" xr:uid="{00000000-0004-0000-0200-000008000000}"/>
    <hyperlink ref="L4" r:id="rId10" display="http://stats.oecd.org/OECDStat_Metadata/ShowMetadata.ashx?Dataset=HEALTH_STAT&amp;Coords=[VAR].[CICDDBTM]&amp;ShowOnWeb=true&amp;Lang=en" xr:uid="{00000000-0004-0000-0200-000009000000}"/>
    <hyperlink ref="M4" r:id="rId11" display="http://stats.oecd.org/OECDStat_Metadata/ShowMetadata.ashx?Dataset=HEALTH_STAT&amp;Coords=[VAR].[CICDDMTA]&amp;ShowOnWeb=true&amp;Lang=en" xr:uid="{00000000-0004-0000-0200-00000A000000}"/>
    <hyperlink ref="N4" r:id="rId12" display="http://stats.oecd.org/OECDStat_Metadata/ShowMetadata.ashx?Dataset=HEALTH_STAT&amp;Coords=[VAR].[CICDTBLS]&amp;ShowOnWeb=true&amp;Lang=en" xr:uid="{00000000-0004-0000-0200-00000B000000}"/>
    <hyperlink ref="O4" r:id="rId13" display="http://stats.oecd.org/OECDStat_Metadata/ShowMetadata.ashx?Dataset=HEALTH_STAT&amp;Coords=[VAR].[CICDHIVD]&amp;ShowOnWeb=true&amp;Lang=en" xr:uid="{00000000-0004-0000-0200-00000C000000}"/>
    <hyperlink ref="P4" r:id="rId14" display="http://stats.oecd.org/OECDStat_Metadata/ShowMetadata.ashx?Dataset=HEALTH_STAT&amp;Coords=[VAR].[CICDTUME]&amp;ShowOnWeb=true&amp;Lang=en" xr:uid="{00000000-0004-0000-0200-00000D000000}"/>
    <hyperlink ref="Q4" r:id="rId15" display="http://stats.oecd.org/OECDStat_Metadata/ShowMetadata.ashx?Dataset=HEALTH_STAT&amp;Coords=[VAR].[CICDDBTM]&amp;ShowOnWeb=true&amp;Lang=en" xr:uid="{00000000-0004-0000-0200-00000E000000}"/>
    <hyperlink ref="R4" r:id="rId16" display="http://stats.oecd.org/OECDStat_Metadata/ShowMetadata.ashx?Dataset=HEALTH_STAT&amp;Coords=[VAR].[CICDDMTA]&amp;ShowOnWeb=true&amp;Lang=en" xr:uid="{00000000-0004-0000-0200-00000F000000}"/>
    <hyperlink ref="A45" r:id="rId17" display="http://stats.oecd.org/OECDStat_Metadata/ShowMetadata.ashx?Dataset=HEALTH_STAT&amp;Coords=[COU].[DEU]&amp;ShowOnWeb=true&amp;Lang=en" xr:uid="{00000000-0004-0000-0200-000010000000}"/>
    <hyperlink ref="A69" r:id="rId18" display="https://stats-2.oecd.org/index.aspx?DatasetCode=HEALTH_STAT" xr:uid="{00000000-0004-0000-0200-000011000000}"/>
  </hyperlinks>
  <pageMargins left="0.75" right="0.75" top="1" bottom="1" header="0.5" footer="0.5"/>
  <pageSetup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Tabelle1</vt:lpstr>
      <vt:lpstr>Sheet1</vt:lpstr>
      <vt:lpstr>OECD.Stat export (4)</vt:lpstr>
      <vt:lpstr>OECD.Stat export (7)</vt:lpstr>
      <vt:lpstr>OECD.Stat export (5)</vt:lpstr>
      <vt:lpstr>OECD.Stat export (3)</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OECD.Stat</dc:creator>
  <cp:lastModifiedBy>Muhammad khuram Latif</cp:lastModifiedBy>
  <dcterms:created xsi:type="dcterms:W3CDTF">2023-05-04T17:06:22Z</dcterms:created>
  <dcterms:modified xsi:type="dcterms:W3CDTF">2023-05-13T23:22:26Z</dcterms:modified>
</cp:coreProperties>
</file>