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275C0CDB-34DD-456D-9522-2B102BB03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atok (2)" sheetId="2" r:id="rId1"/>
    <sheet name="Adato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J47" i="2"/>
  <c r="J46" i="2"/>
  <c r="J45" i="2"/>
  <c r="J44" i="2"/>
  <c r="J43" i="2"/>
  <c r="J42" i="2"/>
  <c r="J41" i="2"/>
  <c r="J40" i="2"/>
  <c r="P66" i="2"/>
  <c r="O66" i="2"/>
  <c r="N66" i="2"/>
  <c r="M66" i="2"/>
  <c r="L66" i="2"/>
  <c r="K66" i="2"/>
  <c r="P65" i="2"/>
  <c r="O65" i="2"/>
  <c r="N65" i="2"/>
  <c r="M65" i="2"/>
  <c r="L65" i="2"/>
  <c r="K65" i="2"/>
  <c r="P64" i="2"/>
  <c r="O64" i="2"/>
  <c r="N64" i="2"/>
  <c r="M64" i="2"/>
  <c r="L64" i="2"/>
  <c r="K64" i="2"/>
  <c r="P63" i="2"/>
  <c r="O63" i="2"/>
  <c r="N63" i="2"/>
  <c r="M63" i="2"/>
  <c r="L63" i="2"/>
  <c r="K63" i="2"/>
  <c r="P62" i="2"/>
  <c r="O62" i="2"/>
  <c r="N62" i="2"/>
  <c r="M62" i="2"/>
  <c r="L62" i="2"/>
  <c r="K62" i="2"/>
  <c r="P61" i="2"/>
  <c r="O61" i="2"/>
  <c r="N61" i="2"/>
  <c r="M61" i="2"/>
  <c r="L61" i="2"/>
  <c r="K61" i="2"/>
  <c r="P60" i="2"/>
  <c r="O60" i="2"/>
  <c r="N60" i="2"/>
  <c r="M60" i="2"/>
  <c r="L60" i="2"/>
  <c r="K60" i="2"/>
  <c r="P59" i="2"/>
  <c r="O59" i="2"/>
  <c r="N59" i="2"/>
  <c r="M59" i="2"/>
  <c r="L59" i="2"/>
  <c r="K59" i="2"/>
  <c r="P58" i="2"/>
  <c r="O58" i="2"/>
  <c r="N58" i="2"/>
  <c r="M58" i="2"/>
  <c r="L58" i="2"/>
  <c r="K58" i="2"/>
  <c r="I48" i="2"/>
  <c r="I47" i="2"/>
  <c r="I46" i="2"/>
  <c r="I45" i="2"/>
  <c r="I44" i="2"/>
  <c r="I43" i="2"/>
  <c r="I42" i="2"/>
  <c r="I41" i="2"/>
  <c r="I40" i="2"/>
  <c r="I3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A48" i="2"/>
  <c r="A47" i="2"/>
  <c r="A46" i="2"/>
  <c r="A45" i="2"/>
  <c r="A44" i="2"/>
  <c r="A43" i="2"/>
  <c r="A42" i="2"/>
  <c r="A41" i="2"/>
  <c r="A40" i="2"/>
  <c r="A39" i="2"/>
  <c r="H12" i="2"/>
  <c r="G12" i="2"/>
  <c r="F12" i="2"/>
  <c r="E12" i="2"/>
  <c r="D12" i="2"/>
  <c r="C12" i="2"/>
  <c r="B12" i="2"/>
  <c r="B24" i="2" s="1"/>
  <c r="H11" i="2"/>
  <c r="F24" i="2" s="1"/>
  <c r="G11" i="2"/>
  <c r="F11" i="2"/>
  <c r="E11" i="2"/>
  <c r="D11" i="2"/>
  <c r="C11" i="2"/>
  <c r="B11" i="2"/>
  <c r="H10" i="2"/>
  <c r="F22" i="2" s="1"/>
  <c r="G10" i="2"/>
  <c r="D34" i="2" s="1"/>
  <c r="F10" i="2"/>
  <c r="E10" i="2"/>
  <c r="D10" i="2"/>
  <c r="C10" i="2"/>
  <c r="B10" i="2"/>
  <c r="H9" i="2"/>
  <c r="G9" i="2"/>
  <c r="D36" i="2" s="1"/>
  <c r="F9" i="2"/>
  <c r="C29" i="2" s="1"/>
  <c r="E9" i="2"/>
  <c r="D9" i="2"/>
  <c r="C9" i="2"/>
  <c r="B9" i="2"/>
  <c r="H8" i="2"/>
  <c r="G8" i="2"/>
  <c r="F8" i="2"/>
  <c r="C36" i="2" s="1"/>
  <c r="E8" i="2"/>
  <c r="B32" i="2" s="1"/>
  <c r="D8" i="2"/>
  <c r="C8" i="2"/>
  <c r="B8" i="2"/>
  <c r="H7" i="2"/>
  <c r="G7" i="2"/>
  <c r="F7" i="2"/>
  <c r="E7" i="2"/>
  <c r="B36" i="2" s="1"/>
  <c r="D7" i="2"/>
  <c r="D19" i="2" s="1"/>
  <c r="C7" i="2"/>
  <c r="B7" i="2"/>
  <c r="H6" i="2"/>
  <c r="G6" i="2"/>
  <c r="F6" i="2"/>
  <c r="E6" i="2"/>
  <c r="D6" i="2"/>
  <c r="D22" i="2" s="1"/>
  <c r="C6" i="2"/>
  <c r="C18" i="2" s="1"/>
  <c r="B6" i="2"/>
  <c r="H5" i="2"/>
  <c r="G5" i="2"/>
  <c r="F5" i="2"/>
  <c r="E5" i="2"/>
  <c r="D5" i="2"/>
  <c r="C5" i="2"/>
  <c r="C24" i="2" s="1"/>
  <c r="B5" i="2"/>
  <c r="B21" i="2" s="1"/>
  <c r="H4" i="2"/>
  <c r="G4" i="2"/>
  <c r="F4" i="2"/>
  <c r="E4" i="2"/>
  <c r="D4" i="2"/>
  <c r="C4" i="2"/>
  <c r="B4" i="2"/>
  <c r="F36" i="2"/>
  <c r="A36" i="2"/>
  <c r="A35" i="2"/>
  <c r="A34" i="2"/>
  <c r="F33" i="2"/>
  <c r="A33" i="2"/>
  <c r="C32" i="2"/>
  <c r="A32" i="2"/>
  <c r="A31" i="2"/>
  <c r="F30" i="2"/>
  <c r="A30" i="2"/>
  <c r="A29" i="2"/>
  <c r="A28" i="2"/>
  <c r="A24" i="2"/>
  <c r="A23" i="2"/>
  <c r="A22" i="2"/>
  <c r="A21" i="2"/>
  <c r="A20" i="2"/>
  <c r="F19" i="2"/>
  <c r="A19" i="2"/>
  <c r="B18" i="2"/>
  <c r="A18" i="2"/>
  <c r="A17" i="2"/>
  <c r="A16" i="2"/>
  <c r="F36" i="1"/>
  <c r="D36" i="1"/>
  <c r="C36" i="1"/>
  <c r="B36" i="1"/>
  <c r="E36" i="1" s="1"/>
  <c r="G36" i="1" s="1"/>
  <c r="A36" i="1"/>
  <c r="F35" i="1"/>
  <c r="D35" i="1"/>
  <c r="C35" i="1"/>
  <c r="B35" i="1"/>
  <c r="E35" i="1" s="1"/>
  <c r="G35" i="1" s="1"/>
  <c r="A35" i="1"/>
  <c r="F34" i="1"/>
  <c r="D34" i="1"/>
  <c r="C34" i="1"/>
  <c r="B34" i="1"/>
  <c r="E34" i="1" s="1"/>
  <c r="G34" i="1" s="1"/>
  <c r="A34" i="1"/>
  <c r="F33" i="1"/>
  <c r="D33" i="1"/>
  <c r="C33" i="1"/>
  <c r="B33" i="1"/>
  <c r="E33" i="1" s="1"/>
  <c r="G33" i="1" s="1"/>
  <c r="A33" i="1"/>
  <c r="F32" i="1"/>
  <c r="D32" i="1"/>
  <c r="C32" i="1"/>
  <c r="B32" i="1"/>
  <c r="E32" i="1" s="1"/>
  <c r="G32" i="1" s="1"/>
  <c r="A32" i="1"/>
  <c r="F31" i="1"/>
  <c r="D31" i="1"/>
  <c r="C31" i="1"/>
  <c r="B31" i="1"/>
  <c r="E31" i="1" s="1"/>
  <c r="G31" i="1" s="1"/>
  <c r="A31" i="1"/>
  <c r="F30" i="1"/>
  <c r="E30" i="1"/>
  <c r="G30" i="1" s="1"/>
  <c r="D30" i="1"/>
  <c r="C30" i="1"/>
  <c r="B30" i="1"/>
  <c r="A30" i="1"/>
  <c r="F29" i="1"/>
  <c r="E29" i="1"/>
  <c r="G29" i="1" s="1"/>
  <c r="D29" i="1"/>
  <c r="C29" i="1"/>
  <c r="B29" i="1"/>
  <c r="A29" i="1"/>
  <c r="F28" i="1"/>
  <c r="D28" i="1"/>
  <c r="C28" i="1"/>
  <c r="B28" i="1"/>
  <c r="E28" i="1" s="1"/>
  <c r="G28" i="1" s="1"/>
  <c r="A28" i="1"/>
  <c r="F24" i="1"/>
  <c r="D24" i="1"/>
  <c r="C24" i="1"/>
  <c r="B24" i="1"/>
  <c r="E24" i="1" s="1"/>
  <c r="G24" i="1" s="1"/>
  <c r="A24" i="1"/>
  <c r="F23" i="1"/>
  <c r="D23" i="1"/>
  <c r="C23" i="1"/>
  <c r="B23" i="1"/>
  <c r="E23" i="1" s="1"/>
  <c r="G23" i="1" s="1"/>
  <c r="A23" i="1"/>
  <c r="F22" i="1"/>
  <c r="D22" i="1"/>
  <c r="C22" i="1"/>
  <c r="B22" i="1"/>
  <c r="E22" i="1" s="1"/>
  <c r="G22" i="1" s="1"/>
  <c r="A22" i="1"/>
  <c r="F21" i="1"/>
  <c r="D21" i="1"/>
  <c r="C21" i="1"/>
  <c r="B21" i="1"/>
  <c r="E21" i="1" s="1"/>
  <c r="G21" i="1" s="1"/>
  <c r="A21" i="1"/>
  <c r="F20" i="1"/>
  <c r="D20" i="1"/>
  <c r="C20" i="1"/>
  <c r="B20" i="1"/>
  <c r="E20" i="1" s="1"/>
  <c r="G20" i="1" s="1"/>
  <c r="A20" i="1"/>
  <c r="F19" i="1"/>
  <c r="E19" i="1"/>
  <c r="G19" i="1" s="1"/>
  <c r="D19" i="1"/>
  <c r="C19" i="1"/>
  <c r="B19" i="1"/>
  <c r="A19" i="1"/>
  <c r="F18" i="1"/>
  <c r="E18" i="1"/>
  <c r="G18" i="1" s="1"/>
  <c r="D18" i="1"/>
  <c r="C18" i="1"/>
  <c r="B18" i="1"/>
  <c r="A18" i="1"/>
  <c r="F17" i="1"/>
  <c r="D17" i="1"/>
  <c r="C17" i="1"/>
  <c r="B17" i="1"/>
  <c r="E17" i="1" s="1"/>
  <c r="G17" i="1" s="1"/>
  <c r="A17" i="1"/>
  <c r="F16" i="1"/>
  <c r="D16" i="1"/>
  <c r="C16" i="1"/>
  <c r="B16" i="1"/>
  <c r="E16" i="1" s="1"/>
  <c r="G16" i="1" s="1"/>
  <c r="A16" i="1"/>
  <c r="E36" i="2" l="1"/>
  <c r="G36" i="2" s="1"/>
  <c r="E32" i="2"/>
  <c r="G32" i="2" s="1"/>
  <c r="D18" i="2"/>
  <c r="E18" i="2" s="1"/>
  <c r="G18" i="2" s="1"/>
  <c r="B20" i="2"/>
  <c r="F21" i="2"/>
  <c r="C23" i="2"/>
  <c r="D29" i="2"/>
  <c r="B31" i="2"/>
  <c r="F32" i="2"/>
  <c r="B34" i="2"/>
  <c r="E34" i="2" s="1"/>
  <c r="D35" i="2"/>
  <c r="F16" i="2"/>
  <c r="B17" i="2"/>
  <c r="E17" i="2" s="1"/>
  <c r="G17" i="2" s="1"/>
  <c r="F18" i="2"/>
  <c r="C20" i="2"/>
  <c r="D23" i="2"/>
  <c r="B28" i="2"/>
  <c r="F29" i="2"/>
  <c r="C31" i="2"/>
  <c r="C34" i="2"/>
  <c r="F35" i="2"/>
  <c r="B23" i="2"/>
  <c r="E23" i="2" s="1"/>
  <c r="C17" i="2"/>
  <c r="D20" i="2"/>
  <c r="B22" i="2"/>
  <c r="E22" i="2" s="1"/>
  <c r="G22" i="2" s="1"/>
  <c r="F23" i="2"/>
  <c r="C28" i="2"/>
  <c r="E28" i="2" s="1"/>
  <c r="G28" i="2" s="1"/>
  <c r="D31" i="2"/>
  <c r="B33" i="2"/>
  <c r="C21" i="2"/>
  <c r="E21" i="2" s="1"/>
  <c r="G21" i="2" s="1"/>
  <c r="D24" i="2"/>
  <c r="E24" i="2" s="1"/>
  <c r="G24" i="2" s="1"/>
  <c r="D32" i="2"/>
  <c r="D17" i="2"/>
  <c r="B19" i="2"/>
  <c r="E19" i="2" s="1"/>
  <c r="G19" i="2" s="1"/>
  <c r="F20" i="2"/>
  <c r="C22" i="2"/>
  <c r="D28" i="2"/>
  <c r="B30" i="2"/>
  <c r="F31" i="2"/>
  <c r="C33" i="2"/>
  <c r="B29" i="2"/>
  <c r="E29" i="2" s="1"/>
  <c r="G29" i="2" s="1"/>
  <c r="B35" i="2"/>
  <c r="D21" i="2"/>
  <c r="C35" i="2"/>
  <c r="B16" i="2"/>
  <c r="E16" i="2" s="1"/>
  <c r="G16" i="2" s="1"/>
  <c r="F17" i="2"/>
  <c r="C19" i="2"/>
  <c r="F28" i="2"/>
  <c r="C30" i="2"/>
  <c r="D33" i="2"/>
  <c r="F34" i="2"/>
  <c r="D16" i="2"/>
  <c r="C16" i="2"/>
  <c r="D30" i="2"/>
  <c r="K8" i="1" a="1"/>
  <c r="K8" i="1" s="1"/>
  <c r="K7" i="1" a="1"/>
  <c r="K7" i="1" s="1"/>
  <c r="K11" i="1" a="1"/>
  <c r="K11" i="1" s="1"/>
  <c r="K10" i="1" a="1"/>
  <c r="K10" i="1" s="1"/>
  <c r="E30" i="2" l="1"/>
  <c r="G30" i="2" s="1"/>
  <c r="K10" i="2" s="1" a="1"/>
  <c r="K10" i="2" s="1"/>
  <c r="G23" i="2"/>
  <c r="E33" i="2"/>
  <c r="G33" i="2" s="1"/>
  <c r="E20" i="2"/>
  <c r="G20" i="2" s="1"/>
  <c r="K7" i="2" s="1" a="1"/>
  <c r="K7" i="2" s="1"/>
  <c r="G34" i="2"/>
  <c r="E31" i="2"/>
  <c r="G31" i="2" s="1"/>
  <c r="E35" i="2"/>
  <c r="G35" i="2" s="1"/>
  <c r="K11" i="2" l="1" a="1"/>
  <c r="K11" i="2" s="1"/>
  <c r="K8" i="2" a="1"/>
  <c r="K8" i="2" s="1"/>
</calcChain>
</file>

<file path=xl/sharedStrings.xml><?xml version="1.0" encoding="utf-8"?>
<sst xmlns="http://schemas.openxmlformats.org/spreadsheetml/2006/main" count="369" uniqueCount="127">
  <si>
    <t>A legzöldebb város</t>
  </si>
  <si>
    <t>Közösségi közlekedés</t>
  </si>
  <si>
    <t>Megosztás</t>
  </si>
  <si>
    <t>Város</t>
  </si>
  <si>
    <t>Metróvonalak száma [db]</t>
  </si>
  <si>
    <t>Villamosvonalak száma [db]</t>
  </si>
  <si>
    <t>Buszvonalak száma [db]</t>
  </si>
  <si>
    <t>Közösségi autók száma [db]</t>
  </si>
  <si>
    <t>Közösségi kerékpárok száma [db]</t>
  </si>
  <si>
    <t>Közösségi rollerek száma [db]</t>
  </si>
  <si>
    <t>Városok területe [km²]</t>
  </si>
  <si>
    <t>Budapest</t>
  </si>
  <si>
    <t>A népsűrűségi adatok ezeket az eredményeket még árnyalhatják</t>
  </si>
  <si>
    <t>Párizs</t>
  </si>
  <si>
    <t>Feltételezzük, hogy ahol nincs alternatíva ott autóba ülnek az emberek, ami sokkal szennyezőbb opció</t>
  </si>
  <si>
    <t>Bécs</t>
  </si>
  <si>
    <t>Debrecen</t>
  </si>
  <si>
    <t>A területhez viszonyítva a közösségi közlekedési lehetőségek száma ebben a városban a legjobb:</t>
  </si>
  <si>
    <t>Stockholm</t>
  </si>
  <si>
    <t>A területhez viszonyítva a közösségi közlekedési lehetőségek száma ebben a városban a legrosszabb:</t>
  </si>
  <si>
    <t>Milánó</t>
  </si>
  <si>
    <t>Madrid</t>
  </si>
  <si>
    <t>Amszterdam</t>
  </si>
  <si>
    <t>München</t>
  </si>
  <si>
    <t>Közösségi rangsorolás</t>
  </si>
  <si>
    <t>Metró</t>
  </si>
  <si>
    <t>Villamos</t>
  </si>
  <si>
    <t>Busz</t>
  </si>
  <si>
    <t>Pontszám</t>
  </si>
  <si>
    <t>Terület pontszám</t>
  </si>
  <si>
    <t>Eredmény</t>
  </si>
  <si>
    <t>Megosztási rangsorolás</t>
  </si>
  <si>
    <t>Autók</t>
  </si>
  <si>
    <t>Kerékpárok</t>
  </si>
  <si>
    <t>Rollerek</t>
  </si>
  <si>
    <t>Y0</t>
  </si>
  <si>
    <t>A legkevésbé zöld város?</t>
  </si>
  <si>
    <t>Azonosító:</t>
  </si>
  <si>
    <t>Objektumok:</t>
  </si>
  <si>
    <t>Attribútumok:</t>
  </si>
  <si>
    <t>Lépcsôk:</t>
  </si>
  <si>
    <t>Eltolás:</t>
  </si>
  <si>
    <t>Leírás:</t>
  </si>
  <si>
    <t>COCO Y0: 9222400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</si>
  <si>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</si>
  <si>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</si>
  <si>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</si>
  <si>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</si>
  <si>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</si>
  <si>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</si>
  <si>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</si>
  <si>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</si>
  <si>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</si>
  <si>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</si>
  <si>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</si>
  <si>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</si>
  <si>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</si>
  <si>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</si>
  <si>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</si>
  <si>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</si>
  <si>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</si>
  <si>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Lépcsôk(1)</t>
  </si>
  <si>
    <t>S1</t>
  </si>
  <si>
    <t>(959.1+1006)/(2)=982.6</t>
  </si>
  <si>
    <t>(8+8)/(2)=8</t>
  </si>
  <si>
    <t>(33.9+8)/(2)=20.95</t>
  </si>
  <si>
    <t>S2</t>
  </si>
  <si>
    <t>(958.1+1005)/(2)=981.6</t>
  </si>
  <si>
    <t>(7+7)/(2)=7</t>
  </si>
  <si>
    <t>S3</t>
  </si>
  <si>
    <t>(957.1+1004.1)/(2)=980.6</t>
  </si>
  <si>
    <t>(6+6)/(2)=6</t>
  </si>
  <si>
    <t>S4</t>
  </si>
  <si>
    <t>(956.1+1003.1)/(2)=979.6</t>
  </si>
  <si>
    <t>(5+5)/(2)=5</t>
  </si>
  <si>
    <t>S5</t>
  </si>
  <si>
    <t>(955.1+1002.1)/(2)=978.6</t>
  </si>
  <si>
    <t>(4+4)/(2)=4</t>
  </si>
  <si>
    <t>S6</t>
  </si>
  <si>
    <t>(954.1+1001.1)/(2)=977.6</t>
  </si>
  <si>
    <t>(3+3)/(2)=3</t>
  </si>
  <si>
    <t>S7</t>
  </si>
  <si>
    <t>(953.2+1000.1)/(2)=976.6</t>
  </si>
  <si>
    <t>(2+2)/(2)=2</t>
  </si>
  <si>
    <t>S8</t>
  </si>
  <si>
    <t>(952.2+999.1)/(2)=975.6</t>
  </si>
  <si>
    <t>(1+1)/(2)=1</t>
  </si>
  <si>
    <t>S9</t>
  </si>
  <si>
    <t>(951.2+998.1)/(2)=974.6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</si>
  <si>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</si>
  <si>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</si>
  <si>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</si>
  <si>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</si>
  <si>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</si>
  <si>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</si>
  <si>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</si>
  <si>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</si>
  <si>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</si>
  <si>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</si>
  <si>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</si>
  <si>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</si>
  <si>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</si>
  <si>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</si>
  <si>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</si>
  <si>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</si>
  <si>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</si>
  <si>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</si>
  <si>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Ellenőrzés</t>
  </si>
  <si>
    <t>COCO Y0: 3941729</t>
  </si>
  <si>
    <t>(961.9+982.9)/(2)=972.4</t>
  </si>
  <si>
    <t>(8+34.1)/(2)=21.05</t>
  </si>
  <si>
    <t>(960.9+981.9)/(2)=971.4</t>
  </si>
  <si>
    <t>(7+33.1)/(2)=20.05</t>
  </si>
  <si>
    <t>(959.9+980.9)/(2)=970.4</t>
  </si>
  <si>
    <t>(6+32.1)/(2)=19.05</t>
  </si>
  <si>
    <t>(958.9+979.9)/(2)=969.4</t>
  </si>
  <si>
    <t>(5+31.1)/(2)=18.05</t>
  </si>
  <si>
    <t>(957.9+978.9)/(2)=968.4</t>
  </si>
  <si>
    <t>(4+30.1)/(2)=17.05</t>
  </si>
  <si>
    <t>(956.9+977.9)/(2)=967.4</t>
  </si>
  <si>
    <t>(3+29.1)/(2)=16.05</t>
  </si>
  <si>
    <t>(955.9+976.9)/(2)=966.4</t>
  </si>
  <si>
    <t>(2+28.1)/(2)=15.05</t>
  </si>
  <si>
    <t>(954.9+975.9)/(2)=965.4</t>
  </si>
  <si>
    <t>(1+27.1)/(2)=14.05</t>
  </si>
  <si>
    <t>(953.9+974.9)/(2)=964.4</t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</si>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</sst>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2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1F1F1F"/>
      <name val="&quot;Google Sans&quot;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9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4" fillId="3" borderId="0" xfId="0" applyFont="1" applyFill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" fontId="6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9" fillId="0" borderId="0" xfId="1"/>
    <xf numFmtId="0" fontId="16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1905000</xdr:colOff>
      <xdr:row>53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B28F45D-04F0-C3EF-B9F2-4C4F8CE0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7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1905000</xdr:colOff>
      <xdr:row>121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3A8D1909-0460-2829-FF6D-46E0DFD9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601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94172920240126212124.html" TargetMode="External"/><Relationship Id="rId1" Type="http://schemas.openxmlformats.org/officeDocument/2006/relationships/hyperlink" Target="https://miau.my-x.hu/myx-free/coco/test/9222400202401262119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F513-71C5-4685-97EF-84A04C88498A}">
  <sheetPr>
    <outlinePr summaryBelow="0" summaryRight="0"/>
  </sheetPr>
  <dimension ref="A1:Y181"/>
  <sheetViews>
    <sheetView tabSelected="1" topLeftCell="A38" workbookViewId="0">
      <selection activeCell="H38" sqref="H38"/>
    </sheetView>
  </sheetViews>
  <sheetFormatPr defaultColWidth="12.6640625" defaultRowHeight="15.75" customHeight="1"/>
  <cols>
    <col min="1" max="1" width="28.6640625" bestFit="1" customWidth="1"/>
    <col min="2" max="2" width="11.33203125" bestFit="1" customWidth="1"/>
    <col min="3" max="3" width="12.77734375" bestFit="1" customWidth="1"/>
    <col min="4" max="4" width="11" bestFit="1" customWidth="1"/>
    <col min="5" max="5" width="14.33203125" bestFit="1" customWidth="1"/>
    <col min="6" max="6" width="19.109375" bestFit="1" customWidth="1"/>
    <col min="7" max="7" width="15.88671875" bestFit="1" customWidth="1"/>
    <col min="8" max="8" width="21.6640625" bestFit="1" customWidth="1"/>
    <col min="9" max="9" width="7.33203125" bestFit="1" customWidth="1"/>
    <col min="10" max="10" width="13" customWidth="1"/>
    <col min="11" max="11" width="9" bestFit="1" customWidth="1"/>
    <col min="12" max="12" width="14.44140625" bestFit="1" customWidth="1"/>
  </cols>
  <sheetData>
    <row r="1" spans="1:25" ht="33.6" customHeight="1">
      <c r="A1" s="23" t="s">
        <v>0</v>
      </c>
      <c r="B1" s="20"/>
      <c r="C1" s="20"/>
      <c r="D1" s="20"/>
      <c r="E1" s="20"/>
      <c r="F1" s="20"/>
      <c r="G1" s="20"/>
      <c r="H1" s="21"/>
    </row>
    <row r="2" spans="1:25">
      <c r="A2" s="1"/>
      <c r="B2" s="19" t="s">
        <v>1</v>
      </c>
      <c r="C2" s="20"/>
      <c r="D2" s="21"/>
      <c r="E2" s="19" t="s">
        <v>2</v>
      </c>
      <c r="F2" s="20"/>
      <c r="G2" s="21"/>
      <c r="H2" s="1"/>
    </row>
    <row r="3" spans="1:25" ht="39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25">
      <c r="A4" s="4" t="s">
        <v>11</v>
      </c>
      <c r="B4" s="5">
        <f>Adatok!B4/Adatok!$H4*1000</f>
        <v>7.6190476190476186</v>
      </c>
      <c r="C4" s="5">
        <f>Adatok!C4/Adatok!$H4*1000</f>
        <v>66.666666666666671</v>
      </c>
      <c r="D4" s="5">
        <f>Adatok!D4/Adatok!$H4*1000</f>
        <v>380.95238095238091</v>
      </c>
      <c r="E4" s="5">
        <f>Adatok!E4/Adatok!$H4*1000</f>
        <v>2857.1428571428573</v>
      </c>
      <c r="F4" s="5">
        <f>Adatok!F4/Adatok!$H4*1000</f>
        <v>3535.2380952380954</v>
      </c>
      <c r="G4" s="5">
        <f>Adatok!G4/Adatok!$H4*1000</f>
        <v>45714.285714285717</v>
      </c>
      <c r="H4" s="5">
        <f>Adatok!H4/Adatok!$H4*1000</f>
        <v>1000</v>
      </c>
      <c r="J4" s="6" t="s">
        <v>12</v>
      </c>
    </row>
    <row r="5" spans="1:25">
      <c r="A5" s="4" t="s">
        <v>13</v>
      </c>
      <c r="B5" s="5">
        <f>Adatok!B5/Adatok!$H5*1000</f>
        <v>152.38095238095241</v>
      </c>
      <c r="C5" s="5">
        <f>Adatok!C5/Adatok!$H5*1000</f>
        <v>114.28571428571428</v>
      </c>
      <c r="D5" s="5">
        <f>Adatok!D5/Adatok!$H5*1000</f>
        <v>666.66666666666663</v>
      </c>
      <c r="E5" s="5">
        <f>Adatok!E5/Adatok!$H5*1000</f>
        <v>24314.285714285714</v>
      </c>
      <c r="F5" s="5">
        <f>Adatok!F5/Adatok!$H5*1000</f>
        <v>114285.71428571429</v>
      </c>
      <c r="G5" s="5">
        <f>Adatok!G5/Adatok!$H5*1000</f>
        <v>142857.14285714287</v>
      </c>
      <c r="H5" s="5">
        <f>Adatok!H5/Adatok!$H5*1000</f>
        <v>1000</v>
      </c>
      <c r="J5" s="7" t="s">
        <v>14</v>
      </c>
    </row>
    <row r="6" spans="1:25">
      <c r="A6" s="4" t="s">
        <v>15</v>
      </c>
      <c r="B6" s="5">
        <f>Adatok!B6/Adatok!$H6*1000</f>
        <v>12.059816690786299</v>
      </c>
      <c r="C6" s="5">
        <f>Adatok!C6/Adatok!$H6*1000</f>
        <v>69.946936806560544</v>
      </c>
      <c r="D6" s="5">
        <f>Adatok!D6/Adatok!$H6*1000</f>
        <v>306.31934394597198</v>
      </c>
      <c r="E6" s="5">
        <f>Adatok!E6/Adatok!$H6*1000</f>
        <v>2821.997105643994</v>
      </c>
      <c r="F6" s="5">
        <f>Adatok!F6/Adatok!$H6*1000</f>
        <v>7235.89001447178</v>
      </c>
      <c r="G6" s="5">
        <f>Adatok!G6/Adatok!$H6*1000</f>
        <v>5065.1230101302453</v>
      </c>
      <c r="H6" s="5">
        <f>Adatok!H6/Adatok!$H6*1000</f>
        <v>1000</v>
      </c>
    </row>
    <row r="7" spans="1:25">
      <c r="A7" s="4" t="s">
        <v>16</v>
      </c>
      <c r="B7" s="5">
        <f>Adatok!B7/Adatok!$H7*1000</f>
        <v>0</v>
      </c>
      <c r="C7" s="5">
        <f>Adatok!C7/Adatok!$H7*1000</f>
        <v>4.3318171973142734</v>
      </c>
      <c r="D7" s="5">
        <f>Adatok!D7/Adatok!$H7*1000</f>
        <v>129.95451591942819</v>
      </c>
      <c r="E7" s="5">
        <f>Adatok!E7/Adatok!$H7*1000</f>
        <v>0</v>
      </c>
      <c r="F7" s="5">
        <f>Adatok!F7/Adatok!$H7*1000</f>
        <v>216.59085986571367</v>
      </c>
      <c r="G7" s="5">
        <f>Adatok!G7/Adatok!$H7*1000</f>
        <v>0</v>
      </c>
      <c r="H7" s="5">
        <f>Adatok!H7/Adatok!$H7*1000</f>
        <v>1000</v>
      </c>
      <c r="J7" s="1" t="s">
        <v>17</v>
      </c>
      <c r="K7" s="8" t="str">
        <f t="array" ref="K7">INDEX(A16:A24,MATCH(MAX(G16:G24),G16:G24,0))</f>
        <v>Párizs</v>
      </c>
    </row>
    <row r="8" spans="1:25">
      <c r="A8" s="4" t="s">
        <v>18</v>
      </c>
      <c r="B8" s="5">
        <f>Adatok!B8/Adatok!$H8*1000</f>
        <v>37.234042553191486</v>
      </c>
      <c r="C8" s="5">
        <f>Adatok!C8/Adatok!$H8*1000</f>
        <v>26.595744680851062</v>
      </c>
      <c r="D8" s="5">
        <f>Adatok!D8/Adatok!$H8*1000</f>
        <v>95.744680851063833</v>
      </c>
      <c r="E8" s="5">
        <f>Adatok!E8/Adatok!$H8*1000</f>
        <v>5851.0638297872347</v>
      </c>
      <c r="F8" s="5">
        <f>Adatok!F8/Adatok!$H8*1000</f>
        <v>27127.659574468085</v>
      </c>
      <c r="G8" s="5">
        <f>Adatok!G8/Adatok!$H8*1000</f>
        <v>111702.12765957447</v>
      </c>
      <c r="H8" s="5">
        <f>Adatok!H8/Adatok!$H8*1000</f>
        <v>1000</v>
      </c>
      <c r="J8" s="1" t="s">
        <v>19</v>
      </c>
      <c r="K8" s="9" t="str">
        <f t="array" ref="K8">INDEX(A16:A24,MATCH(MIN(G16:G24),G16:G24,0))</f>
        <v>Debrecen</v>
      </c>
    </row>
    <row r="9" spans="1:25">
      <c r="A9" s="4" t="s">
        <v>20</v>
      </c>
      <c r="B9" s="5">
        <f>Adatok!B9/Adatok!$H9*1000</f>
        <v>22.002200220022001</v>
      </c>
      <c r="C9" s="5">
        <f>Adatok!C9/Adatok!$H9*1000</f>
        <v>99.009900990098998</v>
      </c>
      <c r="D9" s="5">
        <f>Adatok!D9/Adatok!$H9*1000</f>
        <v>440.04400440044003</v>
      </c>
      <c r="E9" s="5">
        <f>Adatok!E9/Adatok!$H9*1000</f>
        <v>15951.595159515949</v>
      </c>
      <c r="F9" s="5">
        <f>Adatok!F9/Adatok!$H9*1000</f>
        <v>25577.557755775575</v>
      </c>
      <c r="G9" s="5">
        <f>Adatok!G9/Adatok!$H9*1000</f>
        <v>79757.97579757974</v>
      </c>
      <c r="H9" s="5">
        <f>Adatok!H9/Adatok!$H9*1000</f>
        <v>1000</v>
      </c>
    </row>
    <row r="10" spans="1:25" ht="13.2">
      <c r="A10" s="10" t="s">
        <v>21</v>
      </c>
      <c r="B10" s="5">
        <f>Adatok!B10/Adatok!$H10*1000</f>
        <v>21.512493794472945</v>
      </c>
      <c r="C10" s="5">
        <f>Adatok!C10/Adatok!$H10*1000</f>
        <v>4.9644216448783718</v>
      </c>
      <c r="D10" s="5">
        <f>Adatok!D10/Adatok!$H10*1000</f>
        <v>330.96144299189143</v>
      </c>
      <c r="E10" s="5">
        <f>Adatok!E10/Adatok!$H10*1000</f>
        <v>3640.5758729108061</v>
      </c>
      <c r="F10" s="5">
        <f>Adatok!F10/Adatok!$H10*1000</f>
        <v>12411.05411219593</v>
      </c>
      <c r="G10" s="5">
        <f>Adatok!G10/Adatok!$H10*1000</f>
        <v>3309.6144299189145</v>
      </c>
      <c r="H10" s="5">
        <f>Adatok!H10/Adatok!$H10*1000</f>
        <v>1000</v>
      </c>
      <c r="J10" s="1" t="s">
        <v>17</v>
      </c>
      <c r="K10" s="8" t="str">
        <f t="array" ref="K10">INDEX(A28:A36,MATCH(MAX(G28:G36),G28:G36,0))</f>
        <v>Párizs</v>
      </c>
    </row>
    <row r="11" spans="1:25" ht="13.2">
      <c r="A11" s="10" t="s">
        <v>22</v>
      </c>
      <c r="B11" s="5">
        <f>Adatok!B11/Adatok!$H11*1000</f>
        <v>22.799817601459189</v>
      </c>
      <c r="C11" s="5">
        <f>Adatok!C11/Adatok!$H11*1000</f>
        <v>82.079343365253081</v>
      </c>
      <c r="D11" s="5">
        <f>Adatok!D11/Adatok!$H11*1000</f>
        <v>200.63839489284086</v>
      </c>
      <c r="E11" s="5">
        <f>Adatok!E11/Adatok!$H11*1000</f>
        <v>14819.881440948471</v>
      </c>
      <c r="F11" s="5">
        <f>Adatok!F11/Adatok!$H11*1000</f>
        <v>5927.952576379389</v>
      </c>
      <c r="G11" s="5">
        <f>Adatok!G11/Adatok!$H11*1000</f>
        <v>3191.9744642042861</v>
      </c>
      <c r="H11" s="5">
        <f>Adatok!H11/Adatok!$H11*1000</f>
        <v>1000</v>
      </c>
      <c r="J11" s="1" t="s">
        <v>19</v>
      </c>
      <c r="K11" s="9" t="str">
        <f t="array" ref="K11">INDEX(A28:A36,MATCH(MIN(G28:G36),G28:G36,0))</f>
        <v>Debrecen</v>
      </c>
    </row>
    <row r="12" spans="1:25" ht="13.2">
      <c r="A12" s="10" t="s">
        <v>23</v>
      </c>
      <c r="B12" s="5">
        <f>Adatok!B12/Adatok!$H12*1000</f>
        <v>25.74831026713872</v>
      </c>
      <c r="C12" s="5">
        <f>Adatok!C12/Adatok!$H12*1000</f>
        <v>41.841004184100413</v>
      </c>
      <c r="D12" s="5">
        <f>Adatok!D12/Adatok!$H12*1000</f>
        <v>212.42355970389443</v>
      </c>
      <c r="E12" s="5">
        <f>Adatok!E12/Adatok!$H12*1000</f>
        <v>9977.470228516253</v>
      </c>
      <c r="F12" s="5">
        <f>Adatok!F12/Adatok!$H12*1000</f>
        <v>3862.2465400708079</v>
      </c>
      <c r="G12" s="5">
        <f>Adatok!G12/Adatok!$H12*1000</f>
        <v>4827.8081750885103</v>
      </c>
      <c r="H12" s="5">
        <f>Adatok!H12/Adatok!$H12*1000</f>
        <v>1000</v>
      </c>
    </row>
    <row r="13" spans="1:25">
      <c r="A13" s="12"/>
      <c r="B13" s="12"/>
      <c r="C13" s="12"/>
      <c r="D13" s="12"/>
      <c r="E13" s="12"/>
      <c r="F13" s="12"/>
      <c r="G13" s="12"/>
    </row>
    <row r="14" spans="1:25">
      <c r="A14" s="22" t="s">
        <v>24</v>
      </c>
      <c r="B14" s="20"/>
      <c r="C14" s="20"/>
      <c r="D14" s="20"/>
      <c r="E14" s="20"/>
      <c r="F14" s="20"/>
      <c r="G14" s="2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4" t="s">
        <v>3</v>
      </c>
      <c r="B15" s="14" t="s">
        <v>25</v>
      </c>
      <c r="C15" s="14" t="s">
        <v>26</v>
      </c>
      <c r="D15" s="14" t="s">
        <v>27</v>
      </c>
      <c r="E15" s="14" t="s">
        <v>28</v>
      </c>
      <c r="F15" s="14" t="s">
        <v>29</v>
      </c>
      <c r="G15" s="14" t="s">
        <v>30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5" t="str">
        <f t="shared" ref="A16:A24" si="0">A4</f>
        <v>Budapest</v>
      </c>
      <c r="B16" s="14">
        <f t="shared" ref="B16:D24" si="1">_xlfn.RANK.EQ(B4,B$4:B$12,1)</f>
        <v>2</v>
      </c>
      <c r="C16" s="14">
        <f t="shared" si="1"/>
        <v>5</v>
      </c>
      <c r="D16" s="14">
        <f t="shared" si="1"/>
        <v>7</v>
      </c>
      <c r="E16" s="14">
        <f t="shared" ref="E16:E24" si="2">SUM(B16:D16)</f>
        <v>14</v>
      </c>
      <c r="F16" s="14">
        <f t="shared" ref="F16:F24" si="3">_xlfn.RANK.EQ(H4,H$4:H$12,1)</f>
        <v>1</v>
      </c>
      <c r="G16" s="16">
        <f t="shared" ref="G16:G24" si="4">E16/F16</f>
        <v>14</v>
      </c>
      <c r="J16" s="6"/>
      <c r="K16" s="13"/>
    </row>
    <row r="17" spans="1:10">
      <c r="A17" s="15" t="str">
        <f t="shared" si="0"/>
        <v>Párizs</v>
      </c>
      <c r="B17" s="14">
        <f t="shared" si="1"/>
        <v>9</v>
      </c>
      <c r="C17" s="14">
        <f t="shared" si="1"/>
        <v>9</v>
      </c>
      <c r="D17" s="14">
        <f t="shared" si="1"/>
        <v>9</v>
      </c>
      <c r="E17" s="14">
        <f t="shared" si="2"/>
        <v>27</v>
      </c>
      <c r="F17" s="14">
        <f t="shared" si="3"/>
        <v>1</v>
      </c>
      <c r="G17" s="16">
        <f t="shared" si="4"/>
        <v>27</v>
      </c>
      <c r="J17" s="7"/>
    </row>
    <row r="18" spans="1:10">
      <c r="A18" s="15" t="str">
        <f t="shared" si="0"/>
        <v>Bécs</v>
      </c>
      <c r="B18" s="14">
        <f t="shared" si="1"/>
        <v>3</v>
      </c>
      <c r="C18" s="14">
        <f t="shared" si="1"/>
        <v>6</v>
      </c>
      <c r="D18" s="14">
        <f t="shared" si="1"/>
        <v>5</v>
      </c>
      <c r="E18" s="14">
        <f t="shared" si="2"/>
        <v>14</v>
      </c>
      <c r="F18" s="14">
        <f t="shared" si="3"/>
        <v>1</v>
      </c>
      <c r="G18" s="16">
        <f t="shared" si="4"/>
        <v>14</v>
      </c>
    </row>
    <row r="19" spans="1:10">
      <c r="A19" s="15" t="str">
        <f t="shared" si="0"/>
        <v>Debrecen</v>
      </c>
      <c r="B19" s="14">
        <f t="shared" si="1"/>
        <v>1</v>
      </c>
      <c r="C19" s="14">
        <f t="shared" si="1"/>
        <v>1</v>
      </c>
      <c r="D19" s="14">
        <f t="shared" si="1"/>
        <v>2</v>
      </c>
      <c r="E19" s="14">
        <f t="shared" si="2"/>
        <v>4</v>
      </c>
      <c r="F19" s="14">
        <f t="shared" si="3"/>
        <v>1</v>
      </c>
      <c r="G19" s="16">
        <f t="shared" si="4"/>
        <v>4</v>
      </c>
    </row>
    <row r="20" spans="1:10">
      <c r="A20" s="15" t="str">
        <f t="shared" si="0"/>
        <v>Stockholm</v>
      </c>
      <c r="B20" s="14">
        <f t="shared" si="1"/>
        <v>8</v>
      </c>
      <c r="C20" s="14">
        <f t="shared" si="1"/>
        <v>3</v>
      </c>
      <c r="D20" s="14">
        <f t="shared" si="1"/>
        <v>1</v>
      </c>
      <c r="E20" s="14">
        <f t="shared" si="2"/>
        <v>12</v>
      </c>
      <c r="F20" s="14">
        <f t="shared" si="3"/>
        <v>1</v>
      </c>
      <c r="G20" s="16">
        <f t="shared" si="4"/>
        <v>12</v>
      </c>
    </row>
    <row r="21" spans="1:10">
      <c r="A21" s="15" t="str">
        <f t="shared" si="0"/>
        <v>Milánó</v>
      </c>
      <c r="B21" s="14">
        <f t="shared" si="1"/>
        <v>5</v>
      </c>
      <c r="C21" s="14">
        <f t="shared" si="1"/>
        <v>8</v>
      </c>
      <c r="D21" s="14">
        <f t="shared" si="1"/>
        <v>8</v>
      </c>
      <c r="E21" s="14">
        <f t="shared" si="2"/>
        <v>21</v>
      </c>
      <c r="F21" s="14">
        <f t="shared" si="3"/>
        <v>1</v>
      </c>
      <c r="G21" s="16">
        <f t="shared" si="4"/>
        <v>21</v>
      </c>
    </row>
    <row r="22" spans="1:10">
      <c r="A22" s="15" t="str">
        <f t="shared" si="0"/>
        <v>Madrid</v>
      </c>
      <c r="B22" s="14">
        <f t="shared" si="1"/>
        <v>4</v>
      </c>
      <c r="C22" s="14">
        <f t="shared" si="1"/>
        <v>2</v>
      </c>
      <c r="D22" s="14">
        <f t="shared" si="1"/>
        <v>6</v>
      </c>
      <c r="E22" s="14">
        <f t="shared" si="2"/>
        <v>12</v>
      </c>
      <c r="F22" s="14">
        <f t="shared" si="3"/>
        <v>1</v>
      </c>
      <c r="G22" s="16">
        <f t="shared" si="4"/>
        <v>12</v>
      </c>
    </row>
    <row r="23" spans="1:10">
      <c r="A23" s="15" t="str">
        <f t="shared" si="0"/>
        <v>Amszterdam</v>
      </c>
      <c r="B23" s="14">
        <f t="shared" si="1"/>
        <v>6</v>
      </c>
      <c r="C23" s="14">
        <f t="shared" si="1"/>
        <v>7</v>
      </c>
      <c r="D23" s="14">
        <f t="shared" si="1"/>
        <v>3</v>
      </c>
      <c r="E23" s="14">
        <f t="shared" si="2"/>
        <v>16</v>
      </c>
      <c r="F23" s="14">
        <f t="shared" si="3"/>
        <v>1</v>
      </c>
      <c r="G23" s="16">
        <f t="shared" si="4"/>
        <v>16</v>
      </c>
    </row>
    <row r="24" spans="1:10">
      <c r="A24" s="15" t="str">
        <f t="shared" si="0"/>
        <v>München</v>
      </c>
      <c r="B24" s="14">
        <f t="shared" si="1"/>
        <v>7</v>
      </c>
      <c r="C24" s="14">
        <f t="shared" si="1"/>
        <v>4</v>
      </c>
      <c r="D24" s="14">
        <f t="shared" si="1"/>
        <v>4</v>
      </c>
      <c r="E24" s="14">
        <f t="shared" si="2"/>
        <v>15</v>
      </c>
      <c r="F24" s="14">
        <f t="shared" si="3"/>
        <v>1</v>
      </c>
      <c r="G24" s="16">
        <f t="shared" si="4"/>
        <v>15</v>
      </c>
    </row>
    <row r="25" spans="1:10">
      <c r="A25" s="12"/>
      <c r="B25" s="12"/>
      <c r="C25" s="12"/>
      <c r="D25" s="12"/>
      <c r="E25" s="12"/>
      <c r="F25" s="12"/>
      <c r="G25" s="12"/>
    </row>
    <row r="26" spans="1:10">
      <c r="A26" s="22" t="s">
        <v>31</v>
      </c>
      <c r="B26" s="20"/>
      <c r="C26" s="20"/>
      <c r="D26" s="20"/>
      <c r="E26" s="20"/>
      <c r="F26" s="20"/>
      <c r="G26" s="21"/>
    </row>
    <row r="27" spans="1:10">
      <c r="A27" s="14" t="s">
        <v>3</v>
      </c>
      <c r="B27" s="14" t="s">
        <v>32</v>
      </c>
      <c r="C27" s="14" t="s">
        <v>33</v>
      </c>
      <c r="D27" s="14" t="s">
        <v>34</v>
      </c>
      <c r="E27" s="14" t="s">
        <v>28</v>
      </c>
      <c r="F27" s="14" t="s">
        <v>29</v>
      </c>
      <c r="G27" s="15" t="s">
        <v>30</v>
      </c>
    </row>
    <row r="28" spans="1:10">
      <c r="A28" s="15" t="str">
        <f t="shared" ref="A28:A36" si="5">A4</f>
        <v>Budapest</v>
      </c>
      <c r="B28" s="14">
        <f t="shared" ref="B28:D36" si="6">_xlfn.RANK.EQ(E4,E$4:E$12,1)</f>
        <v>3</v>
      </c>
      <c r="C28" s="14">
        <f t="shared" si="6"/>
        <v>2</v>
      </c>
      <c r="D28" s="14">
        <f t="shared" si="6"/>
        <v>6</v>
      </c>
      <c r="E28" s="14">
        <f t="shared" ref="E28:E36" si="7">SUM(B28:D28)</f>
        <v>11</v>
      </c>
      <c r="F28" s="17">
        <f t="shared" ref="F28:F36" si="8">_xlfn.RANK.EQ(H4,H$4:H$12,1)</f>
        <v>1</v>
      </c>
      <c r="G28" s="16">
        <f t="shared" ref="G28:G36" si="9">E28/F28</f>
        <v>11</v>
      </c>
      <c r="J28" s="6"/>
    </row>
    <row r="29" spans="1:10">
      <c r="A29" s="15" t="str">
        <f t="shared" si="5"/>
        <v>Párizs</v>
      </c>
      <c r="B29" s="14">
        <f t="shared" si="6"/>
        <v>9</v>
      </c>
      <c r="C29" s="14">
        <f t="shared" si="6"/>
        <v>9</v>
      </c>
      <c r="D29" s="14">
        <f t="shared" si="6"/>
        <v>9</v>
      </c>
      <c r="E29" s="14">
        <f t="shared" si="7"/>
        <v>27</v>
      </c>
      <c r="F29" s="17">
        <f t="shared" si="8"/>
        <v>1</v>
      </c>
      <c r="G29" s="16">
        <f t="shared" si="9"/>
        <v>27</v>
      </c>
    </row>
    <row r="30" spans="1:10">
      <c r="A30" s="15" t="str">
        <f t="shared" si="5"/>
        <v>Bécs</v>
      </c>
      <c r="B30" s="14">
        <f t="shared" si="6"/>
        <v>2</v>
      </c>
      <c r="C30" s="14">
        <f t="shared" si="6"/>
        <v>5</v>
      </c>
      <c r="D30" s="14">
        <f t="shared" si="6"/>
        <v>5</v>
      </c>
      <c r="E30" s="14">
        <f t="shared" si="7"/>
        <v>12</v>
      </c>
      <c r="F30" s="17">
        <f t="shared" si="8"/>
        <v>1</v>
      </c>
      <c r="G30" s="16">
        <f t="shared" si="9"/>
        <v>12</v>
      </c>
    </row>
    <row r="31" spans="1:10">
      <c r="A31" s="15" t="str">
        <f t="shared" si="5"/>
        <v>Debrecen</v>
      </c>
      <c r="B31" s="14">
        <f t="shared" si="6"/>
        <v>1</v>
      </c>
      <c r="C31" s="14">
        <f t="shared" si="6"/>
        <v>1</v>
      </c>
      <c r="D31" s="14">
        <f t="shared" si="6"/>
        <v>1</v>
      </c>
      <c r="E31" s="14">
        <f t="shared" si="7"/>
        <v>3</v>
      </c>
      <c r="F31" s="17">
        <f t="shared" si="8"/>
        <v>1</v>
      </c>
      <c r="G31" s="16">
        <f t="shared" si="9"/>
        <v>3</v>
      </c>
    </row>
    <row r="32" spans="1:10" ht="13.2">
      <c r="A32" s="15" t="str">
        <f t="shared" si="5"/>
        <v>Stockholm</v>
      </c>
      <c r="B32" s="14">
        <f t="shared" si="6"/>
        <v>5</v>
      </c>
      <c r="C32" s="14">
        <f t="shared" si="6"/>
        <v>8</v>
      </c>
      <c r="D32" s="14">
        <f t="shared" si="6"/>
        <v>8</v>
      </c>
      <c r="E32" s="14">
        <f t="shared" si="7"/>
        <v>21</v>
      </c>
      <c r="F32" s="17">
        <f t="shared" si="8"/>
        <v>1</v>
      </c>
      <c r="G32" s="16">
        <f t="shared" si="9"/>
        <v>21</v>
      </c>
    </row>
    <row r="33" spans="1:10" ht="13.2">
      <c r="A33" s="15" t="str">
        <f t="shared" si="5"/>
        <v>Milánó</v>
      </c>
      <c r="B33" s="14">
        <f t="shared" si="6"/>
        <v>8</v>
      </c>
      <c r="C33" s="14">
        <f t="shared" si="6"/>
        <v>7</v>
      </c>
      <c r="D33" s="14">
        <f t="shared" si="6"/>
        <v>7</v>
      </c>
      <c r="E33" s="14">
        <f t="shared" si="7"/>
        <v>22</v>
      </c>
      <c r="F33" s="17">
        <f t="shared" si="8"/>
        <v>1</v>
      </c>
      <c r="G33" s="16">
        <f t="shared" si="9"/>
        <v>22</v>
      </c>
    </row>
    <row r="34" spans="1:10" ht="13.2">
      <c r="A34" s="15" t="str">
        <f t="shared" si="5"/>
        <v>Madrid</v>
      </c>
      <c r="B34" s="14">
        <f t="shared" si="6"/>
        <v>4</v>
      </c>
      <c r="C34" s="14">
        <f t="shared" si="6"/>
        <v>6</v>
      </c>
      <c r="D34" s="14">
        <f t="shared" si="6"/>
        <v>3</v>
      </c>
      <c r="E34" s="14">
        <f t="shared" si="7"/>
        <v>13</v>
      </c>
      <c r="F34" s="17">
        <f t="shared" si="8"/>
        <v>1</v>
      </c>
      <c r="G34" s="16">
        <f t="shared" si="9"/>
        <v>13</v>
      </c>
    </row>
    <row r="35" spans="1:10" ht="13.2">
      <c r="A35" s="15" t="str">
        <f t="shared" si="5"/>
        <v>Amszterdam</v>
      </c>
      <c r="B35" s="14">
        <f t="shared" si="6"/>
        <v>7</v>
      </c>
      <c r="C35" s="14">
        <f t="shared" si="6"/>
        <v>4</v>
      </c>
      <c r="D35" s="14">
        <f t="shared" si="6"/>
        <v>2</v>
      </c>
      <c r="E35" s="14">
        <f t="shared" si="7"/>
        <v>13</v>
      </c>
      <c r="F35" s="17">
        <f t="shared" si="8"/>
        <v>1</v>
      </c>
      <c r="G35" s="16">
        <f t="shared" si="9"/>
        <v>13</v>
      </c>
    </row>
    <row r="36" spans="1:10" ht="13.2">
      <c r="A36" s="15" t="str">
        <f t="shared" si="5"/>
        <v>München</v>
      </c>
      <c r="B36" s="14">
        <f t="shared" si="6"/>
        <v>6</v>
      </c>
      <c r="C36" s="14">
        <f t="shared" si="6"/>
        <v>3</v>
      </c>
      <c r="D36" s="14">
        <f t="shared" si="6"/>
        <v>4</v>
      </c>
      <c r="E36" s="9">
        <f t="shared" si="7"/>
        <v>13</v>
      </c>
      <c r="F36" s="18">
        <f t="shared" si="8"/>
        <v>1</v>
      </c>
      <c r="G36" s="16">
        <f t="shared" si="9"/>
        <v>13</v>
      </c>
    </row>
    <row r="38" spans="1:10" ht="15.75" customHeight="1">
      <c r="H38" s="24" t="s">
        <v>36</v>
      </c>
    </row>
    <row r="39" spans="1:10" ht="15.75" customHeight="1">
      <c r="A39" t="str">
        <f>A27</f>
        <v>Város</v>
      </c>
      <c r="B39" t="str">
        <f>B15</f>
        <v>Metró</v>
      </c>
      <c r="C39" t="str">
        <f t="shared" ref="C39:D39" si="10">C15</f>
        <v>Villamos</v>
      </c>
      <c r="D39" t="str">
        <f t="shared" si="10"/>
        <v>Busz</v>
      </c>
      <c r="E39" t="str">
        <f>B27</f>
        <v>Autók</v>
      </c>
      <c r="F39" t="str">
        <f t="shared" ref="F39:H39" si="11">C27</f>
        <v>Kerékpárok</v>
      </c>
      <c r="G39" t="str">
        <f t="shared" si="11"/>
        <v>Rollerek</v>
      </c>
      <c r="H39" s="24" t="s">
        <v>35</v>
      </c>
      <c r="I39" t="str">
        <f>H90</f>
        <v>Becslés</v>
      </c>
      <c r="J39" s="24" t="s">
        <v>107</v>
      </c>
    </row>
    <row r="40" spans="1:10" ht="15.75" customHeight="1">
      <c r="A40" t="str">
        <f t="shared" ref="A40:A50" si="12">A28</f>
        <v>Budapest</v>
      </c>
      <c r="B40">
        <f t="shared" ref="B40:D40" si="13">B16</f>
        <v>2</v>
      </c>
      <c r="C40">
        <f t="shared" si="13"/>
        <v>5</v>
      </c>
      <c r="D40">
        <f t="shared" si="13"/>
        <v>7</v>
      </c>
      <c r="E40">
        <f t="shared" ref="E40:E48" si="14">B28</f>
        <v>3</v>
      </c>
      <c r="F40">
        <f t="shared" ref="F40:F48" si="15">C28</f>
        <v>2</v>
      </c>
      <c r="G40">
        <f t="shared" ref="G40:G48" si="16">D28</f>
        <v>6</v>
      </c>
      <c r="H40">
        <v>1000</v>
      </c>
      <c r="I40">
        <f t="shared" ref="I40:I48" si="17">H91</f>
        <v>1003.6</v>
      </c>
      <c r="J40">
        <f>IF(J91*J159&lt;=0,1,0)</f>
        <v>1</v>
      </c>
    </row>
    <row r="41" spans="1:10" ht="15.75" customHeight="1">
      <c r="A41" s="35" t="str">
        <f t="shared" si="12"/>
        <v>Párizs</v>
      </c>
      <c r="B41">
        <f t="shared" ref="B41:D41" si="18">B17</f>
        <v>9</v>
      </c>
      <c r="C41">
        <f t="shared" si="18"/>
        <v>9</v>
      </c>
      <c r="D41">
        <f t="shared" si="18"/>
        <v>9</v>
      </c>
      <c r="E41">
        <f t="shared" si="14"/>
        <v>9</v>
      </c>
      <c r="F41">
        <f t="shared" si="15"/>
        <v>9</v>
      </c>
      <c r="G41">
        <f t="shared" si="16"/>
        <v>9</v>
      </c>
      <c r="H41">
        <v>1000</v>
      </c>
      <c r="I41">
        <f t="shared" si="17"/>
        <v>974.6</v>
      </c>
      <c r="J41">
        <f t="shared" ref="J41:J48" si="19">IF(J92*J160&lt;=0,1,0)</f>
        <v>1</v>
      </c>
    </row>
    <row r="42" spans="1:10" ht="15.75" customHeight="1">
      <c r="A42" t="str">
        <f t="shared" si="12"/>
        <v>Bécs</v>
      </c>
      <c r="B42">
        <f t="shared" ref="B42:D42" si="20">B18</f>
        <v>3</v>
      </c>
      <c r="C42">
        <f t="shared" si="20"/>
        <v>6</v>
      </c>
      <c r="D42">
        <f t="shared" si="20"/>
        <v>5</v>
      </c>
      <c r="E42">
        <f t="shared" si="14"/>
        <v>2</v>
      </c>
      <c r="F42">
        <f t="shared" si="15"/>
        <v>5</v>
      </c>
      <c r="G42">
        <f t="shared" si="16"/>
        <v>5</v>
      </c>
      <c r="H42">
        <v>1000</v>
      </c>
      <c r="I42">
        <f t="shared" si="17"/>
        <v>1002.6</v>
      </c>
      <c r="J42">
        <f t="shared" si="19"/>
        <v>1</v>
      </c>
    </row>
    <row r="43" spans="1:10" ht="15.75" customHeight="1">
      <c r="A43" s="37" t="str">
        <f t="shared" si="12"/>
        <v>Debrecen</v>
      </c>
      <c r="B43">
        <f t="shared" ref="B43:D43" si="21">B19</f>
        <v>1</v>
      </c>
      <c r="C43">
        <f t="shared" si="21"/>
        <v>1</v>
      </c>
      <c r="D43">
        <f t="shared" si="21"/>
        <v>2</v>
      </c>
      <c r="E43">
        <f t="shared" si="14"/>
        <v>1</v>
      </c>
      <c r="F43">
        <f t="shared" si="15"/>
        <v>1</v>
      </c>
      <c r="G43">
        <f t="shared" si="16"/>
        <v>1</v>
      </c>
      <c r="H43">
        <v>1000</v>
      </c>
      <c r="I43">
        <f t="shared" si="17"/>
        <v>1021.5</v>
      </c>
      <c r="J43">
        <f t="shared" si="19"/>
        <v>1</v>
      </c>
    </row>
    <row r="44" spans="1:10" ht="15.75" customHeight="1">
      <c r="A44" t="str">
        <f t="shared" si="12"/>
        <v>Stockholm</v>
      </c>
      <c r="B44">
        <f t="shared" ref="B44:D44" si="22">B20</f>
        <v>8</v>
      </c>
      <c r="C44">
        <f t="shared" si="22"/>
        <v>3</v>
      </c>
      <c r="D44">
        <f t="shared" si="22"/>
        <v>1</v>
      </c>
      <c r="E44">
        <f t="shared" si="14"/>
        <v>5</v>
      </c>
      <c r="F44">
        <f t="shared" si="15"/>
        <v>8</v>
      </c>
      <c r="G44">
        <f t="shared" si="16"/>
        <v>8</v>
      </c>
      <c r="H44">
        <v>1000</v>
      </c>
      <c r="I44">
        <f t="shared" si="17"/>
        <v>1008.5</v>
      </c>
      <c r="J44">
        <f t="shared" si="19"/>
        <v>1</v>
      </c>
    </row>
    <row r="45" spans="1:10" ht="15.75" customHeight="1">
      <c r="A45" s="36" t="str">
        <f t="shared" si="12"/>
        <v>Milánó</v>
      </c>
      <c r="B45">
        <f t="shared" ref="B45:D45" si="23">B21</f>
        <v>5</v>
      </c>
      <c r="C45">
        <f t="shared" si="23"/>
        <v>8</v>
      </c>
      <c r="D45">
        <f t="shared" si="23"/>
        <v>8</v>
      </c>
      <c r="E45">
        <f t="shared" si="14"/>
        <v>8</v>
      </c>
      <c r="F45">
        <f t="shared" si="15"/>
        <v>7</v>
      </c>
      <c r="G45">
        <f t="shared" si="16"/>
        <v>7</v>
      </c>
      <c r="H45">
        <v>1000</v>
      </c>
      <c r="I45">
        <f t="shared" si="17"/>
        <v>985.6</v>
      </c>
      <c r="J45">
        <f t="shared" si="19"/>
        <v>1</v>
      </c>
    </row>
    <row r="46" spans="1:10" ht="15.75" customHeight="1">
      <c r="A46" t="str">
        <f t="shared" si="12"/>
        <v>Madrid</v>
      </c>
      <c r="B46">
        <f t="shared" ref="B46:D46" si="24">B22</f>
        <v>4</v>
      </c>
      <c r="C46">
        <f t="shared" si="24"/>
        <v>2</v>
      </c>
      <c r="D46">
        <f t="shared" si="24"/>
        <v>6</v>
      </c>
      <c r="E46">
        <f t="shared" si="14"/>
        <v>4</v>
      </c>
      <c r="F46">
        <f t="shared" si="15"/>
        <v>6</v>
      </c>
      <c r="G46">
        <f t="shared" si="16"/>
        <v>3</v>
      </c>
      <c r="H46">
        <v>1000</v>
      </c>
      <c r="I46">
        <f t="shared" si="17"/>
        <v>1003.6</v>
      </c>
      <c r="J46">
        <f t="shared" si="19"/>
        <v>1</v>
      </c>
    </row>
    <row r="47" spans="1:10" ht="15.75" customHeight="1">
      <c r="A47" t="str">
        <f t="shared" si="12"/>
        <v>Amszterdam</v>
      </c>
      <c r="B47">
        <f t="shared" ref="B47:D47" si="25">B23</f>
        <v>6</v>
      </c>
      <c r="C47">
        <f t="shared" si="25"/>
        <v>7</v>
      </c>
      <c r="D47">
        <f t="shared" si="25"/>
        <v>3</v>
      </c>
      <c r="E47">
        <f t="shared" si="14"/>
        <v>7</v>
      </c>
      <c r="F47">
        <f t="shared" si="15"/>
        <v>4</v>
      </c>
      <c r="G47">
        <f t="shared" si="16"/>
        <v>2</v>
      </c>
      <c r="H47">
        <v>1000</v>
      </c>
      <c r="I47">
        <f t="shared" si="17"/>
        <v>999.6</v>
      </c>
      <c r="J47">
        <f t="shared" si="19"/>
        <v>1</v>
      </c>
    </row>
    <row r="48" spans="1:10" ht="15.75" customHeight="1">
      <c r="A48" t="str">
        <f t="shared" si="12"/>
        <v>München</v>
      </c>
      <c r="B48">
        <f t="shared" ref="B48:D48" si="26">B24</f>
        <v>7</v>
      </c>
      <c r="C48">
        <f t="shared" si="26"/>
        <v>4</v>
      </c>
      <c r="D48">
        <f t="shared" si="26"/>
        <v>4</v>
      </c>
      <c r="E48">
        <f t="shared" si="14"/>
        <v>6</v>
      </c>
      <c r="F48">
        <f t="shared" si="15"/>
        <v>3</v>
      </c>
      <c r="G48">
        <f t="shared" si="16"/>
        <v>4</v>
      </c>
      <c r="H48">
        <v>1000</v>
      </c>
      <c r="I48">
        <f t="shared" si="17"/>
        <v>1000.6</v>
      </c>
      <c r="J48">
        <f t="shared" si="19"/>
        <v>1</v>
      </c>
    </row>
    <row r="51" spans="1:17" ht="15.75" customHeight="1">
      <c r="A51" s="25"/>
    </row>
    <row r="52" spans="1:17" ht="15.75" customHeight="1">
      <c r="A52" s="26"/>
    </row>
    <row r="55" spans="1:17" ht="15.75" customHeight="1">
      <c r="A55" s="27" t="s">
        <v>37</v>
      </c>
      <c r="B55" s="28">
        <v>9222400</v>
      </c>
      <c r="C55" s="27" t="s">
        <v>38</v>
      </c>
      <c r="D55" s="28">
        <v>9</v>
      </c>
      <c r="E55" s="27" t="s">
        <v>39</v>
      </c>
      <c r="F55" s="28">
        <v>6</v>
      </c>
      <c r="G55" s="27" t="s">
        <v>40</v>
      </c>
      <c r="H55" s="28">
        <v>9</v>
      </c>
      <c r="I55" s="27" t="s">
        <v>41</v>
      </c>
      <c r="J55" s="28">
        <v>0</v>
      </c>
      <c r="K55" s="27" t="s">
        <v>42</v>
      </c>
      <c r="L55" s="28" t="s">
        <v>43</v>
      </c>
    </row>
    <row r="56" spans="1:17" ht="15.75" customHeight="1" thickBot="1">
      <c r="A56" s="25"/>
    </row>
    <row r="57" spans="1:17" ht="15.75" customHeight="1" thickBot="1">
      <c r="A57" s="29" t="s">
        <v>44</v>
      </c>
      <c r="B57" s="29" t="s">
        <v>45</v>
      </c>
      <c r="C57" s="29" t="s">
        <v>46</v>
      </c>
      <c r="D57" s="29" t="s">
        <v>47</v>
      </c>
      <c r="E57" s="29" t="s">
        <v>48</v>
      </c>
      <c r="F57" s="29" t="s">
        <v>49</v>
      </c>
      <c r="G57" s="29" t="s">
        <v>50</v>
      </c>
      <c r="H57" s="29" t="s">
        <v>51</v>
      </c>
    </row>
    <row r="58" spans="1:17" ht="15.75" customHeight="1" thickBot="1">
      <c r="A58" s="29" t="s">
        <v>52</v>
      </c>
      <c r="B58" s="30">
        <v>2</v>
      </c>
      <c r="C58" s="30">
        <v>5</v>
      </c>
      <c r="D58" s="30">
        <v>7</v>
      </c>
      <c r="E58" s="30">
        <v>3</v>
      </c>
      <c r="F58" s="30">
        <v>2</v>
      </c>
      <c r="G58" s="30">
        <v>6</v>
      </c>
      <c r="H58" s="30">
        <v>1000</v>
      </c>
      <c r="K58">
        <f>10-B58</f>
        <v>8</v>
      </c>
      <c r="L58">
        <f t="shared" ref="L58:L66" si="27">10-C58</f>
        <v>5</v>
      </c>
      <c r="M58">
        <f t="shared" ref="M58:M66" si="28">10-D58</f>
        <v>3</v>
      </c>
      <c r="N58">
        <f t="shared" ref="N58:N66" si="29">10-E58</f>
        <v>7</v>
      </c>
      <c r="O58">
        <f t="shared" ref="O58:O66" si="30">10-F58</f>
        <v>8</v>
      </c>
      <c r="P58">
        <f t="shared" ref="P58:P66" si="31">10-G58</f>
        <v>4</v>
      </c>
      <c r="Q58">
        <v>1000</v>
      </c>
    </row>
    <row r="59" spans="1:17" ht="15.75" customHeight="1" thickBot="1">
      <c r="A59" s="29" t="s">
        <v>53</v>
      </c>
      <c r="B59" s="30">
        <v>9</v>
      </c>
      <c r="C59" s="30">
        <v>9</v>
      </c>
      <c r="D59" s="30">
        <v>9</v>
      </c>
      <c r="E59" s="30">
        <v>9</v>
      </c>
      <c r="F59" s="30">
        <v>9</v>
      </c>
      <c r="G59" s="30">
        <v>9</v>
      </c>
      <c r="H59" s="30">
        <v>1000</v>
      </c>
      <c r="K59">
        <f t="shared" ref="K59:K66" si="32">10-B59</f>
        <v>1</v>
      </c>
      <c r="L59">
        <f t="shared" si="27"/>
        <v>1</v>
      </c>
      <c r="M59">
        <f t="shared" si="28"/>
        <v>1</v>
      </c>
      <c r="N59">
        <f t="shared" si="29"/>
        <v>1</v>
      </c>
      <c r="O59">
        <f t="shared" si="30"/>
        <v>1</v>
      </c>
      <c r="P59">
        <f t="shared" si="31"/>
        <v>1</v>
      </c>
      <c r="Q59">
        <v>1000</v>
      </c>
    </row>
    <row r="60" spans="1:17" ht="15.75" customHeight="1" thickBot="1">
      <c r="A60" s="29" t="s">
        <v>54</v>
      </c>
      <c r="B60" s="30">
        <v>3</v>
      </c>
      <c r="C60" s="30">
        <v>6</v>
      </c>
      <c r="D60" s="30">
        <v>5</v>
      </c>
      <c r="E60" s="30">
        <v>2</v>
      </c>
      <c r="F60" s="30">
        <v>5</v>
      </c>
      <c r="G60" s="30">
        <v>5</v>
      </c>
      <c r="H60" s="30">
        <v>1000</v>
      </c>
      <c r="K60">
        <f t="shared" si="32"/>
        <v>7</v>
      </c>
      <c r="L60">
        <f t="shared" si="27"/>
        <v>4</v>
      </c>
      <c r="M60">
        <f t="shared" si="28"/>
        <v>5</v>
      </c>
      <c r="N60">
        <f t="shared" si="29"/>
        <v>8</v>
      </c>
      <c r="O60">
        <f t="shared" si="30"/>
        <v>5</v>
      </c>
      <c r="P60">
        <f t="shared" si="31"/>
        <v>5</v>
      </c>
      <c r="Q60">
        <v>1000</v>
      </c>
    </row>
    <row r="61" spans="1:17" ht="15.75" customHeight="1" thickBot="1">
      <c r="A61" s="29" t="s">
        <v>55</v>
      </c>
      <c r="B61" s="30">
        <v>1</v>
      </c>
      <c r="C61" s="30">
        <v>1</v>
      </c>
      <c r="D61" s="30">
        <v>2</v>
      </c>
      <c r="E61" s="30">
        <v>1</v>
      </c>
      <c r="F61" s="30">
        <v>1</v>
      </c>
      <c r="G61" s="30">
        <v>1</v>
      </c>
      <c r="H61" s="30">
        <v>1000</v>
      </c>
      <c r="K61">
        <f t="shared" si="32"/>
        <v>9</v>
      </c>
      <c r="L61">
        <f t="shared" si="27"/>
        <v>9</v>
      </c>
      <c r="M61">
        <f t="shared" si="28"/>
        <v>8</v>
      </c>
      <c r="N61">
        <f t="shared" si="29"/>
        <v>9</v>
      </c>
      <c r="O61">
        <f t="shared" si="30"/>
        <v>9</v>
      </c>
      <c r="P61">
        <f t="shared" si="31"/>
        <v>9</v>
      </c>
      <c r="Q61">
        <v>1000</v>
      </c>
    </row>
    <row r="62" spans="1:17" ht="15.75" customHeight="1" thickBot="1">
      <c r="A62" s="29" t="s">
        <v>56</v>
      </c>
      <c r="B62" s="30">
        <v>8</v>
      </c>
      <c r="C62" s="30">
        <v>3</v>
      </c>
      <c r="D62" s="30">
        <v>1</v>
      </c>
      <c r="E62" s="30">
        <v>5</v>
      </c>
      <c r="F62" s="30">
        <v>8</v>
      </c>
      <c r="G62" s="30">
        <v>8</v>
      </c>
      <c r="H62" s="30">
        <v>1000</v>
      </c>
      <c r="K62">
        <f t="shared" si="32"/>
        <v>2</v>
      </c>
      <c r="L62">
        <f t="shared" si="27"/>
        <v>7</v>
      </c>
      <c r="M62">
        <f t="shared" si="28"/>
        <v>9</v>
      </c>
      <c r="N62">
        <f t="shared" si="29"/>
        <v>5</v>
      </c>
      <c r="O62">
        <f t="shared" si="30"/>
        <v>2</v>
      </c>
      <c r="P62">
        <f t="shared" si="31"/>
        <v>2</v>
      </c>
      <c r="Q62">
        <v>1000</v>
      </c>
    </row>
    <row r="63" spans="1:17" ht="15.75" customHeight="1" thickBot="1">
      <c r="A63" s="29" t="s">
        <v>57</v>
      </c>
      <c r="B63" s="30">
        <v>5</v>
      </c>
      <c r="C63" s="30">
        <v>8</v>
      </c>
      <c r="D63" s="30">
        <v>8</v>
      </c>
      <c r="E63" s="30">
        <v>8</v>
      </c>
      <c r="F63" s="30">
        <v>7</v>
      </c>
      <c r="G63" s="30">
        <v>7</v>
      </c>
      <c r="H63" s="30">
        <v>1000</v>
      </c>
      <c r="K63">
        <f t="shared" si="32"/>
        <v>5</v>
      </c>
      <c r="L63">
        <f t="shared" si="27"/>
        <v>2</v>
      </c>
      <c r="M63">
        <f t="shared" si="28"/>
        <v>2</v>
      </c>
      <c r="N63">
        <f t="shared" si="29"/>
        <v>2</v>
      </c>
      <c r="O63">
        <f t="shared" si="30"/>
        <v>3</v>
      </c>
      <c r="P63">
        <f t="shared" si="31"/>
        <v>3</v>
      </c>
      <c r="Q63">
        <v>1000</v>
      </c>
    </row>
    <row r="64" spans="1:17" ht="15.75" customHeight="1" thickBot="1">
      <c r="A64" s="29" t="s">
        <v>58</v>
      </c>
      <c r="B64" s="30">
        <v>4</v>
      </c>
      <c r="C64" s="30">
        <v>2</v>
      </c>
      <c r="D64" s="30">
        <v>6</v>
      </c>
      <c r="E64" s="30">
        <v>4</v>
      </c>
      <c r="F64" s="30">
        <v>6</v>
      </c>
      <c r="G64" s="30">
        <v>3</v>
      </c>
      <c r="H64" s="30">
        <v>1000</v>
      </c>
      <c r="K64">
        <f t="shared" si="32"/>
        <v>6</v>
      </c>
      <c r="L64">
        <f t="shared" si="27"/>
        <v>8</v>
      </c>
      <c r="M64">
        <f t="shared" si="28"/>
        <v>4</v>
      </c>
      <c r="N64">
        <f t="shared" si="29"/>
        <v>6</v>
      </c>
      <c r="O64">
        <f t="shared" si="30"/>
        <v>4</v>
      </c>
      <c r="P64">
        <f t="shared" si="31"/>
        <v>7</v>
      </c>
      <c r="Q64">
        <v>1000</v>
      </c>
    </row>
    <row r="65" spans="1:17" ht="15.75" customHeight="1" thickBot="1">
      <c r="A65" s="29" t="s">
        <v>59</v>
      </c>
      <c r="B65" s="30">
        <v>6</v>
      </c>
      <c r="C65" s="30">
        <v>7</v>
      </c>
      <c r="D65" s="30">
        <v>3</v>
      </c>
      <c r="E65" s="30">
        <v>7</v>
      </c>
      <c r="F65" s="30">
        <v>4</v>
      </c>
      <c r="G65" s="30">
        <v>2</v>
      </c>
      <c r="H65" s="30">
        <v>1000</v>
      </c>
      <c r="K65">
        <f t="shared" si="32"/>
        <v>4</v>
      </c>
      <c r="L65">
        <f t="shared" si="27"/>
        <v>3</v>
      </c>
      <c r="M65">
        <f t="shared" si="28"/>
        <v>7</v>
      </c>
      <c r="N65">
        <f t="shared" si="29"/>
        <v>3</v>
      </c>
      <c r="O65">
        <f t="shared" si="30"/>
        <v>6</v>
      </c>
      <c r="P65">
        <f t="shared" si="31"/>
        <v>8</v>
      </c>
      <c r="Q65">
        <v>1000</v>
      </c>
    </row>
    <row r="66" spans="1:17" ht="15.75" customHeight="1" thickBot="1">
      <c r="A66" s="29" t="s">
        <v>60</v>
      </c>
      <c r="B66" s="30">
        <v>7</v>
      </c>
      <c r="C66" s="30">
        <v>4</v>
      </c>
      <c r="D66" s="30">
        <v>4</v>
      </c>
      <c r="E66" s="30">
        <v>6</v>
      </c>
      <c r="F66" s="30">
        <v>3</v>
      </c>
      <c r="G66" s="30">
        <v>4</v>
      </c>
      <c r="H66" s="30">
        <v>1000</v>
      </c>
      <c r="K66">
        <f t="shared" si="32"/>
        <v>3</v>
      </c>
      <c r="L66">
        <f t="shared" si="27"/>
        <v>6</v>
      </c>
      <c r="M66">
        <f t="shared" si="28"/>
        <v>6</v>
      </c>
      <c r="N66">
        <f t="shared" si="29"/>
        <v>4</v>
      </c>
      <c r="O66">
        <f t="shared" si="30"/>
        <v>7</v>
      </c>
      <c r="P66">
        <f t="shared" si="31"/>
        <v>6</v>
      </c>
      <c r="Q66">
        <v>1000</v>
      </c>
    </row>
    <row r="67" spans="1:17" ht="15.75" customHeight="1" thickBot="1">
      <c r="A67" s="25"/>
    </row>
    <row r="68" spans="1:17" ht="15.75" customHeight="1" thickBot="1">
      <c r="A68" s="29" t="s">
        <v>61</v>
      </c>
      <c r="B68" s="29" t="s">
        <v>45</v>
      </c>
      <c r="C68" s="29" t="s">
        <v>46</v>
      </c>
      <c r="D68" s="29" t="s">
        <v>47</v>
      </c>
      <c r="E68" s="29" t="s">
        <v>48</v>
      </c>
      <c r="F68" s="29" t="s">
        <v>49</v>
      </c>
      <c r="G68" s="29" t="s">
        <v>50</v>
      </c>
    </row>
    <row r="69" spans="1:17" ht="15.75" customHeight="1" thickBot="1">
      <c r="A69" s="29" t="s">
        <v>62</v>
      </c>
      <c r="B69" s="30" t="s">
        <v>63</v>
      </c>
      <c r="C69" s="30" t="s">
        <v>64</v>
      </c>
      <c r="D69" s="30" t="s">
        <v>65</v>
      </c>
      <c r="E69" s="30" t="s">
        <v>64</v>
      </c>
      <c r="F69" s="30" t="s">
        <v>64</v>
      </c>
      <c r="G69" s="30" t="s">
        <v>64</v>
      </c>
    </row>
    <row r="70" spans="1:17" ht="15.75" customHeight="1" thickBot="1">
      <c r="A70" s="29" t="s">
        <v>66</v>
      </c>
      <c r="B70" s="30" t="s">
        <v>67</v>
      </c>
      <c r="C70" s="30" t="s">
        <v>68</v>
      </c>
      <c r="D70" s="30" t="s">
        <v>68</v>
      </c>
      <c r="E70" s="30" t="s">
        <v>68</v>
      </c>
      <c r="F70" s="30" t="s">
        <v>68</v>
      </c>
      <c r="G70" s="30" t="s">
        <v>68</v>
      </c>
    </row>
    <row r="71" spans="1:17" ht="15.75" customHeight="1" thickBot="1">
      <c r="A71" s="29" t="s">
        <v>69</v>
      </c>
      <c r="B71" s="30" t="s">
        <v>70</v>
      </c>
      <c r="C71" s="30" t="s">
        <v>71</v>
      </c>
      <c r="D71" s="30" t="s">
        <v>71</v>
      </c>
      <c r="E71" s="30" t="s">
        <v>71</v>
      </c>
      <c r="F71" s="30" t="s">
        <v>71</v>
      </c>
      <c r="G71" s="30" t="s">
        <v>71</v>
      </c>
    </row>
    <row r="72" spans="1:17" ht="15.75" customHeight="1" thickBot="1">
      <c r="A72" s="29" t="s">
        <v>72</v>
      </c>
      <c r="B72" s="30" t="s">
        <v>73</v>
      </c>
      <c r="C72" s="30" t="s">
        <v>74</v>
      </c>
      <c r="D72" s="30" t="s">
        <v>74</v>
      </c>
      <c r="E72" s="30" t="s">
        <v>74</v>
      </c>
      <c r="F72" s="30" t="s">
        <v>74</v>
      </c>
      <c r="G72" s="30" t="s">
        <v>74</v>
      </c>
    </row>
    <row r="73" spans="1:17" ht="15.75" customHeight="1" thickBot="1">
      <c r="A73" s="29" t="s">
        <v>75</v>
      </c>
      <c r="B73" s="30" t="s">
        <v>76</v>
      </c>
      <c r="C73" s="30" t="s">
        <v>77</v>
      </c>
      <c r="D73" s="30" t="s">
        <v>77</v>
      </c>
      <c r="E73" s="30" t="s">
        <v>77</v>
      </c>
      <c r="F73" s="30" t="s">
        <v>77</v>
      </c>
      <c r="G73" s="30" t="s">
        <v>77</v>
      </c>
    </row>
    <row r="74" spans="1:17" ht="15.75" customHeight="1" thickBot="1">
      <c r="A74" s="29" t="s">
        <v>78</v>
      </c>
      <c r="B74" s="30" t="s">
        <v>79</v>
      </c>
      <c r="C74" s="30" t="s">
        <v>80</v>
      </c>
      <c r="D74" s="30" t="s">
        <v>80</v>
      </c>
      <c r="E74" s="30" t="s">
        <v>80</v>
      </c>
      <c r="F74" s="30" t="s">
        <v>80</v>
      </c>
      <c r="G74" s="30" t="s">
        <v>80</v>
      </c>
    </row>
    <row r="75" spans="1:17" ht="15.75" customHeight="1" thickBot="1">
      <c r="A75" s="29" t="s">
        <v>81</v>
      </c>
      <c r="B75" s="30" t="s">
        <v>82</v>
      </c>
      <c r="C75" s="30" t="s">
        <v>83</v>
      </c>
      <c r="D75" s="30" t="s">
        <v>83</v>
      </c>
      <c r="E75" s="30" t="s">
        <v>83</v>
      </c>
      <c r="F75" s="30" t="s">
        <v>83</v>
      </c>
      <c r="G75" s="30" t="s">
        <v>83</v>
      </c>
    </row>
    <row r="76" spans="1:17" ht="15.75" customHeight="1" thickBot="1">
      <c r="A76" s="29" t="s">
        <v>84</v>
      </c>
      <c r="B76" s="30" t="s">
        <v>85</v>
      </c>
      <c r="C76" s="30" t="s">
        <v>86</v>
      </c>
      <c r="D76" s="30" t="s">
        <v>86</v>
      </c>
      <c r="E76" s="30" t="s">
        <v>86</v>
      </c>
      <c r="F76" s="30" t="s">
        <v>86</v>
      </c>
      <c r="G76" s="30" t="s">
        <v>86</v>
      </c>
    </row>
    <row r="77" spans="1:17" ht="15.75" customHeight="1" thickBot="1">
      <c r="A77" s="29" t="s">
        <v>87</v>
      </c>
      <c r="B77" s="30" t="s">
        <v>88</v>
      </c>
      <c r="C77" s="30" t="s">
        <v>89</v>
      </c>
      <c r="D77" s="30" t="s">
        <v>89</v>
      </c>
      <c r="E77" s="30" t="s">
        <v>89</v>
      </c>
      <c r="F77" s="30" t="s">
        <v>89</v>
      </c>
      <c r="G77" s="30" t="s">
        <v>89</v>
      </c>
    </row>
    <row r="78" spans="1:17" ht="15.75" customHeight="1" thickBot="1">
      <c r="A78" s="25"/>
    </row>
    <row r="79" spans="1:17" ht="15.75" customHeight="1" thickBot="1">
      <c r="A79" s="29" t="s">
        <v>90</v>
      </c>
      <c r="B79" s="29" t="s">
        <v>45</v>
      </c>
      <c r="C79" s="29" t="s">
        <v>46</v>
      </c>
      <c r="D79" s="29" t="s">
        <v>47</v>
      </c>
      <c r="E79" s="29" t="s">
        <v>48</v>
      </c>
      <c r="F79" s="29" t="s">
        <v>49</v>
      </c>
      <c r="G79" s="29" t="s">
        <v>50</v>
      </c>
    </row>
    <row r="80" spans="1:17" ht="15.75" customHeight="1" thickBot="1">
      <c r="A80" s="29" t="s">
        <v>62</v>
      </c>
      <c r="B80" s="30">
        <v>982.6</v>
      </c>
      <c r="C80" s="30">
        <v>8</v>
      </c>
      <c r="D80" s="30">
        <v>21</v>
      </c>
      <c r="E80" s="30">
        <v>8</v>
      </c>
      <c r="F80" s="30">
        <v>8</v>
      </c>
      <c r="G80" s="30">
        <v>8</v>
      </c>
    </row>
    <row r="81" spans="1:11" ht="15.75" customHeight="1" thickBot="1">
      <c r="A81" s="29" t="s">
        <v>66</v>
      </c>
      <c r="B81" s="30">
        <v>981.6</v>
      </c>
      <c r="C81" s="30">
        <v>7</v>
      </c>
      <c r="D81" s="30">
        <v>7</v>
      </c>
      <c r="E81" s="30">
        <v>7</v>
      </c>
      <c r="F81" s="30">
        <v>7</v>
      </c>
      <c r="G81" s="30">
        <v>7</v>
      </c>
    </row>
    <row r="82" spans="1:11" ht="15.75" customHeight="1" thickBot="1">
      <c r="A82" s="29" t="s">
        <v>69</v>
      </c>
      <c r="B82" s="30">
        <v>980.6</v>
      </c>
      <c r="C82" s="30">
        <v>6</v>
      </c>
      <c r="D82" s="30">
        <v>6</v>
      </c>
      <c r="E82" s="30">
        <v>6</v>
      </c>
      <c r="F82" s="30">
        <v>6</v>
      </c>
      <c r="G82" s="30">
        <v>6</v>
      </c>
    </row>
    <row r="83" spans="1:11" ht="15.75" customHeight="1" thickBot="1">
      <c r="A83" s="29" t="s">
        <v>72</v>
      </c>
      <c r="B83" s="30">
        <v>979.6</v>
      </c>
      <c r="C83" s="30">
        <v>5</v>
      </c>
      <c r="D83" s="30">
        <v>5</v>
      </c>
      <c r="E83" s="30">
        <v>5</v>
      </c>
      <c r="F83" s="30">
        <v>5</v>
      </c>
      <c r="G83" s="30">
        <v>5</v>
      </c>
    </row>
    <row r="84" spans="1:11" ht="15.75" customHeight="1" thickBot="1">
      <c r="A84" s="29" t="s">
        <v>75</v>
      </c>
      <c r="B84" s="30">
        <v>978.6</v>
      </c>
      <c r="C84" s="30">
        <v>4</v>
      </c>
      <c r="D84" s="30">
        <v>4</v>
      </c>
      <c r="E84" s="30">
        <v>4</v>
      </c>
      <c r="F84" s="30">
        <v>4</v>
      </c>
      <c r="G84" s="30">
        <v>4</v>
      </c>
    </row>
    <row r="85" spans="1:11" ht="15.75" customHeight="1" thickBot="1">
      <c r="A85" s="29" t="s">
        <v>78</v>
      </c>
      <c r="B85" s="30">
        <v>977.6</v>
      </c>
      <c r="C85" s="30">
        <v>3</v>
      </c>
      <c r="D85" s="30">
        <v>3</v>
      </c>
      <c r="E85" s="30">
        <v>3</v>
      </c>
      <c r="F85" s="30">
        <v>3</v>
      </c>
      <c r="G85" s="30">
        <v>3</v>
      </c>
    </row>
    <row r="86" spans="1:11" ht="15.75" customHeight="1" thickBot="1">
      <c r="A86" s="29" t="s">
        <v>81</v>
      </c>
      <c r="B86" s="30">
        <v>976.6</v>
      </c>
      <c r="C86" s="30">
        <v>2</v>
      </c>
      <c r="D86" s="30">
        <v>2</v>
      </c>
      <c r="E86" s="30">
        <v>2</v>
      </c>
      <c r="F86" s="30">
        <v>2</v>
      </c>
      <c r="G86" s="30">
        <v>2</v>
      </c>
    </row>
    <row r="87" spans="1:11" ht="15.75" customHeight="1" thickBot="1">
      <c r="A87" s="29" t="s">
        <v>84</v>
      </c>
      <c r="B87" s="30">
        <v>975.6</v>
      </c>
      <c r="C87" s="30">
        <v>1</v>
      </c>
      <c r="D87" s="30">
        <v>1</v>
      </c>
      <c r="E87" s="30">
        <v>1</v>
      </c>
      <c r="F87" s="30">
        <v>1</v>
      </c>
      <c r="G87" s="30">
        <v>1</v>
      </c>
    </row>
    <row r="88" spans="1:11" ht="15.75" customHeight="1" thickBot="1">
      <c r="A88" s="29" t="s">
        <v>87</v>
      </c>
      <c r="B88" s="30">
        <v>974.6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</row>
    <row r="89" spans="1:11" ht="15.75" customHeight="1" thickBot="1">
      <c r="A89" s="25"/>
    </row>
    <row r="90" spans="1:11" ht="15.75" customHeight="1" thickBot="1">
      <c r="A90" s="29" t="s">
        <v>91</v>
      </c>
      <c r="B90" s="29" t="s">
        <v>45</v>
      </c>
      <c r="C90" s="29" t="s">
        <v>46</v>
      </c>
      <c r="D90" s="29" t="s">
        <v>47</v>
      </c>
      <c r="E90" s="29" t="s">
        <v>48</v>
      </c>
      <c r="F90" s="29" t="s">
        <v>49</v>
      </c>
      <c r="G90" s="29" t="s">
        <v>50</v>
      </c>
      <c r="H90" s="29" t="s">
        <v>92</v>
      </c>
      <c r="I90" s="29" t="s">
        <v>93</v>
      </c>
      <c r="J90" s="29" t="s">
        <v>94</v>
      </c>
      <c r="K90" s="29" t="s">
        <v>95</v>
      </c>
    </row>
    <row r="91" spans="1:11" ht="15.75" customHeight="1" thickBot="1">
      <c r="A91" s="29" t="s">
        <v>52</v>
      </c>
      <c r="B91" s="30">
        <v>981.6</v>
      </c>
      <c r="C91" s="30">
        <v>4</v>
      </c>
      <c r="D91" s="30">
        <v>2</v>
      </c>
      <c r="E91" s="30">
        <v>6</v>
      </c>
      <c r="F91" s="30">
        <v>7</v>
      </c>
      <c r="G91" s="30">
        <v>3</v>
      </c>
      <c r="H91" s="30">
        <v>1003.6</v>
      </c>
      <c r="I91" s="30">
        <v>1000</v>
      </c>
      <c r="J91" s="30">
        <v>-3.6</v>
      </c>
      <c r="K91" s="30">
        <v>-0.36</v>
      </c>
    </row>
    <row r="92" spans="1:11" ht="15.75" customHeight="1" thickBot="1">
      <c r="A92" s="29" t="s">
        <v>53</v>
      </c>
      <c r="B92" s="30">
        <v>974.6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974.6</v>
      </c>
      <c r="I92" s="30">
        <v>1000</v>
      </c>
      <c r="J92" s="30">
        <v>25.4</v>
      </c>
      <c r="K92" s="30">
        <v>2.54</v>
      </c>
    </row>
    <row r="93" spans="1:11" ht="15.75" customHeight="1" thickBot="1">
      <c r="A93" s="29" t="s">
        <v>54</v>
      </c>
      <c r="B93" s="30">
        <v>980.6</v>
      </c>
      <c r="C93" s="30">
        <v>3</v>
      </c>
      <c r="D93" s="30">
        <v>4</v>
      </c>
      <c r="E93" s="30">
        <v>7</v>
      </c>
      <c r="F93" s="30">
        <v>4</v>
      </c>
      <c r="G93" s="30">
        <v>4</v>
      </c>
      <c r="H93" s="30">
        <v>1002.6</v>
      </c>
      <c r="I93" s="30">
        <v>1000</v>
      </c>
      <c r="J93" s="30">
        <v>-2.6</v>
      </c>
      <c r="K93" s="30">
        <v>-0.26</v>
      </c>
    </row>
    <row r="94" spans="1:11" ht="15.75" customHeight="1" thickBot="1">
      <c r="A94" s="29" t="s">
        <v>55</v>
      </c>
      <c r="B94" s="30">
        <v>982.6</v>
      </c>
      <c r="C94" s="30">
        <v>8</v>
      </c>
      <c r="D94" s="30">
        <v>7</v>
      </c>
      <c r="E94" s="30">
        <v>8</v>
      </c>
      <c r="F94" s="30">
        <v>8</v>
      </c>
      <c r="G94" s="30">
        <v>8</v>
      </c>
      <c r="H94" s="30">
        <v>1021.5</v>
      </c>
      <c r="I94" s="30">
        <v>1000</v>
      </c>
      <c r="J94" s="30">
        <v>-21.5</v>
      </c>
      <c r="K94" s="30">
        <v>-2.15</v>
      </c>
    </row>
    <row r="95" spans="1:11" ht="15.75" customHeight="1" thickBot="1">
      <c r="A95" s="29" t="s">
        <v>56</v>
      </c>
      <c r="B95" s="30">
        <v>975.6</v>
      </c>
      <c r="C95" s="30">
        <v>6</v>
      </c>
      <c r="D95" s="30">
        <v>21</v>
      </c>
      <c r="E95" s="30">
        <v>4</v>
      </c>
      <c r="F95" s="30">
        <v>1</v>
      </c>
      <c r="G95" s="30">
        <v>1</v>
      </c>
      <c r="H95" s="30">
        <v>1008.5</v>
      </c>
      <c r="I95" s="30">
        <v>1000</v>
      </c>
      <c r="J95" s="30">
        <v>-8.5</v>
      </c>
      <c r="K95" s="30">
        <v>-0.85</v>
      </c>
    </row>
    <row r="96" spans="1:11" ht="15.75" customHeight="1" thickBot="1">
      <c r="A96" s="29" t="s">
        <v>57</v>
      </c>
      <c r="B96" s="30">
        <v>978.6</v>
      </c>
      <c r="C96" s="30">
        <v>1</v>
      </c>
      <c r="D96" s="30">
        <v>1</v>
      </c>
      <c r="E96" s="30">
        <v>1</v>
      </c>
      <c r="F96" s="30">
        <v>2</v>
      </c>
      <c r="G96" s="30">
        <v>2</v>
      </c>
      <c r="H96" s="30">
        <v>985.6</v>
      </c>
      <c r="I96" s="30">
        <v>1000</v>
      </c>
      <c r="J96" s="30">
        <v>14.4</v>
      </c>
      <c r="K96" s="30">
        <v>1.44</v>
      </c>
    </row>
    <row r="97" spans="1:11" ht="15.75" customHeight="1" thickBot="1">
      <c r="A97" s="29" t="s">
        <v>58</v>
      </c>
      <c r="B97" s="30">
        <v>979.6</v>
      </c>
      <c r="C97" s="30">
        <v>7</v>
      </c>
      <c r="D97" s="30">
        <v>3</v>
      </c>
      <c r="E97" s="30">
        <v>5</v>
      </c>
      <c r="F97" s="30">
        <v>3</v>
      </c>
      <c r="G97" s="30">
        <v>6</v>
      </c>
      <c r="H97" s="30">
        <v>1003.6</v>
      </c>
      <c r="I97" s="30">
        <v>1000</v>
      </c>
      <c r="J97" s="30">
        <v>-3.6</v>
      </c>
      <c r="K97" s="30">
        <v>-0.36</v>
      </c>
    </row>
    <row r="98" spans="1:11" ht="15.75" customHeight="1" thickBot="1">
      <c r="A98" s="29" t="s">
        <v>59</v>
      </c>
      <c r="B98" s="30">
        <v>977.6</v>
      </c>
      <c r="C98" s="30">
        <v>2</v>
      </c>
      <c r="D98" s="30">
        <v>6</v>
      </c>
      <c r="E98" s="30">
        <v>2</v>
      </c>
      <c r="F98" s="30">
        <v>5</v>
      </c>
      <c r="G98" s="30">
        <v>7</v>
      </c>
      <c r="H98" s="30">
        <v>999.6</v>
      </c>
      <c r="I98" s="30">
        <v>1000</v>
      </c>
      <c r="J98" s="30">
        <v>0.4</v>
      </c>
      <c r="K98" s="30">
        <v>0.04</v>
      </c>
    </row>
    <row r="99" spans="1:11" ht="15.75" customHeight="1" thickBot="1">
      <c r="A99" s="29" t="s">
        <v>60</v>
      </c>
      <c r="B99" s="30">
        <v>976.6</v>
      </c>
      <c r="C99" s="30">
        <v>5</v>
      </c>
      <c r="D99" s="30">
        <v>5</v>
      </c>
      <c r="E99" s="30">
        <v>3</v>
      </c>
      <c r="F99" s="30">
        <v>6</v>
      </c>
      <c r="G99" s="30">
        <v>5</v>
      </c>
      <c r="H99" s="30">
        <v>1000.6</v>
      </c>
      <c r="I99" s="30">
        <v>1000</v>
      </c>
      <c r="J99" s="30">
        <v>-0.6</v>
      </c>
      <c r="K99" s="30">
        <v>-0.06</v>
      </c>
    </row>
    <row r="100" spans="1:11" ht="15.75" customHeight="1" thickBot="1"/>
    <row r="101" spans="1:11" ht="15.75" customHeight="1" thickBot="1">
      <c r="A101" s="31" t="s">
        <v>96</v>
      </c>
      <c r="B101" s="32">
        <v>1035.5999999999999</v>
      </c>
    </row>
    <row r="102" spans="1:11" ht="15.75" customHeight="1" thickBot="1">
      <c r="A102" s="31" t="s">
        <v>97</v>
      </c>
      <c r="B102" s="32">
        <v>974.6</v>
      </c>
    </row>
    <row r="103" spans="1:11" ht="15.75" customHeight="1" thickBot="1">
      <c r="A103" s="31" t="s">
        <v>98</v>
      </c>
      <c r="B103" s="32">
        <v>9000.2000000000007</v>
      </c>
    </row>
    <row r="104" spans="1:11" ht="15.75" customHeight="1" thickBot="1">
      <c r="A104" s="31" t="s">
        <v>99</v>
      </c>
      <c r="B104" s="32">
        <v>9000</v>
      </c>
    </row>
    <row r="105" spans="1:11" ht="15.75" customHeight="1" thickBot="1">
      <c r="A105" s="31" t="s">
        <v>100</v>
      </c>
      <c r="B105" s="32">
        <v>0.2</v>
      </c>
    </row>
    <row r="106" spans="1:11" ht="15.75" customHeight="1" thickBot="1">
      <c r="A106" s="31" t="s">
        <v>101</v>
      </c>
      <c r="B106" s="32"/>
    </row>
    <row r="107" spans="1:11" ht="15.75" customHeight="1" thickBot="1">
      <c r="A107" s="31" t="s">
        <v>102</v>
      </c>
      <c r="B107" s="32"/>
    </row>
    <row r="108" spans="1:11" ht="15.75" customHeight="1" thickBot="1">
      <c r="A108" s="31" t="s">
        <v>103</v>
      </c>
      <c r="B108" s="32">
        <v>0</v>
      </c>
    </row>
    <row r="110" spans="1:11" ht="15.75" customHeight="1">
      <c r="A110" s="33" t="s">
        <v>104</v>
      </c>
    </row>
    <row r="112" spans="1:11" ht="15.75" customHeight="1">
      <c r="A112" s="34" t="s">
        <v>105</v>
      </c>
    </row>
    <row r="113" spans="1:12" ht="15.75" customHeight="1">
      <c r="A113" s="34" t="s">
        <v>106</v>
      </c>
    </row>
    <row r="119" spans="1:12" ht="15.75" customHeight="1">
      <c r="A119" s="25"/>
    </row>
    <row r="120" spans="1:12" ht="15.75" customHeight="1">
      <c r="A120" s="26"/>
    </row>
    <row r="123" spans="1:12" ht="15.75" customHeight="1">
      <c r="A123" s="27" t="s">
        <v>37</v>
      </c>
      <c r="B123" s="28">
        <v>3941729</v>
      </c>
      <c r="C123" s="27" t="s">
        <v>38</v>
      </c>
      <c r="D123" s="28">
        <v>9</v>
      </c>
      <c r="E123" s="27" t="s">
        <v>39</v>
      </c>
      <c r="F123" s="28">
        <v>6</v>
      </c>
      <c r="G123" s="27" t="s">
        <v>40</v>
      </c>
      <c r="H123" s="28">
        <v>9</v>
      </c>
      <c r="I123" s="27" t="s">
        <v>41</v>
      </c>
      <c r="J123" s="28">
        <v>0</v>
      </c>
      <c r="K123" s="27" t="s">
        <v>42</v>
      </c>
      <c r="L123" s="28" t="s">
        <v>108</v>
      </c>
    </row>
    <row r="124" spans="1:12" ht="15.75" customHeight="1" thickBot="1">
      <c r="A124" s="25"/>
    </row>
    <row r="125" spans="1:12" ht="15.75" customHeight="1" thickBot="1">
      <c r="A125" s="29" t="s">
        <v>44</v>
      </c>
      <c r="B125" s="29" t="s">
        <v>45</v>
      </c>
      <c r="C125" s="29" t="s">
        <v>46</v>
      </c>
      <c r="D125" s="29" t="s">
        <v>47</v>
      </c>
      <c r="E125" s="29" t="s">
        <v>48</v>
      </c>
      <c r="F125" s="29" t="s">
        <v>49</v>
      </c>
      <c r="G125" s="29" t="s">
        <v>50</v>
      </c>
      <c r="H125" s="29" t="s">
        <v>51</v>
      </c>
    </row>
    <row r="126" spans="1:12" ht="15.75" customHeight="1" thickBot="1">
      <c r="A126" s="29" t="s">
        <v>52</v>
      </c>
      <c r="B126" s="30">
        <v>8</v>
      </c>
      <c r="C126" s="30">
        <v>5</v>
      </c>
      <c r="D126" s="30">
        <v>3</v>
      </c>
      <c r="E126" s="30">
        <v>7</v>
      </c>
      <c r="F126" s="30">
        <v>8</v>
      </c>
      <c r="G126" s="30">
        <v>4</v>
      </c>
      <c r="H126" s="30">
        <v>1000</v>
      </c>
    </row>
    <row r="127" spans="1:12" ht="15.75" customHeight="1" thickBot="1">
      <c r="A127" s="29" t="s">
        <v>53</v>
      </c>
      <c r="B127" s="30">
        <v>1</v>
      </c>
      <c r="C127" s="30">
        <v>1</v>
      </c>
      <c r="D127" s="30">
        <v>1</v>
      </c>
      <c r="E127" s="30">
        <v>1</v>
      </c>
      <c r="F127" s="30">
        <v>1</v>
      </c>
      <c r="G127" s="30">
        <v>1</v>
      </c>
      <c r="H127" s="30">
        <v>1000</v>
      </c>
    </row>
    <row r="128" spans="1:12" ht="15.75" customHeight="1" thickBot="1">
      <c r="A128" s="29" t="s">
        <v>54</v>
      </c>
      <c r="B128" s="30">
        <v>7</v>
      </c>
      <c r="C128" s="30">
        <v>4</v>
      </c>
      <c r="D128" s="30">
        <v>5</v>
      </c>
      <c r="E128" s="30">
        <v>8</v>
      </c>
      <c r="F128" s="30">
        <v>5</v>
      </c>
      <c r="G128" s="30">
        <v>5</v>
      </c>
      <c r="H128" s="30">
        <v>1000</v>
      </c>
    </row>
    <row r="129" spans="1:8" ht="15.75" customHeight="1" thickBot="1">
      <c r="A129" s="29" t="s">
        <v>55</v>
      </c>
      <c r="B129" s="30">
        <v>9</v>
      </c>
      <c r="C129" s="30">
        <v>9</v>
      </c>
      <c r="D129" s="30">
        <v>8</v>
      </c>
      <c r="E129" s="30">
        <v>9</v>
      </c>
      <c r="F129" s="30">
        <v>9</v>
      </c>
      <c r="G129" s="30">
        <v>9</v>
      </c>
      <c r="H129" s="30">
        <v>1000</v>
      </c>
    </row>
    <row r="130" spans="1:8" ht="15.75" customHeight="1" thickBot="1">
      <c r="A130" s="29" t="s">
        <v>56</v>
      </c>
      <c r="B130" s="30">
        <v>2</v>
      </c>
      <c r="C130" s="30">
        <v>7</v>
      </c>
      <c r="D130" s="30">
        <v>9</v>
      </c>
      <c r="E130" s="30">
        <v>5</v>
      </c>
      <c r="F130" s="30">
        <v>2</v>
      </c>
      <c r="G130" s="30">
        <v>2</v>
      </c>
      <c r="H130" s="30">
        <v>1000</v>
      </c>
    </row>
    <row r="131" spans="1:8" ht="15.75" customHeight="1" thickBot="1">
      <c r="A131" s="29" t="s">
        <v>57</v>
      </c>
      <c r="B131" s="30">
        <v>5</v>
      </c>
      <c r="C131" s="30">
        <v>2</v>
      </c>
      <c r="D131" s="30">
        <v>2</v>
      </c>
      <c r="E131" s="30">
        <v>2</v>
      </c>
      <c r="F131" s="30">
        <v>3</v>
      </c>
      <c r="G131" s="30">
        <v>3</v>
      </c>
      <c r="H131" s="30">
        <v>1000</v>
      </c>
    </row>
    <row r="132" spans="1:8" ht="15.75" customHeight="1" thickBot="1">
      <c r="A132" s="29" t="s">
        <v>58</v>
      </c>
      <c r="B132" s="30">
        <v>6</v>
      </c>
      <c r="C132" s="30">
        <v>8</v>
      </c>
      <c r="D132" s="30">
        <v>4</v>
      </c>
      <c r="E132" s="30">
        <v>6</v>
      </c>
      <c r="F132" s="30">
        <v>4</v>
      </c>
      <c r="G132" s="30">
        <v>7</v>
      </c>
      <c r="H132" s="30">
        <v>1000</v>
      </c>
    </row>
    <row r="133" spans="1:8" ht="15.75" customHeight="1" thickBot="1">
      <c r="A133" s="29" t="s">
        <v>59</v>
      </c>
      <c r="B133" s="30">
        <v>4</v>
      </c>
      <c r="C133" s="30">
        <v>3</v>
      </c>
      <c r="D133" s="30">
        <v>7</v>
      </c>
      <c r="E133" s="30">
        <v>3</v>
      </c>
      <c r="F133" s="30">
        <v>6</v>
      </c>
      <c r="G133" s="30">
        <v>8</v>
      </c>
      <c r="H133" s="30">
        <v>1000</v>
      </c>
    </row>
    <row r="134" spans="1:8" ht="15.75" customHeight="1" thickBot="1">
      <c r="A134" s="29" t="s">
        <v>60</v>
      </c>
      <c r="B134" s="30">
        <v>3</v>
      </c>
      <c r="C134" s="30">
        <v>6</v>
      </c>
      <c r="D134" s="30">
        <v>6</v>
      </c>
      <c r="E134" s="30">
        <v>4</v>
      </c>
      <c r="F134" s="30">
        <v>7</v>
      </c>
      <c r="G134" s="30">
        <v>6</v>
      </c>
      <c r="H134" s="30">
        <v>1000</v>
      </c>
    </row>
    <row r="135" spans="1:8" ht="15.75" customHeight="1" thickBot="1">
      <c r="A135" s="25"/>
    </row>
    <row r="136" spans="1:8" ht="15.75" customHeight="1" thickBot="1">
      <c r="A136" s="29" t="s">
        <v>61</v>
      </c>
      <c r="B136" s="29" t="s">
        <v>45</v>
      </c>
      <c r="C136" s="29" t="s">
        <v>46</v>
      </c>
      <c r="D136" s="29" t="s">
        <v>47</v>
      </c>
      <c r="E136" s="29" t="s">
        <v>48</v>
      </c>
      <c r="F136" s="29" t="s">
        <v>49</v>
      </c>
      <c r="G136" s="29" t="s">
        <v>50</v>
      </c>
    </row>
    <row r="137" spans="1:8" ht="15.75" customHeight="1" thickBot="1">
      <c r="A137" s="29" t="s">
        <v>62</v>
      </c>
      <c r="B137" s="30" t="s">
        <v>109</v>
      </c>
      <c r="C137" s="30" t="s">
        <v>64</v>
      </c>
      <c r="D137" s="30" t="s">
        <v>110</v>
      </c>
      <c r="E137" s="30" t="s">
        <v>64</v>
      </c>
      <c r="F137" s="30" t="s">
        <v>64</v>
      </c>
      <c r="G137" s="30" t="s">
        <v>64</v>
      </c>
    </row>
    <row r="138" spans="1:8" ht="15.75" customHeight="1" thickBot="1">
      <c r="A138" s="29" t="s">
        <v>66</v>
      </c>
      <c r="B138" s="30" t="s">
        <v>111</v>
      </c>
      <c r="C138" s="30" t="s">
        <v>68</v>
      </c>
      <c r="D138" s="30" t="s">
        <v>112</v>
      </c>
      <c r="E138" s="30" t="s">
        <v>68</v>
      </c>
      <c r="F138" s="30" t="s">
        <v>68</v>
      </c>
      <c r="G138" s="30" t="s">
        <v>68</v>
      </c>
    </row>
    <row r="139" spans="1:8" ht="15.75" customHeight="1" thickBot="1">
      <c r="A139" s="29" t="s">
        <v>69</v>
      </c>
      <c r="B139" s="30" t="s">
        <v>113</v>
      </c>
      <c r="C139" s="30" t="s">
        <v>71</v>
      </c>
      <c r="D139" s="30" t="s">
        <v>114</v>
      </c>
      <c r="E139" s="30" t="s">
        <v>71</v>
      </c>
      <c r="F139" s="30" t="s">
        <v>71</v>
      </c>
      <c r="G139" s="30" t="s">
        <v>71</v>
      </c>
    </row>
    <row r="140" spans="1:8" ht="15.75" customHeight="1" thickBot="1">
      <c r="A140" s="29" t="s">
        <v>72</v>
      </c>
      <c r="B140" s="30" t="s">
        <v>115</v>
      </c>
      <c r="C140" s="30" t="s">
        <v>74</v>
      </c>
      <c r="D140" s="30" t="s">
        <v>116</v>
      </c>
      <c r="E140" s="30" t="s">
        <v>74</v>
      </c>
      <c r="F140" s="30" t="s">
        <v>74</v>
      </c>
      <c r="G140" s="30" t="s">
        <v>74</v>
      </c>
    </row>
    <row r="141" spans="1:8" ht="15.75" customHeight="1" thickBot="1">
      <c r="A141" s="29" t="s">
        <v>75</v>
      </c>
      <c r="B141" s="30" t="s">
        <v>117</v>
      </c>
      <c r="C141" s="30" t="s">
        <v>77</v>
      </c>
      <c r="D141" s="30" t="s">
        <v>118</v>
      </c>
      <c r="E141" s="30" t="s">
        <v>77</v>
      </c>
      <c r="F141" s="30" t="s">
        <v>77</v>
      </c>
      <c r="G141" s="30" t="s">
        <v>77</v>
      </c>
    </row>
    <row r="142" spans="1:8" ht="15.75" customHeight="1" thickBot="1">
      <c r="A142" s="29" t="s">
        <v>78</v>
      </c>
      <c r="B142" s="30" t="s">
        <v>119</v>
      </c>
      <c r="C142" s="30" t="s">
        <v>80</v>
      </c>
      <c r="D142" s="30" t="s">
        <v>120</v>
      </c>
      <c r="E142" s="30" t="s">
        <v>80</v>
      </c>
      <c r="F142" s="30" t="s">
        <v>80</v>
      </c>
      <c r="G142" s="30" t="s">
        <v>80</v>
      </c>
    </row>
    <row r="143" spans="1:8" ht="15.75" customHeight="1" thickBot="1">
      <c r="A143" s="29" t="s">
        <v>81</v>
      </c>
      <c r="B143" s="30" t="s">
        <v>121</v>
      </c>
      <c r="C143" s="30" t="s">
        <v>83</v>
      </c>
      <c r="D143" s="30" t="s">
        <v>122</v>
      </c>
      <c r="E143" s="30" t="s">
        <v>83</v>
      </c>
      <c r="F143" s="30" t="s">
        <v>83</v>
      </c>
      <c r="G143" s="30" t="s">
        <v>83</v>
      </c>
    </row>
    <row r="144" spans="1:8" ht="15.75" customHeight="1" thickBot="1">
      <c r="A144" s="29" t="s">
        <v>84</v>
      </c>
      <c r="B144" s="30" t="s">
        <v>123</v>
      </c>
      <c r="C144" s="30" t="s">
        <v>86</v>
      </c>
      <c r="D144" s="30" t="s">
        <v>124</v>
      </c>
      <c r="E144" s="30" t="s">
        <v>86</v>
      </c>
      <c r="F144" s="30" t="s">
        <v>86</v>
      </c>
      <c r="G144" s="30" t="s">
        <v>86</v>
      </c>
    </row>
    <row r="145" spans="1:11" ht="15.75" customHeight="1" thickBot="1">
      <c r="A145" s="29" t="s">
        <v>87</v>
      </c>
      <c r="B145" s="30" t="s">
        <v>125</v>
      </c>
      <c r="C145" s="30" t="s">
        <v>89</v>
      </c>
      <c r="D145" s="30" t="s">
        <v>89</v>
      </c>
      <c r="E145" s="30" t="s">
        <v>89</v>
      </c>
      <c r="F145" s="30" t="s">
        <v>89</v>
      </c>
      <c r="G145" s="30" t="s">
        <v>89</v>
      </c>
    </row>
    <row r="146" spans="1:11" ht="15.75" customHeight="1" thickBot="1">
      <c r="A146" s="25"/>
    </row>
    <row r="147" spans="1:11" ht="15.75" customHeight="1" thickBot="1">
      <c r="A147" s="29" t="s">
        <v>90</v>
      </c>
      <c r="B147" s="29" t="s">
        <v>45</v>
      </c>
      <c r="C147" s="29" t="s">
        <v>46</v>
      </c>
      <c r="D147" s="29" t="s">
        <v>47</v>
      </c>
      <c r="E147" s="29" t="s">
        <v>48</v>
      </c>
      <c r="F147" s="29" t="s">
        <v>49</v>
      </c>
      <c r="G147" s="29" t="s">
        <v>50</v>
      </c>
    </row>
    <row r="148" spans="1:11" ht="15.75" customHeight="1" thickBot="1">
      <c r="A148" s="29" t="s">
        <v>62</v>
      </c>
      <c r="B148" s="30">
        <v>972.4</v>
      </c>
      <c r="C148" s="30">
        <v>8</v>
      </c>
      <c r="D148" s="30">
        <v>21</v>
      </c>
      <c r="E148" s="30">
        <v>8</v>
      </c>
      <c r="F148" s="30">
        <v>8</v>
      </c>
      <c r="G148" s="30">
        <v>8</v>
      </c>
    </row>
    <row r="149" spans="1:11" ht="15.75" customHeight="1" thickBot="1">
      <c r="A149" s="29" t="s">
        <v>66</v>
      </c>
      <c r="B149" s="30">
        <v>971.4</v>
      </c>
      <c r="C149" s="30">
        <v>7</v>
      </c>
      <c r="D149" s="30">
        <v>20</v>
      </c>
      <c r="E149" s="30">
        <v>7</v>
      </c>
      <c r="F149" s="30">
        <v>7</v>
      </c>
      <c r="G149" s="30">
        <v>7</v>
      </c>
    </row>
    <row r="150" spans="1:11" ht="15.75" customHeight="1" thickBot="1">
      <c r="A150" s="29" t="s">
        <v>69</v>
      </c>
      <c r="B150" s="30">
        <v>970.4</v>
      </c>
      <c r="C150" s="30">
        <v>6</v>
      </c>
      <c r="D150" s="30">
        <v>19</v>
      </c>
      <c r="E150" s="30">
        <v>6</v>
      </c>
      <c r="F150" s="30">
        <v>6</v>
      </c>
      <c r="G150" s="30">
        <v>6</v>
      </c>
    </row>
    <row r="151" spans="1:11" ht="15.75" customHeight="1" thickBot="1">
      <c r="A151" s="29" t="s">
        <v>72</v>
      </c>
      <c r="B151" s="30">
        <v>969.4</v>
      </c>
      <c r="C151" s="30">
        <v>5</v>
      </c>
      <c r="D151" s="30">
        <v>18</v>
      </c>
      <c r="E151" s="30">
        <v>5</v>
      </c>
      <c r="F151" s="30">
        <v>5</v>
      </c>
      <c r="G151" s="30">
        <v>5</v>
      </c>
    </row>
    <row r="152" spans="1:11" ht="15.75" customHeight="1" thickBot="1">
      <c r="A152" s="29" t="s">
        <v>75</v>
      </c>
      <c r="B152" s="30">
        <v>968.4</v>
      </c>
      <c r="C152" s="30">
        <v>4</v>
      </c>
      <c r="D152" s="30">
        <v>17</v>
      </c>
      <c r="E152" s="30">
        <v>4</v>
      </c>
      <c r="F152" s="30">
        <v>4</v>
      </c>
      <c r="G152" s="30">
        <v>4</v>
      </c>
    </row>
    <row r="153" spans="1:11" ht="15.75" customHeight="1" thickBot="1">
      <c r="A153" s="29" t="s">
        <v>78</v>
      </c>
      <c r="B153" s="30">
        <v>967.4</v>
      </c>
      <c r="C153" s="30">
        <v>3</v>
      </c>
      <c r="D153" s="30">
        <v>16</v>
      </c>
      <c r="E153" s="30">
        <v>3</v>
      </c>
      <c r="F153" s="30">
        <v>3</v>
      </c>
      <c r="G153" s="30">
        <v>3</v>
      </c>
    </row>
    <row r="154" spans="1:11" ht="15.75" customHeight="1" thickBot="1">
      <c r="A154" s="29" t="s">
        <v>81</v>
      </c>
      <c r="B154" s="30">
        <v>966.4</v>
      </c>
      <c r="C154" s="30">
        <v>2</v>
      </c>
      <c r="D154" s="30">
        <v>15</v>
      </c>
      <c r="E154" s="30">
        <v>2</v>
      </c>
      <c r="F154" s="30">
        <v>2</v>
      </c>
      <c r="G154" s="30">
        <v>2</v>
      </c>
    </row>
    <row r="155" spans="1:11" ht="15.75" customHeight="1" thickBot="1">
      <c r="A155" s="29" t="s">
        <v>84</v>
      </c>
      <c r="B155" s="30">
        <v>965.4</v>
      </c>
      <c r="C155" s="30">
        <v>1</v>
      </c>
      <c r="D155" s="30">
        <v>14</v>
      </c>
      <c r="E155" s="30">
        <v>1</v>
      </c>
      <c r="F155" s="30">
        <v>1</v>
      </c>
      <c r="G155" s="30">
        <v>1</v>
      </c>
    </row>
    <row r="156" spans="1:11" ht="15.75" customHeight="1" thickBot="1">
      <c r="A156" s="29" t="s">
        <v>87</v>
      </c>
      <c r="B156" s="30">
        <v>964.4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</row>
    <row r="157" spans="1:11" ht="15.75" customHeight="1" thickBot="1">
      <c r="A157" s="25"/>
    </row>
    <row r="158" spans="1:11" ht="15.75" customHeight="1" thickBot="1">
      <c r="A158" s="29" t="s">
        <v>91</v>
      </c>
      <c r="B158" s="29" t="s">
        <v>45</v>
      </c>
      <c r="C158" s="29" t="s">
        <v>46</v>
      </c>
      <c r="D158" s="29" t="s">
        <v>47</v>
      </c>
      <c r="E158" s="29" t="s">
        <v>48</v>
      </c>
      <c r="F158" s="29" t="s">
        <v>49</v>
      </c>
      <c r="G158" s="29" t="s">
        <v>50</v>
      </c>
      <c r="H158" s="29" t="s">
        <v>92</v>
      </c>
      <c r="I158" s="29" t="s">
        <v>93</v>
      </c>
      <c r="J158" s="29" t="s">
        <v>94</v>
      </c>
      <c r="K158" s="29" t="s">
        <v>95</v>
      </c>
    </row>
    <row r="159" spans="1:11" ht="15.75" customHeight="1" thickBot="1">
      <c r="A159" s="29" t="s">
        <v>52</v>
      </c>
      <c r="B159" s="30">
        <v>965.4</v>
      </c>
      <c r="C159" s="30">
        <v>4</v>
      </c>
      <c r="D159" s="30">
        <v>19</v>
      </c>
      <c r="E159" s="30">
        <v>2</v>
      </c>
      <c r="F159" s="30">
        <v>1</v>
      </c>
      <c r="G159" s="30">
        <v>5</v>
      </c>
      <c r="H159" s="30">
        <v>996.4</v>
      </c>
      <c r="I159" s="30">
        <v>1000</v>
      </c>
      <c r="J159" s="30">
        <v>3.6</v>
      </c>
      <c r="K159" s="30">
        <v>0.36</v>
      </c>
    </row>
    <row r="160" spans="1:11" ht="15.75" customHeight="1" thickBot="1">
      <c r="A160" s="29" t="s">
        <v>53</v>
      </c>
      <c r="B160" s="30">
        <v>972.4</v>
      </c>
      <c r="C160" s="30">
        <v>8</v>
      </c>
      <c r="D160" s="30">
        <v>21</v>
      </c>
      <c r="E160" s="30">
        <v>8</v>
      </c>
      <c r="F160" s="30">
        <v>8</v>
      </c>
      <c r="G160" s="30">
        <v>8</v>
      </c>
      <c r="H160" s="30">
        <v>1025.5</v>
      </c>
      <c r="I160" s="30">
        <v>1000</v>
      </c>
      <c r="J160" s="30">
        <v>-25.5</v>
      </c>
      <c r="K160" s="30">
        <v>-2.5499999999999998</v>
      </c>
    </row>
    <row r="161" spans="1:11" ht="15.75" customHeight="1" thickBot="1">
      <c r="A161" s="29" t="s">
        <v>54</v>
      </c>
      <c r="B161" s="30">
        <v>966.4</v>
      </c>
      <c r="C161" s="30">
        <v>5</v>
      </c>
      <c r="D161" s="30">
        <v>17</v>
      </c>
      <c r="E161" s="30">
        <v>1</v>
      </c>
      <c r="F161" s="30">
        <v>4</v>
      </c>
      <c r="G161" s="30">
        <v>4</v>
      </c>
      <c r="H161" s="30">
        <v>997.4</v>
      </c>
      <c r="I161" s="30">
        <v>1000</v>
      </c>
      <c r="J161" s="30">
        <v>2.6</v>
      </c>
      <c r="K161" s="30">
        <v>0.26</v>
      </c>
    </row>
    <row r="162" spans="1:11" ht="15.75" customHeight="1" thickBot="1">
      <c r="A162" s="29" t="s">
        <v>55</v>
      </c>
      <c r="B162" s="30">
        <v>964.4</v>
      </c>
      <c r="C162" s="30">
        <v>0</v>
      </c>
      <c r="D162" s="30">
        <v>14</v>
      </c>
      <c r="E162" s="30">
        <v>0</v>
      </c>
      <c r="F162" s="30">
        <v>0</v>
      </c>
      <c r="G162" s="30">
        <v>0</v>
      </c>
      <c r="H162" s="30">
        <v>978.4</v>
      </c>
      <c r="I162" s="30">
        <v>1000</v>
      </c>
      <c r="J162" s="30">
        <v>21.6</v>
      </c>
      <c r="K162" s="30">
        <v>2.16</v>
      </c>
    </row>
    <row r="163" spans="1:11" ht="15.75" customHeight="1" thickBot="1">
      <c r="A163" s="29" t="s">
        <v>56</v>
      </c>
      <c r="B163" s="30">
        <v>971.4</v>
      </c>
      <c r="C163" s="30">
        <v>2</v>
      </c>
      <c r="D163" s="30">
        <v>0</v>
      </c>
      <c r="E163" s="30">
        <v>4</v>
      </c>
      <c r="F163" s="30">
        <v>7</v>
      </c>
      <c r="G163" s="30">
        <v>7</v>
      </c>
      <c r="H163" s="30">
        <v>991.4</v>
      </c>
      <c r="I163" s="30">
        <v>1000</v>
      </c>
      <c r="J163" s="30">
        <v>8.6</v>
      </c>
      <c r="K163" s="30">
        <v>0.86</v>
      </c>
    </row>
    <row r="164" spans="1:11" ht="15.75" customHeight="1" thickBot="1">
      <c r="A164" s="29" t="s">
        <v>57</v>
      </c>
      <c r="B164" s="30">
        <v>968.4</v>
      </c>
      <c r="C164" s="30">
        <v>7</v>
      </c>
      <c r="D164" s="30">
        <v>20</v>
      </c>
      <c r="E164" s="30">
        <v>7</v>
      </c>
      <c r="F164" s="30">
        <v>6</v>
      </c>
      <c r="G164" s="30">
        <v>6</v>
      </c>
      <c r="H164" s="30">
        <v>1014.5</v>
      </c>
      <c r="I164" s="30">
        <v>1000</v>
      </c>
      <c r="J164" s="30">
        <v>-14.5</v>
      </c>
      <c r="K164" s="30">
        <v>-1.45</v>
      </c>
    </row>
    <row r="165" spans="1:11" ht="15.75" customHeight="1" thickBot="1">
      <c r="A165" s="29" t="s">
        <v>58</v>
      </c>
      <c r="B165" s="30">
        <v>967.4</v>
      </c>
      <c r="C165" s="30">
        <v>1</v>
      </c>
      <c r="D165" s="30">
        <v>18</v>
      </c>
      <c r="E165" s="30">
        <v>3</v>
      </c>
      <c r="F165" s="30">
        <v>5</v>
      </c>
      <c r="G165" s="30">
        <v>2</v>
      </c>
      <c r="H165" s="30">
        <v>996.4</v>
      </c>
      <c r="I165" s="30">
        <v>1000</v>
      </c>
      <c r="J165" s="30">
        <v>3.6</v>
      </c>
      <c r="K165" s="30">
        <v>0.36</v>
      </c>
    </row>
    <row r="166" spans="1:11" ht="15.75" customHeight="1" thickBot="1">
      <c r="A166" s="29" t="s">
        <v>59</v>
      </c>
      <c r="B166" s="30">
        <v>969.4</v>
      </c>
      <c r="C166" s="30">
        <v>6</v>
      </c>
      <c r="D166" s="30">
        <v>15</v>
      </c>
      <c r="E166" s="30">
        <v>6</v>
      </c>
      <c r="F166" s="30">
        <v>3</v>
      </c>
      <c r="G166" s="30">
        <v>1</v>
      </c>
      <c r="H166" s="30">
        <v>1000.4</v>
      </c>
      <c r="I166" s="30">
        <v>1000</v>
      </c>
      <c r="J166" s="30">
        <v>-0.4</v>
      </c>
      <c r="K166" s="30">
        <v>-0.04</v>
      </c>
    </row>
    <row r="167" spans="1:11" ht="15.75" customHeight="1" thickBot="1">
      <c r="A167" s="29" t="s">
        <v>60</v>
      </c>
      <c r="B167" s="30">
        <v>970.4</v>
      </c>
      <c r="C167" s="30">
        <v>3</v>
      </c>
      <c r="D167" s="30">
        <v>16</v>
      </c>
      <c r="E167" s="30">
        <v>5</v>
      </c>
      <c r="F167" s="30">
        <v>2</v>
      </c>
      <c r="G167" s="30">
        <v>3</v>
      </c>
      <c r="H167" s="30">
        <v>999.4</v>
      </c>
      <c r="I167" s="30">
        <v>1000</v>
      </c>
      <c r="J167" s="30">
        <v>0.6</v>
      </c>
      <c r="K167" s="30">
        <v>0.06</v>
      </c>
    </row>
    <row r="168" spans="1:11" ht="15.75" customHeight="1" thickBot="1"/>
    <row r="169" spans="1:11" ht="15.75" customHeight="1" thickBot="1">
      <c r="A169" s="31" t="s">
        <v>96</v>
      </c>
      <c r="B169" s="32">
        <v>1025.4000000000001</v>
      </c>
    </row>
    <row r="170" spans="1:11" ht="15.75" customHeight="1" thickBot="1">
      <c r="A170" s="31" t="s">
        <v>97</v>
      </c>
      <c r="B170" s="32">
        <v>964.4</v>
      </c>
    </row>
    <row r="171" spans="1:11" ht="15.75" customHeight="1" thickBot="1">
      <c r="A171" s="31" t="s">
        <v>98</v>
      </c>
      <c r="B171" s="32">
        <v>8999.7999999999993</v>
      </c>
    </row>
    <row r="172" spans="1:11" ht="15.75" customHeight="1" thickBot="1">
      <c r="A172" s="31" t="s">
        <v>99</v>
      </c>
      <c r="B172" s="32">
        <v>9000</v>
      </c>
    </row>
    <row r="173" spans="1:11" ht="15.75" customHeight="1" thickBot="1">
      <c r="A173" s="31" t="s">
        <v>100</v>
      </c>
      <c r="B173" s="32">
        <v>-0.2</v>
      </c>
    </row>
    <row r="174" spans="1:11" ht="15.75" customHeight="1" thickBot="1">
      <c r="A174" s="31" t="s">
        <v>101</v>
      </c>
      <c r="B174" s="32"/>
    </row>
    <row r="175" spans="1:11" ht="15.75" customHeight="1" thickBot="1">
      <c r="A175" s="31" t="s">
        <v>102</v>
      </c>
      <c r="B175" s="32"/>
    </row>
    <row r="176" spans="1:11" ht="15.75" customHeight="1" thickBot="1">
      <c r="A176" s="31" t="s">
        <v>103</v>
      </c>
      <c r="B176" s="32">
        <v>0</v>
      </c>
    </row>
    <row r="178" spans="1:1" ht="15.75" customHeight="1">
      <c r="A178" s="33" t="s">
        <v>104</v>
      </c>
    </row>
    <row r="180" spans="1:1" ht="15.75" customHeight="1">
      <c r="A180" s="34" t="s">
        <v>105</v>
      </c>
    </row>
    <row r="181" spans="1:1" ht="15.75" customHeight="1">
      <c r="A181" s="34" t="s">
        <v>126</v>
      </c>
    </row>
  </sheetData>
  <mergeCells count="5">
    <mergeCell ref="A1:H1"/>
    <mergeCell ref="B2:D2"/>
    <mergeCell ref="E2:G2"/>
    <mergeCell ref="A14:G14"/>
    <mergeCell ref="A26:G26"/>
  </mergeCells>
  <conditionalFormatting sqref="G16:G24">
    <cfRule type="colorScale" priority="3">
      <colorScale>
        <cfvo type="min"/>
        <cfvo type="formula" val="2"/>
        <cfvo type="max"/>
        <color rgb="FFE6B8AF"/>
        <color rgb="FFFFE599"/>
        <color rgb="FFB6D7A8"/>
      </colorScale>
    </cfRule>
  </conditionalFormatting>
  <conditionalFormatting sqref="G28:G36">
    <cfRule type="colorScale" priority="2">
      <colorScale>
        <cfvo type="min"/>
        <cfvo type="formula" val="3"/>
        <cfvo type="max"/>
        <color rgb="FFE6B8AF"/>
        <color rgb="FFFFE599"/>
        <color rgb="FFD9EAD3"/>
      </colorScale>
    </cfRule>
  </conditionalFormatting>
  <conditionalFormatting sqref="I40:I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10" r:id="rId1" display="https://miau.my-x.hu/myx-free/coco/test/922240020240126211924.html" xr:uid="{C08676F9-D3C6-4932-9EB5-948655A1E227}"/>
    <hyperlink ref="A178" r:id="rId2" display="https://miau.my-x.hu/myx-free/coco/test/394172920240126212124.html" xr:uid="{B33249B5-1139-4CA5-8575-FF0AD5C591D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36"/>
  <sheetViews>
    <sheetView workbookViewId="0">
      <selection sqref="A1:H1"/>
    </sheetView>
  </sheetViews>
  <sheetFormatPr defaultColWidth="12.6640625" defaultRowHeight="15.75" customHeight="1"/>
  <cols>
    <col min="2" max="2" width="11" customWidth="1"/>
    <col min="3" max="3" width="13" customWidth="1"/>
    <col min="4" max="5" width="10.44140625" customWidth="1"/>
    <col min="6" max="6" width="14.6640625" customWidth="1"/>
    <col min="7" max="7" width="11.88671875" customWidth="1"/>
    <col min="8" max="8" width="10.77734375" customWidth="1"/>
    <col min="9" max="9" width="5.33203125" customWidth="1"/>
    <col min="10" max="10" width="77.33203125" customWidth="1"/>
  </cols>
  <sheetData>
    <row r="1" spans="1:25" ht="33.6" customHeight="1">
      <c r="A1" s="23" t="s">
        <v>0</v>
      </c>
      <c r="B1" s="20"/>
      <c r="C1" s="20"/>
      <c r="D1" s="20"/>
      <c r="E1" s="20"/>
      <c r="F1" s="20"/>
      <c r="G1" s="20"/>
      <c r="H1" s="21"/>
    </row>
    <row r="2" spans="1:25">
      <c r="A2" s="1"/>
      <c r="B2" s="19" t="s">
        <v>1</v>
      </c>
      <c r="C2" s="20"/>
      <c r="D2" s="21"/>
      <c r="E2" s="19" t="s">
        <v>2</v>
      </c>
      <c r="F2" s="20"/>
      <c r="G2" s="21"/>
      <c r="H2" s="1"/>
    </row>
    <row r="3" spans="1:25" ht="39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25">
      <c r="A4" s="4" t="s">
        <v>11</v>
      </c>
      <c r="B4" s="5">
        <v>4</v>
      </c>
      <c r="C4" s="5">
        <v>35</v>
      </c>
      <c r="D4" s="5">
        <v>200</v>
      </c>
      <c r="E4" s="5">
        <v>1500</v>
      </c>
      <c r="F4" s="5">
        <v>1856</v>
      </c>
      <c r="G4" s="5">
        <v>24000</v>
      </c>
      <c r="H4" s="5">
        <v>525</v>
      </c>
      <c r="J4" s="6" t="s">
        <v>12</v>
      </c>
    </row>
    <row r="5" spans="1:25">
      <c r="A5" s="4" t="s">
        <v>13</v>
      </c>
      <c r="B5" s="5">
        <v>16</v>
      </c>
      <c r="C5" s="5">
        <v>12</v>
      </c>
      <c r="D5" s="5">
        <v>70</v>
      </c>
      <c r="E5" s="5">
        <v>2553</v>
      </c>
      <c r="F5" s="5">
        <v>12000</v>
      </c>
      <c r="G5" s="5">
        <v>15000</v>
      </c>
      <c r="H5" s="5">
        <v>105</v>
      </c>
      <c r="J5" s="7" t="s">
        <v>14</v>
      </c>
    </row>
    <row r="6" spans="1:25">
      <c r="A6" s="4" t="s">
        <v>15</v>
      </c>
      <c r="B6" s="5">
        <v>5</v>
      </c>
      <c r="C6" s="5">
        <v>29</v>
      </c>
      <c r="D6" s="5">
        <v>127</v>
      </c>
      <c r="E6" s="5">
        <v>1170</v>
      </c>
      <c r="F6" s="5">
        <v>3000</v>
      </c>
      <c r="G6" s="5">
        <v>2100</v>
      </c>
      <c r="H6" s="5">
        <v>414.6</v>
      </c>
    </row>
    <row r="7" spans="1:25">
      <c r="A7" s="4" t="s">
        <v>16</v>
      </c>
      <c r="B7" s="5">
        <v>0</v>
      </c>
      <c r="C7" s="5">
        <v>2</v>
      </c>
      <c r="D7" s="5">
        <v>60</v>
      </c>
      <c r="E7" s="5">
        <v>0</v>
      </c>
      <c r="F7" s="5">
        <v>100</v>
      </c>
      <c r="G7" s="5">
        <v>0</v>
      </c>
      <c r="H7" s="5">
        <v>461.7</v>
      </c>
      <c r="J7" s="1" t="s">
        <v>17</v>
      </c>
      <c r="K7" s="8" t="str">
        <f t="array" ref="K7">INDEX(A16:A24,MATCH(MAX(G16:G24),G16:G24,0))</f>
        <v>Párizs</v>
      </c>
    </row>
    <row r="8" spans="1:25">
      <c r="A8" s="4" t="s">
        <v>18</v>
      </c>
      <c r="B8" s="5">
        <v>7</v>
      </c>
      <c r="C8" s="5">
        <v>5</v>
      </c>
      <c r="D8" s="5">
        <v>18</v>
      </c>
      <c r="E8" s="5">
        <v>1100</v>
      </c>
      <c r="F8" s="5">
        <v>5100</v>
      </c>
      <c r="G8" s="5">
        <v>21000</v>
      </c>
      <c r="H8" s="5">
        <v>188</v>
      </c>
      <c r="J8" s="1" t="s">
        <v>19</v>
      </c>
      <c r="K8" s="9" t="str">
        <f t="array" ref="K8">INDEX(A16:A24,MATCH(MIN(G16:G24),G16:G24,0))</f>
        <v>Debrecen</v>
      </c>
    </row>
    <row r="9" spans="1:25">
      <c r="A9" s="4" t="s">
        <v>20</v>
      </c>
      <c r="B9" s="5">
        <v>4</v>
      </c>
      <c r="C9" s="5">
        <v>18</v>
      </c>
      <c r="D9" s="5">
        <v>80</v>
      </c>
      <c r="E9" s="5">
        <v>2900</v>
      </c>
      <c r="F9" s="5">
        <v>4650</v>
      </c>
      <c r="G9" s="5">
        <v>14500</v>
      </c>
      <c r="H9" s="5">
        <v>181.8</v>
      </c>
    </row>
    <row r="10" spans="1:25">
      <c r="A10" s="10" t="s">
        <v>21</v>
      </c>
      <c r="B10" s="11">
        <v>13</v>
      </c>
      <c r="C10" s="11">
        <v>3</v>
      </c>
      <c r="D10" s="11">
        <v>200</v>
      </c>
      <c r="E10" s="11">
        <v>2200</v>
      </c>
      <c r="F10" s="11">
        <v>7500</v>
      </c>
      <c r="G10" s="11">
        <v>2000</v>
      </c>
      <c r="H10" s="5">
        <v>604.29999999999995</v>
      </c>
      <c r="J10" s="1" t="s">
        <v>17</v>
      </c>
      <c r="K10" s="8" t="str">
        <f t="array" ref="K10">INDEX(A28:A36,MATCH(MAX(G28:G36),G28:G36,0))</f>
        <v>Párizs</v>
      </c>
    </row>
    <row r="11" spans="1:25">
      <c r="A11" s="10" t="s">
        <v>22</v>
      </c>
      <c r="B11" s="11">
        <v>5</v>
      </c>
      <c r="C11" s="11">
        <v>18</v>
      </c>
      <c r="D11" s="11">
        <v>44</v>
      </c>
      <c r="E11" s="11">
        <v>3250</v>
      </c>
      <c r="F11" s="11">
        <v>1300</v>
      </c>
      <c r="G11" s="11">
        <v>700</v>
      </c>
      <c r="H11" s="5">
        <v>219.3</v>
      </c>
      <c r="J11" s="1" t="s">
        <v>19</v>
      </c>
      <c r="K11" s="9" t="str">
        <f t="array" ref="K11">INDEX(A28:A36,MATCH(MIN(G28:G36),G28:G36,0))</f>
        <v>Debrecen</v>
      </c>
    </row>
    <row r="12" spans="1:25">
      <c r="A12" s="10" t="s">
        <v>23</v>
      </c>
      <c r="B12" s="11">
        <v>8</v>
      </c>
      <c r="C12" s="11">
        <v>13</v>
      </c>
      <c r="D12" s="11">
        <v>66</v>
      </c>
      <c r="E12" s="11">
        <v>3100</v>
      </c>
      <c r="F12" s="11">
        <v>1200</v>
      </c>
      <c r="G12" s="11">
        <v>1500</v>
      </c>
      <c r="H12" s="5">
        <v>310.7</v>
      </c>
    </row>
    <row r="13" spans="1:25">
      <c r="A13" s="12"/>
      <c r="B13" s="12"/>
      <c r="C13" s="12"/>
      <c r="D13" s="12"/>
      <c r="E13" s="12"/>
      <c r="F13" s="12"/>
      <c r="G13" s="12"/>
    </row>
    <row r="14" spans="1:25">
      <c r="A14" s="22" t="s">
        <v>24</v>
      </c>
      <c r="B14" s="20"/>
      <c r="C14" s="20"/>
      <c r="D14" s="20"/>
      <c r="E14" s="20"/>
      <c r="F14" s="20"/>
      <c r="G14" s="2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14" t="s">
        <v>3</v>
      </c>
      <c r="B15" s="14" t="s">
        <v>25</v>
      </c>
      <c r="C15" s="14" t="s">
        <v>26</v>
      </c>
      <c r="D15" s="14" t="s">
        <v>27</v>
      </c>
      <c r="E15" s="14" t="s">
        <v>28</v>
      </c>
      <c r="F15" s="14" t="s">
        <v>29</v>
      </c>
      <c r="G15" s="14" t="s">
        <v>30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5" t="str">
        <f t="shared" ref="A16:A24" si="0">A4</f>
        <v>Budapest</v>
      </c>
      <c r="B16" s="14">
        <f t="shared" ref="B16:D16" si="1">_xlfn.RANK.EQ(B4,B$4:B$12,1)</f>
        <v>2</v>
      </c>
      <c r="C16" s="14">
        <f t="shared" si="1"/>
        <v>9</v>
      </c>
      <c r="D16" s="14">
        <f t="shared" si="1"/>
        <v>8</v>
      </c>
      <c r="E16" s="14">
        <f t="shared" ref="E16:E24" si="2">SUM(B16:D16)</f>
        <v>19</v>
      </c>
      <c r="F16" s="14">
        <f t="shared" ref="F16:F24" si="3">_xlfn.RANK.EQ(H4,H$4:H$12,1)</f>
        <v>8</v>
      </c>
      <c r="G16" s="16">
        <f t="shared" ref="G16:G24" si="4">E16/F16</f>
        <v>2.375</v>
      </c>
      <c r="J16" s="6"/>
      <c r="K16" s="13"/>
    </row>
    <row r="17" spans="1:10">
      <c r="A17" s="15" t="str">
        <f t="shared" si="0"/>
        <v>Párizs</v>
      </c>
      <c r="B17" s="14">
        <f t="shared" ref="B17:D17" si="5">_xlfn.RANK.EQ(B5,B$4:B$12,1)</f>
        <v>9</v>
      </c>
      <c r="C17" s="14">
        <f t="shared" si="5"/>
        <v>4</v>
      </c>
      <c r="D17" s="14">
        <f t="shared" si="5"/>
        <v>5</v>
      </c>
      <c r="E17" s="14">
        <f t="shared" si="2"/>
        <v>18</v>
      </c>
      <c r="F17" s="14">
        <f t="shared" si="3"/>
        <v>1</v>
      </c>
      <c r="G17" s="16">
        <f t="shared" si="4"/>
        <v>18</v>
      </c>
      <c r="J17" s="7"/>
    </row>
    <row r="18" spans="1:10">
      <c r="A18" s="15" t="str">
        <f t="shared" si="0"/>
        <v>Bécs</v>
      </c>
      <c r="B18" s="14">
        <f t="shared" ref="B18:D18" si="6">_xlfn.RANK.EQ(B6,B$4:B$12,1)</f>
        <v>4</v>
      </c>
      <c r="C18" s="14">
        <f t="shared" si="6"/>
        <v>8</v>
      </c>
      <c r="D18" s="14">
        <f t="shared" si="6"/>
        <v>7</v>
      </c>
      <c r="E18" s="14">
        <f t="shared" si="2"/>
        <v>19</v>
      </c>
      <c r="F18" s="14">
        <f t="shared" si="3"/>
        <v>6</v>
      </c>
      <c r="G18" s="16">
        <f t="shared" si="4"/>
        <v>3.1666666666666665</v>
      </c>
    </row>
    <row r="19" spans="1:10">
      <c r="A19" s="15" t="str">
        <f t="shared" si="0"/>
        <v>Debrecen</v>
      </c>
      <c r="B19" s="14">
        <f t="shared" ref="B19:D19" si="7">_xlfn.RANK.EQ(B7,B$4:B$12,1)</f>
        <v>1</v>
      </c>
      <c r="C19" s="14">
        <f t="shared" si="7"/>
        <v>1</v>
      </c>
      <c r="D19" s="14">
        <f t="shared" si="7"/>
        <v>3</v>
      </c>
      <c r="E19" s="14">
        <f t="shared" si="2"/>
        <v>5</v>
      </c>
      <c r="F19" s="14">
        <f t="shared" si="3"/>
        <v>7</v>
      </c>
      <c r="G19" s="16">
        <f t="shared" si="4"/>
        <v>0.7142857142857143</v>
      </c>
    </row>
    <row r="20" spans="1:10">
      <c r="A20" s="15" t="str">
        <f t="shared" si="0"/>
        <v>Stockholm</v>
      </c>
      <c r="B20" s="14">
        <f t="shared" ref="B20:D20" si="8">_xlfn.RANK.EQ(B8,B$4:B$12,1)</f>
        <v>6</v>
      </c>
      <c r="C20" s="14">
        <f t="shared" si="8"/>
        <v>3</v>
      </c>
      <c r="D20" s="14">
        <f t="shared" si="8"/>
        <v>1</v>
      </c>
      <c r="E20" s="14">
        <f t="shared" si="2"/>
        <v>10</v>
      </c>
      <c r="F20" s="14">
        <f t="shared" si="3"/>
        <v>3</v>
      </c>
      <c r="G20" s="16">
        <f t="shared" si="4"/>
        <v>3.3333333333333335</v>
      </c>
    </row>
    <row r="21" spans="1:10">
      <c r="A21" s="15" t="str">
        <f t="shared" si="0"/>
        <v>Milánó</v>
      </c>
      <c r="B21" s="14">
        <f t="shared" ref="B21:D21" si="9">_xlfn.RANK.EQ(B9,B$4:B$12,1)</f>
        <v>2</v>
      </c>
      <c r="C21" s="14">
        <f t="shared" si="9"/>
        <v>6</v>
      </c>
      <c r="D21" s="14">
        <f t="shared" si="9"/>
        <v>6</v>
      </c>
      <c r="E21" s="14">
        <f t="shared" si="2"/>
        <v>14</v>
      </c>
      <c r="F21" s="14">
        <f t="shared" si="3"/>
        <v>2</v>
      </c>
      <c r="G21" s="16">
        <f t="shared" si="4"/>
        <v>7</v>
      </c>
    </row>
    <row r="22" spans="1:10">
      <c r="A22" s="15" t="str">
        <f t="shared" si="0"/>
        <v>Madrid</v>
      </c>
      <c r="B22" s="14">
        <f t="shared" ref="B22:D22" si="10">_xlfn.RANK.EQ(B10,B$4:B$12,1)</f>
        <v>8</v>
      </c>
      <c r="C22" s="14">
        <f t="shared" si="10"/>
        <v>2</v>
      </c>
      <c r="D22" s="14">
        <f t="shared" si="10"/>
        <v>8</v>
      </c>
      <c r="E22" s="14">
        <f t="shared" si="2"/>
        <v>18</v>
      </c>
      <c r="F22" s="14">
        <f t="shared" si="3"/>
        <v>9</v>
      </c>
      <c r="G22" s="16">
        <f t="shared" si="4"/>
        <v>2</v>
      </c>
    </row>
    <row r="23" spans="1:10">
      <c r="A23" s="15" t="str">
        <f t="shared" si="0"/>
        <v>Amszterdam</v>
      </c>
      <c r="B23" s="14">
        <f t="shared" ref="B23:D23" si="11">_xlfn.RANK.EQ(B11,B$4:B$12,1)</f>
        <v>4</v>
      </c>
      <c r="C23" s="14">
        <f t="shared" si="11"/>
        <v>6</v>
      </c>
      <c r="D23" s="14">
        <f t="shared" si="11"/>
        <v>2</v>
      </c>
      <c r="E23" s="14">
        <f t="shared" si="2"/>
        <v>12</v>
      </c>
      <c r="F23" s="14">
        <f t="shared" si="3"/>
        <v>4</v>
      </c>
      <c r="G23" s="16">
        <f t="shared" si="4"/>
        <v>3</v>
      </c>
    </row>
    <row r="24" spans="1:10">
      <c r="A24" s="15" t="str">
        <f t="shared" si="0"/>
        <v>München</v>
      </c>
      <c r="B24" s="14">
        <f t="shared" ref="B24:D24" si="12">_xlfn.RANK.EQ(B12,B$4:B$12,1)</f>
        <v>7</v>
      </c>
      <c r="C24" s="14">
        <f t="shared" si="12"/>
        <v>5</v>
      </c>
      <c r="D24" s="14">
        <f t="shared" si="12"/>
        <v>4</v>
      </c>
      <c r="E24" s="14">
        <f t="shared" si="2"/>
        <v>16</v>
      </c>
      <c r="F24" s="14">
        <f t="shared" si="3"/>
        <v>5</v>
      </c>
      <c r="G24" s="16">
        <f t="shared" si="4"/>
        <v>3.2</v>
      </c>
    </row>
    <row r="25" spans="1:10">
      <c r="A25" s="12"/>
      <c r="B25" s="12"/>
      <c r="C25" s="12"/>
      <c r="D25" s="12"/>
      <c r="E25" s="12"/>
      <c r="F25" s="12"/>
      <c r="G25" s="12"/>
    </row>
    <row r="26" spans="1:10">
      <c r="A26" s="22" t="s">
        <v>31</v>
      </c>
      <c r="B26" s="20"/>
      <c r="C26" s="20"/>
      <c r="D26" s="20"/>
      <c r="E26" s="20"/>
      <c r="F26" s="20"/>
      <c r="G26" s="21"/>
    </row>
    <row r="27" spans="1:10">
      <c r="A27" s="14" t="s">
        <v>3</v>
      </c>
      <c r="B27" s="14" t="s">
        <v>32</v>
      </c>
      <c r="C27" s="14" t="s">
        <v>33</v>
      </c>
      <c r="D27" s="14" t="s">
        <v>34</v>
      </c>
      <c r="E27" s="14" t="s">
        <v>28</v>
      </c>
      <c r="F27" s="14" t="s">
        <v>29</v>
      </c>
      <c r="G27" s="15" t="s">
        <v>30</v>
      </c>
    </row>
    <row r="28" spans="1:10">
      <c r="A28" s="15" t="str">
        <f t="shared" ref="A28:A36" si="13">A4</f>
        <v>Budapest</v>
      </c>
      <c r="B28" s="14">
        <f t="shared" ref="B28:D28" si="14">_xlfn.RANK.EQ(E4,E$4:E$12,1)</f>
        <v>4</v>
      </c>
      <c r="C28" s="14">
        <f t="shared" si="14"/>
        <v>4</v>
      </c>
      <c r="D28" s="14">
        <f t="shared" si="14"/>
        <v>9</v>
      </c>
      <c r="E28" s="14">
        <f t="shared" ref="E28:E36" si="15">SUM(B28:D28)</f>
        <v>17</v>
      </c>
      <c r="F28" s="17">
        <f t="shared" ref="F28:F36" si="16">_xlfn.RANK.EQ(H4,H$4:H$12,1)</f>
        <v>8</v>
      </c>
      <c r="G28" s="16">
        <f t="shared" ref="G28:G36" si="17">E28/F28</f>
        <v>2.125</v>
      </c>
      <c r="J28" s="6"/>
    </row>
    <row r="29" spans="1:10">
      <c r="A29" s="15" t="str">
        <f t="shared" si="13"/>
        <v>Párizs</v>
      </c>
      <c r="B29" s="14">
        <f t="shared" ref="B29:D29" si="18">_xlfn.RANK.EQ(E5,E$4:E$12,1)</f>
        <v>6</v>
      </c>
      <c r="C29" s="14">
        <f t="shared" si="18"/>
        <v>9</v>
      </c>
      <c r="D29" s="14">
        <f t="shared" si="18"/>
        <v>7</v>
      </c>
      <c r="E29" s="14">
        <f t="shared" si="15"/>
        <v>22</v>
      </c>
      <c r="F29" s="17">
        <f t="shared" si="16"/>
        <v>1</v>
      </c>
      <c r="G29" s="16">
        <f t="shared" si="17"/>
        <v>22</v>
      </c>
    </row>
    <row r="30" spans="1:10">
      <c r="A30" s="15" t="str">
        <f t="shared" si="13"/>
        <v>Bécs</v>
      </c>
      <c r="B30" s="14">
        <f t="shared" ref="B30:D30" si="19">_xlfn.RANK.EQ(E6,E$4:E$12,1)</f>
        <v>3</v>
      </c>
      <c r="C30" s="14">
        <f t="shared" si="19"/>
        <v>5</v>
      </c>
      <c r="D30" s="14">
        <f t="shared" si="19"/>
        <v>5</v>
      </c>
      <c r="E30" s="14">
        <f t="shared" si="15"/>
        <v>13</v>
      </c>
      <c r="F30" s="17">
        <f t="shared" si="16"/>
        <v>6</v>
      </c>
      <c r="G30" s="16">
        <f t="shared" si="17"/>
        <v>2.1666666666666665</v>
      </c>
    </row>
    <row r="31" spans="1:10">
      <c r="A31" s="15" t="str">
        <f t="shared" si="13"/>
        <v>Debrecen</v>
      </c>
      <c r="B31" s="14">
        <f t="shared" ref="B31:D31" si="20">_xlfn.RANK.EQ(E7,E$4:E$12,1)</f>
        <v>1</v>
      </c>
      <c r="C31" s="14">
        <f t="shared" si="20"/>
        <v>1</v>
      </c>
      <c r="D31" s="14">
        <f t="shared" si="20"/>
        <v>1</v>
      </c>
      <c r="E31" s="14">
        <f t="shared" si="15"/>
        <v>3</v>
      </c>
      <c r="F31" s="17">
        <f t="shared" si="16"/>
        <v>7</v>
      </c>
      <c r="G31" s="16">
        <f t="shared" si="17"/>
        <v>0.42857142857142855</v>
      </c>
    </row>
    <row r="32" spans="1:10" ht="13.2">
      <c r="A32" s="15" t="str">
        <f t="shared" si="13"/>
        <v>Stockholm</v>
      </c>
      <c r="B32" s="14">
        <f t="shared" ref="B32:D32" si="21">_xlfn.RANK.EQ(E8,E$4:E$12,1)</f>
        <v>2</v>
      </c>
      <c r="C32" s="14">
        <f t="shared" si="21"/>
        <v>7</v>
      </c>
      <c r="D32" s="14">
        <f t="shared" si="21"/>
        <v>8</v>
      </c>
      <c r="E32" s="14">
        <f t="shared" si="15"/>
        <v>17</v>
      </c>
      <c r="F32" s="17">
        <f t="shared" si="16"/>
        <v>3</v>
      </c>
      <c r="G32" s="16">
        <f t="shared" si="17"/>
        <v>5.666666666666667</v>
      </c>
    </row>
    <row r="33" spans="1:7" ht="13.2">
      <c r="A33" s="15" t="str">
        <f t="shared" si="13"/>
        <v>Milánó</v>
      </c>
      <c r="B33" s="14">
        <f t="shared" ref="B33:D33" si="22">_xlfn.RANK.EQ(E9,E$4:E$12,1)</f>
        <v>7</v>
      </c>
      <c r="C33" s="14">
        <f t="shared" si="22"/>
        <v>6</v>
      </c>
      <c r="D33" s="14">
        <f t="shared" si="22"/>
        <v>6</v>
      </c>
      <c r="E33" s="14">
        <f t="shared" si="15"/>
        <v>19</v>
      </c>
      <c r="F33" s="17">
        <f t="shared" si="16"/>
        <v>2</v>
      </c>
      <c r="G33" s="16">
        <f t="shared" si="17"/>
        <v>9.5</v>
      </c>
    </row>
    <row r="34" spans="1:7" ht="13.2">
      <c r="A34" s="15" t="str">
        <f t="shared" si="13"/>
        <v>Madrid</v>
      </c>
      <c r="B34" s="14">
        <f t="shared" ref="B34:D34" si="23">_xlfn.RANK.EQ(E10,E$4:E$12,1)</f>
        <v>5</v>
      </c>
      <c r="C34" s="14">
        <f t="shared" si="23"/>
        <v>8</v>
      </c>
      <c r="D34" s="14">
        <f t="shared" si="23"/>
        <v>4</v>
      </c>
      <c r="E34" s="14">
        <f t="shared" si="15"/>
        <v>17</v>
      </c>
      <c r="F34" s="17">
        <f t="shared" si="16"/>
        <v>9</v>
      </c>
      <c r="G34" s="16">
        <f t="shared" si="17"/>
        <v>1.8888888888888888</v>
      </c>
    </row>
    <row r="35" spans="1:7" ht="13.2">
      <c r="A35" s="15" t="str">
        <f t="shared" si="13"/>
        <v>Amszterdam</v>
      </c>
      <c r="B35" s="14">
        <f t="shared" ref="B35:D35" si="24">_xlfn.RANK.EQ(E11,E$4:E$12,1)</f>
        <v>9</v>
      </c>
      <c r="C35" s="14">
        <f t="shared" si="24"/>
        <v>3</v>
      </c>
      <c r="D35" s="14">
        <f t="shared" si="24"/>
        <v>2</v>
      </c>
      <c r="E35" s="14">
        <f t="shared" si="15"/>
        <v>14</v>
      </c>
      <c r="F35" s="17">
        <f t="shared" si="16"/>
        <v>4</v>
      </c>
      <c r="G35" s="16">
        <f t="shared" si="17"/>
        <v>3.5</v>
      </c>
    </row>
    <row r="36" spans="1:7" ht="13.2">
      <c r="A36" s="15" t="str">
        <f t="shared" si="13"/>
        <v>München</v>
      </c>
      <c r="B36" s="14">
        <f t="shared" ref="B36:D36" si="25">_xlfn.RANK.EQ(E12,E$4:E$12,1)</f>
        <v>8</v>
      </c>
      <c r="C36" s="14">
        <f t="shared" si="25"/>
        <v>2</v>
      </c>
      <c r="D36" s="14">
        <f t="shared" si="25"/>
        <v>3</v>
      </c>
      <c r="E36" s="9">
        <f t="shared" si="15"/>
        <v>13</v>
      </c>
      <c r="F36" s="18">
        <f t="shared" si="16"/>
        <v>5</v>
      </c>
      <c r="G36" s="16">
        <f t="shared" si="17"/>
        <v>2.6</v>
      </c>
    </row>
  </sheetData>
  <mergeCells count="5">
    <mergeCell ref="B2:D2"/>
    <mergeCell ref="E2:G2"/>
    <mergeCell ref="A14:G14"/>
    <mergeCell ref="A26:G26"/>
    <mergeCell ref="A1:H1"/>
  </mergeCells>
  <conditionalFormatting sqref="G16:G24">
    <cfRule type="colorScale" priority="2">
      <colorScale>
        <cfvo type="min"/>
        <cfvo type="formula" val="2"/>
        <cfvo type="max"/>
        <color rgb="FFE6B8AF"/>
        <color rgb="FFFFE599"/>
        <color rgb="FFB6D7A8"/>
      </colorScale>
    </cfRule>
  </conditionalFormatting>
  <conditionalFormatting sqref="G28:G36">
    <cfRule type="colorScale" priority="1">
      <colorScale>
        <cfvo type="min"/>
        <cfvo type="formula" val="3"/>
        <cfvo type="max"/>
        <color rgb="FFE6B8AF"/>
        <color rgb="FFFFE599"/>
        <color rgb="FFD9EAD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Adatok (2)</vt:lpstr>
      <vt:lpstr>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2024-01-26T20:22:01Z</dcterms:modified>
</cp:coreProperties>
</file>