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F\"/>
    </mc:Choice>
  </mc:AlternateContent>
  <xr:revisionPtr revIDLastSave="0" documentId="13_ncr:1_{F4BC6D8D-F597-4607-8E26-C4004EC03314}" xr6:coauthVersionLast="47" xr6:coauthVersionMax="47" xr10:uidLastSave="{00000000-0000-0000-0000-000000000000}"/>
  <bookViews>
    <workbookView xWindow="-120" yWindow="-120" windowWidth="38640" windowHeight="21240" xr2:uid="{DA0F93D1-1C6C-4DB2-9CAB-2E97FFD9C003}"/>
  </bookViews>
  <sheets>
    <sheet name="nyers adat" sheetId="1" r:id="rId1"/>
    <sheet name="feldolgozott adat" sheetId="2" r:id="rId2"/>
    <sheet name="nyers adat (2)" sheetId="4" r:id="rId3"/>
    <sheet name="FELDOZOTT 2" sheetId="5" r:id="rId4"/>
    <sheet name="FELDOZOTT 2 (2)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G30" i="1"/>
  <c r="H30" i="1"/>
  <c r="I30" i="1"/>
  <c r="J30" i="1"/>
  <c r="K30" i="1"/>
  <c r="L30" i="1"/>
  <c r="E30" i="1"/>
  <c r="Q95" i="6"/>
  <c r="O95" i="6"/>
  <c r="Q94" i="6"/>
  <c r="O94" i="6"/>
  <c r="Q93" i="6"/>
  <c r="O93" i="6"/>
  <c r="Q92" i="6"/>
  <c r="O92" i="6"/>
  <c r="Q91" i="6"/>
  <c r="O91" i="6"/>
  <c r="Q90" i="6"/>
  <c r="O90" i="6"/>
  <c r="Q89" i="6"/>
  <c r="O89" i="6"/>
  <c r="Q88" i="6"/>
  <c r="O88" i="6"/>
  <c r="Q87" i="6"/>
  <c r="O87" i="6"/>
  <c r="Q86" i="6"/>
  <c r="O86" i="6"/>
  <c r="Q85" i="6"/>
  <c r="O85" i="6"/>
  <c r="Q84" i="6"/>
  <c r="O84" i="6"/>
  <c r="Q83" i="6"/>
  <c r="O83" i="6"/>
  <c r="Q82" i="6"/>
  <c r="O82" i="6"/>
  <c r="Q81" i="6"/>
  <c r="O81" i="6"/>
  <c r="Q80" i="6"/>
  <c r="O80" i="6"/>
  <c r="Q79" i="6"/>
  <c r="O79" i="6"/>
  <c r="Q78" i="6"/>
  <c r="O78" i="6"/>
  <c r="Q77" i="6"/>
  <c r="O77" i="6"/>
  <c r="Q76" i="6"/>
  <c r="O76" i="6"/>
  <c r="Q75" i="6"/>
  <c r="V29" i="6"/>
  <c r="U29" i="6"/>
  <c r="T29" i="6"/>
  <c r="S29" i="6"/>
  <c r="R29" i="6"/>
  <c r="Q29" i="6"/>
  <c r="P29" i="6"/>
  <c r="O29" i="6"/>
  <c r="V28" i="6"/>
  <c r="U28" i="6"/>
  <c r="T28" i="6"/>
  <c r="S28" i="6"/>
  <c r="R28" i="6"/>
  <c r="Q28" i="6"/>
  <c r="P28" i="6"/>
  <c r="O28" i="6"/>
  <c r="V27" i="6"/>
  <c r="U27" i="6"/>
  <c r="T27" i="6"/>
  <c r="S27" i="6"/>
  <c r="R27" i="6"/>
  <c r="Q27" i="6"/>
  <c r="P27" i="6"/>
  <c r="O27" i="6"/>
  <c r="V26" i="6"/>
  <c r="U26" i="6"/>
  <c r="T26" i="6"/>
  <c r="S26" i="6"/>
  <c r="R26" i="6"/>
  <c r="Q26" i="6"/>
  <c r="P26" i="6"/>
  <c r="O26" i="6"/>
  <c r="V25" i="6"/>
  <c r="U25" i="6"/>
  <c r="T25" i="6"/>
  <c r="S25" i="6"/>
  <c r="R25" i="6"/>
  <c r="Q25" i="6"/>
  <c r="P25" i="6"/>
  <c r="O25" i="6"/>
  <c r="V24" i="6"/>
  <c r="U24" i="6"/>
  <c r="T24" i="6"/>
  <c r="S24" i="6"/>
  <c r="R24" i="6"/>
  <c r="Q24" i="6"/>
  <c r="P24" i="6"/>
  <c r="O24" i="6"/>
  <c r="V23" i="6"/>
  <c r="U23" i="6"/>
  <c r="T23" i="6"/>
  <c r="S23" i="6"/>
  <c r="R23" i="6"/>
  <c r="Q23" i="6"/>
  <c r="P23" i="6"/>
  <c r="O23" i="6"/>
  <c r="V22" i="6"/>
  <c r="U22" i="6"/>
  <c r="T22" i="6"/>
  <c r="S22" i="6"/>
  <c r="R22" i="6"/>
  <c r="Q22" i="6"/>
  <c r="P22" i="6"/>
  <c r="O22" i="6"/>
  <c r="V21" i="6"/>
  <c r="U21" i="6"/>
  <c r="T21" i="6"/>
  <c r="S21" i="6"/>
  <c r="R21" i="6"/>
  <c r="Q21" i="6"/>
  <c r="P21" i="6"/>
  <c r="O21" i="6"/>
  <c r="V20" i="6"/>
  <c r="U20" i="6"/>
  <c r="T20" i="6"/>
  <c r="S20" i="6"/>
  <c r="R20" i="6"/>
  <c r="Q20" i="6"/>
  <c r="P20" i="6"/>
  <c r="O20" i="6"/>
  <c r="V19" i="6"/>
  <c r="U19" i="6"/>
  <c r="T19" i="6"/>
  <c r="S19" i="6"/>
  <c r="R19" i="6"/>
  <c r="Q19" i="6"/>
  <c r="P19" i="6"/>
  <c r="O19" i="6"/>
  <c r="V18" i="6"/>
  <c r="U18" i="6"/>
  <c r="T18" i="6"/>
  <c r="S18" i="6"/>
  <c r="R18" i="6"/>
  <c r="Q18" i="6"/>
  <c r="P18" i="6"/>
  <c r="O18" i="6"/>
  <c r="V17" i="6"/>
  <c r="U17" i="6"/>
  <c r="T17" i="6"/>
  <c r="S17" i="6"/>
  <c r="R17" i="6"/>
  <c r="Q17" i="6"/>
  <c r="P17" i="6"/>
  <c r="O17" i="6"/>
  <c r="V16" i="6"/>
  <c r="U16" i="6"/>
  <c r="T16" i="6"/>
  <c r="S16" i="6"/>
  <c r="R16" i="6"/>
  <c r="Q16" i="6"/>
  <c r="P16" i="6"/>
  <c r="O16" i="6"/>
  <c r="V15" i="6"/>
  <c r="U15" i="6"/>
  <c r="T15" i="6"/>
  <c r="S15" i="6"/>
  <c r="R15" i="6"/>
  <c r="Q15" i="6"/>
  <c r="P15" i="6"/>
  <c r="O15" i="6"/>
  <c r="V14" i="6"/>
  <c r="U14" i="6"/>
  <c r="T14" i="6"/>
  <c r="S14" i="6"/>
  <c r="R14" i="6"/>
  <c r="Q14" i="6"/>
  <c r="P14" i="6"/>
  <c r="O14" i="6"/>
  <c r="V13" i="6"/>
  <c r="U13" i="6"/>
  <c r="T13" i="6"/>
  <c r="S13" i="6"/>
  <c r="R13" i="6"/>
  <c r="Q13" i="6"/>
  <c r="P13" i="6"/>
  <c r="O13" i="6"/>
  <c r="V12" i="6"/>
  <c r="U12" i="6"/>
  <c r="T12" i="6"/>
  <c r="S12" i="6"/>
  <c r="R12" i="6"/>
  <c r="Q12" i="6"/>
  <c r="P12" i="6"/>
  <c r="O12" i="6"/>
  <c r="V11" i="6"/>
  <c r="U11" i="6"/>
  <c r="T11" i="6"/>
  <c r="S11" i="6"/>
  <c r="R11" i="6"/>
  <c r="Q11" i="6"/>
  <c r="P11" i="6"/>
  <c r="O11" i="6"/>
  <c r="V10" i="6"/>
  <c r="U10" i="6"/>
  <c r="T10" i="6"/>
  <c r="S10" i="6"/>
  <c r="R10" i="6"/>
  <c r="Q10" i="6"/>
  <c r="P10" i="6"/>
  <c r="O10" i="6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75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76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10" i="5"/>
  <c r="P10" i="5"/>
  <c r="Q10" i="5"/>
  <c r="R10" i="5"/>
  <c r="S10" i="5"/>
  <c r="T10" i="5"/>
  <c r="U10" i="5"/>
  <c r="P11" i="5"/>
  <c r="Q11" i="5"/>
  <c r="R11" i="5"/>
  <c r="S11" i="5"/>
  <c r="T11" i="5"/>
  <c r="U11" i="5"/>
  <c r="P12" i="5"/>
  <c r="Q12" i="5"/>
  <c r="R12" i="5"/>
  <c r="S12" i="5"/>
  <c r="T12" i="5"/>
  <c r="U12" i="5"/>
  <c r="P13" i="5"/>
  <c r="Q13" i="5"/>
  <c r="R13" i="5"/>
  <c r="S13" i="5"/>
  <c r="T13" i="5"/>
  <c r="U13" i="5"/>
  <c r="P14" i="5"/>
  <c r="Q14" i="5"/>
  <c r="R14" i="5"/>
  <c r="S14" i="5"/>
  <c r="T14" i="5"/>
  <c r="U14" i="5"/>
  <c r="P15" i="5"/>
  <c r="Q15" i="5"/>
  <c r="R15" i="5"/>
  <c r="S15" i="5"/>
  <c r="T15" i="5"/>
  <c r="U15" i="5"/>
  <c r="P16" i="5"/>
  <c r="Q16" i="5"/>
  <c r="R16" i="5"/>
  <c r="S16" i="5"/>
  <c r="T16" i="5"/>
  <c r="U16" i="5"/>
  <c r="P17" i="5"/>
  <c r="Q17" i="5"/>
  <c r="R17" i="5"/>
  <c r="S17" i="5"/>
  <c r="T17" i="5"/>
  <c r="U17" i="5"/>
  <c r="P18" i="5"/>
  <c r="Q18" i="5"/>
  <c r="R18" i="5"/>
  <c r="S18" i="5"/>
  <c r="T18" i="5"/>
  <c r="U18" i="5"/>
  <c r="P19" i="5"/>
  <c r="Q19" i="5"/>
  <c r="R19" i="5"/>
  <c r="S19" i="5"/>
  <c r="T19" i="5"/>
  <c r="U19" i="5"/>
  <c r="P20" i="5"/>
  <c r="Q20" i="5"/>
  <c r="R20" i="5"/>
  <c r="S20" i="5"/>
  <c r="T20" i="5"/>
  <c r="U20" i="5"/>
  <c r="P21" i="5"/>
  <c r="Q21" i="5"/>
  <c r="R21" i="5"/>
  <c r="S21" i="5"/>
  <c r="T21" i="5"/>
  <c r="U21" i="5"/>
  <c r="P22" i="5"/>
  <c r="Q22" i="5"/>
  <c r="R22" i="5"/>
  <c r="S22" i="5"/>
  <c r="T22" i="5"/>
  <c r="U22" i="5"/>
  <c r="P23" i="5"/>
  <c r="Q23" i="5"/>
  <c r="R23" i="5"/>
  <c r="S23" i="5"/>
  <c r="T23" i="5"/>
  <c r="U23" i="5"/>
  <c r="P24" i="5"/>
  <c r="Q24" i="5"/>
  <c r="R24" i="5"/>
  <c r="S24" i="5"/>
  <c r="T24" i="5"/>
  <c r="U24" i="5"/>
  <c r="P25" i="5"/>
  <c r="Q25" i="5"/>
  <c r="R25" i="5"/>
  <c r="S25" i="5"/>
  <c r="T25" i="5"/>
  <c r="U25" i="5"/>
  <c r="P26" i="5"/>
  <c r="Q26" i="5"/>
  <c r="R26" i="5"/>
  <c r="S26" i="5"/>
  <c r="T26" i="5"/>
  <c r="U26" i="5"/>
  <c r="P27" i="5"/>
  <c r="Q27" i="5"/>
  <c r="R27" i="5"/>
  <c r="S27" i="5"/>
  <c r="T27" i="5"/>
  <c r="U27" i="5"/>
  <c r="P28" i="5"/>
  <c r="Q28" i="5"/>
  <c r="R28" i="5"/>
  <c r="S28" i="5"/>
  <c r="T28" i="5"/>
  <c r="U28" i="5"/>
  <c r="P29" i="5"/>
  <c r="Q29" i="5"/>
  <c r="R29" i="5"/>
  <c r="S29" i="5"/>
  <c r="T29" i="5"/>
  <c r="U2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31" i="4"/>
  <c r="K50" i="4"/>
  <c r="J50" i="4"/>
  <c r="I50" i="4"/>
  <c r="H50" i="4"/>
  <c r="G50" i="4"/>
  <c r="F50" i="4"/>
  <c r="E50" i="4"/>
  <c r="D50" i="4"/>
  <c r="C50" i="4"/>
  <c r="B50" i="4"/>
  <c r="K49" i="4"/>
  <c r="J49" i="4"/>
  <c r="I49" i="4"/>
  <c r="H49" i="4"/>
  <c r="G49" i="4"/>
  <c r="F49" i="4"/>
  <c r="E49" i="4"/>
  <c r="D49" i="4"/>
  <c r="C49" i="4"/>
  <c r="B49" i="4"/>
  <c r="K48" i="4"/>
  <c r="J48" i="4"/>
  <c r="I48" i="4"/>
  <c r="H48" i="4"/>
  <c r="G48" i="4"/>
  <c r="F48" i="4"/>
  <c r="E48" i="4"/>
  <c r="D48" i="4"/>
  <c r="C48" i="4"/>
  <c r="B48" i="4"/>
  <c r="K47" i="4"/>
  <c r="J47" i="4"/>
  <c r="I47" i="4"/>
  <c r="H47" i="4"/>
  <c r="G47" i="4"/>
  <c r="F47" i="4"/>
  <c r="E47" i="4"/>
  <c r="D47" i="4"/>
  <c r="C47" i="4"/>
  <c r="B47" i="4"/>
  <c r="K46" i="4"/>
  <c r="J46" i="4"/>
  <c r="I46" i="4"/>
  <c r="H46" i="4"/>
  <c r="G46" i="4"/>
  <c r="F46" i="4"/>
  <c r="E46" i="4"/>
  <c r="D46" i="4"/>
  <c r="C46" i="4"/>
  <c r="B46" i="4"/>
  <c r="K45" i="4"/>
  <c r="J45" i="4"/>
  <c r="I45" i="4"/>
  <c r="H45" i="4"/>
  <c r="G45" i="4"/>
  <c r="F45" i="4"/>
  <c r="E45" i="4"/>
  <c r="D45" i="4"/>
  <c r="C45" i="4"/>
  <c r="B45" i="4"/>
  <c r="K44" i="4"/>
  <c r="J44" i="4"/>
  <c r="I44" i="4"/>
  <c r="H44" i="4"/>
  <c r="G44" i="4"/>
  <c r="F44" i="4"/>
  <c r="E44" i="4"/>
  <c r="D44" i="4"/>
  <c r="C44" i="4"/>
  <c r="B44" i="4"/>
  <c r="K43" i="4"/>
  <c r="J43" i="4"/>
  <c r="I43" i="4"/>
  <c r="H43" i="4"/>
  <c r="G43" i="4"/>
  <c r="F43" i="4"/>
  <c r="E43" i="4"/>
  <c r="D43" i="4"/>
  <c r="C43" i="4"/>
  <c r="B43" i="4"/>
  <c r="K42" i="4"/>
  <c r="J42" i="4"/>
  <c r="I42" i="4"/>
  <c r="H42" i="4"/>
  <c r="G42" i="4"/>
  <c r="F42" i="4"/>
  <c r="E42" i="4"/>
  <c r="D42" i="4"/>
  <c r="C42" i="4"/>
  <c r="B42" i="4"/>
  <c r="K41" i="4"/>
  <c r="J41" i="4"/>
  <c r="I41" i="4"/>
  <c r="H41" i="4"/>
  <c r="G41" i="4"/>
  <c r="F41" i="4"/>
  <c r="E41" i="4"/>
  <c r="D41" i="4"/>
  <c r="C41" i="4"/>
  <c r="B41" i="4"/>
  <c r="K40" i="4"/>
  <c r="J40" i="4"/>
  <c r="I40" i="4"/>
  <c r="H40" i="4"/>
  <c r="G40" i="4"/>
  <c r="F40" i="4"/>
  <c r="E40" i="4"/>
  <c r="D40" i="4"/>
  <c r="C40" i="4"/>
  <c r="B40" i="4"/>
  <c r="K39" i="4"/>
  <c r="J39" i="4"/>
  <c r="I39" i="4"/>
  <c r="H39" i="4"/>
  <c r="G39" i="4"/>
  <c r="F39" i="4"/>
  <c r="E39" i="4"/>
  <c r="D39" i="4"/>
  <c r="C39" i="4"/>
  <c r="B39" i="4"/>
  <c r="K38" i="4"/>
  <c r="J38" i="4"/>
  <c r="I38" i="4"/>
  <c r="H38" i="4"/>
  <c r="G38" i="4"/>
  <c r="F38" i="4"/>
  <c r="E38" i="4"/>
  <c r="D38" i="4"/>
  <c r="C38" i="4"/>
  <c r="B38" i="4"/>
  <c r="K37" i="4"/>
  <c r="J37" i="4"/>
  <c r="I37" i="4"/>
  <c r="H37" i="4"/>
  <c r="G37" i="4"/>
  <c r="F37" i="4"/>
  <c r="E37" i="4"/>
  <c r="D37" i="4"/>
  <c r="C37" i="4"/>
  <c r="B37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4" i="4"/>
  <c r="J34" i="4"/>
  <c r="I34" i="4"/>
  <c r="H34" i="4"/>
  <c r="G34" i="4"/>
  <c r="F34" i="4"/>
  <c r="E34" i="4"/>
  <c r="D34" i="4"/>
  <c r="C34" i="4"/>
  <c r="B34" i="4"/>
  <c r="K33" i="4"/>
  <c r="J33" i="4"/>
  <c r="I33" i="4"/>
  <c r="H33" i="4"/>
  <c r="G33" i="4"/>
  <c r="F33" i="4"/>
  <c r="E33" i="4"/>
  <c r="D33" i="4"/>
  <c r="C33" i="4"/>
  <c r="B33" i="4"/>
  <c r="K32" i="4"/>
  <c r="J32" i="4"/>
  <c r="I32" i="4"/>
  <c r="H32" i="4"/>
  <c r="G32" i="4"/>
  <c r="F32" i="4"/>
  <c r="E32" i="4"/>
  <c r="D32" i="4"/>
  <c r="C32" i="4"/>
  <c r="B32" i="4"/>
  <c r="K31" i="4"/>
  <c r="J31" i="4"/>
  <c r="I31" i="4"/>
  <c r="H31" i="4"/>
  <c r="G31" i="4"/>
  <c r="F31" i="4"/>
  <c r="E31" i="4"/>
  <c r="D31" i="4"/>
  <c r="C31" i="4"/>
  <c r="B31" i="4"/>
  <c r="D30" i="4"/>
  <c r="C30" i="4"/>
  <c r="L5" i="4"/>
  <c r="K5" i="4"/>
  <c r="J5" i="4"/>
  <c r="I5" i="4"/>
  <c r="H5" i="4"/>
  <c r="G5" i="4"/>
  <c r="F5" i="4"/>
  <c r="E5" i="4"/>
  <c r="L4" i="4"/>
  <c r="K4" i="4"/>
  <c r="J4" i="4"/>
  <c r="I4" i="4"/>
  <c r="H4" i="4"/>
  <c r="H2" i="4" s="1"/>
  <c r="G4" i="4"/>
  <c r="F4" i="4"/>
  <c r="E4" i="4"/>
  <c r="E2" i="4" s="1"/>
  <c r="I2" i="4"/>
  <c r="G2" i="4"/>
  <c r="F2" i="4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9" i="2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31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30" i="1"/>
  <c r="P78" i="2"/>
  <c r="T78" i="2" s="1"/>
  <c r="T77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76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10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76" i="2"/>
  <c r="P77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76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10" i="2"/>
  <c r="P10" i="2"/>
  <c r="Q10" i="2"/>
  <c r="R10" i="2"/>
  <c r="S10" i="2"/>
  <c r="T10" i="2"/>
  <c r="U10" i="2"/>
  <c r="P11" i="2"/>
  <c r="Q11" i="2"/>
  <c r="R11" i="2"/>
  <c r="S11" i="2"/>
  <c r="T11" i="2"/>
  <c r="U11" i="2"/>
  <c r="P12" i="2"/>
  <c r="Q12" i="2"/>
  <c r="R12" i="2"/>
  <c r="S12" i="2"/>
  <c r="T12" i="2"/>
  <c r="U12" i="2"/>
  <c r="P13" i="2"/>
  <c r="Q13" i="2"/>
  <c r="R13" i="2"/>
  <c r="S13" i="2"/>
  <c r="T13" i="2"/>
  <c r="U13" i="2"/>
  <c r="P14" i="2"/>
  <c r="Q14" i="2"/>
  <c r="R14" i="2"/>
  <c r="S14" i="2"/>
  <c r="T14" i="2"/>
  <c r="U14" i="2"/>
  <c r="P15" i="2"/>
  <c r="Q15" i="2"/>
  <c r="R15" i="2"/>
  <c r="S15" i="2"/>
  <c r="T15" i="2"/>
  <c r="U15" i="2"/>
  <c r="P16" i="2"/>
  <c r="Q16" i="2"/>
  <c r="R16" i="2"/>
  <c r="S16" i="2"/>
  <c r="T16" i="2"/>
  <c r="U16" i="2"/>
  <c r="P17" i="2"/>
  <c r="Q17" i="2"/>
  <c r="R17" i="2"/>
  <c r="S17" i="2"/>
  <c r="T17" i="2"/>
  <c r="U17" i="2"/>
  <c r="P18" i="2"/>
  <c r="Q18" i="2"/>
  <c r="R18" i="2"/>
  <c r="S18" i="2"/>
  <c r="T18" i="2"/>
  <c r="U18" i="2"/>
  <c r="P19" i="2"/>
  <c r="Q19" i="2"/>
  <c r="R19" i="2"/>
  <c r="S19" i="2"/>
  <c r="T19" i="2"/>
  <c r="U19" i="2"/>
  <c r="P20" i="2"/>
  <c r="Q20" i="2"/>
  <c r="R20" i="2"/>
  <c r="S20" i="2"/>
  <c r="T20" i="2"/>
  <c r="U20" i="2"/>
  <c r="P21" i="2"/>
  <c r="Q21" i="2"/>
  <c r="R21" i="2"/>
  <c r="S21" i="2"/>
  <c r="T21" i="2"/>
  <c r="U21" i="2"/>
  <c r="P22" i="2"/>
  <c r="Q22" i="2"/>
  <c r="R22" i="2"/>
  <c r="S22" i="2"/>
  <c r="T22" i="2"/>
  <c r="U22" i="2"/>
  <c r="P23" i="2"/>
  <c r="Q23" i="2"/>
  <c r="R23" i="2"/>
  <c r="S23" i="2"/>
  <c r="T23" i="2"/>
  <c r="U23" i="2"/>
  <c r="P24" i="2"/>
  <c r="Q24" i="2"/>
  <c r="R24" i="2"/>
  <c r="S24" i="2"/>
  <c r="T24" i="2"/>
  <c r="U24" i="2"/>
  <c r="P25" i="2"/>
  <c r="Q25" i="2"/>
  <c r="R25" i="2"/>
  <c r="S25" i="2"/>
  <c r="T25" i="2"/>
  <c r="U25" i="2"/>
  <c r="P26" i="2"/>
  <c r="Q26" i="2"/>
  <c r="R26" i="2"/>
  <c r="S26" i="2"/>
  <c r="T26" i="2"/>
  <c r="U26" i="2"/>
  <c r="P27" i="2"/>
  <c r="Q27" i="2"/>
  <c r="R27" i="2"/>
  <c r="S27" i="2"/>
  <c r="T27" i="2"/>
  <c r="U27" i="2"/>
  <c r="P28" i="2"/>
  <c r="Q28" i="2"/>
  <c r="R28" i="2"/>
  <c r="S28" i="2"/>
  <c r="T28" i="2"/>
  <c r="U28" i="2"/>
  <c r="P29" i="2"/>
  <c r="Q29" i="2"/>
  <c r="R29" i="2"/>
  <c r="S29" i="2"/>
  <c r="T29" i="2"/>
  <c r="U29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10" i="2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31" i="1"/>
  <c r="F31" i="1"/>
  <c r="G31" i="1"/>
  <c r="H31" i="1"/>
  <c r="I31" i="1"/>
  <c r="J31" i="1"/>
  <c r="K31" i="1"/>
  <c r="F32" i="1"/>
  <c r="G32" i="1"/>
  <c r="H32" i="1"/>
  <c r="I32" i="1"/>
  <c r="J32" i="1"/>
  <c r="K32" i="1"/>
  <c r="F33" i="1"/>
  <c r="G33" i="1"/>
  <c r="H33" i="1"/>
  <c r="I33" i="1"/>
  <c r="J33" i="1"/>
  <c r="K33" i="1"/>
  <c r="F34" i="1"/>
  <c r="G34" i="1"/>
  <c r="H34" i="1"/>
  <c r="I34" i="1"/>
  <c r="J34" i="1"/>
  <c r="K34" i="1"/>
  <c r="F35" i="1"/>
  <c r="G35" i="1"/>
  <c r="H35" i="1"/>
  <c r="I35" i="1"/>
  <c r="J35" i="1"/>
  <c r="K35" i="1"/>
  <c r="F36" i="1"/>
  <c r="G36" i="1"/>
  <c r="H36" i="1"/>
  <c r="I36" i="1"/>
  <c r="J36" i="1"/>
  <c r="K36" i="1"/>
  <c r="F37" i="1"/>
  <c r="G37" i="1"/>
  <c r="H37" i="1"/>
  <c r="I37" i="1"/>
  <c r="J37" i="1"/>
  <c r="K37" i="1"/>
  <c r="F38" i="1"/>
  <c r="G38" i="1"/>
  <c r="H38" i="1"/>
  <c r="I38" i="1"/>
  <c r="J38" i="1"/>
  <c r="K38" i="1"/>
  <c r="F39" i="1"/>
  <c r="G39" i="1"/>
  <c r="H39" i="1"/>
  <c r="I39" i="1"/>
  <c r="J39" i="1"/>
  <c r="K39" i="1"/>
  <c r="F40" i="1"/>
  <c r="G40" i="1"/>
  <c r="H40" i="1"/>
  <c r="I40" i="1"/>
  <c r="J40" i="1"/>
  <c r="K40" i="1"/>
  <c r="F41" i="1"/>
  <c r="G41" i="1"/>
  <c r="H41" i="1"/>
  <c r="I41" i="1"/>
  <c r="J41" i="1"/>
  <c r="K41" i="1"/>
  <c r="F42" i="1"/>
  <c r="G42" i="1"/>
  <c r="H42" i="1"/>
  <c r="I42" i="1"/>
  <c r="J42" i="1"/>
  <c r="K42" i="1"/>
  <c r="F43" i="1"/>
  <c r="G43" i="1"/>
  <c r="H43" i="1"/>
  <c r="I43" i="1"/>
  <c r="J43" i="1"/>
  <c r="K43" i="1"/>
  <c r="F44" i="1"/>
  <c r="G44" i="1"/>
  <c r="H44" i="1"/>
  <c r="I44" i="1"/>
  <c r="J44" i="1"/>
  <c r="K44" i="1"/>
  <c r="F45" i="1"/>
  <c r="G45" i="1"/>
  <c r="H45" i="1"/>
  <c r="I45" i="1"/>
  <c r="J45" i="1"/>
  <c r="K45" i="1"/>
  <c r="F46" i="1"/>
  <c r="G46" i="1"/>
  <c r="H46" i="1"/>
  <c r="I46" i="1"/>
  <c r="J46" i="1"/>
  <c r="K46" i="1"/>
  <c r="F47" i="1"/>
  <c r="G47" i="1"/>
  <c r="H47" i="1"/>
  <c r="I47" i="1"/>
  <c r="J47" i="1"/>
  <c r="K47" i="1"/>
  <c r="F48" i="1"/>
  <c r="G48" i="1"/>
  <c r="H48" i="1"/>
  <c r="I48" i="1"/>
  <c r="J48" i="1"/>
  <c r="K48" i="1"/>
  <c r="F49" i="1"/>
  <c r="G49" i="1"/>
  <c r="H49" i="1"/>
  <c r="I49" i="1"/>
  <c r="J49" i="1"/>
  <c r="K49" i="1"/>
  <c r="F50" i="1"/>
  <c r="G50" i="1"/>
  <c r="H50" i="1"/>
  <c r="I50" i="1"/>
  <c r="J50" i="1"/>
  <c r="K50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31" i="1"/>
  <c r="L5" i="1"/>
  <c r="L4" i="1"/>
  <c r="E2" i="1"/>
  <c r="K4" i="1"/>
  <c r="J4" i="1"/>
  <c r="I4" i="1"/>
  <c r="I2" i="1" s="1"/>
  <c r="H4" i="1"/>
  <c r="H2" i="1" s="1"/>
  <c r="G4" i="1"/>
  <c r="G2" i="1" s="1"/>
  <c r="F4" i="1"/>
  <c r="F2" i="1" s="1"/>
  <c r="E4" i="1"/>
  <c r="K5" i="1"/>
  <c r="J5" i="1"/>
  <c r="I5" i="1"/>
  <c r="H5" i="1"/>
  <c r="G5" i="1"/>
  <c r="F5" i="1"/>
  <c r="E5" i="1"/>
</calcChain>
</file>

<file path=xl/sharedStrings.xml><?xml version="1.0" encoding="utf-8"?>
<sst xmlns="http://schemas.openxmlformats.org/spreadsheetml/2006/main" count="2072" uniqueCount="438">
  <si>
    <t>marka</t>
  </si>
  <si>
    <t>HP</t>
  </si>
  <si>
    <t>tipus</t>
  </si>
  <si>
    <t>HyperX Cloud II</t>
  </si>
  <si>
    <t>Impedancia (Ohm)</t>
  </si>
  <si>
    <t>Tomeg (g)</t>
  </si>
  <si>
    <t>SteelSeries</t>
  </si>
  <si>
    <t>Arctis Nova 1</t>
  </si>
  <si>
    <t>Gepi ertekeles</t>
  </si>
  <si>
    <t>JBL</t>
  </si>
  <si>
    <t>Tune 500</t>
  </si>
  <si>
    <t>Sennheiser</t>
  </si>
  <si>
    <t>HD 400S</t>
  </si>
  <si>
    <t>Audio-Technica</t>
  </si>
  <si>
    <t>ATH-M20X</t>
  </si>
  <si>
    <t>beyerdynamic</t>
  </si>
  <si>
    <t>DT 770 PRO (80 OHM)</t>
  </si>
  <si>
    <t>Meze</t>
  </si>
  <si>
    <t>99 Classics</t>
  </si>
  <si>
    <t>A4Tech</t>
  </si>
  <si>
    <t>Bloodz Combat G500</t>
  </si>
  <si>
    <t>Samson</t>
  </si>
  <si>
    <t>SR850</t>
  </si>
  <si>
    <t>Esperanza</t>
  </si>
  <si>
    <t>EH120</t>
  </si>
  <si>
    <t>Sony</t>
  </si>
  <si>
    <t>MDR-ZX110</t>
  </si>
  <si>
    <t>Acer</t>
  </si>
  <si>
    <t>Predator Galea 350</t>
  </si>
  <si>
    <t>Asus</t>
  </si>
  <si>
    <t>ROG Delta Core</t>
  </si>
  <si>
    <t>Aula</t>
  </si>
  <si>
    <t>Prime Basic</t>
  </si>
  <si>
    <t>Corsair</t>
  </si>
  <si>
    <t>HS35</t>
  </si>
  <si>
    <t>Genius</t>
  </si>
  <si>
    <t>Hs-400A</t>
  </si>
  <si>
    <t>Zalman</t>
  </si>
  <si>
    <t>ZM-HPS200</t>
  </si>
  <si>
    <t>Yamaha</t>
  </si>
  <si>
    <t>HPH-50</t>
  </si>
  <si>
    <t>Trust</t>
  </si>
  <si>
    <t>GXT 488 Forze PS4</t>
  </si>
  <si>
    <t xml:space="preserve">Razer </t>
  </si>
  <si>
    <t>Kraken X</t>
  </si>
  <si>
    <t>korreláció1</t>
  </si>
  <si>
    <t>korreláció2</t>
  </si>
  <si>
    <t>irány</t>
  </si>
  <si>
    <t>nincs</t>
  </si>
  <si>
    <t>1 vagy 0?</t>
  </si>
  <si>
    <t>&lt;--helyes?</t>
  </si>
  <si>
    <t>&lt;--irányfüggő!!!</t>
  </si>
  <si>
    <t>Melyik objektum az ideális?</t>
  </si>
  <si>
    <t>Melyik objektumnak a legjobb az ár/teljesítmény aránya?</t>
  </si>
  <si>
    <t>Online Ertekeles (Fo)</t>
  </si>
  <si>
    <t>Hangnyomas (dB)</t>
  </si>
  <si>
    <t>sajat irany</t>
  </si>
  <si>
    <t>Azonosító:</t>
  </si>
  <si>
    <t>Objektumok:</t>
  </si>
  <si>
    <t>Attribútumok:</t>
  </si>
  <si>
    <t>Lépcsôk:</t>
  </si>
  <si>
    <t>Eltolás:</t>
  </si>
  <si>
    <t>Leírás:</t>
  </si>
  <si>
    <t>COCO Y0: 7667247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</si>
  <si>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</si>
  <si>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</si>
  <si>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</si>
  <si>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</si>
  <si>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</si>
  <si>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</si>
  <si>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</si>
  <si>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</si>
  <si>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Y(A8)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</si>
  <si>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</si>
  <si>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</si>
  <si>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</si>
  <si>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</si>
  <si>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</si>
  <si>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</si>
  <si>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</si>
  <si>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</si>
  <si>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</si>
  <si>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</si>
  <si>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</si>
  <si>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</si>
  <si>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</si>
  <si>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</si>
  <si>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</si>
  <si>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</si>
  <si>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</si>
  <si>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</si>
  <si>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</si>
  <si>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</si>
  <si>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Lépcsôk(1)</t>
  </si>
  <si>
    <t>S1</t>
  </si>
  <si>
    <t>(19+23)/(2)=21</t>
  </si>
  <si>
    <t>(516.1+75)/(2)=295.55</t>
  </si>
  <si>
    <t>(459.1+19)/(2)=239.05</t>
  </si>
  <si>
    <t>(480.1+81)/(2)=280.55</t>
  </si>
  <si>
    <t>(54+926.2)/(2)=490.1</t>
  </si>
  <si>
    <t>(44+43)/(2)=43.5</t>
  </si>
  <si>
    <t>(100+58)/(2)=79</t>
  </si>
  <si>
    <t>S2</t>
  </si>
  <si>
    <t>(18+18)/(2)=18</t>
  </si>
  <si>
    <t>(515.1+46)/(2)=280.55</t>
  </si>
  <si>
    <t>(458.1+18)/(2)=238.05</t>
  </si>
  <si>
    <t>(479.1+80)/(2)=279.55</t>
  </si>
  <si>
    <t>(53+925.2)/(2)=489.1</t>
  </si>
  <si>
    <t>(43+23)/(2)=33</t>
  </si>
  <si>
    <t>(35+18)/(2)=26.5</t>
  </si>
  <si>
    <t>S3</t>
  </si>
  <si>
    <t>(17+17)/(2)=17</t>
  </si>
  <si>
    <t>(87+45)/(2)=66</t>
  </si>
  <si>
    <t>(457.1+17)/(2)=237.05</t>
  </si>
  <si>
    <t>(478.1+79)/(2)=278.55</t>
  </si>
  <si>
    <t>(52+924.2)/(2)=488.1</t>
  </si>
  <si>
    <t>(42+22)/(2)=32</t>
  </si>
  <si>
    <t>(34+17)/(2)=25.5</t>
  </si>
  <si>
    <t>S4</t>
  </si>
  <si>
    <t>(16+16)/(2)=16</t>
  </si>
  <si>
    <t>(31+16)/(2)=23.5</t>
  </si>
  <si>
    <t>(456.1+16)/(2)=236.05</t>
  </si>
  <si>
    <t>(477.1+78)/(2)=277.55</t>
  </si>
  <si>
    <t>(51+923.2)/(2)=487.1</t>
  </si>
  <si>
    <t>(16+21)/(2)=18.5</t>
  </si>
  <si>
    <t>(33+16)/(2)=24.5</t>
  </si>
  <si>
    <t>S5</t>
  </si>
  <si>
    <t>(15+15)/(2)=15</t>
  </si>
  <si>
    <t>(455.1+15)/(2)=235.05</t>
  </si>
  <si>
    <t>(476.1+77)/(2)=276.55</t>
  </si>
  <si>
    <t>(50+922.2)/(2)=486.1</t>
  </si>
  <si>
    <t>(15+20)/(2)=17.5</t>
  </si>
  <si>
    <t>(32+15)/(2)=23.5</t>
  </si>
  <si>
    <t>S6</t>
  </si>
  <si>
    <t>(14+14)/(2)=14</t>
  </si>
  <si>
    <t>(454.1+14)/(2)=234.05</t>
  </si>
  <si>
    <t>(475.1+76)/(2)=275.55</t>
  </si>
  <si>
    <t>(49+921.2)/(2)=485.1</t>
  </si>
  <si>
    <t>(14+19)/(2)=16.5</t>
  </si>
  <si>
    <t>(31+14)/(2)=22.5</t>
  </si>
  <si>
    <t>S7</t>
  </si>
  <si>
    <t>(13+13)/(2)=13</t>
  </si>
  <si>
    <t>(453.1+13)/(2)=233.05</t>
  </si>
  <si>
    <t>(474.1+75)/(2)=274.55</t>
  </si>
  <si>
    <t>(13+920.2)/(2)=466.6</t>
  </si>
  <si>
    <t>(13+18)/(2)=15.5</t>
  </si>
  <si>
    <t>(30+13)/(2)=21.5</t>
  </si>
  <si>
    <t>S8</t>
  </si>
  <si>
    <t>(12+12)/(2)=12</t>
  </si>
  <si>
    <t>(452.1+12)/(2)=232.05</t>
  </si>
  <si>
    <t>(473.1+74)/(2)=273.55</t>
  </si>
  <si>
    <t>(12+919.2)/(2)=465.6</t>
  </si>
  <si>
    <t>(12+17)/(2)=14.5</t>
  </si>
  <si>
    <t>S9</t>
  </si>
  <si>
    <t>(11+11)/(2)=11</t>
  </si>
  <si>
    <t>(451.1+11)/(2)=231.05</t>
  </si>
  <si>
    <t>(459.1+24)/(2)=241.55</t>
  </si>
  <si>
    <t>(11+886.2)/(2)=448.6</t>
  </si>
  <si>
    <t>(11+16)/(2)=13.5</t>
  </si>
  <si>
    <t>S10</t>
  </si>
  <si>
    <t>(10+10)/(2)=10</t>
  </si>
  <si>
    <t>(450.1+10)/(2)=230.05</t>
  </si>
  <si>
    <t>(458.1+23)/(2)=240.55</t>
  </si>
  <si>
    <t>(10+885.2)/(2)=447.6</t>
  </si>
  <si>
    <t>(10+15)/(2)=12.5</t>
  </si>
  <si>
    <t>S11</t>
  </si>
  <si>
    <t>(9+9)/(2)=9</t>
  </si>
  <si>
    <t>(449.1+9)/(2)=229.05</t>
  </si>
  <si>
    <t>(457.1+22)/(2)=239.55</t>
  </si>
  <si>
    <t>(9+884.2)/(2)=446.6</t>
  </si>
  <si>
    <t>(9+14)/(2)=11.5</t>
  </si>
  <si>
    <t>S12</t>
  </si>
  <si>
    <t>(8+8)/(2)=8</t>
  </si>
  <si>
    <t>(448.1+8)/(2)=228.05</t>
  </si>
  <si>
    <t>(456.1+20)/(2)=238.05</t>
  </si>
  <si>
    <t>(8+883.2)/(2)=445.6</t>
  </si>
  <si>
    <t>(8+13)/(2)=10.5</t>
  </si>
  <si>
    <t>S13</t>
  </si>
  <si>
    <t>(7+7)/(2)=7</t>
  </si>
  <si>
    <t>(447.1+7)/(2)=227.05</t>
  </si>
  <si>
    <t>(415.1+16)/(2)=215.55</t>
  </si>
  <si>
    <t>(7+882.2)/(2)=444.6</t>
  </si>
  <si>
    <t>(7+12)/(2)=9.5</t>
  </si>
  <si>
    <t>S14</t>
  </si>
  <si>
    <t>(6+6)/(2)=6</t>
  </si>
  <si>
    <t>(446.1+6)/(2)=226.05</t>
  </si>
  <si>
    <t>(414.1+15)/(2)=214.55</t>
  </si>
  <si>
    <t>(6+881.2)/(2)=443.6</t>
  </si>
  <si>
    <t>(6+11)/(2)=8.5</t>
  </si>
  <si>
    <t>S15</t>
  </si>
  <si>
    <t>(5+5)/(2)=5</t>
  </si>
  <si>
    <t>(445.1+5)/(2)=225.05</t>
  </si>
  <si>
    <t>(413.1+14)/(2)=213.55</t>
  </si>
  <si>
    <t>(5+880.2)/(2)=442.6</t>
  </si>
  <si>
    <t>(5+10)/(2)=7.5</t>
  </si>
  <si>
    <t>S16</t>
  </si>
  <si>
    <t>(4+4)/(2)=4</t>
  </si>
  <si>
    <t>(444.1+4)/(2)=224.05</t>
  </si>
  <si>
    <t>(412.1+13)/(2)=212.55</t>
  </si>
  <si>
    <t>(4+879.2)/(2)=441.6</t>
  </si>
  <si>
    <t>(4+9)/(2)=6.5</t>
  </si>
  <si>
    <t>S17</t>
  </si>
  <si>
    <t>(3+3)/(2)=3</t>
  </si>
  <si>
    <t>(443.1+3)/(2)=223.05</t>
  </si>
  <si>
    <t>(411.1+12)/(2)=211.55</t>
  </si>
  <si>
    <t>(3+878.2)/(2)=440.6</t>
  </si>
  <si>
    <t>(3+8)/(2)=5.5</t>
  </si>
  <si>
    <t>S18</t>
  </si>
  <si>
    <t>(2+2)/(2)=2</t>
  </si>
  <si>
    <t>(442.1+2)/(2)=222.05</t>
  </si>
  <si>
    <t>(410.1+11)/(2)=210.55</t>
  </si>
  <si>
    <t>(2+877.2)/(2)=439.6</t>
  </si>
  <si>
    <t>S19</t>
  </si>
  <si>
    <t>(1+1)/(2)=1</t>
  </si>
  <si>
    <t>(441.1+1)/(2)=221.05</t>
  </si>
  <si>
    <t>(409.1+1)/(2)=205.05</t>
  </si>
  <si>
    <t>(1+876.2)/(2)=438.6</t>
  </si>
  <si>
    <t>S20</t>
  </si>
  <si>
    <t>(0+0)/(2)=0</t>
  </si>
  <si>
    <t>(0+875.2)/(2)=437.6</t>
  </si>
  <si>
    <t>Lépcsôk(2)</t>
  </si>
  <si>
    <t>COCO:Y0</t>
  </si>
  <si>
    <t>Becslés</t>
  </si>
  <si>
    <t>Tény+0</t>
  </si>
  <si>
    <t>Delta</t>
  </si>
  <si>
    <t>Delta/Tény</t>
  </si>
  <si>
    <t>S1 összeg:</t>
  </si>
  <si>
    <t>S20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</si>
  <si>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</si>
  <si>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</si>
  <si>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</si>
  <si>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</si>
  <si>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</si>
  <si>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</si>
  <si>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</si>
  <si>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1.37 Mb</t>
    </r>
  </si>
  <si>
    <r>
      <t>A futtatás idôtartama: </t>
    </r>
    <r>
      <rPr>
        <b/>
        <sz val="9"/>
        <color rgb="FF333333"/>
        <rFont val="Verdana"/>
        <family val="2"/>
        <charset val="238"/>
      </rPr>
      <t>0.07 mp (0 p)</t>
    </r>
  </si>
  <si>
    <t>COCO Y0: 9890910</t>
  </si>
  <si>
    <t>(23+19)/(2)=21</t>
  </si>
  <si>
    <t>(47+90.9)/(2)=68.95</t>
  </si>
  <si>
    <t>(19+51)/(2)=34.95</t>
  </si>
  <si>
    <t>(53+55)/(2)=53.95</t>
  </si>
  <si>
    <t>(23+54)/(2)=38.45</t>
  </si>
  <si>
    <t>(47+44)/(2)=45.45</t>
  </si>
  <si>
    <t>(884.3+836.4)/(2)=860.35</t>
  </si>
  <si>
    <t>(22+18)/(2)=20</t>
  </si>
  <si>
    <t>(46+89.9)/(2)=67.95</t>
  </si>
  <si>
    <t>(18+35)/(2)=26.5</t>
  </si>
  <si>
    <t>(52+54)/(2)=52.95</t>
  </si>
  <si>
    <t>(22+53)/(2)=37.45</t>
  </si>
  <si>
    <t>(46+43)/(2)=44.45</t>
  </si>
  <si>
    <t>(883.3+835.4)/(2)=859.35</t>
  </si>
  <si>
    <t>(21+17)/(2)=19</t>
  </si>
  <si>
    <t>(45+88.9)/(2)=66.95</t>
  </si>
  <si>
    <t>(17+34)/(2)=25.5</t>
  </si>
  <si>
    <t>(42+53)/(2)=47.45</t>
  </si>
  <si>
    <t>(21+52)/(2)=36.45</t>
  </si>
  <si>
    <t>(45+42)/(2)=43.45</t>
  </si>
  <si>
    <t>(882.3+834.4)/(2)=858.35</t>
  </si>
  <si>
    <t>(20+16)/(2)=18</t>
  </si>
  <si>
    <t>(44+87.9)/(2)=65.95</t>
  </si>
  <si>
    <t>(16+33)/(2)=24.5</t>
  </si>
  <si>
    <t>(41+52)/(2)=46.45</t>
  </si>
  <si>
    <t>(20+51)/(2)=35.45</t>
  </si>
  <si>
    <t>(39+41)/(2)=39.95</t>
  </si>
  <si>
    <t>(881.3+833.4)/(2)=857.35</t>
  </si>
  <si>
    <t>(19+15)/(2)=17</t>
  </si>
  <si>
    <t>(43+86.9)/(2)=64.95</t>
  </si>
  <si>
    <t>(15+32)/(2)=23.5</t>
  </si>
  <si>
    <t>(40+51)/(2)=45.45</t>
  </si>
  <si>
    <t>(19+50)/(2)=34.45</t>
  </si>
  <si>
    <t>(38+40)/(2)=38.95</t>
  </si>
  <si>
    <t>(880.3+832.4)/(2)=856.35</t>
  </si>
  <si>
    <t>(18+14)/(2)=16</t>
  </si>
  <si>
    <t>(42+85.9)/(2)=63.95</t>
  </si>
  <si>
    <t>(14+31)/(2)=22.5</t>
  </si>
  <si>
    <t>(39+50)/(2)=44.45</t>
  </si>
  <si>
    <t>(18+49)/(2)=33.45</t>
  </si>
  <si>
    <t>(37+39)/(2)=37.95</t>
  </si>
  <si>
    <t>(879.3+831.4)/(2)=855.35</t>
  </si>
  <si>
    <t>(17+13)/(2)=15</t>
  </si>
  <si>
    <t>(41+84.9)/(2)=62.95</t>
  </si>
  <si>
    <t>(13+30)/(2)=21.5</t>
  </si>
  <si>
    <t>(38+49)/(2)=43.45</t>
  </si>
  <si>
    <t>(17+48)/(2)=32.5</t>
  </si>
  <si>
    <t>(36+38)/(2)=36.95</t>
  </si>
  <si>
    <t>(878.3+830.4)/(2)=854.35</t>
  </si>
  <si>
    <t>(16+12)/(2)=14</t>
  </si>
  <si>
    <t>(40+83.9)/(2)=61.95</t>
  </si>
  <si>
    <t>(12+29)/(2)=20.5</t>
  </si>
  <si>
    <t>(37+48)/(2)=42.45</t>
  </si>
  <si>
    <t>(16+47)/(2)=31.5</t>
  </si>
  <si>
    <t>(35+37)/(2)=35.95</t>
  </si>
  <si>
    <t>(877.3+829.4)/(2)=853.35</t>
  </si>
  <si>
    <t>(15+11)/(2)=13</t>
  </si>
  <si>
    <t>(39+82.9)/(2)=60.95</t>
  </si>
  <si>
    <t>(11+28)/(2)=19.5</t>
  </si>
  <si>
    <t>(33+24)/(2)=28.5</t>
  </si>
  <si>
    <t>(15+46)/(2)=30.5</t>
  </si>
  <si>
    <t>(34+36)/(2)=34.95</t>
  </si>
  <si>
    <t>(876.3+828.4)/(2)=852.35</t>
  </si>
  <si>
    <t>(14+10)/(2)=12</t>
  </si>
  <si>
    <t>(38+81.9)/(2)=59.95</t>
  </si>
  <si>
    <t>(10+27)/(2)=18.5</t>
  </si>
  <si>
    <t>(31+23)/(2)=27</t>
  </si>
  <si>
    <t>(14+45)/(2)=29.5</t>
  </si>
  <si>
    <t>(33+35)/(2)=33.95</t>
  </si>
  <si>
    <t>(875.3+827.4)/(2)=851.35</t>
  </si>
  <si>
    <t>(13+9)/(2)=11</t>
  </si>
  <si>
    <t>(37+80.9)/(2)=58.95</t>
  </si>
  <si>
    <t>(9+26)/(2)=17.5</t>
  </si>
  <si>
    <t>(30+22)/(2)=26</t>
  </si>
  <si>
    <t>(13+44)/(2)=28.5</t>
  </si>
  <si>
    <t>(32+34)/(2)=33</t>
  </si>
  <si>
    <t>(874.3+826.4)/(2)=850.35</t>
  </si>
  <si>
    <t>(12+8)/(2)=10</t>
  </si>
  <si>
    <t>(36+79.9)/(2)=57.95</t>
  </si>
  <si>
    <t>(8+25)/(2)=16.5</t>
  </si>
  <si>
    <t>(29+21)/(2)=25</t>
  </si>
  <si>
    <t>(12+43)/(2)=27.5</t>
  </si>
  <si>
    <t>(31+33)/(2)=32</t>
  </si>
  <si>
    <t>(873.3+825.4)/(2)=849.35</t>
  </si>
  <si>
    <t>(11+7)/(2)=9</t>
  </si>
  <si>
    <t>(35+78.9)/(2)=56.95</t>
  </si>
  <si>
    <t>(7+24)/(2)=15.5</t>
  </si>
  <si>
    <t>(11+42)/(2)=26.5</t>
  </si>
  <si>
    <t>(30+32)/(2)=31</t>
  </si>
  <si>
    <t>(872.3+824.4)/(2)=848.35</t>
  </si>
  <si>
    <t>(10+6)/(2)=8</t>
  </si>
  <si>
    <t>(34+77.9)/(2)=55.95</t>
  </si>
  <si>
    <t>(6+23)/(2)=14.5</t>
  </si>
  <si>
    <t>(10+41)/(2)=25.5</t>
  </si>
  <si>
    <t>(29+31)/(2)=30</t>
  </si>
  <si>
    <t>(871.3+823.4)/(2)=847.35</t>
  </si>
  <si>
    <t>(9+5)/(2)=7</t>
  </si>
  <si>
    <t>(33+76.9)/(2)=54.95</t>
  </si>
  <si>
    <t>(5+22)/(2)=13.5</t>
  </si>
  <si>
    <t>(28+30)/(2)=29</t>
  </si>
  <si>
    <t>(870.3+822.4)/(2)=846.35</t>
  </si>
  <si>
    <t>(8+4)/(2)=6</t>
  </si>
  <si>
    <t>(32+75.9)/(2)=53.95</t>
  </si>
  <si>
    <t>(4+21)/(2)=12.5</t>
  </si>
  <si>
    <t>(27+29)/(2)=28</t>
  </si>
  <si>
    <t>(869.3+821.4)/(2)=845.35</t>
  </si>
  <si>
    <t>(7+3)/(2)=5</t>
  </si>
  <si>
    <t>(31+60)/(2)=45.45</t>
  </si>
  <si>
    <t>(3+20)/(2)=11.5</t>
  </si>
  <si>
    <t>(26+28)/(2)=27</t>
  </si>
  <si>
    <t>(868.3+820.4)/(2)=844.35</t>
  </si>
  <si>
    <t>(6+2)/(2)=4</t>
  </si>
  <si>
    <t>(30+21)/(2)=25.5</t>
  </si>
  <si>
    <t>(2+19)/(2)=10.5</t>
  </si>
  <si>
    <t>(25+2)/(2)=13.5</t>
  </si>
  <si>
    <t>(867.3+819.4)/(2)=843.35</t>
  </si>
  <si>
    <t>(5+1)/(2)=3</t>
  </si>
  <si>
    <t>(29+1)/(2)=15</t>
  </si>
  <si>
    <t>(1+18)/(2)=9.5</t>
  </si>
  <si>
    <t>(866.4+818.4)/(2)=842.35</t>
  </si>
  <si>
    <t>(854.4+753.4)/(2)=803.9</t>
  </si>
  <si>
    <r>
      <t>A futtatás idôtartama: </t>
    </r>
    <r>
      <rPr>
        <b/>
        <sz val="9"/>
        <color rgb="FF333333"/>
        <rFont val="Verdana"/>
        <family val="2"/>
        <charset val="238"/>
      </rPr>
      <t>0.04 mp (0 p)</t>
    </r>
  </si>
  <si>
    <t>Validacio</t>
  </si>
  <si>
    <t>rangsor</t>
  </si>
  <si>
    <t xml:space="preserve">Marka </t>
  </si>
  <si>
    <t>Tipus</t>
  </si>
  <si>
    <t>naiv</t>
  </si>
  <si>
    <t>naiv rangsor</t>
  </si>
  <si>
    <t>kockazat</t>
  </si>
  <si>
    <t>a legalacsonyabb árak (Ft)</t>
  </si>
  <si>
    <t>Ertekeles (Csillag)</t>
  </si>
  <si>
    <t>min. frekvencia (Hz)</t>
  </si>
  <si>
    <t>max. frekvencia (Hz)</t>
  </si>
  <si>
    <t>COCO STD: 4950299</t>
  </si>
  <si>
    <t>(16859.6+35691.2)/(2)=26275.45</t>
  </si>
  <si>
    <t>(29907.9+24527.3)/(2)=27217.55</t>
  </si>
  <si>
    <t>(14455.9+14548.7)/(2)=14502.3</t>
  </si>
  <si>
    <t>(2494.4+1286.1)/(2)=1890.25</t>
  </si>
  <si>
    <t>(18043+77371.2)/(2)=47707.15</t>
  </si>
  <si>
    <t>(11916.7+17297.3)/(2)=14607</t>
  </si>
  <si>
    <t>(1484.5+0)/(2)=742.25</t>
  </si>
  <si>
    <t>(29907.9+12455)/(2)=21181.45</t>
  </si>
  <si>
    <t>(2882.2+14548.7)/(2)=8715.45</t>
  </si>
  <si>
    <t>(18043+2701.8)/(2)=10372.4</t>
  </si>
  <si>
    <t>(0+17297.3)/(2)=8648.65</t>
  </si>
  <si>
    <t>(16352.2+12455)/(2)=14403.6</t>
  </si>
  <si>
    <t>(6967.8+2701.8)/(2)=4834.75</t>
  </si>
  <si>
    <t>(2852.3+9972.6)/(2)=6412.45</t>
  </si>
  <si>
    <t>(0+5473.3)/(2)=2736.65</t>
  </si>
  <si>
    <t>(0+5380.6)/(2)=2690.3</t>
  </si>
  <si>
    <t>(2852.3+5951.9)/(2)=4402.1</t>
  </si>
  <si>
    <t>(1904.2+3193.3)/(2)=2548.75</t>
  </si>
  <si>
    <t>(1904.2+0)/(2)=952.1</t>
  </si>
  <si>
    <t>(198.4+0)/(2)=99.2</t>
  </si>
  <si>
    <t>(2494.4+0)/(2)=1247.2</t>
  </si>
  <si>
    <t>COCO:STD</t>
  </si>
  <si>
    <r>
      <t>A futtatás idôtartama: </t>
    </r>
    <r>
      <rPr>
        <b/>
        <sz val="9"/>
        <color rgb="FF333333"/>
        <rFont val="Verdana"/>
        <family val="2"/>
        <charset val="238"/>
      </rPr>
      <t>0.06 mp (0 p)</t>
    </r>
  </si>
  <si>
    <t>COCO STD: 9248774</t>
  </si>
  <si>
    <t>(0+222229.3)/(2)=111114.65</t>
  </si>
  <si>
    <t>(3965576.4+3301165.7)/(2)=3633371.05</t>
  </si>
  <si>
    <t>(1946587.6+471864.3)/(2)=1209225.95</t>
  </si>
  <si>
    <t>(409121.8+985504.6)/(2)=697313.25</t>
  </si>
  <si>
    <t>(1160618.2+0)/(2)=580309.1</t>
  </si>
  <si>
    <t>(0+6553016.8)/(2)=3276508.4</t>
  </si>
  <si>
    <t>(1880154.4+1312095.4)/(2)=1596124.85</t>
  </si>
  <si>
    <t>(745214.3+471864.3)/(2)=608539.3</t>
  </si>
  <si>
    <t>(1363216+1312095.4)/(2)=1337655.65</t>
  </si>
  <si>
    <t>(313319.8+91090.5)/(2)=202205.15</t>
  </si>
  <si>
    <t>(1154257.6+0)/(2)=577128.8</t>
  </si>
  <si>
    <t>(149985.2+985504.6)/(2)=567744.9</t>
  </si>
  <si>
    <t>(777410+0)/(2)=388705</t>
  </si>
  <si>
    <t>(0+676111.1)/(2)=338055.55</t>
  </si>
  <si>
    <t>(212020.9+91090.5)/(2)=151555.7</t>
  </si>
  <si>
    <t>(0+91090.5)/(2)=45545.25</t>
  </si>
  <si>
    <t>(0+51120.6)/(2)=25560.3</t>
  </si>
  <si>
    <t>(149985.2+0)/(2)=74992.6</t>
  </si>
  <si>
    <t>validacio</t>
  </si>
  <si>
    <t>korrekcio</t>
  </si>
  <si>
    <t>COCO STD: 9560845</t>
  </si>
  <si>
    <t>(16860.3+35692.6)/(2)=26276.45</t>
  </si>
  <si>
    <t>(29909+24528.2)/(2)=27218.6</t>
  </si>
  <si>
    <t>(14456.5+14549.2)/(2)=14502.85</t>
  </si>
  <si>
    <t>(2691.9+1286.1)/(2)=1989</t>
  </si>
  <si>
    <t>(17845.3+77374.2)/(2)=47609.75</t>
  </si>
  <si>
    <t>(11917.1+17298)/(2)=14607.55</t>
  </si>
  <si>
    <t>(1286.1+0)/(2)=643.05</t>
  </si>
  <si>
    <t>(29909+12455.5)/(2)=21182.3</t>
  </si>
  <si>
    <t>(5345.9+14549.2)/(2)=9947.55</t>
  </si>
  <si>
    <t>(17845.3+2701.9)/(2)=10273.6</t>
  </si>
  <si>
    <t>(0+17298)/(2)=8649</t>
  </si>
  <si>
    <t>(16550.2+12455.5)/(2)=14502.85</t>
  </si>
  <si>
    <t>(7165.4+2701.9)/(2)=4933.65</t>
  </si>
  <si>
    <t>(2654+9973)/(2)=6313.5</t>
  </si>
  <si>
    <t>(6769.6+2701.9)/(2)=4735.75</t>
  </si>
  <si>
    <t>(0+5473.5)/(2)=2736.75</t>
  </si>
  <si>
    <t>(0+5380.8)/(2)=2690.4</t>
  </si>
  <si>
    <t>(2654+5952.1)/(2)=4303.05</t>
  </si>
  <si>
    <t>(1904.3+3193.4)/(2)=2548.85</t>
  </si>
  <si>
    <t>(2691.9+0)/(2)=1345.95</t>
  </si>
  <si>
    <t>josagpont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</si>
</sst>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B0D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666666"/>
      </left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0" applyNumberForma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0" fillId="0" borderId="0" xfId="1"/>
    <xf numFmtId="0" fontId="8" fillId="0" borderId="0" xfId="0" applyFont="1"/>
    <xf numFmtId="0" fontId="5" fillId="2" borderId="3" xfId="0" applyFont="1" applyFill="1" applyBorder="1" applyAlignment="1">
      <alignment horizontal="center" vertical="center" wrapText="1"/>
    </xf>
    <xf numFmtId="3" fontId="11" fillId="0" borderId="0" xfId="0" applyNumberFormat="1" applyFont="1"/>
    <xf numFmtId="3" fontId="12" fillId="0" borderId="0" xfId="0" applyNumberFormat="1" applyFont="1"/>
    <xf numFmtId="0" fontId="11" fillId="0" borderId="0" xfId="0" applyFont="1"/>
    <xf numFmtId="1" fontId="0" fillId="0" borderId="0" xfId="2" applyNumberFormat="1" applyFont="1"/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</cellXfs>
  <cellStyles count="3">
    <cellStyle name="Ezres" xfId="2" builtinId="3"/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5</xdr:col>
      <xdr:colOff>76200</xdr:colOff>
      <xdr:row>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36960998-6F97-5B38-15CE-D06D1167A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1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2</xdr:row>
      <xdr:rowOff>0</xdr:rowOff>
    </xdr:from>
    <xdr:to>
      <xdr:col>29</xdr:col>
      <xdr:colOff>76200</xdr:colOff>
      <xdr:row>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F297CB8C-01EC-7526-409D-F5934B9E2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381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5</xdr:col>
      <xdr:colOff>76200</xdr:colOff>
      <xdr:row>5</xdr:row>
      <xdr:rowOff>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17FA985D-BA3F-8EBC-A4B3-696C81214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1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2</xdr:row>
      <xdr:rowOff>0</xdr:rowOff>
    </xdr:from>
    <xdr:to>
      <xdr:col>29</xdr:col>
      <xdr:colOff>76200</xdr:colOff>
      <xdr:row>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0EEAC371-458A-9D56-8808-01573F1D9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381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5</xdr:col>
      <xdr:colOff>76200</xdr:colOff>
      <xdr:row>5</xdr:row>
      <xdr:rowOff>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287CD4B4-4B01-4391-9441-E40FBC14F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1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2</xdr:row>
      <xdr:rowOff>0</xdr:rowOff>
    </xdr:from>
    <xdr:to>
      <xdr:col>29</xdr:col>
      <xdr:colOff>76200</xdr:colOff>
      <xdr:row>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2B1DEFB3-2063-44CF-B19C-7BF67B4A5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381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0</xdr:colOff>
      <xdr:row>2</xdr:row>
      <xdr:rowOff>0</xdr:rowOff>
    </xdr:from>
    <xdr:to>
      <xdr:col>42</xdr:col>
      <xdr:colOff>76200</xdr:colOff>
      <xdr:row>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A22C63BA-6486-39D7-FE9C-E1E8CFC5B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81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989091020231129133407.html" TargetMode="External"/><Relationship Id="rId1" Type="http://schemas.openxmlformats.org/officeDocument/2006/relationships/hyperlink" Target="https://miau.my-x.hu/myx-free/coco/test/766724720231129132919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miau.my-x.hu/myx-free/coco/test/924877420231129152601.html" TargetMode="External"/><Relationship Id="rId1" Type="http://schemas.openxmlformats.org/officeDocument/2006/relationships/hyperlink" Target="https://miau.my-x.hu/myx-free/coco/test/495029920231129152151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956084520231129153748.html" TargetMode="External"/><Relationship Id="rId2" Type="http://schemas.openxmlformats.org/officeDocument/2006/relationships/hyperlink" Target="https://miau.my-x.hu/myx-free/coco/test/924877420231129152601.html" TargetMode="External"/><Relationship Id="rId1" Type="http://schemas.openxmlformats.org/officeDocument/2006/relationships/hyperlink" Target="https://miau.my-x.hu/myx-free/coco/test/495029920231129152151.html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EA0F3-9104-426D-B2B3-314721C95F10}">
  <dimension ref="A1:M50"/>
  <sheetViews>
    <sheetView tabSelected="1" topLeftCell="A4" zoomScale="115" zoomScaleNormal="115" workbookViewId="0">
      <selection activeCell="C28" sqref="C28"/>
    </sheetView>
  </sheetViews>
  <sheetFormatPr defaultRowHeight="15" x14ac:dyDescent="0.25"/>
  <cols>
    <col min="1" max="1" width="52.85546875" bestFit="1" customWidth="1"/>
    <col min="2" max="2" width="8.5703125" customWidth="1"/>
    <col min="3" max="3" width="14.85546875" bestFit="1" customWidth="1"/>
    <col min="4" max="4" width="26.140625" bestFit="1" customWidth="1"/>
    <col min="5" max="5" width="18" bestFit="1" customWidth="1"/>
    <col min="6" max="6" width="18.28515625" bestFit="1" customWidth="1"/>
    <col min="7" max="7" width="17.7109375" bestFit="1" customWidth="1"/>
    <col min="8" max="8" width="16.5703125" bestFit="1" customWidth="1"/>
    <col min="9" max="9" width="13.42578125" bestFit="1" customWidth="1"/>
    <col min="10" max="10" width="17" bestFit="1" customWidth="1"/>
    <col min="11" max="11" width="20" bestFit="1" customWidth="1"/>
    <col min="12" max="12" width="14.140625" bestFit="1" customWidth="1"/>
    <col min="13" max="13" width="14" bestFit="1" customWidth="1"/>
  </cols>
  <sheetData>
    <row r="1" spans="1:13" x14ac:dyDescent="0.25">
      <c r="D1" t="s">
        <v>56</v>
      </c>
      <c r="E1">
        <v>1</v>
      </c>
      <c r="F1">
        <v>0</v>
      </c>
      <c r="G1">
        <v>1</v>
      </c>
      <c r="H1">
        <v>0</v>
      </c>
      <c r="I1">
        <v>1</v>
      </c>
      <c r="J1">
        <v>0</v>
      </c>
      <c r="K1">
        <v>0</v>
      </c>
    </row>
    <row r="2" spans="1:13" x14ac:dyDescent="0.25">
      <c r="D2" t="s">
        <v>47</v>
      </c>
      <c r="E2">
        <f>IF(E4&lt;0,1,0)</f>
        <v>1</v>
      </c>
      <c r="F2">
        <f t="shared" ref="F2:I2" si="0">IF(F4&lt;0,1,0)</f>
        <v>0</v>
      </c>
      <c r="G2">
        <f t="shared" si="0"/>
        <v>0</v>
      </c>
      <c r="H2">
        <f t="shared" si="0"/>
        <v>1</v>
      </c>
      <c r="I2">
        <f t="shared" si="0"/>
        <v>1</v>
      </c>
      <c r="J2" t="s">
        <v>50</v>
      </c>
      <c r="K2" t="s">
        <v>50</v>
      </c>
    </row>
    <row r="3" spans="1:13" x14ac:dyDescent="0.25">
      <c r="D3" t="s">
        <v>47</v>
      </c>
      <c r="E3" t="s">
        <v>49</v>
      </c>
      <c r="F3" t="s">
        <v>49</v>
      </c>
      <c r="G3" t="s">
        <v>49</v>
      </c>
      <c r="H3" t="s">
        <v>49</v>
      </c>
      <c r="I3" t="s">
        <v>49</v>
      </c>
      <c r="J3" t="s">
        <v>48</v>
      </c>
      <c r="K3" t="s">
        <v>48</v>
      </c>
    </row>
    <row r="4" spans="1:13" x14ac:dyDescent="0.25">
      <c r="D4" t="s">
        <v>45</v>
      </c>
      <c r="E4">
        <f>CORREL(E7:E26,$K$7:$K$26)</f>
        <v>-0.51561645472833284</v>
      </c>
      <c r="F4">
        <f t="shared" ref="F4:K4" si="1">CORREL(F7:F26,$K$7:$K$26)</f>
        <v>7.1261159368229299E-2</v>
      </c>
      <c r="G4">
        <f t="shared" si="1"/>
        <v>0.30265468473162432</v>
      </c>
      <c r="H4">
        <f t="shared" si="1"/>
        <v>-9.9638985275718087E-2</v>
      </c>
      <c r="I4">
        <f t="shared" si="1"/>
        <v>-8.3044127518505623E-2</v>
      </c>
      <c r="J4">
        <f t="shared" si="1"/>
        <v>0.14183084186165706</v>
      </c>
      <c r="K4">
        <f t="shared" si="1"/>
        <v>1.0000000000000002</v>
      </c>
      <c r="L4" t="e">
        <f t="shared" ref="L4" si="2">CORREL(L7:L26,$K$7:$K$26)</f>
        <v>#DIV/0!</v>
      </c>
    </row>
    <row r="5" spans="1:13" x14ac:dyDescent="0.25">
      <c r="D5" t="s">
        <v>46</v>
      </c>
      <c r="E5">
        <f>CORREL(E$7:E$26,$J$7:$J$26)</f>
        <v>-0.23299160437216468</v>
      </c>
      <c r="F5">
        <f t="shared" ref="F5:L5" si="3">CORREL(F$7:F$26,$J$7:$J$26)</f>
        <v>9.7977654729415636E-2</v>
      </c>
      <c r="G5">
        <f t="shared" si="3"/>
        <v>0.23066752788953848</v>
      </c>
      <c r="H5">
        <f t="shared" si="3"/>
        <v>-0.22813154461873736</v>
      </c>
      <c r="I5">
        <f t="shared" si="3"/>
        <v>-0.29251883585726735</v>
      </c>
      <c r="J5">
        <f t="shared" si="3"/>
        <v>1</v>
      </c>
      <c r="K5">
        <f t="shared" si="3"/>
        <v>0.14183084186165706</v>
      </c>
      <c r="L5" t="e">
        <f t="shared" si="3"/>
        <v>#DIV/0!</v>
      </c>
    </row>
    <row r="6" spans="1:13" x14ac:dyDescent="0.25">
      <c r="A6" t="s">
        <v>367</v>
      </c>
      <c r="C6" t="s">
        <v>0</v>
      </c>
      <c r="D6" t="s">
        <v>2</v>
      </c>
      <c r="E6" t="s">
        <v>369</v>
      </c>
      <c r="F6" t="s">
        <v>370</v>
      </c>
      <c r="G6" t="s">
        <v>4</v>
      </c>
      <c r="H6" t="s">
        <v>55</v>
      </c>
      <c r="I6" t="s">
        <v>5</v>
      </c>
      <c r="J6" t="s">
        <v>368</v>
      </c>
      <c r="K6" t="s">
        <v>54</v>
      </c>
      <c r="L6" t="s">
        <v>437</v>
      </c>
      <c r="M6" t="s">
        <v>51</v>
      </c>
    </row>
    <row r="7" spans="1:13" x14ac:dyDescent="0.25">
      <c r="A7" s="14">
        <v>29843</v>
      </c>
      <c r="B7">
        <v>1</v>
      </c>
      <c r="C7" t="s">
        <v>1</v>
      </c>
      <c r="D7" t="s">
        <v>3</v>
      </c>
      <c r="E7">
        <v>10</v>
      </c>
      <c r="F7">
        <v>25000</v>
      </c>
      <c r="G7">
        <v>60</v>
      </c>
      <c r="H7">
        <v>98</v>
      </c>
      <c r="I7">
        <v>320</v>
      </c>
      <c r="J7" s="1">
        <v>4.5</v>
      </c>
      <c r="K7">
        <v>375</v>
      </c>
      <c r="L7">
        <v>1000</v>
      </c>
    </row>
    <row r="8" spans="1:13" x14ac:dyDescent="0.25">
      <c r="A8" s="14">
        <v>20599</v>
      </c>
      <c r="B8">
        <v>2</v>
      </c>
      <c r="C8" t="s">
        <v>6</v>
      </c>
      <c r="D8" t="s">
        <v>7</v>
      </c>
      <c r="E8">
        <v>20</v>
      </c>
      <c r="F8">
        <v>22000</v>
      </c>
      <c r="G8">
        <v>36</v>
      </c>
      <c r="H8">
        <v>93</v>
      </c>
      <c r="I8">
        <v>236</v>
      </c>
      <c r="J8">
        <v>5</v>
      </c>
      <c r="K8">
        <v>2</v>
      </c>
      <c r="L8">
        <v>1000</v>
      </c>
    </row>
    <row r="9" spans="1:13" x14ac:dyDescent="0.25">
      <c r="A9" s="14">
        <v>9490</v>
      </c>
      <c r="B9">
        <v>3</v>
      </c>
      <c r="C9" t="s">
        <v>9</v>
      </c>
      <c r="D9" t="s">
        <v>10</v>
      </c>
      <c r="E9">
        <v>20</v>
      </c>
      <c r="F9">
        <v>20000</v>
      </c>
      <c r="G9">
        <v>32</v>
      </c>
      <c r="H9">
        <v>90</v>
      </c>
      <c r="I9">
        <v>148</v>
      </c>
      <c r="J9">
        <v>4.7</v>
      </c>
      <c r="K9">
        <v>74</v>
      </c>
      <c r="L9">
        <v>1000</v>
      </c>
    </row>
    <row r="10" spans="1:13" x14ac:dyDescent="0.25">
      <c r="A10" s="14">
        <v>23990</v>
      </c>
      <c r="B10">
        <v>4</v>
      </c>
      <c r="C10" t="s">
        <v>11</v>
      </c>
      <c r="D10" t="s">
        <v>12</v>
      </c>
      <c r="E10">
        <v>17</v>
      </c>
      <c r="F10">
        <v>20000</v>
      </c>
      <c r="G10">
        <v>18</v>
      </c>
      <c r="H10">
        <v>120</v>
      </c>
      <c r="I10">
        <v>217</v>
      </c>
      <c r="J10">
        <v>4.7</v>
      </c>
      <c r="K10">
        <v>33</v>
      </c>
      <c r="L10">
        <v>1000</v>
      </c>
    </row>
    <row r="11" spans="1:13" x14ac:dyDescent="0.25">
      <c r="A11" s="14">
        <v>21350</v>
      </c>
      <c r="B11">
        <v>5</v>
      </c>
      <c r="C11" t="s">
        <v>13</v>
      </c>
      <c r="D11" t="s">
        <v>14</v>
      </c>
      <c r="E11">
        <v>15</v>
      </c>
      <c r="F11">
        <v>20000</v>
      </c>
      <c r="G11">
        <v>47</v>
      </c>
      <c r="H11">
        <v>96</v>
      </c>
      <c r="I11">
        <v>190</v>
      </c>
      <c r="J11">
        <v>4.7</v>
      </c>
      <c r="K11">
        <v>83</v>
      </c>
      <c r="L11">
        <v>1000</v>
      </c>
    </row>
    <row r="12" spans="1:13" x14ac:dyDescent="0.25">
      <c r="A12" s="14">
        <v>56400</v>
      </c>
      <c r="B12">
        <v>6</v>
      </c>
      <c r="C12" s="2" t="s">
        <v>15</v>
      </c>
      <c r="D12" t="s">
        <v>16</v>
      </c>
      <c r="E12">
        <v>5</v>
      </c>
      <c r="F12">
        <v>35000</v>
      </c>
      <c r="G12">
        <v>80</v>
      </c>
      <c r="H12">
        <v>96</v>
      </c>
      <c r="I12">
        <v>270</v>
      </c>
      <c r="J12">
        <v>4.7</v>
      </c>
      <c r="K12">
        <v>69</v>
      </c>
      <c r="L12">
        <v>1000</v>
      </c>
    </row>
    <row r="13" spans="1:13" x14ac:dyDescent="0.25">
      <c r="A13" s="14">
        <v>99990</v>
      </c>
      <c r="B13">
        <v>7</v>
      </c>
      <c r="C13" t="s">
        <v>17</v>
      </c>
      <c r="D13" t="s">
        <v>18</v>
      </c>
      <c r="E13">
        <v>15</v>
      </c>
      <c r="F13">
        <v>25000</v>
      </c>
      <c r="G13">
        <v>32</v>
      </c>
      <c r="H13">
        <v>103</v>
      </c>
      <c r="I13">
        <v>260</v>
      </c>
      <c r="J13">
        <v>5</v>
      </c>
      <c r="K13">
        <v>15</v>
      </c>
      <c r="L13">
        <v>1000</v>
      </c>
    </row>
    <row r="14" spans="1:13" x14ac:dyDescent="0.25">
      <c r="A14" s="14">
        <v>9890</v>
      </c>
      <c r="B14">
        <v>8</v>
      </c>
      <c r="C14" t="s">
        <v>19</v>
      </c>
      <c r="D14" t="s">
        <v>20</v>
      </c>
      <c r="E14">
        <v>20</v>
      </c>
      <c r="F14">
        <v>20000</v>
      </c>
      <c r="G14">
        <v>32</v>
      </c>
      <c r="H14">
        <v>103</v>
      </c>
      <c r="I14">
        <v>205</v>
      </c>
      <c r="J14">
        <v>4.4000000000000004</v>
      </c>
      <c r="K14">
        <v>12</v>
      </c>
      <c r="L14">
        <v>1000</v>
      </c>
    </row>
    <row r="15" spans="1:13" x14ac:dyDescent="0.25">
      <c r="A15" s="16">
        <v>17890</v>
      </c>
      <c r="B15">
        <v>9</v>
      </c>
      <c r="C15" t="s">
        <v>21</v>
      </c>
      <c r="D15" t="s">
        <v>22</v>
      </c>
      <c r="E15">
        <v>10</v>
      </c>
      <c r="F15">
        <v>30000</v>
      </c>
      <c r="G15">
        <v>32</v>
      </c>
      <c r="H15">
        <v>98</v>
      </c>
      <c r="I15">
        <v>276</v>
      </c>
      <c r="J15">
        <v>4.5999999999999996</v>
      </c>
      <c r="K15">
        <v>31</v>
      </c>
      <c r="L15">
        <v>1000</v>
      </c>
    </row>
    <row r="16" spans="1:13" x14ac:dyDescent="0.25">
      <c r="A16" s="14">
        <v>1910</v>
      </c>
      <c r="B16">
        <v>10</v>
      </c>
      <c r="C16" t="s">
        <v>23</v>
      </c>
      <c r="D16" t="s">
        <v>24</v>
      </c>
      <c r="E16">
        <v>20</v>
      </c>
      <c r="F16">
        <v>20000</v>
      </c>
      <c r="G16">
        <v>32</v>
      </c>
      <c r="H16">
        <v>105</v>
      </c>
      <c r="I16">
        <v>300</v>
      </c>
      <c r="J16">
        <v>3.7</v>
      </c>
      <c r="K16">
        <v>6</v>
      </c>
      <c r="L16">
        <v>1000</v>
      </c>
    </row>
    <row r="17" spans="1:12" x14ac:dyDescent="0.25">
      <c r="A17" s="14">
        <v>3990</v>
      </c>
      <c r="B17">
        <v>11</v>
      </c>
      <c r="C17" t="s">
        <v>25</v>
      </c>
      <c r="D17" t="s">
        <v>26</v>
      </c>
      <c r="E17">
        <v>12</v>
      </c>
      <c r="F17">
        <v>22000</v>
      </c>
      <c r="G17">
        <v>24</v>
      </c>
      <c r="H17">
        <v>98</v>
      </c>
      <c r="I17">
        <v>120</v>
      </c>
      <c r="J17">
        <v>4.5999999999999996</v>
      </c>
      <c r="K17">
        <v>261</v>
      </c>
      <c r="L17">
        <v>1000</v>
      </c>
    </row>
    <row r="18" spans="1:12" x14ac:dyDescent="0.25">
      <c r="A18" s="14">
        <v>19990</v>
      </c>
      <c r="B18">
        <v>12</v>
      </c>
      <c r="C18" t="s">
        <v>27</v>
      </c>
      <c r="D18" t="s">
        <v>28</v>
      </c>
      <c r="E18">
        <v>20</v>
      </c>
      <c r="F18">
        <v>20000</v>
      </c>
      <c r="G18">
        <v>32</v>
      </c>
      <c r="H18">
        <v>116</v>
      </c>
      <c r="I18">
        <v>352</v>
      </c>
      <c r="J18">
        <v>3.5</v>
      </c>
      <c r="K18">
        <v>19</v>
      </c>
      <c r="L18">
        <v>1000</v>
      </c>
    </row>
    <row r="19" spans="1:12" x14ac:dyDescent="0.25">
      <c r="A19" s="14">
        <v>29999</v>
      </c>
      <c r="B19">
        <v>13</v>
      </c>
      <c r="C19" t="s">
        <v>29</v>
      </c>
      <c r="D19" t="s">
        <v>30</v>
      </c>
      <c r="E19">
        <v>20</v>
      </c>
      <c r="F19">
        <v>40000</v>
      </c>
      <c r="G19">
        <v>32</v>
      </c>
      <c r="H19">
        <v>40</v>
      </c>
      <c r="I19">
        <v>346</v>
      </c>
      <c r="J19">
        <v>4.3</v>
      </c>
      <c r="K19">
        <v>32</v>
      </c>
      <c r="L19">
        <v>1000</v>
      </c>
    </row>
    <row r="20" spans="1:12" x14ac:dyDescent="0.25">
      <c r="A20" s="14">
        <v>5362</v>
      </c>
      <c r="B20">
        <v>14</v>
      </c>
      <c r="C20" t="s">
        <v>31</v>
      </c>
      <c r="D20" t="s">
        <v>32</v>
      </c>
      <c r="E20">
        <v>20</v>
      </c>
      <c r="F20">
        <v>20000</v>
      </c>
      <c r="G20">
        <v>32</v>
      </c>
      <c r="H20">
        <v>113</v>
      </c>
      <c r="I20">
        <v>247</v>
      </c>
      <c r="J20">
        <v>4.0999999999999996</v>
      </c>
      <c r="K20">
        <v>50</v>
      </c>
      <c r="L20">
        <v>1000</v>
      </c>
    </row>
    <row r="21" spans="1:12" x14ac:dyDescent="0.25">
      <c r="A21" s="14">
        <v>16690</v>
      </c>
      <c r="B21">
        <v>15</v>
      </c>
      <c r="C21" t="s">
        <v>33</v>
      </c>
      <c r="D21" t="s">
        <v>34</v>
      </c>
      <c r="E21">
        <v>20</v>
      </c>
      <c r="F21">
        <v>20000</v>
      </c>
      <c r="G21">
        <v>32</v>
      </c>
      <c r="H21">
        <v>113</v>
      </c>
      <c r="I21">
        <v>250</v>
      </c>
      <c r="J21">
        <v>3.5</v>
      </c>
      <c r="K21">
        <v>8</v>
      </c>
      <c r="L21">
        <v>1000</v>
      </c>
    </row>
    <row r="22" spans="1:12" x14ac:dyDescent="0.25">
      <c r="A22" s="15">
        <v>2700</v>
      </c>
      <c r="B22">
        <v>16</v>
      </c>
      <c r="C22" t="s">
        <v>35</v>
      </c>
      <c r="D22" t="s">
        <v>36</v>
      </c>
      <c r="E22">
        <v>20</v>
      </c>
      <c r="F22">
        <v>20000</v>
      </c>
      <c r="G22">
        <v>32</v>
      </c>
      <c r="H22">
        <v>102</v>
      </c>
      <c r="I22">
        <v>158</v>
      </c>
      <c r="J22">
        <v>4.2</v>
      </c>
      <c r="K22">
        <v>24</v>
      </c>
      <c r="L22">
        <v>1000</v>
      </c>
    </row>
    <row r="23" spans="1:12" x14ac:dyDescent="0.25">
      <c r="A23" s="14">
        <v>2891</v>
      </c>
      <c r="B23">
        <v>17</v>
      </c>
      <c r="C23" t="s">
        <v>37</v>
      </c>
      <c r="D23" t="s">
        <v>38</v>
      </c>
      <c r="E23">
        <v>20</v>
      </c>
      <c r="F23">
        <v>20000</v>
      </c>
      <c r="G23">
        <v>2</v>
      </c>
      <c r="H23">
        <v>118</v>
      </c>
      <c r="I23">
        <v>275</v>
      </c>
      <c r="J23">
        <v>4</v>
      </c>
      <c r="K23">
        <v>55</v>
      </c>
      <c r="L23">
        <v>1000</v>
      </c>
    </row>
    <row r="24" spans="1:12" x14ac:dyDescent="0.25">
      <c r="A24" s="14">
        <v>12600</v>
      </c>
      <c r="B24">
        <v>18</v>
      </c>
      <c r="C24" t="s">
        <v>39</v>
      </c>
      <c r="D24" t="s">
        <v>40</v>
      </c>
      <c r="E24">
        <v>20</v>
      </c>
      <c r="F24">
        <v>20000</v>
      </c>
      <c r="G24">
        <v>35</v>
      </c>
      <c r="H24">
        <v>103</v>
      </c>
      <c r="I24">
        <v>133</v>
      </c>
      <c r="J24">
        <v>4.7</v>
      </c>
      <c r="K24">
        <v>19</v>
      </c>
      <c r="L24">
        <v>1000</v>
      </c>
    </row>
    <row r="25" spans="1:12" x14ac:dyDescent="0.25">
      <c r="A25" s="15">
        <v>9849</v>
      </c>
      <c r="B25">
        <v>19</v>
      </c>
      <c r="C25" t="s">
        <v>41</v>
      </c>
      <c r="D25" t="s">
        <v>42</v>
      </c>
      <c r="E25">
        <v>20</v>
      </c>
      <c r="F25">
        <v>20000</v>
      </c>
      <c r="G25">
        <v>32</v>
      </c>
      <c r="H25">
        <v>115</v>
      </c>
      <c r="I25">
        <v>339</v>
      </c>
      <c r="J25">
        <v>4.9000000000000004</v>
      </c>
      <c r="K25">
        <v>7</v>
      </c>
      <c r="L25">
        <v>1000</v>
      </c>
    </row>
    <row r="26" spans="1:12" x14ac:dyDescent="0.25">
      <c r="A26" s="14">
        <v>25150</v>
      </c>
      <c r="B26">
        <v>20</v>
      </c>
      <c r="C26" t="s">
        <v>43</v>
      </c>
      <c r="D26" t="s">
        <v>44</v>
      </c>
      <c r="E26">
        <v>12</v>
      </c>
      <c r="F26">
        <v>28000</v>
      </c>
      <c r="G26">
        <v>32</v>
      </c>
      <c r="H26">
        <v>109</v>
      </c>
      <c r="I26">
        <v>250</v>
      </c>
      <c r="J26">
        <v>3.6</v>
      </c>
      <c r="K26">
        <v>42</v>
      </c>
      <c r="L26">
        <v>1000</v>
      </c>
    </row>
    <row r="29" spans="1:12" x14ac:dyDescent="0.25">
      <c r="A29" t="s">
        <v>53</v>
      </c>
      <c r="D29" t="s">
        <v>52</v>
      </c>
    </row>
    <row r="30" spans="1:12" x14ac:dyDescent="0.25">
      <c r="C30" t="str">
        <f>C6</f>
        <v>marka</v>
      </c>
      <c r="D30" t="str">
        <f>D6</f>
        <v>tipus</v>
      </c>
      <c r="E30" t="str">
        <f>E6</f>
        <v>min. frekvencia (Hz)</v>
      </c>
      <c r="F30" t="str">
        <f t="shared" ref="F30:L30" si="4">F6</f>
        <v>max. frekvencia (Hz)</v>
      </c>
      <c r="G30" t="str">
        <f t="shared" si="4"/>
        <v>Impedancia (Ohm)</v>
      </c>
      <c r="H30" t="str">
        <f t="shared" si="4"/>
        <v>Hangnyomas (dB)</v>
      </c>
      <c r="I30" t="str">
        <f t="shared" si="4"/>
        <v>Tomeg (g)</v>
      </c>
      <c r="J30" t="str">
        <f t="shared" si="4"/>
        <v>Ertekeles (Csillag)</v>
      </c>
      <c r="K30" t="str">
        <f t="shared" si="4"/>
        <v>Online Ertekeles (Fo)</v>
      </c>
      <c r="L30" t="str">
        <f t="shared" si="4"/>
        <v>josagpont</v>
      </c>
    </row>
    <row r="31" spans="1:12" x14ac:dyDescent="0.25">
      <c r="B31">
        <f>B7</f>
        <v>1</v>
      </c>
      <c r="C31" t="str">
        <f t="shared" ref="C31:D50" si="5">C7</f>
        <v>HP</v>
      </c>
      <c r="D31" t="str">
        <f t="shared" si="5"/>
        <v>HyperX Cloud II</v>
      </c>
      <c r="E31">
        <f>RANK(E7,E$7:E$26,E$1)</f>
        <v>2</v>
      </c>
      <c r="F31">
        <f t="shared" ref="F31:K31" si="6">RANK(F7,F$7:F$26,F$1)</f>
        <v>5</v>
      </c>
      <c r="G31">
        <f t="shared" si="6"/>
        <v>19</v>
      </c>
      <c r="H31">
        <f t="shared" si="6"/>
        <v>13</v>
      </c>
      <c r="I31">
        <f t="shared" si="6"/>
        <v>17</v>
      </c>
      <c r="J31">
        <f t="shared" si="6"/>
        <v>11</v>
      </c>
      <c r="K31">
        <f t="shared" si="6"/>
        <v>1</v>
      </c>
      <c r="L31">
        <f>L7</f>
        <v>1000</v>
      </c>
    </row>
    <row r="32" spans="1:12" x14ac:dyDescent="0.25">
      <c r="B32">
        <f t="shared" ref="B32:B50" si="7">B8</f>
        <v>2</v>
      </c>
      <c r="C32" t="str">
        <f t="shared" si="5"/>
        <v>SteelSeries</v>
      </c>
      <c r="D32" t="str">
        <f t="shared" si="5"/>
        <v>Arctis Nova 1</v>
      </c>
      <c r="E32">
        <f t="shared" ref="E32:K50" si="8">RANK(E8,E$7:E$26,E$1)</f>
        <v>9</v>
      </c>
      <c r="F32">
        <f t="shared" si="8"/>
        <v>7</v>
      </c>
      <c r="G32">
        <f t="shared" si="8"/>
        <v>17</v>
      </c>
      <c r="H32">
        <f t="shared" si="8"/>
        <v>18</v>
      </c>
      <c r="I32">
        <f t="shared" si="8"/>
        <v>8</v>
      </c>
      <c r="J32">
        <f t="shared" si="8"/>
        <v>1</v>
      </c>
      <c r="K32">
        <f t="shared" si="8"/>
        <v>20</v>
      </c>
      <c r="L32">
        <f t="shared" ref="L32:L50" si="9">L8</f>
        <v>1000</v>
      </c>
    </row>
    <row r="33" spans="2:12" x14ac:dyDescent="0.25">
      <c r="B33">
        <f t="shared" si="7"/>
        <v>3</v>
      </c>
      <c r="C33" t="str">
        <f t="shared" si="5"/>
        <v>JBL</v>
      </c>
      <c r="D33" t="str">
        <f t="shared" si="5"/>
        <v>Tune 500</v>
      </c>
      <c r="E33">
        <f t="shared" si="8"/>
        <v>9</v>
      </c>
      <c r="F33">
        <f t="shared" si="8"/>
        <v>9</v>
      </c>
      <c r="G33">
        <f t="shared" si="8"/>
        <v>4</v>
      </c>
      <c r="H33">
        <f t="shared" si="8"/>
        <v>19</v>
      </c>
      <c r="I33">
        <f t="shared" si="8"/>
        <v>3</v>
      </c>
      <c r="J33">
        <f t="shared" si="8"/>
        <v>4</v>
      </c>
      <c r="K33">
        <f t="shared" si="8"/>
        <v>4</v>
      </c>
      <c r="L33">
        <f t="shared" si="9"/>
        <v>1000</v>
      </c>
    </row>
    <row r="34" spans="2:12" x14ac:dyDescent="0.25">
      <c r="B34">
        <f t="shared" si="7"/>
        <v>4</v>
      </c>
      <c r="C34" t="str">
        <f t="shared" si="5"/>
        <v>Sennheiser</v>
      </c>
      <c r="D34" t="str">
        <f t="shared" si="5"/>
        <v>HD 400S</v>
      </c>
      <c r="E34">
        <f t="shared" si="8"/>
        <v>8</v>
      </c>
      <c r="F34">
        <f t="shared" si="8"/>
        <v>9</v>
      </c>
      <c r="G34">
        <f t="shared" si="8"/>
        <v>2</v>
      </c>
      <c r="H34">
        <f t="shared" si="8"/>
        <v>1</v>
      </c>
      <c r="I34">
        <f t="shared" si="8"/>
        <v>7</v>
      </c>
      <c r="J34">
        <f t="shared" si="8"/>
        <v>4</v>
      </c>
      <c r="K34">
        <f t="shared" si="8"/>
        <v>9</v>
      </c>
      <c r="L34">
        <f t="shared" si="9"/>
        <v>1000</v>
      </c>
    </row>
    <row r="35" spans="2:12" x14ac:dyDescent="0.25">
      <c r="B35">
        <f t="shared" si="7"/>
        <v>5</v>
      </c>
      <c r="C35" t="str">
        <f t="shared" si="5"/>
        <v>Audio-Technica</v>
      </c>
      <c r="D35" t="str">
        <f t="shared" si="5"/>
        <v>ATH-M20X</v>
      </c>
      <c r="E35">
        <f t="shared" si="8"/>
        <v>6</v>
      </c>
      <c r="F35">
        <f t="shared" si="8"/>
        <v>9</v>
      </c>
      <c r="G35">
        <f t="shared" si="8"/>
        <v>18</v>
      </c>
      <c r="H35">
        <f t="shared" si="8"/>
        <v>16</v>
      </c>
      <c r="I35">
        <f t="shared" si="8"/>
        <v>5</v>
      </c>
      <c r="J35">
        <f t="shared" si="8"/>
        <v>4</v>
      </c>
      <c r="K35">
        <f t="shared" si="8"/>
        <v>3</v>
      </c>
      <c r="L35">
        <f t="shared" si="9"/>
        <v>1000</v>
      </c>
    </row>
    <row r="36" spans="2:12" x14ac:dyDescent="0.25">
      <c r="B36">
        <f t="shared" si="7"/>
        <v>6</v>
      </c>
      <c r="C36" t="str">
        <f t="shared" si="5"/>
        <v>beyerdynamic</v>
      </c>
      <c r="D36" t="str">
        <f t="shared" si="5"/>
        <v>DT 770 PRO (80 OHM)</v>
      </c>
      <c r="E36">
        <f t="shared" si="8"/>
        <v>1</v>
      </c>
      <c r="F36">
        <f t="shared" si="8"/>
        <v>2</v>
      </c>
      <c r="G36">
        <f t="shared" si="8"/>
        <v>20</v>
      </c>
      <c r="H36">
        <f t="shared" si="8"/>
        <v>16</v>
      </c>
      <c r="I36">
        <f t="shared" si="8"/>
        <v>13</v>
      </c>
      <c r="J36">
        <f t="shared" si="8"/>
        <v>4</v>
      </c>
      <c r="K36">
        <f t="shared" si="8"/>
        <v>5</v>
      </c>
      <c r="L36">
        <f t="shared" si="9"/>
        <v>1000</v>
      </c>
    </row>
    <row r="37" spans="2:12" x14ac:dyDescent="0.25">
      <c r="B37">
        <f t="shared" si="7"/>
        <v>7</v>
      </c>
      <c r="C37" t="str">
        <f t="shared" si="5"/>
        <v>Meze</v>
      </c>
      <c r="D37" t="str">
        <f t="shared" si="5"/>
        <v>99 Classics</v>
      </c>
      <c r="E37">
        <f t="shared" si="8"/>
        <v>6</v>
      </c>
      <c r="F37">
        <f t="shared" si="8"/>
        <v>5</v>
      </c>
      <c r="G37">
        <f t="shared" si="8"/>
        <v>4</v>
      </c>
      <c r="H37">
        <f t="shared" si="8"/>
        <v>9</v>
      </c>
      <c r="I37">
        <f t="shared" si="8"/>
        <v>12</v>
      </c>
      <c r="J37">
        <f t="shared" si="8"/>
        <v>1</v>
      </c>
      <c r="K37">
        <f t="shared" si="8"/>
        <v>15</v>
      </c>
      <c r="L37">
        <f t="shared" si="9"/>
        <v>1000</v>
      </c>
    </row>
    <row r="38" spans="2:12" x14ac:dyDescent="0.25">
      <c r="B38">
        <f t="shared" si="7"/>
        <v>8</v>
      </c>
      <c r="C38" t="str">
        <f t="shared" si="5"/>
        <v>A4Tech</v>
      </c>
      <c r="D38" t="str">
        <f t="shared" si="5"/>
        <v>Bloodz Combat G500</v>
      </c>
      <c r="E38">
        <f t="shared" si="8"/>
        <v>9</v>
      </c>
      <c r="F38">
        <f t="shared" si="8"/>
        <v>9</v>
      </c>
      <c r="G38">
        <f t="shared" si="8"/>
        <v>4</v>
      </c>
      <c r="H38">
        <f t="shared" si="8"/>
        <v>9</v>
      </c>
      <c r="I38">
        <f t="shared" si="8"/>
        <v>6</v>
      </c>
      <c r="J38">
        <f t="shared" si="8"/>
        <v>12</v>
      </c>
      <c r="K38">
        <f t="shared" si="8"/>
        <v>16</v>
      </c>
      <c r="L38">
        <f t="shared" si="9"/>
        <v>1000</v>
      </c>
    </row>
    <row r="39" spans="2:12" x14ac:dyDescent="0.25">
      <c r="B39">
        <f t="shared" si="7"/>
        <v>9</v>
      </c>
      <c r="C39" t="str">
        <f t="shared" si="5"/>
        <v>Samson</v>
      </c>
      <c r="D39" t="str">
        <f t="shared" si="5"/>
        <v>SR850</v>
      </c>
      <c r="E39">
        <f t="shared" si="8"/>
        <v>2</v>
      </c>
      <c r="F39">
        <f t="shared" si="8"/>
        <v>3</v>
      </c>
      <c r="G39">
        <f t="shared" si="8"/>
        <v>4</v>
      </c>
      <c r="H39">
        <f t="shared" si="8"/>
        <v>13</v>
      </c>
      <c r="I39">
        <f t="shared" si="8"/>
        <v>15</v>
      </c>
      <c r="J39">
        <f t="shared" si="8"/>
        <v>9</v>
      </c>
      <c r="K39">
        <f t="shared" si="8"/>
        <v>11</v>
      </c>
      <c r="L39">
        <f t="shared" si="9"/>
        <v>1000</v>
      </c>
    </row>
    <row r="40" spans="2:12" x14ac:dyDescent="0.25">
      <c r="B40">
        <f t="shared" si="7"/>
        <v>10</v>
      </c>
      <c r="C40" t="str">
        <f t="shared" si="5"/>
        <v>Esperanza</v>
      </c>
      <c r="D40" t="str">
        <f t="shared" si="5"/>
        <v>EH120</v>
      </c>
      <c r="E40">
        <f t="shared" si="8"/>
        <v>9</v>
      </c>
      <c r="F40">
        <f t="shared" si="8"/>
        <v>9</v>
      </c>
      <c r="G40">
        <f t="shared" si="8"/>
        <v>4</v>
      </c>
      <c r="H40">
        <f t="shared" si="8"/>
        <v>8</v>
      </c>
      <c r="I40">
        <f t="shared" si="8"/>
        <v>16</v>
      </c>
      <c r="J40">
        <f t="shared" si="8"/>
        <v>17</v>
      </c>
      <c r="K40">
        <f t="shared" si="8"/>
        <v>19</v>
      </c>
      <c r="L40">
        <f t="shared" si="9"/>
        <v>1000</v>
      </c>
    </row>
    <row r="41" spans="2:12" x14ac:dyDescent="0.25">
      <c r="B41">
        <f t="shared" si="7"/>
        <v>11</v>
      </c>
      <c r="C41" t="str">
        <f t="shared" si="5"/>
        <v>Sony</v>
      </c>
      <c r="D41" t="str">
        <f t="shared" si="5"/>
        <v>MDR-ZX110</v>
      </c>
      <c r="E41">
        <f t="shared" si="8"/>
        <v>4</v>
      </c>
      <c r="F41">
        <f t="shared" si="8"/>
        <v>7</v>
      </c>
      <c r="G41">
        <f t="shared" si="8"/>
        <v>3</v>
      </c>
      <c r="H41">
        <f t="shared" si="8"/>
        <v>13</v>
      </c>
      <c r="I41">
        <f t="shared" si="8"/>
        <v>1</v>
      </c>
      <c r="J41">
        <f t="shared" si="8"/>
        <v>9</v>
      </c>
      <c r="K41">
        <f t="shared" si="8"/>
        <v>2</v>
      </c>
      <c r="L41">
        <f t="shared" si="9"/>
        <v>1000</v>
      </c>
    </row>
    <row r="42" spans="2:12" x14ac:dyDescent="0.25">
      <c r="B42">
        <f t="shared" si="7"/>
        <v>12</v>
      </c>
      <c r="C42" t="str">
        <f t="shared" si="5"/>
        <v>Acer</v>
      </c>
      <c r="D42" t="str">
        <f t="shared" si="5"/>
        <v>Predator Galea 350</v>
      </c>
      <c r="E42">
        <f t="shared" si="8"/>
        <v>9</v>
      </c>
      <c r="F42">
        <f t="shared" si="8"/>
        <v>9</v>
      </c>
      <c r="G42">
        <f t="shared" si="8"/>
        <v>4</v>
      </c>
      <c r="H42">
        <f t="shared" si="8"/>
        <v>3</v>
      </c>
      <c r="I42">
        <f t="shared" si="8"/>
        <v>20</v>
      </c>
      <c r="J42">
        <f t="shared" si="8"/>
        <v>19</v>
      </c>
      <c r="K42">
        <f t="shared" si="8"/>
        <v>13</v>
      </c>
      <c r="L42">
        <f t="shared" si="9"/>
        <v>1000</v>
      </c>
    </row>
    <row r="43" spans="2:12" x14ac:dyDescent="0.25">
      <c r="B43">
        <f t="shared" si="7"/>
        <v>13</v>
      </c>
      <c r="C43" t="str">
        <f t="shared" si="5"/>
        <v>Asus</v>
      </c>
      <c r="D43" t="str">
        <f t="shared" si="5"/>
        <v>ROG Delta Core</v>
      </c>
      <c r="E43">
        <f t="shared" si="8"/>
        <v>9</v>
      </c>
      <c r="F43">
        <f t="shared" si="8"/>
        <v>1</v>
      </c>
      <c r="G43">
        <f t="shared" si="8"/>
        <v>4</v>
      </c>
      <c r="H43">
        <f t="shared" si="8"/>
        <v>20</v>
      </c>
      <c r="I43">
        <f t="shared" si="8"/>
        <v>19</v>
      </c>
      <c r="J43">
        <f t="shared" si="8"/>
        <v>13</v>
      </c>
      <c r="K43">
        <f t="shared" si="8"/>
        <v>10</v>
      </c>
      <c r="L43">
        <f t="shared" si="9"/>
        <v>1000</v>
      </c>
    </row>
    <row r="44" spans="2:12" x14ac:dyDescent="0.25">
      <c r="B44">
        <f t="shared" si="7"/>
        <v>14</v>
      </c>
      <c r="C44" t="str">
        <f t="shared" si="5"/>
        <v>Aula</v>
      </c>
      <c r="D44" t="str">
        <f t="shared" si="5"/>
        <v>Prime Basic</v>
      </c>
      <c r="E44">
        <f t="shared" si="8"/>
        <v>9</v>
      </c>
      <c r="F44">
        <f t="shared" si="8"/>
        <v>9</v>
      </c>
      <c r="G44">
        <f t="shared" si="8"/>
        <v>4</v>
      </c>
      <c r="H44">
        <f t="shared" si="8"/>
        <v>5</v>
      </c>
      <c r="I44">
        <f t="shared" si="8"/>
        <v>9</v>
      </c>
      <c r="J44">
        <f t="shared" si="8"/>
        <v>15</v>
      </c>
      <c r="K44">
        <f t="shared" si="8"/>
        <v>7</v>
      </c>
      <c r="L44">
        <f t="shared" si="9"/>
        <v>1000</v>
      </c>
    </row>
    <row r="45" spans="2:12" x14ac:dyDescent="0.25">
      <c r="B45">
        <f t="shared" si="7"/>
        <v>15</v>
      </c>
      <c r="C45" t="str">
        <f t="shared" si="5"/>
        <v>Corsair</v>
      </c>
      <c r="D45" t="str">
        <f t="shared" si="5"/>
        <v>HS35</v>
      </c>
      <c r="E45">
        <f t="shared" si="8"/>
        <v>9</v>
      </c>
      <c r="F45">
        <f t="shared" si="8"/>
        <v>9</v>
      </c>
      <c r="G45">
        <f t="shared" si="8"/>
        <v>4</v>
      </c>
      <c r="H45">
        <f t="shared" si="8"/>
        <v>5</v>
      </c>
      <c r="I45">
        <f t="shared" si="8"/>
        <v>10</v>
      </c>
      <c r="J45">
        <f t="shared" si="8"/>
        <v>19</v>
      </c>
      <c r="K45">
        <f t="shared" si="8"/>
        <v>17</v>
      </c>
      <c r="L45">
        <f t="shared" si="9"/>
        <v>1000</v>
      </c>
    </row>
    <row r="46" spans="2:12" x14ac:dyDescent="0.25">
      <c r="B46">
        <f t="shared" si="7"/>
        <v>16</v>
      </c>
      <c r="C46" t="str">
        <f t="shared" si="5"/>
        <v>Genius</v>
      </c>
      <c r="D46" t="str">
        <f t="shared" si="5"/>
        <v>Hs-400A</v>
      </c>
      <c r="E46">
        <f t="shared" si="8"/>
        <v>9</v>
      </c>
      <c r="F46">
        <f t="shared" si="8"/>
        <v>9</v>
      </c>
      <c r="G46">
        <f t="shared" si="8"/>
        <v>4</v>
      </c>
      <c r="H46">
        <f t="shared" si="8"/>
        <v>12</v>
      </c>
      <c r="I46">
        <f t="shared" si="8"/>
        <v>4</v>
      </c>
      <c r="J46">
        <f t="shared" si="8"/>
        <v>14</v>
      </c>
      <c r="K46">
        <f t="shared" si="8"/>
        <v>12</v>
      </c>
      <c r="L46">
        <f t="shared" si="9"/>
        <v>1000</v>
      </c>
    </row>
    <row r="47" spans="2:12" x14ac:dyDescent="0.25">
      <c r="B47">
        <f t="shared" si="7"/>
        <v>17</v>
      </c>
      <c r="C47" t="str">
        <f t="shared" si="5"/>
        <v>Zalman</v>
      </c>
      <c r="D47" t="str">
        <f t="shared" si="5"/>
        <v>ZM-HPS200</v>
      </c>
      <c r="E47">
        <f t="shared" si="8"/>
        <v>9</v>
      </c>
      <c r="F47">
        <f t="shared" si="8"/>
        <v>9</v>
      </c>
      <c r="G47">
        <f t="shared" si="8"/>
        <v>1</v>
      </c>
      <c r="H47">
        <f t="shared" si="8"/>
        <v>2</v>
      </c>
      <c r="I47">
        <f t="shared" si="8"/>
        <v>14</v>
      </c>
      <c r="J47">
        <f t="shared" si="8"/>
        <v>16</v>
      </c>
      <c r="K47">
        <f t="shared" si="8"/>
        <v>6</v>
      </c>
      <c r="L47">
        <f t="shared" si="9"/>
        <v>1000</v>
      </c>
    </row>
    <row r="48" spans="2:12" x14ac:dyDescent="0.25">
      <c r="B48">
        <f t="shared" si="7"/>
        <v>18</v>
      </c>
      <c r="C48" t="str">
        <f t="shared" si="5"/>
        <v>Yamaha</v>
      </c>
      <c r="D48" t="str">
        <f t="shared" si="5"/>
        <v>HPH-50</v>
      </c>
      <c r="E48">
        <f t="shared" si="8"/>
        <v>9</v>
      </c>
      <c r="F48">
        <f t="shared" si="8"/>
        <v>9</v>
      </c>
      <c r="G48">
        <f t="shared" si="8"/>
        <v>16</v>
      </c>
      <c r="H48">
        <f t="shared" si="8"/>
        <v>9</v>
      </c>
      <c r="I48">
        <f t="shared" si="8"/>
        <v>2</v>
      </c>
      <c r="J48">
        <f t="shared" si="8"/>
        <v>4</v>
      </c>
      <c r="K48">
        <f t="shared" si="8"/>
        <v>13</v>
      </c>
      <c r="L48">
        <f t="shared" si="9"/>
        <v>1000</v>
      </c>
    </row>
    <row r="49" spans="2:12" x14ac:dyDescent="0.25">
      <c r="B49">
        <f t="shared" si="7"/>
        <v>19</v>
      </c>
      <c r="C49" t="str">
        <f t="shared" si="5"/>
        <v>Trust</v>
      </c>
      <c r="D49" t="str">
        <f t="shared" si="5"/>
        <v>GXT 488 Forze PS4</v>
      </c>
      <c r="E49">
        <f t="shared" si="8"/>
        <v>9</v>
      </c>
      <c r="F49">
        <f t="shared" si="8"/>
        <v>9</v>
      </c>
      <c r="G49">
        <f t="shared" si="8"/>
        <v>4</v>
      </c>
      <c r="H49">
        <f t="shared" si="8"/>
        <v>4</v>
      </c>
      <c r="I49">
        <f t="shared" si="8"/>
        <v>18</v>
      </c>
      <c r="J49">
        <f t="shared" si="8"/>
        <v>3</v>
      </c>
      <c r="K49">
        <f t="shared" si="8"/>
        <v>18</v>
      </c>
      <c r="L49">
        <f t="shared" si="9"/>
        <v>1000</v>
      </c>
    </row>
    <row r="50" spans="2:12" x14ac:dyDescent="0.25">
      <c r="B50">
        <f t="shared" si="7"/>
        <v>20</v>
      </c>
      <c r="C50" t="str">
        <f t="shared" si="5"/>
        <v xml:space="preserve">Razer </v>
      </c>
      <c r="D50" t="str">
        <f t="shared" si="5"/>
        <v>Kraken X</v>
      </c>
      <c r="E50">
        <f t="shared" si="8"/>
        <v>4</v>
      </c>
      <c r="F50">
        <f t="shared" si="8"/>
        <v>4</v>
      </c>
      <c r="G50">
        <f t="shared" si="8"/>
        <v>4</v>
      </c>
      <c r="H50">
        <f t="shared" si="8"/>
        <v>7</v>
      </c>
      <c r="I50">
        <f t="shared" si="8"/>
        <v>10</v>
      </c>
      <c r="J50">
        <f t="shared" si="8"/>
        <v>18</v>
      </c>
      <c r="K50">
        <f t="shared" si="8"/>
        <v>8</v>
      </c>
      <c r="L50">
        <f t="shared" si="9"/>
        <v>1000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6CDD8-ECC5-45AC-B820-264B4E44EA4D}">
  <dimension ref="A3:AL109"/>
  <sheetViews>
    <sheetView zoomScale="175" zoomScaleNormal="175" workbookViewId="0">
      <selection activeCell="B9" sqref="B9"/>
    </sheetView>
  </sheetViews>
  <sheetFormatPr defaultRowHeight="15" x14ac:dyDescent="0.25"/>
  <cols>
    <col min="1" max="1" width="14.85546875" bestFit="1" customWidth="1"/>
    <col min="2" max="2" width="20.140625" bestFit="1" customWidth="1"/>
    <col min="17" max="17" width="14.85546875" bestFit="1" customWidth="1"/>
    <col min="18" max="18" width="19.85546875" bestFit="1" customWidth="1"/>
  </cols>
  <sheetData>
    <row r="3" spans="1:38" ht="18.75" x14ac:dyDescent="0.25">
      <c r="C3" s="3"/>
      <c r="AA3" s="3"/>
    </row>
    <row r="4" spans="1:38" x14ac:dyDescent="0.25">
      <c r="C4" s="4"/>
      <c r="AA4" s="4"/>
    </row>
    <row r="7" spans="1:38" ht="31.5" x14ac:dyDescent="0.25">
      <c r="C7" s="5" t="s">
        <v>57</v>
      </c>
      <c r="D7" s="6">
        <v>7667247</v>
      </c>
      <c r="E7" s="5" t="s">
        <v>58</v>
      </c>
      <c r="F7" s="6">
        <v>20</v>
      </c>
      <c r="G7" s="5" t="s">
        <v>59</v>
      </c>
      <c r="H7" s="6">
        <v>7</v>
      </c>
      <c r="I7" s="5" t="s">
        <v>60</v>
      </c>
      <c r="J7" s="6">
        <v>20</v>
      </c>
      <c r="K7" s="5" t="s">
        <v>61</v>
      </c>
      <c r="L7" s="6">
        <v>0</v>
      </c>
      <c r="M7" s="5" t="s">
        <v>62</v>
      </c>
      <c r="N7" s="6" t="s">
        <v>63</v>
      </c>
      <c r="AA7" s="5" t="s">
        <v>57</v>
      </c>
      <c r="AB7" s="6">
        <v>9890910</v>
      </c>
      <c r="AC7" s="5" t="s">
        <v>58</v>
      </c>
      <c r="AD7" s="6">
        <v>20</v>
      </c>
      <c r="AE7" s="5" t="s">
        <v>59</v>
      </c>
      <c r="AF7" s="6">
        <v>7</v>
      </c>
      <c r="AG7" s="5" t="s">
        <v>60</v>
      </c>
      <c r="AH7" s="6">
        <v>20</v>
      </c>
      <c r="AI7" s="5" t="s">
        <v>61</v>
      </c>
      <c r="AJ7" s="6">
        <v>0</v>
      </c>
      <c r="AK7" s="5" t="s">
        <v>62</v>
      </c>
      <c r="AL7" s="6" t="s">
        <v>237</v>
      </c>
    </row>
    <row r="8" spans="1:38" ht="19.5" thickBot="1" x14ac:dyDescent="0.3">
      <c r="C8" s="3"/>
      <c r="AA8" s="3"/>
    </row>
    <row r="9" spans="1:38" ht="15.75" thickBot="1" x14ac:dyDescent="0.3">
      <c r="A9" t="str">
        <f>'nyers adat'!C6</f>
        <v>marka</v>
      </c>
      <c r="B9" t="str">
        <f>'nyers adat'!D6</f>
        <v>tipus</v>
      </c>
      <c r="C9" s="7" t="s">
        <v>64</v>
      </c>
      <c r="D9" s="7" t="s">
        <v>65</v>
      </c>
      <c r="E9" s="7" t="s">
        <v>66</v>
      </c>
      <c r="F9" s="7" t="s">
        <v>67</v>
      </c>
      <c r="G9" s="7" t="s">
        <v>68</v>
      </c>
      <c r="H9" s="7" t="s">
        <v>69</v>
      </c>
      <c r="I9" s="7" t="s">
        <v>70</v>
      </c>
      <c r="J9" s="7" t="s">
        <v>71</v>
      </c>
      <c r="K9" s="7" t="s">
        <v>72</v>
      </c>
      <c r="L9" s="13" t="s">
        <v>364</v>
      </c>
      <c r="AA9" s="7" t="s">
        <v>64</v>
      </c>
      <c r="AB9" s="7" t="s">
        <v>65</v>
      </c>
      <c r="AC9" s="7" t="s">
        <v>66</v>
      </c>
      <c r="AD9" s="7" t="s">
        <v>67</v>
      </c>
      <c r="AE9" s="7" t="s">
        <v>68</v>
      </c>
      <c r="AF9" s="7" t="s">
        <v>69</v>
      </c>
      <c r="AG9" s="7" t="s">
        <v>70</v>
      </c>
      <c r="AH9" s="7" t="s">
        <v>71</v>
      </c>
      <c r="AI9" s="7" t="s">
        <v>72</v>
      </c>
    </row>
    <row r="10" spans="1:38" ht="15.75" thickBot="1" x14ac:dyDescent="0.3">
      <c r="A10" t="str">
        <f>'nyers adat'!C7</f>
        <v>HP</v>
      </c>
      <c r="B10" t="str">
        <f>'nyers adat'!D7</f>
        <v>HyperX Cloud II</v>
      </c>
      <c r="C10" s="7" t="s">
        <v>73</v>
      </c>
      <c r="D10" s="8">
        <v>2</v>
      </c>
      <c r="E10" s="8">
        <v>5</v>
      </c>
      <c r="F10" s="8">
        <v>19</v>
      </c>
      <c r="G10" s="8">
        <v>13</v>
      </c>
      <c r="H10" s="8">
        <v>17</v>
      </c>
      <c r="I10" s="8">
        <v>11</v>
      </c>
      <c r="J10" s="8">
        <v>1</v>
      </c>
      <c r="K10" s="8">
        <v>1000</v>
      </c>
      <c r="L10">
        <f>AVERAGE(D10:J10)</f>
        <v>9.7142857142857135</v>
      </c>
      <c r="O10">
        <f>21-D10</f>
        <v>19</v>
      </c>
      <c r="P10">
        <f t="shared" ref="P10:U25" si="0">21-E10</f>
        <v>16</v>
      </c>
      <c r="Q10">
        <f t="shared" si="0"/>
        <v>2</v>
      </c>
      <c r="R10">
        <f t="shared" si="0"/>
        <v>8</v>
      </c>
      <c r="S10">
        <f t="shared" si="0"/>
        <v>4</v>
      </c>
      <c r="T10">
        <f t="shared" si="0"/>
        <v>10</v>
      </c>
      <c r="U10">
        <f t="shared" si="0"/>
        <v>20</v>
      </c>
      <c r="V10">
        <f>K10</f>
        <v>1000</v>
      </c>
      <c r="AA10" s="7" t="s">
        <v>73</v>
      </c>
      <c r="AB10" s="8">
        <v>19</v>
      </c>
      <c r="AC10" s="8">
        <v>16</v>
      </c>
      <c r="AD10" s="8">
        <v>2</v>
      </c>
      <c r="AE10" s="8">
        <v>8</v>
      </c>
      <c r="AF10" s="8">
        <v>4</v>
      </c>
      <c r="AG10" s="8">
        <v>10</v>
      </c>
      <c r="AH10" s="8">
        <v>20</v>
      </c>
      <c r="AI10" s="8">
        <v>1000</v>
      </c>
    </row>
    <row r="11" spans="1:38" ht="15.75" thickBot="1" x14ac:dyDescent="0.3">
      <c r="A11" t="str">
        <f>'nyers adat'!C8</f>
        <v>SteelSeries</v>
      </c>
      <c r="B11" t="str">
        <f>'nyers adat'!D8</f>
        <v>Arctis Nova 1</v>
      </c>
      <c r="C11" s="7" t="s">
        <v>74</v>
      </c>
      <c r="D11" s="8">
        <v>9</v>
      </c>
      <c r="E11" s="8">
        <v>7</v>
      </c>
      <c r="F11" s="8">
        <v>17</v>
      </c>
      <c r="G11" s="8">
        <v>18</v>
      </c>
      <c r="H11" s="8">
        <v>8</v>
      </c>
      <c r="I11" s="8">
        <v>1</v>
      </c>
      <c r="J11" s="8">
        <v>20</v>
      </c>
      <c r="K11" s="8">
        <v>1000</v>
      </c>
      <c r="L11">
        <f t="shared" ref="L11:L29" si="1">AVERAGE(D11:J11)</f>
        <v>11.428571428571429</v>
      </c>
      <c r="O11">
        <f t="shared" ref="O11:O29" si="2">21-D11</f>
        <v>12</v>
      </c>
      <c r="P11">
        <f t="shared" si="0"/>
        <v>14</v>
      </c>
      <c r="Q11">
        <f t="shared" si="0"/>
        <v>4</v>
      </c>
      <c r="R11">
        <f t="shared" si="0"/>
        <v>3</v>
      </c>
      <c r="S11">
        <f t="shared" si="0"/>
        <v>13</v>
      </c>
      <c r="T11">
        <f t="shared" si="0"/>
        <v>20</v>
      </c>
      <c r="U11">
        <f t="shared" si="0"/>
        <v>1</v>
      </c>
      <c r="V11">
        <f t="shared" ref="V11:V29" si="3">K11</f>
        <v>1000</v>
      </c>
      <c r="AA11" s="7" t="s">
        <v>74</v>
      </c>
      <c r="AB11" s="8">
        <v>12</v>
      </c>
      <c r="AC11" s="8">
        <v>14</v>
      </c>
      <c r="AD11" s="8">
        <v>4</v>
      </c>
      <c r="AE11" s="8">
        <v>3</v>
      </c>
      <c r="AF11" s="8">
        <v>13</v>
      </c>
      <c r="AG11" s="8">
        <v>20</v>
      </c>
      <c r="AH11" s="8">
        <v>1</v>
      </c>
      <c r="AI11" s="8">
        <v>1000</v>
      </c>
    </row>
    <row r="12" spans="1:38" ht="15.75" thickBot="1" x14ac:dyDescent="0.3">
      <c r="A12" t="str">
        <f>'nyers adat'!C9</f>
        <v>JBL</v>
      </c>
      <c r="B12" t="str">
        <f>'nyers adat'!D9</f>
        <v>Tune 500</v>
      </c>
      <c r="C12" s="7" t="s">
        <v>75</v>
      </c>
      <c r="D12" s="8">
        <v>9</v>
      </c>
      <c r="E12" s="8">
        <v>9</v>
      </c>
      <c r="F12" s="8">
        <v>4</v>
      </c>
      <c r="G12" s="8">
        <v>19</v>
      </c>
      <c r="H12" s="8">
        <v>3</v>
      </c>
      <c r="I12" s="8">
        <v>4</v>
      </c>
      <c r="J12" s="8">
        <v>4</v>
      </c>
      <c r="K12" s="8">
        <v>1000</v>
      </c>
      <c r="L12">
        <f t="shared" si="1"/>
        <v>7.4285714285714288</v>
      </c>
      <c r="O12">
        <f t="shared" si="2"/>
        <v>12</v>
      </c>
      <c r="P12">
        <f t="shared" si="0"/>
        <v>12</v>
      </c>
      <c r="Q12">
        <f t="shared" si="0"/>
        <v>17</v>
      </c>
      <c r="R12">
        <f t="shared" si="0"/>
        <v>2</v>
      </c>
      <c r="S12">
        <f t="shared" si="0"/>
        <v>18</v>
      </c>
      <c r="T12">
        <f t="shared" si="0"/>
        <v>17</v>
      </c>
      <c r="U12">
        <f t="shared" si="0"/>
        <v>17</v>
      </c>
      <c r="V12">
        <f t="shared" si="3"/>
        <v>1000</v>
      </c>
      <c r="AA12" s="7" t="s">
        <v>75</v>
      </c>
      <c r="AB12" s="8">
        <v>12</v>
      </c>
      <c r="AC12" s="8">
        <v>12</v>
      </c>
      <c r="AD12" s="8">
        <v>17</v>
      </c>
      <c r="AE12" s="8">
        <v>2</v>
      </c>
      <c r="AF12" s="8">
        <v>18</v>
      </c>
      <c r="AG12" s="8">
        <v>17</v>
      </c>
      <c r="AH12" s="8">
        <v>17</v>
      </c>
      <c r="AI12" s="8">
        <v>1000</v>
      </c>
    </row>
    <row r="13" spans="1:38" ht="15.75" thickBot="1" x14ac:dyDescent="0.3">
      <c r="A13" t="str">
        <f>'nyers adat'!C10</f>
        <v>Sennheiser</v>
      </c>
      <c r="B13" t="str">
        <f>'nyers adat'!D10</f>
        <v>HD 400S</v>
      </c>
      <c r="C13" s="7" t="s">
        <v>76</v>
      </c>
      <c r="D13" s="8">
        <v>8</v>
      </c>
      <c r="E13" s="8">
        <v>9</v>
      </c>
      <c r="F13" s="8">
        <v>2</v>
      </c>
      <c r="G13" s="8">
        <v>1</v>
      </c>
      <c r="H13" s="8">
        <v>7</v>
      </c>
      <c r="I13" s="8">
        <v>4</v>
      </c>
      <c r="J13" s="8">
        <v>9</v>
      </c>
      <c r="K13" s="8">
        <v>1000</v>
      </c>
      <c r="L13">
        <f t="shared" si="1"/>
        <v>5.7142857142857144</v>
      </c>
      <c r="O13">
        <f t="shared" si="2"/>
        <v>13</v>
      </c>
      <c r="P13">
        <f t="shared" si="0"/>
        <v>12</v>
      </c>
      <c r="Q13">
        <f t="shared" si="0"/>
        <v>19</v>
      </c>
      <c r="R13">
        <f t="shared" si="0"/>
        <v>20</v>
      </c>
      <c r="S13">
        <f t="shared" si="0"/>
        <v>14</v>
      </c>
      <c r="T13">
        <f t="shared" si="0"/>
        <v>17</v>
      </c>
      <c r="U13">
        <f t="shared" si="0"/>
        <v>12</v>
      </c>
      <c r="V13">
        <f t="shared" si="3"/>
        <v>1000</v>
      </c>
      <c r="AA13" s="7" t="s">
        <v>76</v>
      </c>
      <c r="AB13" s="8">
        <v>13</v>
      </c>
      <c r="AC13" s="8">
        <v>12</v>
      </c>
      <c r="AD13" s="8">
        <v>19</v>
      </c>
      <c r="AE13" s="8">
        <v>20</v>
      </c>
      <c r="AF13" s="8">
        <v>14</v>
      </c>
      <c r="AG13" s="8">
        <v>17</v>
      </c>
      <c r="AH13" s="8">
        <v>12</v>
      </c>
      <c r="AI13" s="8">
        <v>1000</v>
      </c>
    </row>
    <row r="14" spans="1:38" ht="15.75" thickBot="1" x14ac:dyDescent="0.3">
      <c r="A14" t="str">
        <f>'nyers adat'!C11</f>
        <v>Audio-Technica</v>
      </c>
      <c r="B14" t="str">
        <f>'nyers adat'!D11</f>
        <v>ATH-M20X</v>
      </c>
      <c r="C14" s="7" t="s">
        <v>77</v>
      </c>
      <c r="D14" s="8">
        <v>6</v>
      </c>
      <c r="E14" s="8">
        <v>9</v>
      </c>
      <c r="F14" s="8">
        <v>18</v>
      </c>
      <c r="G14" s="8">
        <v>16</v>
      </c>
      <c r="H14" s="8">
        <v>5</v>
      </c>
      <c r="I14" s="8">
        <v>4</v>
      </c>
      <c r="J14" s="8">
        <v>3</v>
      </c>
      <c r="K14" s="8">
        <v>1000</v>
      </c>
      <c r="L14">
        <f t="shared" si="1"/>
        <v>8.7142857142857135</v>
      </c>
      <c r="O14">
        <f t="shared" si="2"/>
        <v>15</v>
      </c>
      <c r="P14">
        <f t="shared" si="0"/>
        <v>12</v>
      </c>
      <c r="Q14">
        <f t="shared" si="0"/>
        <v>3</v>
      </c>
      <c r="R14">
        <f t="shared" si="0"/>
        <v>5</v>
      </c>
      <c r="S14">
        <f t="shared" si="0"/>
        <v>16</v>
      </c>
      <c r="T14">
        <f t="shared" si="0"/>
        <v>17</v>
      </c>
      <c r="U14">
        <f t="shared" si="0"/>
        <v>18</v>
      </c>
      <c r="V14">
        <f t="shared" si="3"/>
        <v>1000</v>
      </c>
      <c r="AA14" s="7" t="s">
        <v>77</v>
      </c>
      <c r="AB14" s="8">
        <v>15</v>
      </c>
      <c r="AC14" s="8">
        <v>12</v>
      </c>
      <c r="AD14" s="8">
        <v>3</v>
      </c>
      <c r="AE14" s="8">
        <v>5</v>
      </c>
      <c r="AF14" s="8">
        <v>16</v>
      </c>
      <c r="AG14" s="8">
        <v>17</v>
      </c>
      <c r="AH14" s="8">
        <v>18</v>
      </c>
      <c r="AI14" s="8">
        <v>1000</v>
      </c>
    </row>
    <row r="15" spans="1:38" ht="15.75" thickBot="1" x14ac:dyDescent="0.3">
      <c r="A15" t="str">
        <f>'nyers adat'!C12</f>
        <v>beyerdynamic</v>
      </c>
      <c r="B15" t="str">
        <f>'nyers adat'!D12</f>
        <v>DT 770 PRO (80 OHM)</v>
      </c>
      <c r="C15" s="7" t="s">
        <v>78</v>
      </c>
      <c r="D15" s="8">
        <v>1</v>
      </c>
      <c r="E15" s="8">
        <v>2</v>
      </c>
      <c r="F15" s="8">
        <v>20</v>
      </c>
      <c r="G15" s="8">
        <v>16</v>
      </c>
      <c r="H15" s="8">
        <v>13</v>
      </c>
      <c r="I15" s="8">
        <v>4</v>
      </c>
      <c r="J15" s="8">
        <v>5</v>
      </c>
      <c r="K15" s="8">
        <v>1000</v>
      </c>
      <c r="L15">
        <f t="shared" si="1"/>
        <v>8.7142857142857135</v>
      </c>
      <c r="O15">
        <f t="shared" si="2"/>
        <v>20</v>
      </c>
      <c r="P15">
        <f t="shared" si="0"/>
        <v>19</v>
      </c>
      <c r="Q15">
        <f t="shared" si="0"/>
        <v>1</v>
      </c>
      <c r="R15">
        <f t="shared" si="0"/>
        <v>5</v>
      </c>
      <c r="S15">
        <f t="shared" si="0"/>
        <v>8</v>
      </c>
      <c r="T15">
        <f t="shared" si="0"/>
        <v>17</v>
      </c>
      <c r="U15">
        <f t="shared" si="0"/>
        <v>16</v>
      </c>
      <c r="V15">
        <f t="shared" si="3"/>
        <v>1000</v>
      </c>
      <c r="AA15" s="7" t="s">
        <v>78</v>
      </c>
      <c r="AB15" s="8">
        <v>20</v>
      </c>
      <c r="AC15" s="8">
        <v>19</v>
      </c>
      <c r="AD15" s="8">
        <v>1</v>
      </c>
      <c r="AE15" s="8">
        <v>5</v>
      </c>
      <c r="AF15" s="8">
        <v>8</v>
      </c>
      <c r="AG15" s="8">
        <v>17</v>
      </c>
      <c r="AH15" s="8">
        <v>16</v>
      </c>
      <c r="AI15" s="8">
        <v>1000</v>
      </c>
    </row>
    <row r="16" spans="1:38" ht="15.75" thickBot="1" x14ac:dyDescent="0.3">
      <c r="A16" t="str">
        <f>'nyers adat'!C13</f>
        <v>Meze</v>
      </c>
      <c r="B16" t="str">
        <f>'nyers adat'!D13</f>
        <v>99 Classics</v>
      </c>
      <c r="C16" s="7" t="s">
        <v>79</v>
      </c>
      <c r="D16" s="8">
        <v>6</v>
      </c>
      <c r="E16" s="8">
        <v>5</v>
      </c>
      <c r="F16" s="8">
        <v>4</v>
      </c>
      <c r="G16" s="8">
        <v>9</v>
      </c>
      <c r="H16" s="8">
        <v>12</v>
      </c>
      <c r="I16" s="8">
        <v>1</v>
      </c>
      <c r="J16" s="8">
        <v>15</v>
      </c>
      <c r="K16" s="8">
        <v>1000</v>
      </c>
      <c r="L16">
        <f t="shared" si="1"/>
        <v>7.4285714285714288</v>
      </c>
      <c r="O16">
        <f t="shared" si="2"/>
        <v>15</v>
      </c>
      <c r="P16">
        <f t="shared" si="0"/>
        <v>16</v>
      </c>
      <c r="Q16">
        <f t="shared" si="0"/>
        <v>17</v>
      </c>
      <c r="R16">
        <f t="shared" si="0"/>
        <v>12</v>
      </c>
      <c r="S16">
        <f t="shared" si="0"/>
        <v>9</v>
      </c>
      <c r="T16">
        <f t="shared" si="0"/>
        <v>20</v>
      </c>
      <c r="U16">
        <f t="shared" si="0"/>
        <v>6</v>
      </c>
      <c r="V16">
        <f t="shared" si="3"/>
        <v>1000</v>
      </c>
      <c r="AA16" s="7" t="s">
        <v>79</v>
      </c>
      <c r="AB16" s="8">
        <v>15</v>
      </c>
      <c r="AC16" s="8">
        <v>16</v>
      </c>
      <c r="AD16" s="8">
        <v>17</v>
      </c>
      <c r="AE16" s="8">
        <v>12</v>
      </c>
      <c r="AF16" s="8">
        <v>9</v>
      </c>
      <c r="AG16" s="8">
        <v>20</v>
      </c>
      <c r="AH16" s="8">
        <v>6</v>
      </c>
      <c r="AI16" s="8">
        <v>1000</v>
      </c>
    </row>
    <row r="17" spans="1:35" ht="15.75" thickBot="1" x14ac:dyDescent="0.3">
      <c r="A17" t="str">
        <f>'nyers adat'!C14</f>
        <v>A4Tech</v>
      </c>
      <c r="B17" t="str">
        <f>'nyers adat'!D14</f>
        <v>Bloodz Combat G500</v>
      </c>
      <c r="C17" s="7" t="s">
        <v>80</v>
      </c>
      <c r="D17" s="8">
        <v>9</v>
      </c>
      <c r="E17" s="8">
        <v>9</v>
      </c>
      <c r="F17" s="8">
        <v>4</v>
      </c>
      <c r="G17" s="8">
        <v>9</v>
      </c>
      <c r="H17" s="8">
        <v>6</v>
      </c>
      <c r="I17" s="8">
        <v>12</v>
      </c>
      <c r="J17" s="8">
        <v>16</v>
      </c>
      <c r="K17" s="8">
        <v>1000</v>
      </c>
      <c r="L17">
        <f t="shared" si="1"/>
        <v>9.2857142857142865</v>
      </c>
      <c r="O17">
        <f t="shared" si="2"/>
        <v>12</v>
      </c>
      <c r="P17">
        <f t="shared" si="0"/>
        <v>12</v>
      </c>
      <c r="Q17">
        <f t="shared" si="0"/>
        <v>17</v>
      </c>
      <c r="R17">
        <f t="shared" si="0"/>
        <v>12</v>
      </c>
      <c r="S17">
        <f t="shared" si="0"/>
        <v>15</v>
      </c>
      <c r="T17">
        <f t="shared" si="0"/>
        <v>9</v>
      </c>
      <c r="U17">
        <f t="shared" si="0"/>
        <v>5</v>
      </c>
      <c r="V17">
        <f t="shared" si="3"/>
        <v>1000</v>
      </c>
      <c r="AA17" s="7" t="s">
        <v>80</v>
      </c>
      <c r="AB17" s="8">
        <v>12</v>
      </c>
      <c r="AC17" s="8">
        <v>12</v>
      </c>
      <c r="AD17" s="8">
        <v>17</v>
      </c>
      <c r="AE17" s="8">
        <v>12</v>
      </c>
      <c r="AF17" s="8">
        <v>15</v>
      </c>
      <c r="AG17" s="8">
        <v>9</v>
      </c>
      <c r="AH17" s="8">
        <v>5</v>
      </c>
      <c r="AI17" s="8">
        <v>1000</v>
      </c>
    </row>
    <row r="18" spans="1:35" ht="15.75" thickBot="1" x14ac:dyDescent="0.3">
      <c r="A18" t="str">
        <f>'nyers adat'!C15</f>
        <v>Samson</v>
      </c>
      <c r="B18" t="str">
        <f>'nyers adat'!D15</f>
        <v>SR850</v>
      </c>
      <c r="C18" s="7" t="s">
        <v>81</v>
      </c>
      <c r="D18" s="8">
        <v>2</v>
      </c>
      <c r="E18" s="8">
        <v>3</v>
      </c>
      <c r="F18" s="8">
        <v>4</v>
      </c>
      <c r="G18" s="8">
        <v>13</v>
      </c>
      <c r="H18" s="8">
        <v>15</v>
      </c>
      <c r="I18" s="8">
        <v>9</v>
      </c>
      <c r="J18" s="8">
        <v>11</v>
      </c>
      <c r="K18" s="8">
        <v>1000</v>
      </c>
      <c r="L18">
        <f t="shared" si="1"/>
        <v>8.1428571428571423</v>
      </c>
      <c r="O18">
        <f t="shared" si="2"/>
        <v>19</v>
      </c>
      <c r="P18">
        <f t="shared" si="0"/>
        <v>18</v>
      </c>
      <c r="Q18">
        <f t="shared" si="0"/>
        <v>17</v>
      </c>
      <c r="R18">
        <f t="shared" si="0"/>
        <v>8</v>
      </c>
      <c r="S18">
        <f t="shared" si="0"/>
        <v>6</v>
      </c>
      <c r="T18">
        <f t="shared" si="0"/>
        <v>12</v>
      </c>
      <c r="U18">
        <f t="shared" si="0"/>
        <v>10</v>
      </c>
      <c r="V18">
        <f t="shared" si="3"/>
        <v>1000</v>
      </c>
      <c r="AA18" s="7" t="s">
        <v>81</v>
      </c>
      <c r="AB18" s="8">
        <v>19</v>
      </c>
      <c r="AC18" s="8">
        <v>18</v>
      </c>
      <c r="AD18" s="8">
        <v>17</v>
      </c>
      <c r="AE18" s="8">
        <v>8</v>
      </c>
      <c r="AF18" s="8">
        <v>6</v>
      </c>
      <c r="AG18" s="8">
        <v>12</v>
      </c>
      <c r="AH18" s="8">
        <v>10</v>
      </c>
      <c r="AI18" s="8">
        <v>1000</v>
      </c>
    </row>
    <row r="19" spans="1:35" ht="15.75" thickBot="1" x14ac:dyDescent="0.3">
      <c r="A19" t="str">
        <f>'nyers adat'!C16</f>
        <v>Esperanza</v>
      </c>
      <c r="B19" t="str">
        <f>'nyers adat'!D16</f>
        <v>EH120</v>
      </c>
      <c r="C19" s="7" t="s">
        <v>82</v>
      </c>
      <c r="D19" s="8">
        <v>9</v>
      </c>
      <c r="E19" s="8">
        <v>9</v>
      </c>
      <c r="F19" s="8">
        <v>4</v>
      </c>
      <c r="G19" s="8">
        <v>8</v>
      </c>
      <c r="H19" s="8">
        <v>16</v>
      </c>
      <c r="I19" s="8">
        <v>17</v>
      </c>
      <c r="J19" s="8">
        <v>19</v>
      </c>
      <c r="K19" s="8">
        <v>1000</v>
      </c>
      <c r="L19">
        <f t="shared" si="1"/>
        <v>11.714285714285714</v>
      </c>
      <c r="O19">
        <f t="shared" si="2"/>
        <v>12</v>
      </c>
      <c r="P19">
        <f t="shared" si="0"/>
        <v>12</v>
      </c>
      <c r="Q19">
        <f t="shared" si="0"/>
        <v>17</v>
      </c>
      <c r="R19">
        <f t="shared" si="0"/>
        <v>13</v>
      </c>
      <c r="S19">
        <f t="shared" si="0"/>
        <v>5</v>
      </c>
      <c r="T19">
        <f t="shared" si="0"/>
        <v>4</v>
      </c>
      <c r="U19">
        <f t="shared" si="0"/>
        <v>2</v>
      </c>
      <c r="V19">
        <f t="shared" si="3"/>
        <v>1000</v>
      </c>
      <c r="AA19" s="7" t="s">
        <v>82</v>
      </c>
      <c r="AB19" s="8">
        <v>12</v>
      </c>
      <c r="AC19" s="8">
        <v>12</v>
      </c>
      <c r="AD19" s="8">
        <v>17</v>
      </c>
      <c r="AE19" s="8">
        <v>13</v>
      </c>
      <c r="AF19" s="8">
        <v>5</v>
      </c>
      <c r="AG19" s="8">
        <v>4</v>
      </c>
      <c r="AH19" s="8">
        <v>2</v>
      </c>
      <c r="AI19" s="8">
        <v>1000</v>
      </c>
    </row>
    <row r="20" spans="1:35" ht="15.75" thickBot="1" x14ac:dyDescent="0.3">
      <c r="A20" t="str">
        <f>'nyers adat'!C17</f>
        <v>Sony</v>
      </c>
      <c r="B20" t="str">
        <f>'nyers adat'!D17</f>
        <v>MDR-ZX110</v>
      </c>
      <c r="C20" s="7" t="s">
        <v>83</v>
      </c>
      <c r="D20" s="8">
        <v>4</v>
      </c>
      <c r="E20" s="8">
        <v>7</v>
      </c>
      <c r="F20" s="8">
        <v>3</v>
      </c>
      <c r="G20" s="8">
        <v>13</v>
      </c>
      <c r="H20" s="8">
        <v>1</v>
      </c>
      <c r="I20" s="8">
        <v>9</v>
      </c>
      <c r="J20" s="8">
        <v>2</v>
      </c>
      <c r="K20" s="8">
        <v>1000</v>
      </c>
      <c r="L20">
        <f t="shared" si="1"/>
        <v>5.5714285714285712</v>
      </c>
      <c r="O20">
        <f t="shared" si="2"/>
        <v>17</v>
      </c>
      <c r="P20">
        <f t="shared" si="0"/>
        <v>14</v>
      </c>
      <c r="Q20">
        <f t="shared" si="0"/>
        <v>18</v>
      </c>
      <c r="R20">
        <f t="shared" si="0"/>
        <v>8</v>
      </c>
      <c r="S20">
        <f t="shared" si="0"/>
        <v>20</v>
      </c>
      <c r="T20">
        <f t="shared" si="0"/>
        <v>12</v>
      </c>
      <c r="U20">
        <f t="shared" si="0"/>
        <v>19</v>
      </c>
      <c r="V20">
        <f t="shared" si="3"/>
        <v>1000</v>
      </c>
      <c r="AA20" s="7" t="s">
        <v>83</v>
      </c>
      <c r="AB20" s="8">
        <v>17</v>
      </c>
      <c r="AC20" s="8">
        <v>14</v>
      </c>
      <c r="AD20" s="8">
        <v>18</v>
      </c>
      <c r="AE20" s="8">
        <v>8</v>
      </c>
      <c r="AF20" s="8">
        <v>20</v>
      </c>
      <c r="AG20" s="8">
        <v>12</v>
      </c>
      <c r="AH20" s="8">
        <v>19</v>
      </c>
      <c r="AI20" s="8">
        <v>1000</v>
      </c>
    </row>
    <row r="21" spans="1:35" ht="15.75" thickBot="1" x14ac:dyDescent="0.3">
      <c r="A21" t="str">
        <f>'nyers adat'!C18</f>
        <v>Acer</v>
      </c>
      <c r="B21" t="str">
        <f>'nyers adat'!D18</f>
        <v>Predator Galea 350</v>
      </c>
      <c r="C21" s="7" t="s">
        <v>84</v>
      </c>
      <c r="D21" s="8">
        <v>9</v>
      </c>
      <c r="E21" s="8">
        <v>9</v>
      </c>
      <c r="F21" s="8">
        <v>4</v>
      </c>
      <c r="G21" s="8">
        <v>3</v>
      </c>
      <c r="H21" s="8">
        <v>20</v>
      </c>
      <c r="I21" s="8">
        <v>19</v>
      </c>
      <c r="J21" s="8">
        <v>13</v>
      </c>
      <c r="K21" s="8">
        <v>1000</v>
      </c>
      <c r="L21">
        <f t="shared" si="1"/>
        <v>11</v>
      </c>
      <c r="O21">
        <f t="shared" si="2"/>
        <v>12</v>
      </c>
      <c r="P21">
        <f t="shared" si="0"/>
        <v>12</v>
      </c>
      <c r="Q21">
        <f t="shared" si="0"/>
        <v>17</v>
      </c>
      <c r="R21">
        <f t="shared" si="0"/>
        <v>18</v>
      </c>
      <c r="S21">
        <f t="shared" si="0"/>
        <v>1</v>
      </c>
      <c r="T21">
        <f t="shared" si="0"/>
        <v>2</v>
      </c>
      <c r="U21">
        <f t="shared" si="0"/>
        <v>8</v>
      </c>
      <c r="V21">
        <f t="shared" si="3"/>
        <v>1000</v>
      </c>
      <c r="AA21" s="7" t="s">
        <v>84</v>
      </c>
      <c r="AB21" s="8">
        <v>12</v>
      </c>
      <c r="AC21" s="8">
        <v>12</v>
      </c>
      <c r="AD21" s="8">
        <v>17</v>
      </c>
      <c r="AE21" s="8">
        <v>18</v>
      </c>
      <c r="AF21" s="8">
        <v>1</v>
      </c>
      <c r="AG21" s="8">
        <v>2</v>
      </c>
      <c r="AH21" s="8">
        <v>8</v>
      </c>
      <c r="AI21" s="8">
        <v>1000</v>
      </c>
    </row>
    <row r="22" spans="1:35" ht="15.75" thickBot="1" x14ac:dyDescent="0.3">
      <c r="A22" t="str">
        <f>'nyers adat'!C19</f>
        <v>Asus</v>
      </c>
      <c r="B22" t="str">
        <f>'nyers adat'!D19</f>
        <v>ROG Delta Core</v>
      </c>
      <c r="C22" s="7" t="s">
        <v>85</v>
      </c>
      <c r="D22" s="8">
        <v>9</v>
      </c>
      <c r="E22" s="8">
        <v>1</v>
      </c>
      <c r="F22" s="8">
        <v>4</v>
      </c>
      <c r="G22" s="8">
        <v>20</v>
      </c>
      <c r="H22" s="8">
        <v>19</v>
      </c>
      <c r="I22" s="8">
        <v>13</v>
      </c>
      <c r="J22" s="8">
        <v>10</v>
      </c>
      <c r="K22" s="8">
        <v>1000</v>
      </c>
      <c r="L22">
        <f t="shared" si="1"/>
        <v>10.857142857142858</v>
      </c>
      <c r="O22">
        <f t="shared" si="2"/>
        <v>12</v>
      </c>
      <c r="P22">
        <f t="shared" si="0"/>
        <v>20</v>
      </c>
      <c r="Q22">
        <f t="shared" si="0"/>
        <v>17</v>
      </c>
      <c r="R22">
        <f t="shared" si="0"/>
        <v>1</v>
      </c>
      <c r="S22">
        <f t="shared" si="0"/>
        <v>2</v>
      </c>
      <c r="T22">
        <f t="shared" si="0"/>
        <v>8</v>
      </c>
      <c r="U22">
        <f t="shared" si="0"/>
        <v>11</v>
      </c>
      <c r="V22">
        <f t="shared" si="3"/>
        <v>1000</v>
      </c>
      <c r="AA22" s="7" t="s">
        <v>85</v>
      </c>
      <c r="AB22" s="8">
        <v>12</v>
      </c>
      <c r="AC22" s="8">
        <v>20</v>
      </c>
      <c r="AD22" s="8">
        <v>17</v>
      </c>
      <c r="AE22" s="8">
        <v>1</v>
      </c>
      <c r="AF22" s="8">
        <v>2</v>
      </c>
      <c r="AG22" s="8">
        <v>8</v>
      </c>
      <c r="AH22" s="8">
        <v>11</v>
      </c>
      <c r="AI22" s="8">
        <v>1000</v>
      </c>
    </row>
    <row r="23" spans="1:35" ht="15.75" thickBot="1" x14ac:dyDescent="0.3">
      <c r="A23" t="str">
        <f>'nyers adat'!C20</f>
        <v>Aula</v>
      </c>
      <c r="B23" t="str">
        <f>'nyers adat'!D20</f>
        <v>Prime Basic</v>
      </c>
      <c r="C23" s="7" t="s">
        <v>86</v>
      </c>
      <c r="D23" s="8">
        <v>9</v>
      </c>
      <c r="E23" s="8">
        <v>9</v>
      </c>
      <c r="F23" s="8">
        <v>4</v>
      </c>
      <c r="G23" s="8">
        <v>5</v>
      </c>
      <c r="H23" s="8">
        <v>9</v>
      </c>
      <c r="I23" s="8">
        <v>15</v>
      </c>
      <c r="J23" s="8">
        <v>7</v>
      </c>
      <c r="K23" s="8">
        <v>1000</v>
      </c>
      <c r="L23">
        <f t="shared" si="1"/>
        <v>8.2857142857142865</v>
      </c>
      <c r="O23">
        <f t="shared" si="2"/>
        <v>12</v>
      </c>
      <c r="P23">
        <f t="shared" si="0"/>
        <v>12</v>
      </c>
      <c r="Q23">
        <f t="shared" si="0"/>
        <v>17</v>
      </c>
      <c r="R23">
        <f t="shared" si="0"/>
        <v>16</v>
      </c>
      <c r="S23">
        <f t="shared" si="0"/>
        <v>12</v>
      </c>
      <c r="T23">
        <f t="shared" si="0"/>
        <v>6</v>
      </c>
      <c r="U23">
        <f t="shared" si="0"/>
        <v>14</v>
      </c>
      <c r="V23">
        <f t="shared" si="3"/>
        <v>1000</v>
      </c>
      <c r="AA23" s="7" t="s">
        <v>86</v>
      </c>
      <c r="AB23" s="8">
        <v>12</v>
      </c>
      <c r="AC23" s="8">
        <v>12</v>
      </c>
      <c r="AD23" s="8">
        <v>17</v>
      </c>
      <c r="AE23" s="8">
        <v>16</v>
      </c>
      <c r="AF23" s="8">
        <v>12</v>
      </c>
      <c r="AG23" s="8">
        <v>6</v>
      </c>
      <c r="AH23" s="8">
        <v>14</v>
      </c>
      <c r="AI23" s="8">
        <v>1000</v>
      </c>
    </row>
    <row r="24" spans="1:35" ht="15.75" thickBot="1" x14ac:dyDescent="0.3">
      <c r="A24" t="str">
        <f>'nyers adat'!C21</f>
        <v>Corsair</v>
      </c>
      <c r="B24" t="str">
        <f>'nyers adat'!D21</f>
        <v>HS35</v>
      </c>
      <c r="C24" s="7" t="s">
        <v>87</v>
      </c>
      <c r="D24" s="8">
        <v>9</v>
      </c>
      <c r="E24" s="8">
        <v>9</v>
      </c>
      <c r="F24" s="8">
        <v>4</v>
      </c>
      <c r="G24" s="8">
        <v>5</v>
      </c>
      <c r="H24" s="8">
        <v>10</v>
      </c>
      <c r="I24" s="8">
        <v>19</v>
      </c>
      <c r="J24" s="8">
        <v>17</v>
      </c>
      <c r="K24" s="8">
        <v>1000</v>
      </c>
      <c r="L24">
        <f t="shared" si="1"/>
        <v>10.428571428571429</v>
      </c>
      <c r="O24">
        <f t="shared" si="2"/>
        <v>12</v>
      </c>
      <c r="P24">
        <f t="shared" si="0"/>
        <v>12</v>
      </c>
      <c r="Q24">
        <f t="shared" si="0"/>
        <v>17</v>
      </c>
      <c r="R24">
        <f t="shared" si="0"/>
        <v>16</v>
      </c>
      <c r="S24">
        <f t="shared" si="0"/>
        <v>11</v>
      </c>
      <c r="T24">
        <f t="shared" si="0"/>
        <v>2</v>
      </c>
      <c r="U24">
        <f t="shared" si="0"/>
        <v>4</v>
      </c>
      <c r="V24">
        <f t="shared" si="3"/>
        <v>1000</v>
      </c>
      <c r="AA24" s="7" t="s">
        <v>87</v>
      </c>
      <c r="AB24" s="8">
        <v>12</v>
      </c>
      <c r="AC24" s="8">
        <v>12</v>
      </c>
      <c r="AD24" s="8">
        <v>17</v>
      </c>
      <c r="AE24" s="8">
        <v>16</v>
      </c>
      <c r="AF24" s="8">
        <v>11</v>
      </c>
      <c r="AG24" s="8">
        <v>2</v>
      </c>
      <c r="AH24" s="8">
        <v>4</v>
      </c>
      <c r="AI24" s="8">
        <v>1000</v>
      </c>
    </row>
    <row r="25" spans="1:35" ht="15.75" thickBot="1" x14ac:dyDescent="0.3">
      <c r="A25" t="str">
        <f>'nyers adat'!C22</f>
        <v>Genius</v>
      </c>
      <c r="B25" t="str">
        <f>'nyers adat'!D22</f>
        <v>Hs-400A</v>
      </c>
      <c r="C25" s="7" t="s">
        <v>88</v>
      </c>
      <c r="D25" s="8">
        <v>9</v>
      </c>
      <c r="E25" s="8">
        <v>9</v>
      </c>
      <c r="F25" s="8">
        <v>4</v>
      </c>
      <c r="G25" s="8">
        <v>12</v>
      </c>
      <c r="H25" s="8">
        <v>4</v>
      </c>
      <c r="I25" s="8">
        <v>14</v>
      </c>
      <c r="J25" s="8">
        <v>12</v>
      </c>
      <c r="K25" s="8">
        <v>1000</v>
      </c>
      <c r="L25">
        <f t="shared" si="1"/>
        <v>9.1428571428571423</v>
      </c>
      <c r="O25">
        <f t="shared" si="2"/>
        <v>12</v>
      </c>
      <c r="P25">
        <f t="shared" si="0"/>
        <v>12</v>
      </c>
      <c r="Q25">
        <f t="shared" si="0"/>
        <v>17</v>
      </c>
      <c r="R25">
        <f t="shared" si="0"/>
        <v>9</v>
      </c>
      <c r="S25">
        <f t="shared" si="0"/>
        <v>17</v>
      </c>
      <c r="T25">
        <f t="shared" si="0"/>
        <v>7</v>
      </c>
      <c r="U25">
        <f t="shared" si="0"/>
        <v>9</v>
      </c>
      <c r="V25">
        <f t="shared" si="3"/>
        <v>1000</v>
      </c>
      <c r="AA25" s="7" t="s">
        <v>88</v>
      </c>
      <c r="AB25" s="8">
        <v>12</v>
      </c>
      <c r="AC25" s="8">
        <v>12</v>
      </c>
      <c r="AD25" s="8">
        <v>17</v>
      </c>
      <c r="AE25" s="8">
        <v>9</v>
      </c>
      <c r="AF25" s="8">
        <v>17</v>
      </c>
      <c r="AG25" s="8">
        <v>7</v>
      </c>
      <c r="AH25" s="8">
        <v>9</v>
      </c>
      <c r="AI25" s="8">
        <v>1000</v>
      </c>
    </row>
    <row r="26" spans="1:35" ht="15.75" thickBot="1" x14ac:dyDescent="0.3">
      <c r="A26" t="str">
        <f>'nyers adat'!C23</f>
        <v>Zalman</v>
      </c>
      <c r="B26" t="str">
        <f>'nyers adat'!D23</f>
        <v>ZM-HPS200</v>
      </c>
      <c r="C26" s="7" t="s">
        <v>89</v>
      </c>
      <c r="D26" s="8">
        <v>9</v>
      </c>
      <c r="E26" s="8">
        <v>9</v>
      </c>
      <c r="F26" s="8">
        <v>1</v>
      </c>
      <c r="G26" s="8">
        <v>2</v>
      </c>
      <c r="H26" s="8">
        <v>14</v>
      </c>
      <c r="I26" s="8">
        <v>16</v>
      </c>
      <c r="J26" s="8">
        <v>6</v>
      </c>
      <c r="K26" s="8">
        <v>1000</v>
      </c>
      <c r="L26">
        <f t="shared" si="1"/>
        <v>8.1428571428571423</v>
      </c>
      <c r="O26">
        <f t="shared" si="2"/>
        <v>12</v>
      </c>
      <c r="P26">
        <f t="shared" ref="P26:P29" si="4">21-E26</f>
        <v>12</v>
      </c>
      <c r="Q26">
        <f t="shared" ref="Q26:Q29" si="5">21-F26</f>
        <v>20</v>
      </c>
      <c r="R26">
        <f t="shared" ref="R26:R29" si="6">21-G26</f>
        <v>19</v>
      </c>
      <c r="S26">
        <f t="shared" ref="S26:S29" si="7">21-H26</f>
        <v>7</v>
      </c>
      <c r="T26">
        <f t="shared" ref="T26:T29" si="8">21-I26</f>
        <v>5</v>
      </c>
      <c r="U26">
        <f t="shared" ref="U26:U29" si="9">21-J26</f>
        <v>15</v>
      </c>
      <c r="V26">
        <f t="shared" si="3"/>
        <v>1000</v>
      </c>
      <c r="AA26" s="7" t="s">
        <v>89</v>
      </c>
      <c r="AB26" s="8">
        <v>12</v>
      </c>
      <c r="AC26" s="8">
        <v>12</v>
      </c>
      <c r="AD26" s="8">
        <v>20</v>
      </c>
      <c r="AE26" s="8">
        <v>19</v>
      </c>
      <c r="AF26" s="8">
        <v>7</v>
      </c>
      <c r="AG26" s="8">
        <v>5</v>
      </c>
      <c r="AH26" s="8">
        <v>15</v>
      </c>
      <c r="AI26" s="8">
        <v>1000</v>
      </c>
    </row>
    <row r="27" spans="1:35" ht="15.75" thickBot="1" x14ac:dyDescent="0.3">
      <c r="A27" t="str">
        <f>'nyers adat'!C24</f>
        <v>Yamaha</v>
      </c>
      <c r="B27" t="str">
        <f>'nyers adat'!D24</f>
        <v>HPH-50</v>
      </c>
      <c r="C27" s="7" t="s">
        <v>90</v>
      </c>
      <c r="D27" s="8">
        <v>9</v>
      </c>
      <c r="E27" s="8">
        <v>9</v>
      </c>
      <c r="F27" s="8">
        <v>16</v>
      </c>
      <c r="G27" s="8">
        <v>9</v>
      </c>
      <c r="H27" s="8">
        <v>2</v>
      </c>
      <c r="I27" s="8">
        <v>4</v>
      </c>
      <c r="J27" s="8">
        <v>13</v>
      </c>
      <c r="K27" s="8">
        <v>1000</v>
      </c>
      <c r="L27">
        <f t="shared" si="1"/>
        <v>8.8571428571428577</v>
      </c>
      <c r="O27">
        <f t="shared" si="2"/>
        <v>12</v>
      </c>
      <c r="P27">
        <f t="shared" si="4"/>
        <v>12</v>
      </c>
      <c r="Q27">
        <f t="shared" si="5"/>
        <v>5</v>
      </c>
      <c r="R27">
        <f t="shared" si="6"/>
        <v>12</v>
      </c>
      <c r="S27">
        <f t="shared" si="7"/>
        <v>19</v>
      </c>
      <c r="T27">
        <f t="shared" si="8"/>
        <v>17</v>
      </c>
      <c r="U27">
        <f t="shared" si="9"/>
        <v>8</v>
      </c>
      <c r="V27">
        <f t="shared" si="3"/>
        <v>1000</v>
      </c>
      <c r="AA27" s="7" t="s">
        <v>90</v>
      </c>
      <c r="AB27" s="8">
        <v>12</v>
      </c>
      <c r="AC27" s="8">
        <v>12</v>
      </c>
      <c r="AD27" s="8">
        <v>5</v>
      </c>
      <c r="AE27" s="8">
        <v>12</v>
      </c>
      <c r="AF27" s="8">
        <v>19</v>
      </c>
      <c r="AG27" s="8">
        <v>17</v>
      </c>
      <c r="AH27" s="8">
        <v>8</v>
      </c>
      <c r="AI27" s="8">
        <v>1000</v>
      </c>
    </row>
    <row r="28" spans="1:35" ht="15.75" thickBot="1" x14ac:dyDescent="0.3">
      <c r="A28" t="str">
        <f>'nyers adat'!C25</f>
        <v>Trust</v>
      </c>
      <c r="B28" t="str">
        <f>'nyers adat'!D25</f>
        <v>GXT 488 Forze PS4</v>
      </c>
      <c r="C28" s="7" t="s">
        <v>91</v>
      </c>
      <c r="D28" s="8">
        <v>9</v>
      </c>
      <c r="E28" s="8">
        <v>9</v>
      </c>
      <c r="F28" s="8">
        <v>4</v>
      </c>
      <c r="G28" s="8">
        <v>4</v>
      </c>
      <c r="H28" s="8">
        <v>18</v>
      </c>
      <c r="I28" s="8">
        <v>3</v>
      </c>
      <c r="J28" s="8">
        <v>18</v>
      </c>
      <c r="K28" s="8">
        <v>1000</v>
      </c>
      <c r="L28">
        <f t="shared" si="1"/>
        <v>9.2857142857142865</v>
      </c>
      <c r="O28">
        <f t="shared" si="2"/>
        <v>12</v>
      </c>
      <c r="P28">
        <f t="shared" si="4"/>
        <v>12</v>
      </c>
      <c r="Q28">
        <f t="shared" si="5"/>
        <v>17</v>
      </c>
      <c r="R28">
        <f t="shared" si="6"/>
        <v>17</v>
      </c>
      <c r="S28">
        <f t="shared" si="7"/>
        <v>3</v>
      </c>
      <c r="T28">
        <f t="shared" si="8"/>
        <v>18</v>
      </c>
      <c r="U28">
        <f t="shared" si="9"/>
        <v>3</v>
      </c>
      <c r="V28">
        <f t="shared" si="3"/>
        <v>1000</v>
      </c>
      <c r="AA28" s="7" t="s">
        <v>91</v>
      </c>
      <c r="AB28" s="8">
        <v>12</v>
      </c>
      <c r="AC28" s="8">
        <v>12</v>
      </c>
      <c r="AD28" s="8">
        <v>17</v>
      </c>
      <c r="AE28" s="8">
        <v>17</v>
      </c>
      <c r="AF28" s="8">
        <v>3</v>
      </c>
      <c r="AG28" s="8">
        <v>18</v>
      </c>
      <c r="AH28" s="8">
        <v>3</v>
      </c>
      <c r="AI28" s="8">
        <v>1000</v>
      </c>
    </row>
    <row r="29" spans="1:35" ht="15.75" thickBot="1" x14ac:dyDescent="0.3">
      <c r="A29" t="str">
        <f>'nyers adat'!C26</f>
        <v xml:space="preserve">Razer </v>
      </c>
      <c r="B29" t="str">
        <f>'nyers adat'!D26</f>
        <v>Kraken X</v>
      </c>
      <c r="C29" s="7" t="s">
        <v>92</v>
      </c>
      <c r="D29" s="8">
        <v>4</v>
      </c>
      <c r="E29" s="8">
        <v>4</v>
      </c>
      <c r="F29" s="8">
        <v>4</v>
      </c>
      <c r="G29" s="8">
        <v>7</v>
      </c>
      <c r="H29" s="8">
        <v>10</v>
      </c>
      <c r="I29" s="8">
        <v>18</v>
      </c>
      <c r="J29" s="8">
        <v>8</v>
      </c>
      <c r="K29" s="8">
        <v>1000</v>
      </c>
      <c r="L29">
        <f t="shared" si="1"/>
        <v>7.8571428571428568</v>
      </c>
      <c r="O29">
        <f t="shared" si="2"/>
        <v>17</v>
      </c>
      <c r="P29">
        <f t="shared" si="4"/>
        <v>17</v>
      </c>
      <c r="Q29">
        <f t="shared" si="5"/>
        <v>17</v>
      </c>
      <c r="R29">
        <f t="shared" si="6"/>
        <v>14</v>
      </c>
      <c r="S29">
        <f t="shared" si="7"/>
        <v>11</v>
      </c>
      <c r="T29">
        <f t="shared" si="8"/>
        <v>3</v>
      </c>
      <c r="U29">
        <f t="shared" si="9"/>
        <v>13</v>
      </c>
      <c r="V29">
        <f t="shared" si="3"/>
        <v>1000</v>
      </c>
      <c r="AA29" s="7" t="s">
        <v>92</v>
      </c>
      <c r="AB29" s="8">
        <v>17</v>
      </c>
      <c r="AC29" s="8">
        <v>17</v>
      </c>
      <c r="AD29" s="8">
        <v>17</v>
      </c>
      <c r="AE29" s="8">
        <v>14</v>
      </c>
      <c r="AF29" s="8">
        <v>11</v>
      </c>
      <c r="AG29" s="8">
        <v>3</v>
      </c>
      <c r="AH29" s="8">
        <v>13</v>
      </c>
      <c r="AI29" s="8">
        <v>1000</v>
      </c>
    </row>
    <row r="30" spans="1:35" ht="19.5" thickBot="1" x14ac:dyDescent="0.3">
      <c r="C30" s="3"/>
      <c r="AA30" s="3"/>
    </row>
    <row r="31" spans="1:35" ht="15.75" thickBot="1" x14ac:dyDescent="0.3">
      <c r="C31" s="7" t="s">
        <v>93</v>
      </c>
      <c r="D31" s="7" t="s">
        <v>65</v>
      </c>
      <c r="E31" s="7" t="s">
        <v>66</v>
      </c>
      <c r="F31" s="7" t="s">
        <v>67</v>
      </c>
      <c r="G31" s="7" t="s">
        <v>68</v>
      </c>
      <c r="H31" s="7" t="s">
        <v>69</v>
      </c>
      <c r="I31" s="7" t="s">
        <v>70</v>
      </c>
      <c r="J31" s="7" t="s">
        <v>71</v>
      </c>
      <c r="AA31" s="7" t="s">
        <v>93</v>
      </c>
      <c r="AB31" s="7" t="s">
        <v>65</v>
      </c>
      <c r="AC31" s="7" t="s">
        <v>66</v>
      </c>
      <c r="AD31" s="7" t="s">
        <v>67</v>
      </c>
      <c r="AE31" s="7" t="s">
        <v>68</v>
      </c>
      <c r="AF31" s="7" t="s">
        <v>69</v>
      </c>
      <c r="AG31" s="7" t="s">
        <v>70</v>
      </c>
      <c r="AH31" s="7" t="s">
        <v>71</v>
      </c>
    </row>
    <row r="32" spans="1:35" ht="32.25" thickBot="1" x14ac:dyDescent="0.3">
      <c r="C32" s="7" t="s">
        <v>94</v>
      </c>
      <c r="D32" s="8" t="s">
        <v>95</v>
      </c>
      <c r="E32" s="8" t="s">
        <v>96</v>
      </c>
      <c r="F32" s="8" t="s">
        <v>97</v>
      </c>
      <c r="G32" s="8" t="s">
        <v>98</v>
      </c>
      <c r="H32" s="8" t="s">
        <v>99</v>
      </c>
      <c r="I32" s="8" t="s">
        <v>100</v>
      </c>
      <c r="J32" s="8" t="s">
        <v>101</v>
      </c>
      <c r="AA32" s="7" t="s">
        <v>94</v>
      </c>
      <c r="AB32" s="8" t="s">
        <v>238</v>
      </c>
      <c r="AC32" s="8" t="s">
        <v>239</v>
      </c>
      <c r="AD32" s="8" t="s">
        <v>240</v>
      </c>
      <c r="AE32" s="8" t="s">
        <v>241</v>
      </c>
      <c r="AF32" s="8" t="s">
        <v>242</v>
      </c>
      <c r="AG32" s="8" t="s">
        <v>243</v>
      </c>
      <c r="AH32" s="8" t="s">
        <v>244</v>
      </c>
    </row>
    <row r="33" spans="3:34" ht="32.25" thickBot="1" x14ac:dyDescent="0.3">
      <c r="C33" s="7" t="s">
        <v>102</v>
      </c>
      <c r="D33" s="8" t="s">
        <v>103</v>
      </c>
      <c r="E33" s="8" t="s">
        <v>104</v>
      </c>
      <c r="F33" s="8" t="s">
        <v>105</v>
      </c>
      <c r="G33" s="8" t="s">
        <v>106</v>
      </c>
      <c r="H33" s="8" t="s">
        <v>107</v>
      </c>
      <c r="I33" s="8" t="s">
        <v>108</v>
      </c>
      <c r="J33" s="8" t="s">
        <v>109</v>
      </c>
      <c r="AA33" s="7" t="s">
        <v>102</v>
      </c>
      <c r="AB33" s="8" t="s">
        <v>245</v>
      </c>
      <c r="AC33" s="8" t="s">
        <v>246</v>
      </c>
      <c r="AD33" s="8" t="s">
        <v>247</v>
      </c>
      <c r="AE33" s="8" t="s">
        <v>248</v>
      </c>
      <c r="AF33" s="8" t="s">
        <v>249</v>
      </c>
      <c r="AG33" s="8" t="s">
        <v>250</v>
      </c>
      <c r="AH33" s="8" t="s">
        <v>251</v>
      </c>
    </row>
    <row r="34" spans="3:34" ht="32.25" thickBot="1" x14ac:dyDescent="0.3">
      <c r="C34" s="7" t="s">
        <v>110</v>
      </c>
      <c r="D34" s="8" t="s">
        <v>111</v>
      </c>
      <c r="E34" s="8" t="s">
        <v>112</v>
      </c>
      <c r="F34" s="8" t="s">
        <v>113</v>
      </c>
      <c r="G34" s="8" t="s">
        <v>114</v>
      </c>
      <c r="H34" s="8" t="s">
        <v>115</v>
      </c>
      <c r="I34" s="8" t="s">
        <v>116</v>
      </c>
      <c r="J34" s="8" t="s">
        <v>117</v>
      </c>
      <c r="AA34" s="7" t="s">
        <v>110</v>
      </c>
      <c r="AB34" s="8" t="s">
        <v>252</v>
      </c>
      <c r="AC34" s="8" t="s">
        <v>253</v>
      </c>
      <c r="AD34" s="8" t="s">
        <v>254</v>
      </c>
      <c r="AE34" s="8" t="s">
        <v>255</v>
      </c>
      <c r="AF34" s="8" t="s">
        <v>256</v>
      </c>
      <c r="AG34" s="8" t="s">
        <v>257</v>
      </c>
      <c r="AH34" s="8" t="s">
        <v>258</v>
      </c>
    </row>
    <row r="35" spans="3:34" ht="32.25" thickBot="1" x14ac:dyDescent="0.3">
      <c r="C35" s="7" t="s">
        <v>118</v>
      </c>
      <c r="D35" s="8" t="s">
        <v>119</v>
      </c>
      <c r="E35" s="8" t="s">
        <v>120</v>
      </c>
      <c r="F35" s="8" t="s">
        <v>121</v>
      </c>
      <c r="G35" s="8" t="s">
        <v>122</v>
      </c>
      <c r="H35" s="8" t="s">
        <v>123</v>
      </c>
      <c r="I35" s="8" t="s">
        <v>124</v>
      </c>
      <c r="J35" s="8" t="s">
        <v>125</v>
      </c>
      <c r="AA35" s="7" t="s">
        <v>118</v>
      </c>
      <c r="AB35" s="8" t="s">
        <v>259</v>
      </c>
      <c r="AC35" s="8" t="s">
        <v>260</v>
      </c>
      <c r="AD35" s="8" t="s">
        <v>261</v>
      </c>
      <c r="AE35" s="8" t="s">
        <v>262</v>
      </c>
      <c r="AF35" s="8" t="s">
        <v>263</v>
      </c>
      <c r="AG35" s="8" t="s">
        <v>264</v>
      </c>
      <c r="AH35" s="8" t="s">
        <v>265</v>
      </c>
    </row>
    <row r="36" spans="3:34" ht="32.25" thickBot="1" x14ac:dyDescent="0.3">
      <c r="C36" s="7" t="s">
        <v>126</v>
      </c>
      <c r="D36" s="8" t="s">
        <v>127</v>
      </c>
      <c r="E36" s="8" t="s">
        <v>127</v>
      </c>
      <c r="F36" s="8" t="s">
        <v>128</v>
      </c>
      <c r="G36" s="8" t="s">
        <v>129</v>
      </c>
      <c r="H36" s="8" t="s">
        <v>130</v>
      </c>
      <c r="I36" s="8" t="s">
        <v>131</v>
      </c>
      <c r="J36" s="8" t="s">
        <v>132</v>
      </c>
      <c r="AA36" s="7" t="s">
        <v>126</v>
      </c>
      <c r="AB36" s="8" t="s">
        <v>266</v>
      </c>
      <c r="AC36" s="8" t="s">
        <v>267</v>
      </c>
      <c r="AD36" s="8" t="s">
        <v>268</v>
      </c>
      <c r="AE36" s="8" t="s">
        <v>269</v>
      </c>
      <c r="AF36" s="8" t="s">
        <v>270</v>
      </c>
      <c r="AG36" s="8" t="s">
        <v>271</v>
      </c>
      <c r="AH36" s="8" t="s">
        <v>272</v>
      </c>
    </row>
    <row r="37" spans="3:34" ht="32.25" thickBot="1" x14ac:dyDescent="0.3">
      <c r="C37" s="7" t="s">
        <v>133</v>
      </c>
      <c r="D37" s="8" t="s">
        <v>134</v>
      </c>
      <c r="E37" s="8" t="s">
        <v>134</v>
      </c>
      <c r="F37" s="8" t="s">
        <v>135</v>
      </c>
      <c r="G37" s="8" t="s">
        <v>136</v>
      </c>
      <c r="H37" s="8" t="s">
        <v>137</v>
      </c>
      <c r="I37" s="8" t="s">
        <v>138</v>
      </c>
      <c r="J37" s="8" t="s">
        <v>139</v>
      </c>
      <c r="AA37" s="7" t="s">
        <v>133</v>
      </c>
      <c r="AB37" s="8" t="s">
        <v>273</v>
      </c>
      <c r="AC37" s="8" t="s">
        <v>274</v>
      </c>
      <c r="AD37" s="8" t="s">
        <v>275</v>
      </c>
      <c r="AE37" s="8" t="s">
        <v>276</v>
      </c>
      <c r="AF37" s="8" t="s">
        <v>277</v>
      </c>
      <c r="AG37" s="8" t="s">
        <v>278</v>
      </c>
      <c r="AH37" s="8" t="s">
        <v>279</v>
      </c>
    </row>
    <row r="38" spans="3:34" ht="32.25" thickBot="1" x14ac:dyDescent="0.3">
      <c r="C38" s="7" t="s">
        <v>140</v>
      </c>
      <c r="D38" s="8" t="s">
        <v>141</v>
      </c>
      <c r="E38" s="8" t="s">
        <v>141</v>
      </c>
      <c r="F38" s="8" t="s">
        <v>142</v>
      </c>
      <c r="G38" s="8" t="s">
        <v>143</v>
      </c>
      <c r="H38" s="8" t="s">
        <v>144</v>
      </c>
      <c r="I38" s="8" t="s">
        <v>145</v>
      </c>
      <c r="J38" s="8" t="s">
        <v>146</v>
      </c>
      <c r="AA38" s="7" t="s">
        <v>140</v>
      </c>
      <c r="AB38" s="8" t="s">
        <v>280</v>
      </c>
      <c r="AC38" s="8" t="s">
        <v>281</v>
      </c>
      <c r="AD38" s="8" t="s">
        <v>282</v>
      </c>
      <c r="AE38" s="8" t="s">
        <v>283</v>
      </c>
      <c r="AF38" s="8" t="s">
        <v>284</v>
      </c>
      <c r="AG38" s="8" t="s">
        <v>285</v>
      </c>
      <c r="AH38" s="8" t="s">
        <v>286</v>
      </c>
    </row>
    <row r="39" spans="3:34" ht="32.25" thickBot="1" x14ac:dyDescent="0.3">
      <c r="C39" s="7" t="s">
        <v>147</v>
      </c>
      <c r="D39" s="8" t="s">
        <v>148</v>
      </c>
      <c r="E39" s="8" t="s">
        <v>148</v>
      </c>
      <c r="F39" s="8" t="s">
        <v>149</v>
      </c>
      <c r="G39" s="8" t="s">
        <v>150</v>
      </c>
      <c r="H39" s="8" t="s">
        <v>151</v>
      </c>
      <c r="I39" s="8" t="s">
        <v>152</v>
      </c>
      <c r="J39" s="8" t="s">
        <v>148</v>
      </c>
      <c r="AA39" s="7" t="s">
        <v>147</v>
      </c>
      <c r="AB39" s="8" t="s">
        <v>287</v>
      </c>
      <c r="AC39" s="8" t="s">
        <v>288</v>
      </c>
      <c r="AD39" s="8" t="s">
        <v>289</v>
      </c>
      <c r="AE39" s="8" t="s">
        <v>290</v>
      </c>
      <c r="AF39" s="8" t="s">
        <v>291</v>
      </c>
      <c r="AG39" s="8" t="s">
        <v>292</v>
      </c>
      <c r="AH39" s="8" t="s">
        <v>293</v>
      </c>
    </row>
    <row r="40" spans="3:34" ht="32.25" thickBot="1" x14ac:dyDescent="0.3">
      <c r="C40" s="7" t="s">
        <v>153</v>
      </c>
      <c r="D40" s="8" t="s">
        <v>154</v>
      </c>
      <c r="E40" s="8" t="s">
        <v>154</v>
      </c>
      <c r="F40" s="8" t="s">
        <v>155</v>
      </c>
      <c r="G40" s="8" t="s">
        <v>156</v>
      </c>
      <c r="H40" s="8" t="s">
        <v>157</v>
      </c>
      <c r="I40" s="8" t="s">
        <v>158</v>
      </c>
      <c r="J40" s="8" t="s">
        <v>154</v>
      </c>
      <c r="AA40" s="7" t="s">
        <v>153</v>
      </c>
      <c r="AB40" s="8" t="s">
        <v>294</v>
      </c>
      <c r="AC40" s="8" t="s">
        <v>295</v>
      </c>
      <c r="AD40" s="8" t="s">
        <v>296</v>
      </c>
      <c r="AE40" s="8" t="s">
        <v>297</v>
      </c>
      <c r="AF40" s="8" t="s">
        <v>298</v>
      </c>
      <c r="AG40" s="8" t="s">
        <v>299</v>
      </c>
      <c r="AH40" s="8" t="s">
        <v>300</v>
      </c>
    </row>
    <row r="41" spans="3:34" ht="32.25" thickBot="1" x14ac:dyDescent="0.3">
      <c r="C41" s="7" t="s">
        <v>159</v>
      </c>
      <c r="D41" s="8" t="s">
        <v>160</v>
      </c>
      <c r="E41" s="8" t="s">
        <v>160</v>
      </c>
      <c r="F41" s="8" t="s">
        <v>161</v>
      </c>
      <c r="G41" s="8" t="s">
        <v>162</v>
      </c>
      <c r="H41" s="8" t="s">
        <v>163</v>
      </c>
      <c r="I41" s="8" t="s">
        <v>164</v>
      </c>
      <c r="J41" s="8" t="s">
        <v>160</v>
      </c>
      <c r="AA41" s="7" t="s">
        <v>159</v>
      </c>
      <c r="AB41" s="8" t="s">
        <v>301</v>
      </c>
      <c r="AC41" s="8" t="s">
        <v>302</v>
      </c>
      <c r="AD41" s="8" t="s">
        <v>303</v>
      </c>
      <c r="AE41" s="8" t="s">
        <v>304</v>
      </c>
      <c r="AF41" s="8" t="s">
        <v>305</v>
      </c>
      <c r="AG41" s="8" t="s">
        <v>306</v>
      </c>
      <c r="AH41" s="8" t="s">
        <v>307</v>
      </c>
    </row>
    <row r="42" spans="3:34" ht="32.25" thickBot="1" x14ac:dyDescent="0.3">
      <c r="C42" s="7" t="s">
        <v>165</v>
      </c>
      <c r="D42" s="8" t="s">
        <v>166</v>
      </c>
      <c r="E42" s="8" t="s">
        <v>166</v>
      </c>
      <c r="F42" s="8" t="s">
        <v>167</v>
      </c>
      <c r="G42" s="8" t="s">
        <v>168</v>
      </c>
      <c r="H42" s="8" t="s">
        <v>169</v>
      </c>
      <c r="I42" s="8" t="s">
        <v>170</v>
      </c>
      <c r="J42" s="8" t="s">
        <v>166</v>
      </c>
      <c r="AA42" s="7" t="s">
        <v>165</v>
      </c>
      <c r="AB42" s="8" t="s">
        <v>308</v>
      </c>
      <c r="AC42" s="8" t="s">
        <v>309</v>
      </c>
      <c r="AD42" s="8" t="s">
        <v>310</v>
      </c>
      <c r="AE42" s="8" t="s">
        <v>311</v>
      </c>
      <c r="AF42" s="8" t="s">
        <v>312</v>
      </c>
      <c r="AG42" s="8" t="s">
        <v>313</v>
      </c>
      <c r="AH42" s="8" t="s">
        <v>314</v>
      </c>
    </row>
    <row r="43" spans="3:34" ht="32.25" thickBot="1" x14ac:dyDescent="0.3">
      <c r="C43" s="7" t="s">
        <v>171</v>
      </c>
      <c r="D43" s="8" t="s">
        <v>172</v>
      </c>
      <c r="E43" s="8" t="s">
        <v>172</v>
      </c>
      <c r="F43" s="8" t="s">
        <v>173</v>
      </c>
      <c r="G43" s="8" t="s">
        <v>174</v>
      </c>
      <c r="H43" s="8" t="s">
        <v>175</v>
      </c>
      <c r="I43" s="8" t="s">
        <v>176</v>
      </c>
      <c r="J43" s="8" t="s">
        <v>172</v>
      </c>
      <c r="AA43" s="7" t="s">
        <v>171</v>
      </c>
      <c r="AB43" s="8" t="s">
        <v>315</v>
      </c>
      <c r="AC43" s="8" t="s">
        <v>316</v>
      </c>
      <c r="AD43" s="8" t="s">
        <v>317</v>
      </c>
      <c r="AE43" s="8" t="s">
        <v>318</v>
      </c>
      <c r="AF43" s="8" t="s">
        <v>319</v>
      </c>
      <c r="AG43" s="8" t="s">
        <v>320</v>
      </c>
      <c r="AH43" s="8" t="s">
        <v>321</v>
      </c>
    </row>
    <row r="44" spans="3:34" ht="32.25" thickBot="1" x14ac:dyDescent="0.3">
      <c r="C44" s="7" t="s">
        <v>177</v>
      </c>
      <c r="D44" s="8" t="s">
        <v>178</v>
      </c>
      <c r="E44" s="8" t="s">
        <v>178</v>
      </c>
      <c r="F44" s="8" t="s">
        <v>179</v>
      </c>
      <c r="G44" s="8" t="s">
        <v>180</v>
      </c>
      <c r="H44" s="8" t="s">
        <v>181</v>
      </c>
      <c r="I44" s="8" t="s">
        <v>182</v>
      </c>
      <c r="J44" s="8" t="s">
        <v>178</v>
      </c>
      <c r="AA44" s="7" t="s">
        <v>177</v>
      </c>
      <c r="AB44" s="8" t="s">
        <v>322</v>
      </c>
      <c r="AC44" s="8" t="s">
        <v>323</v>
      </c>
      <c r="AD44" s="8" t="s">
        <v>324</v>
      </c>
      <c r="AE44" s="8" t="s">
        <v>178</v>
      </c>
      <c r="AF44" s="8" t="s">
        <v>325</v>
      </c>
      <c r="AG44" s="8" t="s">
        <v>326</v>
      </c>
      <c r="AH44" s="8" t="s">
        <v>327</v>
      </c>
    </row>
    <row r="45" spans="3:34" ht="32.25" thickBot="1" x14ac:dyDescent="0.3">
      <c r="C45" s="7" t="s">
        <v>183</v>
      </c>
      <c r="D45" s="8" t="s">
        <v>184</v>
      </c>
      <c r="E45" s="8" t="s">
        <v>184</v>
      </c>
      <c r="F45" s="8" t="s">
        <v>185</v>
      </c>
      <c r="G45" s="8" t="s">
        <v>186</v>
      </c>
      <c r="H45" s="8" t="s">
        <v>187</v>
      </c>
      <c r="I45" s="8" t="s">
        <v>188</v>
      </c>
      <c r="J45" s="8" t="s">
        <v>184</v>
      </c>
      <c r="AA45" s="7" t="s">
        <v>183</v>
      </c>
      <c r="AB45" s="8" t="s">
        <v>328</v>
      </c>
      <c r="AC45" s="8" t="s">
        <v>329</v>
      </c>
      <c r="AD45" s="8" t="s">
        <v>330</v>
      </c>
      <c r="AE45" s="8" t="s">
        <v>184</v>
      </c>
      <c r="AF45" s="8" t="s">
        <v>331</v>
      </c>
      <c r="AG45" s="8" t="s">
        <v>332</v>
      </c>
      <c r="AH45" s="8" t="s">
        <v>333</v>
      </c>
    </row>
    <row r="46" spans="3:34" ht="32.25" thickBot="1" x14ac:dyDescent="0.3">
      <c r="C46" s="7" t="s">
        <v>189</v>
      </c>
      <c r="D46" s="8" t="s">
        <v>190</v>
      </c>
      <c r="E46" s="8" t="s">
        <v>190</v>
      </c>
      <c r="F46" s="8" t="s">
        <v>191</v>
      </c>
      <c r="G46" s="8" t="s">
        <v>192</v>
      </c>
      <c r="H46" s="8" t="s">
        <v>193</v>
      </c>
      <c r="I46" s="8" t="s">
        <v>194</v>
      </c>
      <c r="J46" s="8" t="s">
        <v>190</v>
      </c>
      <c r="AA46" s="7" t="s">
        <v>189</v>
      </c>
      <c r="AB46" s="8" t="s">
        <v>334</v>
      </c>
      <c r="AC46" s="8" t="s">
        <v>335</v>
      </c>
      <c r="AD46" s="8" t="s">
        <v>336</v>
      </c>
      <c r="AE46" s="8" t="s">
        <v>190</v>
      </c>
      <c r="AF46" s="8" t="s">
        <v>190</v>
      </c>
      <c r="AG46" s="8" t="s">
        <v>337</v>
      </c>
      <c r="AH46" s="8" t="s">
        <v>338</v>
      </c>
    </row>
    <row r="47" spans="3:34" ht="32.25" thickBot="1" x14ac:dyDescent="0.3">
      <c r="C47" s="7" t="s">
        <v>195</v>
      </c>
      <c r="D47" s="8" t="s">
        <v>196</v>
      </c>
      <c r="E47" s="8" t="s">
        <v>196</v>
      </c>
      <c r="F47" s="8" t="s">
        <v>197</v>
      </c>
      <c r="G47" s="8" t="s">
        <v>198</v>
      </c>
      <c r="H47" s="8" t="s">
        <v>199</v>
      </c>
      <c r="I47" s="8" t="s">
        <v>200</v>
      </c>
      <c r="J47" s="8" t="s">
        <v>196</v>
      </c>
      <c r="AA47" s="7" t="s">
        <v>195</v>
      </c>
      <c r="AB47" s="8" t="s">
        <v>339</v>
      </c>
      <c r="AC47" s="8" t="s">
        <v>340</v>
      </c>
      <c r="AD47" s="8" t="s">
        <v>341</v>
      </c>
      <c r="AE47" s="8" t="s">
        <v>196</v>
      </c>
      <c r="AF47" s="8" t="s">
        <v>196</v>
      </c>
      <c r="AG47" s="8" t="s">
        <v>342</v>
      </c>
      <c r="AH47" s="8" t="s">
        <v>343</v>
      </c>
    </row>
    <row r="48" spans="3:34" ht="32.25" thickBot="1" x14ac:dyDescent="0.3">
      <c r="C48" s="7" t="s">
        <v>201</v>
      </c>
      <c r="D48" s="8" t="s">
        <v>202</v>
      </c>
      <c r="E48" s="8" t="s">
        <v>202</v>
      </c>
      <c r="F48" s="8" t="s">
        <v>203</v>
      </c>
      <c r="G48" s="8" t="s">
        <v>204</v>
      </c>
      <c r="H48" s="8" t="s">
        <v>205</v>
      </c>
      <c r="I48" s="8" t="s">
        <v>206</v>
      </c>
      <c r="J48" s="8" t="s">
        <v>202</v>
      </c>
      <c r="AA48" s="7" t="s">
        <v>201</v>
      </c>
      <c r="AB48" s="8" t="s">
        <v>344</v>
      </c>
      <c r="AC48" s="8" t="s">
        <v>345</v>
      </c>
      <c r="AD48" s="8" t="s">
        <v>346</v>
      </c>
      <c r="AE48" s="8" t="s">
        <v>202</v>
      </c>
      <c r="AF48" s="8" t="s">
        <v>202</v>
      </c>
      <c r="AG48" s="8" t="s">
        <v>347</v>
      </c>
      <c r="AH48" s="8" t="s">
        <v>348</v>
      </c>
    </row>
    <row r="49" spans="3:34" ht="32.25" thickBot="1" x14ac:dyDescent="0.3">
      <c r="C49" s="7" t="s">
        <v>207</v>
      </c>
      <c r="D49" s="8" t="s">
        <v>208</v>
      </c>
      <c r="E49" s="8" t="s">
        <v>208</v>
      </c>
      <c r="F49" s="8" t="s">
        <v>209</v>
      </c>
      <c r="G49" s="8" t="s">
        <v>210</v>
      </c>
      <c r="H49" s="8" t="s">
        <v>211</v>
      </c>
      <c r="I49" s="8" t="s">
        <v>208</v>
      </c>
      <c r="J49" s="8" t="s">
        <v>208</v>
      </c>
      <c r="AA49" s="7" t="s">
        <v>207</v>
      </c>
      <c r="AB49" s="8" t="s">
        <v>349</v>
      </c>
      <c r="AC49" s="8" t="s">
        <v>350</v>
      </c>
      <c r="AD49" s="8" t="s">
        <v>351</v>
      </c>
      <c r="AE49" s="8" t="s">
        <v>208</v>
      </c>
      <c r="AF49" s="8" t="s">
        <v>208</v>
      </c>
      <c r="AG49" s="8" t="s">
        <v>352</v>
      </c>
      <c r="AH49" s="8" t="s">
        <v>353</v>
      </c>
    </row>
    <row r="50" spans="3:34" ht="32.25" thickBot="1" x14ac:dyDescent="0.3">
      <c r="C50" s="7" t="s">
        <v>212</v>
      </c>
      <c r="D50" s="8" t="s">
        <v>213</v>
      </c>
      <c r="E50" s="8" t="s">
        <v>213</v>
      </c>
      <c r="F50" s="8" t="s">
        <v>214</v>
      </c>
      <c r="G50" s="8" t="s">
        <v>215</v>
      </c>
      <c r="H50" s="8" t="s">
        <v>216</v>
      </c>
      <c r="I50" s="8" t="s">
        <v>213</v>
      </c>
      <c r="J50" s="8" t="s">
        <v>213</v>
      </c>
      <c r="AA50" s="7" t="s">
        <v>212</v>
      </c>
      <c r="AB50" s="8" t="s">
        <v>354</v>
      </c>
      <c r="AC50" s="8" t="s">
        <v>355</v>
      </c>
      <c r="AD50" s="8" t="s">
        <v>356</v>
      </c>
      <c r="AE50" s="8" t="s">
        <v>213</v>
      </c>
      <c r="AF50" s="8" t="s">
        <v>213</v>
      </c>
      <c r="AG50" s="8" t="s">
        <v>213</v>
      </c>
      <c r="AH50" s="8" t="s">
        <v>357</v>
      </c>
    </row>
    <row r="51" spans="3:34" ht="32.25" thickBot="1" x14ac:dyDescent="0.3">
      <c r="C51" s="7" t="s">
        <v>217</v>
      </c>
      <c r="D51" s="8" t="s">
        <v>218</v>
      </c>
      <c r="E51" s="8" t="s">
        <v>218</v>
      </c>
      <c r="F51" s="8" t="s">
        <v>218</v>
      </c>
      <c r="G51" s="8" t="s">
        <v>218</v>
      </c>
      <c r="H51" s="8" t="s">
        <v>219</v>
      </c>
      <c r="I51" s="8" t="s">
        <v>218</v>
      </c>
      <c r="J51" s="8" t="s">
        <v>218</v>
      </c>
      <c r="AA51" s="7" t="s">
        <v>217</v>
      </c>
      <c r="AB51" s="8" t="s">
        <v>218</v>
      </c>
      <c r="AC51" s="8" t="s">
        <v>218</v>
      </c>
      <c r="AD51" s="8" t="s">
        <v>218</v>
      </c>
      <c r="AE51" s="8" t="s">
        <v>218</v>
      </c>
      <c r="AF51" s="8" t="s">
        <v>218</v>
      </c>
      <c r="AG51" s="8" t="s">
        <v>218</v>
      </c>
      <c r="AH51" s="8" t="s">
        <v>358</v>
      </c>
    </row>
    <row r="52" spans="3:34" ht="19.5" thickBot="1" x14ac:dyDescent="0.3">
      <c r="C52" s="3"/>
      <c r="AA52" s="3"/>
    </row>
    <row r="53" spans="3:34" ht="15.75" thickBot="1" x14ac:dyDescent="0.3">
      <c r="C53" s="7" t="s">
        <v>220</v>
      </c>
      <c r="D53" s="7" t="s">
        <v>65</v>
      </c>
      <c r="E53" s="7" t="s">
        <v>66</v>
      </c>
      <c r="F53" s="7" t="s">
        <v>67</v>
      </c>
      <c r="G53" s="7" t="s">
        <v>68</v>
      </c>
      <c r="H53" s="7" t="s">
        <v>69</v>
      </c>
      <c r="I53" s="7" t="s">
        <v>70</v>
      </c>
      <c r="J53" s="7" t="s">
        <v>71</v>
      </c>
      <c r="AA53" s="7" t="s">
        <v>220</v>
      </c>
      <c r="AB53" s="7" t="s">
        <v>65</v>
      </c>
      <c r="AC53" s="7" t="s">
        <v>66</v>
      </c>
      <c r="AD53" s="7" t="s">
        <v>67</v>
      </c>
      <c r="AE53" s="7" t="s">
        <v>68</v>
      </c>
      <c r="AF53" s="7" t="s">
        <v>69</v>
      </c>
      <c r="AG53" s="7" t="s">
        <v>70</v>
      </c>
      <c r="AH53" s="7" t="s">
        <v>71</v>
      </c>
    </row>
    <row r="54" spans="3:34" ht="15.75" thickBot="1" x14ac:dyDescent="0.3">
      <c r="C54" s="7" t="s">
        <v>94</v>
      </c>
      <c r="D54" s="8">
        <v>21</v>
      </c>
      <c r="E54" s="8">
        <v>295.60000000000002</v>
      </c>
      <c r="F54" s="8">
        <v>239.1</v>
      </c>
      <c r="G54" s="8">
        <v>280.60000000000002</v>
      </c>
      <c r="H54" s="8">
        <v>490.1</v>
      </c>
      <c r="I54" s="8">
        <v>43.5</v>
      </c>
      <c r="J54" s="8">
        <v>79</v>
      </c>
      <c r="AA54" s="7" t="s">
        <v>94</v>
      </c>
      <c r="AB54" s="8">
        <v>21</v>
      </c>
      <c r="AC54" s="8">
        <v>68.900000000000006</v>
      </c>
      <c r="AD54" s="8">
        <v>35</v>
      </c>
      <c r="AE54" s="8">
        <v>54</v>
      </c>
      <c r="AF54" s="8">
        <v>38.5</v>
      </c>
      <c r="AG54" s="8">
        <v>45.5</v>
      </c>
      <c r="AH54" s="8">
        <v>860.4</v>
      </c>
    </row>
    <row r="55" spans="3:34" ht="15.75" thickBot="1" x14ac:dyDescent="0.3">
      <c r="C55" s="7" t="s">
        <v>102</v>
      </c>
      <c r="D55" s="8">
        <v>18</v>
      </c>
      <c r="E55" s="8">
        <v>280.60000000000002</v>
      </c>
      <c r="F55" s="8">
        <v>238.1</v>
      </c>
      <c r="G55" s="8">
        <v>279.60000000000002</v>
      </c>
      <c r="H55" s="8">
        <v>489.1</v>
      </c>
      <c r="I55" s="8">
        <v>33</v>
      </c>
      <c r="J55" s="8">
        <v>26.5</v>
      </c>
      <c r="AA55" s="7" t="s">
        <v>102</v>
      </c>
      <c r="AB55" s="8">
        <v>20</v>
      </c>
      <c r="AC55" s="8">
        <v>67.900000000000006</v>
      </c>
      <c r="AD55" s="8">
        <v>26.5</v>
      </c>
      <c r="AE55" s="8">
        <v>53</v>
      </c>
      <c r="AF55" s="8">
        <v>37.5</v>
      </c>
      <c r="AG55" s="8">
        <v>44.5</v>
      </c>
      <c r="AH55" s="8">
        <v>859.4</v>
      </c>
    </row>
    <row r="56" spans="3:34" ht="15.75" thickBot="1" x14ac:dyDescent="0.3">
      <c r="C56" s="7" t="s">
        <v>110</v>
      </c>
      <c r="D56" s="8">
        <v>17</v>
      </c>
      <c r="E56" s="8">
        <v>66</v>
      </c>
      <c r="F56" s="8">
        <v>237.1</v>
      </c>
      <c r="G56" s="8">
        <v>278.60000000000002</v>
      </c>
      <c r="H56" s="8">
        <v>488.1</v>
      </c>
      <c r="I56" s="8">
        <v>32</v>
      </c>
      <c r="J56" s="8">
        <v>25.5</v>
      </c>
      <c r="AA56" s="7" t="s">
        <v>110</v>
      </c>
      <c r="AB56" s="8">
        <v>19</v>
      </c>
      <c r="AC56" s="8">
        <v>66.900000000000006</v>
      </c>
      <c r="AD56" s="8">
        <v>25.5</v>
      </c>
      <c r="AE56" s="8">
        <v>47.5</v>
      </c>
      <c r="AF56" s="8">
        <v>36.5</v>
      </c>
      <c r="AG56" s="8">
        <v>43.5</v>
      </c>
      <c r="AH56" s="8">
        <v>858.4</v>
      </c>
    </row>
    <row r="57" spans="3:34" ht="15.75" thickBot="1" x14ac:dyDescent="0.3">
      <c r="C57" s="7" t="s">
        <v>118</v>
      </c>
      <c r="D57" s="8">
        <v>16</v>
      </c>
      <c r="E57" s="8">
        <v>23.5</v>
      </c>
      <c r="F57" s="8">
        <v>236.1</v>
      </c>
      <c r="G57" s="8">
        <v>277.60000000000002</v>
      </c>
      <c r="H57" s="8">
        <v>487.1</v>
      </c>
      <c r="I57" s="8">
        <v>18.5</v>
      </c>
      <c r="J57" s="8">
        <v>24.5</v>
      </c>
      <c r="AA57" s="7" t="s">
        <v>118</v>
      </c>
      <c r="AB57" s="8">
        <v>18</v>
      </c>
      <c r="AC57" s="8">
        <v>66</v>
      </c>
      <c r="AD57" s="8">
        <v>24.5</v>
      </c>
      <c r="AE57" s="8">
        <v>46.5</v>
      </c>
      <c r="AF57" s="8">
        <v>35.5</v>
      </c>
      <c r="AG57" s="8">
        <v>40</v>
      </c>
      <c r="AH57" s="8">
        <v>857.4</v>
      </c>
    </row>
    <row r="58" spans="3:34" ht="15.75" thickBot="1" x14ac:dyDescent="0.3">
      <c r="C58" s="7" t="s">
        <v>126</v>
      </c>
      <c r="D58" s="8">
        <v>15</v>
      </c>
      <c r="E58" s="8">
        <v>15</v>
      </c>
      <c r="F58" s="8">
        <v>235.1</v>
      </c>
      <c r="G58" s="8">
        <v>276.60000000000002</v>
      </c>
      <c r="H58" s="8">
        <v>486.1</v>
      </c>
      <c r="I58" s="8">
        <v>17.5</v>
      </c>
      <c r="J58" s="8">
        <v>23.5</v>
      </c>
      <c r="AA58" s="7" t="s">
        <v>126</v>
      </c>
      <c r="AB58" s="8">
        <v>17</v>
      </c>
      <c r="AC58" s="8">
        <v>65</v>
      </c>
      <c r="AD58" s="8">
        <v>23.5</v>
      </c>
      <c r="AE58" s="8">
        <v>45.5</v>
      </c>
      <c r="AF58" s="8">
        <v>34.5</v>
      </c>
      <c r="AG58" s="8">
        <v>39</v>
      </c>
      <c r="AH58" s="8">
        <v>856.4</v>
      </c>
    </row>
    <row r="59" spans="3:34" ht="15.75" thickBot="1" x14ac:dyDescent="0.3">
      <c r="C59" s="7" t="s">
        <v>133</v>
      </c>
      <c r="D59" s="8">
        <v>14</v>
      </c>
      <c r="E59" s="8">
        <v>14</v>
      </c>
      <c r="F59" s="8">
        <v>234.1</v>
      </c>
      <c r="G59" s="8">
        <v>275.60000000000002</v>
      </c>
      <c r="H59" s="8">
        <v>485.1</v>
      </c>
      <c r="I59" s="8">
        <v>16.5</v>
      </c>
      <c r="J59" s="8">
        <v>22.5</v>
      </c>
      <c r="AA59" s="7" t="s">
        <v>133</v>
      </c>
      <c r="AB59" s="8">
        <v>16</v>
      </c>
      <c r="AC59" s="8">
        <v>64</v>
      </c>
      <c r="AD59" s="8">
        <v>22.5</v>
      </c>
      <c r="AE59" s="8">
        <v>44.5</v>
      </c>
      <c r="AF59" s="8">
        <v>33.5</v>
      </c>
      <c r="AG59" s="8">
        <v>38</v>
      </c>
      <c r="AH59" s="8">
        <v>855.4</v>
      </c>
    </row>
    <row r="60" spans="3:34" ht="15.75" thickBot="1" x14ac:dyDescent="0.3">
      <c r="C60" s="7" t="s">
        <v>140</v>
      </c>
      <c r="D60" s="8">
        <v>13</v>
      </c>
      <c r="E60" s="8">
        <v>13</v>
      </c>
      <c r="F60" s="8">
        <v>233.1</v>
      </c>
      <c r="G60" s="8">
        <v>274.60000000000002</v>
      </c>
      <c r="H60" s="8">
        <v>466.6</v>
      </c>
      <c r="I60" s="8">
        <v>15.5</v>
      </c>
      <c r="J60" s="8">
        <v>21.5</v>
      </c>
      <c r="AA60" s="7" t="s">
        <v>140</v>
      </c>
      <c r="AB60" s="8">
        <v>15</v>
      </c>
      <c r="AC60" s="8">
        <v>63</v>
      </c>
      <c r="AD60" s="8">
        <v>21.5</v>
      </c>
      <c r="AE60" s="8">
        <v>43.5</v>
      </c>
      <c r="AF60" s="8">
        <v>32.5</v>
      </c>
      <c r="AG60" s="8">
        <v>37</v>
      </c>
      <c r="AH60" s="8">
        <v>854.4</v>
      </c>
    </row>
    <row r="61" spans="3:34" ht="15.75" thickBot="1" x14ac:dyDescent="0.3">
      <c r="C61" s="7" t="s">
        <v>147</v>
      </c>
      <c r="D61" s="8">
        <v>12</v>
      </c>
      <c r="E61" s="8">
        <v>12</v>
      </c>
      <c r="F61" s="8">
        <v>232.1</v>
      </c>
      <c r="G61" s="8">
        <v>273.60000000000002</v>
      </c>
      <c r="H61" s="8">
        <v>465.6</v>
      </c>
      <c r="I61" s="8">
        <v>14.5</v>
      </c>
      <c r="J61" s="8">
        <v>12</v>
      </c>
      <c r="AA61" s="7" t="s">
        <v>147</v>
      </c>
      <c r="AB61" s="8">
        <v>14</v>
      </c>
      <c r="AC61" s="8">
        <v>62</v>
      </c>
      <c r="AD61" s="8">
        <v>20.5</v>
      </c>
      <c r="AE61" s="8">
        <v>42.5</v>
      </c>
      <c r="AF61" s="8">
        <v>31.5</v>
      </c>
      <c r="AG61" s="8">
        <v>36</v>
      </c>
      <c r="AH61" s="8">
        <v>853.4</v>
      </c>
    </row>
    <row r="62" spans="3:34" ht="15.75" thickBot="1" x14ac:dyDescent="0.3">
      <c r="C62" s="7" t="s">
        <v>153</v>
      </c>
      <c r="D62" s="8">
        <v>11</v>
      </c>
      <c r="E62" s="8">
        <v>11</v>
      </c>
      <c r="F62" s="8">
        <v>231.1</v>
      </c>
      <c r="G62" s="8">
        <v>241.6</v>
      </c>
      <c r="H62" s="8">
        <v>448.6</v>
      </c>
      <c r="I62" s="8">
        <v>13.5</v>
      </c>
      <c r="J62" s="8">
        <v>11</v>
      </c>
      <c r="AA62" s="7" t="s">
        <v>153</v>
      </c>
      <c r="AB62" s="8">
        <v>13</v>
      </c>
      <c r="AC62" s="8">
        <v>61</v>
      </c>
      <c r="AD62" s="8">
        <v>19.5</v>
      </c>
      <c r="AE62" s="8">
        <v>28.5</v>
      </c>
      <c r="AF62" s="8">
        <v>30.5</v>
      </c>
      <c r="AG62" s="8">
        <v>35</v>
      </c>
      <c r="AH62" s="8">
        <v>852.4</v>
      </c>
    </row>
    <row r="63" spans="3:34" ht="15.75" thickBot="1" x14ac:dyDescent="0.3">
      <c r="C63" s="7" t="s">
        <v>159</v>
      </c>
      <c r="D63" s="8">
        <v>10</v>
      </c>
      <c r="E63" s="8">
        <v>10</v>
      </c>
      <c r="F63" s="8">
        <v>230.1</v>
      </c>
      <c r="G63" s="8">
        <v>240.6</v>
      </c>
      <c r="H63" s="8">
        <v>447.6</v>
      </c>
      <c r="I63" s="8">
        <v>12.5</v>
      </c>
      <c r="J63" s="8">
        <v>10</v>
      </c>
      <c r="AA63" s="7" t="s">
        <v>159</v>
      </c>
      <c r="AB63" s="8">
        <v>12</v>
      </c>
      <c r="AC63" s="8">
        <v>60</v>
      </c>
      <c r="AD63" s="8">
        <v>18.5</v>
      </c>
      <c r="AE63" s="8">
        <v>27</v>
      </c>
      <c r="AF63" s="8">
        <v>29.5</v>
      </c>
      <c r="AG63" s="8">
        <v>34</v>
      </c>
      <c r="AH63" s="8">
        <v>851.4</v>
      </c>
    </row>
    <row r="64" spans="3:34" ht="15.75" thickBot="1" x14ac:dyDescent="0.3">
      <c r="C64" s="7" t="s">
        <v>165</v>
      </c>
      <c r="D64" s="8">
        <v>9</v>
      </c>
      <c r="E64" s="8">
        <v>9</v>
      </c>
      <c r="F64" s="8">
        <v>229.1</v>
      </c>
      <c r="G64" s="8">
        <v>239.6</v>
      </c>
      <c r="H64" s="8">
        <v>446.6</v>
      </c>
      <c r="I64" s="8">
        <v>11.5</v>
      </c>
      <c r="J64" s="8">
        <v>9</v>
      </c>
      <c r="AA64" s="7" t="s">
        <v>165</v>
      </c>
      <c r="AB64" s="8">
        <v>11</v>
      </c>
      <c r="AC64" s="8">
        <v>59</v>
      </c>
      <c r="AD64" s="8">
        <v>17.5</v>
      </c>
      <c r="AE64" s="8">
        <v>26</v>
      </c>
      <c r="AF64" s="8">
        <v>28.5</v>
      </c>
      <c r="AG64" s="8">
        <v>33</v>
      </c>
      <c r="AH64" s="8">
        <v>850.4</v>
      </c>
    </row>
    <row r="65" spans="3:38" ht="15.75" thickBot="1" x14ac:dyDescent="0.3">
      <c r="C65" s="7" t="s">
        <v>171</v>
      </c>
      <c r="D65" s="8">
        <v>8</v>
      </c>
      <c r="E65" s="8">
        <v>8</v>
      </c>
      <c r="F65" s="8">
        <v>228.1</v>
      </c>
      <c r="G65" s="8">
        <v>238.1</v>
      </c>
      <c r="H65" s="8">
        <v>445.6</v>
      </c>
      <c r="I65" s="8">
        <v>10.5</v>
      </c>
      <c r="J65" s="8">
        <v>8</v>
      </c>
      <c r="AA65" s="7" t="s">
        <v>171</v>
      </c>
      <c r="AB65" s="8">
        <v>10</v>
      </c>
      <c r="AC65" s="8">
        <v>58</v>
      </c>
      <c r="AD65" s="8">
        <v>16.5</v>
      </c>
      <c r="AE65" s="8">
        <v>25</v>
      </c>
      <c r="AF65" s="8">
        <v>27.5</v>
      </c>
      <c r="AG65" s="8">
        <v>32</v>
      </c>
      <c r="AH65" s="8">
        <v>849.4</v>
      </c>
    </row>
    <row r="66" spans="3:38" ht="15.75" thickBot="1" x14ac:dyDescent="0.3">
      <c r="C66" s="7" t="s">
        <v>177</v>
      </c>
      <c r="D66" s="8">
        <v>7</v>
      </c>
      <c r="E66" s="8">
        <v>7</v>
      </c>
      <c r="F66" s="8">
        <v>227.1</v>
      </c>
      <c r="G66" s="8">
        <v>215.6</v>
      </c>
      <c r="H66" s="8">
        <v>444.6</v>
      </c>
      <c r="I66" s="8">
        <v>9.5</v>
      </c>
      <c r="J66" s="8">
        <v>7</v>
      </c>
      <c r="AA66" s="7" t="s">
        <v>177</v>
      </c>
      <c r="AB66" s="8">
        <v>9</v>
      </c>
      <c r="AC66" s="8">
        <v>57</v>
      </c>
      <c r="AD66" s="8">
        <v>15.5</v>
      </c>
      <c r="AE66" s="8">
        <v>7</v>
      </c>
      <c r="AF66" s="8">
        <v>26.5</v>
      </c>
      <c r="AG66" s="8">
        <v>31</v>
      </c>
      <c r="AH66" s="8">
        <v>848.4</v>
      </c>
    </row>
    <row r="67" spans="3:38" ht="15.75" thickBot="1" x14ac:dyDescent="0.3">
      <c r="C67" s="7" t="s">
        <v>183</v>
      </c>
      <c r="D67" s="8">
        <v>6</v>
      </c>
      <c r="E67" s="8">
        <v>6</v>
      </c>
      <c r="F67" s="8">
        <v>226.1</v>
      </c>
      <c r="G67" s="8">
        <v>214.6</v>
      </c>
      <c r="H67" s="8">
        <v>443.6</v>
      </c>
      <c r="I67" s="8">
        <v>8.5</v>
      </c>
      <c r="J67" s="8">
        <v>6</v>
      </c>
      <c r="AA67" s="7" t="s">
        <v>183</v>
      </c>
      <c r="AB67" s="8">
        <v>8</v>
      </c>
      <c r="AC67" s="8">
        <v>56</v>
      </c>
      <c r="AD67" s="8">
        <v>14.5</v>
      </c>
      <c r="AE67" s="8">
        <v>6</v>
      </c>
      <c r="AF67" s="8">
        <v>25.5</v>
      </c>
      <c r="AG67" s="8">
        <v>30</v>
      </c>
      <c r="AH67" s="8">
        <v>847.4</v>
      </c>
    </row>
    <row r="68" spans="3:38" ht="15.75" thickBot="1" x14ac:dyDescent="0.3">
      <c r="C68" s="7" t="s">
        <v>189</v>
      </c>
      <c r="D68" s="8">
        <v>5</v>
      </c>
      <c r="E68" s="8">
        <v>5</v>
      </c>
      <c r="F68" s="8">
        <v>225.1</v>
      </c>
      <c r="G68" s="8">
        <v>213.6</v>
      </c>
      <c r="H68" s="8">
        <v>442.6</v>
      </c>
      <c r="I68" s="8">
        <v>7.5</v>
      </c>
      <c r="J68" s="8">
        <v>5</v>
      </c>
      <c r="AA68" s="7" t="s">
        <v>189</v>
      </c>
      <c r="AB68" s="8">
        <v>7</v>
      </c>
      <c r="AC68" s="8">
        <v>55</v>
      </c>
      <c r="AD68" s="8">
        <v>13.5</v>
      </c>
      <c r="AE68" s="8">
        <v>5</v>
      </c>
      <c r="AF68" s="8">
        <v>5</v>
      </c>
      <c r="AG68" s="8">
        <v>29</v>
      </c>
      <c r="AH68" s="8">
        <v>846.4</v>
      </c>
    </row>
    <row r="69" spans="3:38" ht="15.75" thickBot="1" x14ac:dyDescent="0.3">
      <c r="C69" s="7" t="s">
        <v>195</v>
      </c>
      <c r="D69" s="8">
        <v>4</v>
      </c>
      <c r="E69" s="8">
        <v>4</v>
      </c>
      <c r="F69" s="8">
        <v>224.1</v>
      </c>
      <c r="G69" s="8">
        <v>212.6</v>
      </c>
      <c r="H69" s="8">
        <v>441.6</v>
      </c>
      <c r="I69" s="8">
        <v>6.5</v>
      </c>
      <c r="J69" s="8">
        <v>4</v>
      </c>
      <c r="AA69" s="7" t="s">
        <v>195</v>
      </c>
      <c r="AB69" s="8">
        <v>6</v>
      </c>
      <c r="AC69" s="8">
        <v>54</v>
      </c>
      <c r="AD69" s="8">
        <v>12.5</v>
      </c>
      <c r="AE69" s="8">
        <v>4</v>
      </c>
      <c r="AF69" s="8">
        <v>4</v>
      </c>
      <c r="AG69" s="8">
        <v>28</v>
      </c>
      <c r="AH69" s="8">
        <v>845.4</v>
      </c>
    </row>
    <row r="70" spans="3:38" ht="15.75" thickBot="1" x14ac:dyDescent="0.3">
      <c r="C70" s="7" t="s">
        <v>201</v>
      </c>
      <c r="D70" s="8">
        <v>3</v>
      </c>
      <c r="E70" s="8">
        <v>3</v>
      </c>
      <c r="F70" s="8">
        <v>223.1</v>
      </c>
      <c r="G70" s="8">
        <v>211.6</v>
      </c>
      <c r="H70" s="8">
        <v>440.6</v>
      </c>
      <c r="I70" s="8">
        <v>5.5</v>
      </c>
      <c r="J70" s="8">
        <v>3</v>
      </c>
      <c r="AA70" s="7" t="s">
        <v>201</v>
      </c>
      <c r="AB70" s="8">
        <v>5</v>
      </c>
      <c r="AC70" s="8">
        <v>45.5</v>
      </c>
      <c r="AD70" s="8">
        <v>11.5</v>
      </c>
      <c r="AE70" s="8">
        <v>3</v>
      </c>
      <c r="AF70" s="8">
        <v>3</v>
      </c>
      <c r="AG70" s="8">
        <v>27</v>
      </c>
      <c r="AH70" s="8">
        <v>844.4</v>
      </c>
    </row>
    <row r="71" spans="3:38" ht="15.75" thickBot="1" x14ac:dyDescent="0.3">
      <c r="C71" s="7" t="s">
        <v>207</v>
      </c>
      <c r="D71" s="8">
        <v>2</v>
      </c>
      <c r="E71" s="8">
        <v>2</v>
      </c>
      <c r="F71" s="8">
        <v>222.1</v>
      </c>
      <c r="G71" s="8">
        <v>210.6</v>
      </c>
      <c r="H71" s="8">
        <v>439.6</v>
      </c>
      <c r="I71" s="8">
        <v>2</v>
      </c>
      <c r="J71" s="8">
        <v>2</v>
      </c>
      <c r="AA71" s="7" t="s">
        <v>207</v>
      </c>
      <c r="AB71" s="8">
        <v>4</v>
      </c>
      <c r="AC71" s="8">
        <v>25.5</v>
      </c>
      <c r="AD71" s="8">
        <v>10.5</v>
      </c>
      <c r="AE71" s="8">
        <v>2</v>
      </c>
      <c r="AF71" s="8">
        <v>2</v>
      </c>
      <c r="AG71" s="8">
        <v>13.5</v>
      </c>
      <c r="AH71" s="8">
        <v>843.4</v>
      </c>
    </row>
    <row r="72" spans="3:38" ht="15.75" thickBot="1" x14ac:dyDescent="0.3">
      <c r="C72" s="7" t="s">
        <v>212</v>
      </c>
      <c r="D72" s="8">
        <v>1</v>
      </c>
      <c r="E72" s="8">
        <v>1</v>
      </c>
      <c r="F72" s="8">
        <v>221.1</v>
      </c>
      <c r="G72" s="8">
        <v>205.1</v>
      </c>
      <c r="H72" s="8">
        <v>438.6</v>
      </c>
      <c r="I72" s="8">
        <v>1</v>
      </c>
      <c r="J72" s="8">
        <v>1</v>
      </c>
      <c r="AA72" s="7" t="s">
        <v>212</v>
      </c>
      <c r="AB72" s="8">
        <v>3</v>
      </c>
      <c r="AC72" s="8">
        <v>15</v>
      </c>
      <c r="AD72" s="8">
        <v>9.5</v>
      </c>
      <c r="AE72" s="8">
        <v>1</v>
      </c>
      <c r="AF72" s="8">
        <v>1</v>
      </c>
      <c r="AG72" s="8">
        <v>1</v>
      </c>
      <c r="AH72" s="8">
        <v>842.4</v>
      </c>
    </row>
    <row r="73" spans="3:38" ht="15.75" thickBot="1" x14ac:dyDescent="0.3">
      <c r="C73" s="7" t="s">
        <v>217</v>
      </c>
      <c r="D73" s="8">
        <v>0</v>
      </c>
      <c r="E73" s="8">
        <v>0</v>
      </c>
      <c r="F73" s="8">
        <v>0</v>
      </c>
      <c r="G73" s="8">
        <v>0</v>
      </c>
      <c r="H73" s="8">
        <v>437.6</v>
      </c>
      <c r="I73" s="8">
        <v>0</v>
      </c>
      <c r="J73" s="8">
        <v>0</v>
      </c>
      <c r="AA73" s="7" t="s">
        <v>217</v>
      </c>
      <c r="AB73" s="8">
        <v>0</v>
      </c>
      <c r="AC73" s="8">
        <v>0</v>
      </c>
      <c r="AD73" s="8">
        <v>0</v>
      </c>
      <c r="AE73" s="8">
        <v>0</v>
      </c>
      <c r="AF73" s="8">
        <v>0</v>
      </c>
      <c r="AG73" s="8">
        <v>0</v>
      </c>
      <c r="AH73" s="8">
        <v>803.9</v>
      </c>
    </row>
    <row r="74" spans="3:38" ht="19.5" thickBot="1" x14ac:dyDescent="0.3">
      <c r="C74" s="3"/>
      <c r="AA74" s="3"/>
    </row>
    <row r="75" spans="3:38" ht="21.75" thickBot="1" x14ac:dyDescent="0.3">
      <c r="C75" s="7" t="s">
        <v>221</v>
      </c>
      <c r="D75" s="7" t="s">
        <v>65</v>
      </c>
      <c r="E75" s="7" t="s">
        <v>66</v>
      </c>
      <c r="F75" s="7" t="s">
        <v>67</v>
      </c>
      <c r="G75" s="7" t="s">
        <v>68</v>
      </c>
      <c r="H75" s="7" t="s">
        <v>69</v>
      </c>
      <c r="I75" s="7" t="s">
        <v>70</v>
      </c>
      <c r="J75" s="7" t="s">
        <v>71</v>
      </c>
      <c r="K75" s="7" t="s">
        <v>222</v>
      </c>
      <c r="L75" s="7" t="s">
        <v>223</v>
      </c>
      <c r="M75" s="7" t="s">
        <v>224</v>
      </c>
      <c r="N75" s="7" t="s">
        <v>225</v>
      </c>
      <c r="O75" s="13" t="s">
        <v>360</v>
      </c>
      <c r="P75" s="13" t="s">
        <v>361</v>
      </c>
      <c r="Q75" s="13" t="s">
        <v>362</v>
      </c>
      <c r="R75" s="13" t="s">
        <v>363</v>
      </c>
      <c r="S75" s="13" t="s">
        <v>365</v>
      </c>
      <c r="T75" s="13" t="s">
        <v>366</v>
      </c>
      <c r="AA75" s="7" t="s">
        <v>221</v>
      </c>
      <c r="AB75" s="7" t="s">
        <v>65</v>
      </c>
      <c r="AC75" s="7" t="s">
        <v>66</v>
      </c>
      <c r="AD75" s="7" t="s">
        <v>67</v>
      </c>
      <c r="AE75" s="7" t="s">
        <v>68</v>
      </c>
      <c r="AF75" s="7" t="s">
        <v>69</v>
      </c>
      <c r="AG75" s="7" t="s">
        <v>70</v>
      </c>
      <c r="AH75" s="7" t="s">
        <v>71</v>
      </c>
      <c r="AI75" s="7" t="s">
        <v>222</v>
      </c>
      <c r="AJ75" s="7" t="s">
        <v>223</v>
      </c>
      <c r="AK75" s="7" t="s">
        <v>224</v>
      </c>
      <c r="AL75" s="7" t="s">
        <v>225</v>
      </c>
    </row>
    <row r="76" spans="3:38" ht="15.75" thickBot="1" x14ac:dyDescent="0.3">
      <c r="C76" s="7" t="s">
        <v>73</v>
      </c>
      <c r="D76" s="8">
        <v>18</v>
      </c>
      <c r="E76" s="8">
        <v>15</v>
      </c>
      <c r="F76" s="8">
        <v>221.1</v>
      </c>
      <c r="G76" s="8">
        <v>215.6</v>
      </c>
      <c r="H76" s="8">
        <v>440.6</v>
      </c>
      <c r="I76" s="8">
        <v>11.5</v>
      </c>
      <c r="J76" s="8">
        <v>79</v>
      </c>
      <c r="K76" s="8">
        <v>1000.8</v>
      </c>
      <c r="L76" s="8">
        <v>1000</v>
      </c>
      <c r="M76" s="8">
        <v>-0.8</v>
      </c>
      <c r="N76" s="8">
        <v>-0.08</v>
      </c>
      <c r="O76">
        <f>IF(M76*AK76&lt;=0,1,0)</f>
        <v>1</v>
      </c>
      <c r="P76">
        <f>RANK(K76,K$76:K$95,0)</f>
        <v>8</v>
      </c>
      <c r="Q76" t="str">
        <f>'nyers adat'!C7</f>
        <v>HP</v>
      </c>
      <c r="R76" t="str">
        <f>'nyers adat'!D7</f>
        <v>HyperX Cloud II</v>
      </c>
      <c r="S76">
        <f>RANK(L10,L$10:L$29,1)</f>
        <v>15</v>
      </c>
      <c r="T76">
        <f>P76-S76</f>
        <v>-7</v>
      </c>
      <c r="AA76" s="7" t="s">
        <v>73</v>
      </c>
      <c r="AB76" s="8">
        <v>3</v>
      </c>
      <c r="AC76" s="8">
        <v>54</v>
      </c>
      <c r="AD76" s="8">
        <v>26.5</v>
      </c>
      <c r="AE76" s="8">
        <v>42.5</v>
      </c>
      <c r="AF76" s="8">
        <v>35.5</v>
      </c>
      <c r="AG76" s="8">
        <v>34</v>
      </c>
      <c r="AH76" s="8">
        <v>803.9</v>
      </c>
      <c r="AI76" s="8">
        <v>999.3</v>
      </c>
      <c r="AJ76" s="8">
        <v>1000</v>
      </c>
      <c r="AK76" s="8">
        <v>0.7</v>
      </c>
      <c r="AL76" s="8">
        <v>7.0000000000000007E-2</v>
      </c>
    </row>
    <row r="77" spans="3:38" ht="15.75" thickBot="1" x14ac:dyDescent="0.3">
      <c r="C77" s="7" t="s">
        <v>74</v>
      </c>
      <c r="D77" s="8">
        <v>11</v>
      </c>
      <c r="E77" s="8">
        <v>13</v>
      </c>
      <c r="F77" s="8">
        <v>223.1</v>
      </c>
      <c r="G77" s="8">
        <v>210.6</v>
      </c>
      <c r="H77" s="8">
        <v>465.6</v>
      </c>
      <c r="I77" s="8">
        <v>43.5</v>
      </c>
      <c r="J77" s="8">
        <v>0</v>
      </c>
      <c r="K77" s="8">
        <v>966.7</v>
      </c>
      <c r="L77" s="8">
        <v>1000</v>
      </c>
      <c r="M77" s="8">
        <v>33.299999999999997</v>
      </c>
      <c r="N77" s="8">
        <v>3.33</v>
      </c>
      <c r="O77">
        <f t="shared" ref="O77:O95" si="10">IF(M77*AK77&lt;=0,1,0)</f>
        <v>1</v>
      </c>
      <c r="P77">
        <f t="shared" ref="P77:P95" si="11">RANK(K77,K$76:K$95,0)</f>
        <v>20</v>
      </c>
      <c r="Q77" t="str">
        <f>'nyers adat'!C8</f>
        <v>SteelSeries</v>
      </c>
      <c r="R77" t="str">
        <f>'nyers adat'!D8</f>
        <v>Arctis Nova 1</v>
      </c>
      <c r="S77">
        <f t="shared" ref="S77:S95" si="12">RANK(L11,L$10:L$29,1)</f>
        <v>19</v>
      </c>
      <c r="T77">
        <f t="shared" ref="T77:T95" si="13">P77-S77</f>
        <v>1</v>
      </c>
      <c r="AA77" s="7" t="s">
        <v>74</v>
      </c>
      <c r="AB77" s="8">
        <v>10</v>
      </c>
      <c r="AC77" s="8">
        <v>56</v>
      </c>
      <c r="AD77" s="8">
        <v>24.5</v>
      </c>
      <c r="AE77" s="8">
        <v>47.5</v>
      </c>
      <c r="AF77" s="8">
        <v>26.5</v>
      </c>
      <c r="AG77" s="8">
        <v>0</v>
      </c>
      <c r="AH77" s="8">
        <v>860.4</v>
      </c>
      <c r="AI77" s="8">
        <v>1024.7</v>
      </c>
      <c r="AJ77" s="8">
        <v>1000</v>
      </c>
      <c r="AK77" s="8">
        <v>-24.7</v>
      </c>
      <c r="AL77" s="8">
        <v>-2.4700000000000002</v>
      </c>
    </row>
    <row r="78" spans="3:38" ht="15.75" thickBot="1" x14ac:dyDescent="0.3">
      <c r="C78" s="7" t="s">
        <v>75</v>
      </c>
      <c r="D78" s="8">
        <v>11</v>
      </c>
      <c r="E78" s="8">
        <v>11</v>
      </c>
      <c r="F78" s="8">
        <v>236.1</v>
      </c>
      <c r="G78" s="8">
        <v>205.1</v>
      </c>
      <c r="H78" s="8">
        <v>488.1</v>
      </c>
      <c r="I78" s="8">
        <v>18.5</v>
      </c>
      <c r="J78" s="8">
        <v>24.5</v>
      </c>
      <c r="K78" s="8">
        <v>994.2</v>
      </c>
      <c r="L78" s="8">
        <v>1000</v>
      </c>
      <c r="M78" s="8">
        <v>5.8</v>
      </c>
      <c r="N78" s="8">
        <v>0.57999999999999996</v>
      </c>
      <c r="O78">
        <f t="shared" si="10"/>
        <v>1</v>
      </c>
      <c r="P78">
        <f>RANK(K78,K$76:K$95,0)</f>
        <v>15</v>
      </c>
      <c r="Q78" t="str">
        <f>'nyers adat'!C9</f>
        <v>JBL</v>
      </c>
      <c r="R78" t="str">
        <f>'nyers adat'!D9</f>
        <v>Tune 500</v>
      </c>
      <c r="S78">
        <f t="shared" si="12"/>
        <v>3</v>
      </c>
      <c r="T78">
        <f t="shared" si="13"/>
        <v>12</v>
      </c>
      <c r="AA78" s="7" t="s">
        <v>75</v>
      </c>
      <c r="AB78" s="8">
        <v>10</v>
      </c>
      <c r="AC78" s="8">
        <v>58</v>
      </c>
      <c r="AD78" s="8">
        <v>11.5</v>
      </c>
      <c r="AE78" s="8">
        <v>53</v>
      </c>
      <c r="AF78" s="8">
        <v>2</v>
      </c>
      <c r="AG78" s="8">
        <v>27</v>
      </c>
      <c r="AH78" s="8">
        <v>844.4</v>
      </c>
      <c r="AI78" s="8">
        <v>1005.7</v>
      </c>
      <c r="AJ78" s="8">
        <v>1000</v>
      </c>
      <c r="AK78" s="8">
        <v>-5.7</v>
      </c>
      <c r="AL78" s="8">
        <v>-0.56999999999999995</v>
      </c>
    </row>
    <row r="79" spans="3:38" ht="15.75" thickBot="1" x14ac:dyDescent="0.3">
      <c r="C79" s="7" t="s">
        <v>76</v>
      </c>
      <c r="D79" s="8">
        <v>12</v>
      </c>
      <c r="E79" s="8">
        <v>11</v>
      </c>
      <c r="F79" s="8">
        <v>238.1</v>
      </c>
      <c r="G79" s="8">
        <v>280.60000000000002</v>
      </c>
      <c r="H79" s="8">
        <v>466.6</v>
      </c>
      <c r="I79" s="8">
        <v>18.5</v>
      </c>
      <c r="J79" s="8">
        <v>11</v>
      </c>
      <c r="K79" s="8">
        <v>1037.8</v>
      </c>
      <c r="L79" s="8">
        <v>1000</v>
      </c>
      <c r="M79" s="8">
        <v>-37.799999999999997</v>
      </c>
      <c r="N79" s="8">
        <v>-3.78</v>
      </c>
      <c r="O79">
        <f t="shared" si="10"/>
        <v>1</v>
      </c>
      <c r="P79">
        <f t="shared" si="11"/>
        <v>1</v>
      </c>
      <c r="Q79" t="str">
        <f>'nyers adat'!C10</f>
        <v>Sennheiser</v>
      </c>
      <c r="R79" t="str">
        <f>'nyers adat'!D10</f>
        <v>HD 400S</v>
      </c>
      <c r="S79">
        <f t="shared" si="12"/>
        <v>2</v>
      </c>
      <c r="T79">
        <f t="shared" si="13"/>
        <v>-1</v>
      </c>
      <c r="AA79" s="7" t="s">
        <v>76</v>
      </c>
      <c r="AB79" s="8">
        <v>9</v>
      </c>
      <c r="AC79" s="8">
        <v>58</v>
      </c>
      <c r="AD79" s="8">
        <v>9.5</v>
      </c>
      <c r="AE79" s="8">
        <v>0</v>
      </c>
      <c r="AF79" s="8">
        <v>25.5</v>
      </c>
      <c r="AG79" s="8">
        <v>27</v>
      </c>
      <c r="AH79" s="8">
        <v>849.4</v>
      </c>
      <c r="AI79" s="8">
        <v>978.3</v>
      </c>
      <c r="AJ79" s="8">
        <v>1000</v>
      </c>
      <c r="AK79" s="8">
        <v>21.7</v>
      </c>
      <c r="AL79" s="8">
        <v>2.17</v>
      </c>
    </row>
    <row r="80" spans="3:38" ht="15.75" thickBot="1" x14ac:dyDescent="0.3">
      <c r="C80" s="7" t="s">
        <v>77</v>
      </c>
      <c r="D80" s="8">
        <v>14</v>
      </c>
      <c r="E80" s="8">
        <v>11</v>
      </c>
      <c r="F80" s="8">
        <v>222.1</v>
      </c>
      <c r="G80" s="8">
        <v>212.6</v>
      </c>
      <c r="H80" s="8">
        <v>486.1</v>
      </c>
      <c r="I80" s="8">
        <v>18.5</v>
      </c>
      <c r="J80" s="8">
        <v>25.5</v>
      </c>
      <c r="K80" s="8">
        <v>989.7</v>
      </c>
      <c r="L80" s="8">
        <v>1000</v>
      </c>
      <c r="M80" s="8">
        <v>10.3</v>
      </c>
      <c r="N80" s="8">
        <v>1.03</v>
      </c>
      <c r="O80">
        <f t="shared" si="10"/>
        <v>1</v>
      </c>
      <c r="P80">
        <f t="shared" si="11"/>
        <v>16</v>
      </c>
      <c r="Q80" t="str">
        <f>'nyers adat'!C11</f>
        <v>Audio-Technica</v>
      </c>
      <c r="R80" t="str">
        <f>'nyers adat'!D11</f>
        <v>ATH-M20X</v>
      </c>
      <c r="S80">
        <f t="shared" si="12"/>
        <v>9</v>
      </c>
      <c r="T80">
        <f t="shared" si="13"/>
        <v>7</v>
      </c>
      <c r="AA80" s="7" t="s">
        <v>77</v>
      </c>
      <c r="AB80" s="8">
        <v>7</v>
      </c>
      <c r="AC80" s="8">
        <v>58</v>
      </c>
      <c r="AD80" s="8">
        <v>25.5</v>
      </c>
      <c r="AE80" s="8">
        <v>45.5</v>
      </c>
      <c r="AF80" s="8">
        <v>4</v>
      </c>
      <c r="AG80" s="8">
        <v>27</v>
      </c>
      <c r="AH80" s="8">
        <v>843.4</v>
      </c>
      <c r="AI80" s="8">
        <v>1010.2</v>
      </c>
      <c r="AJ80" s="8">
        <v>1000</v>
      </c>
      <c r="AK80" s="8">
        <v>-10.199999999999999</v>
      </c>
      <c r="AL80" s="8">
        <v>-1.02</v>
      </c>
    </row>
    <row r="81" spans="3:38" ht="15.75" thickBot="1" x14ac:dyDescent="0.3">
      <c r="C81" s="7" t="s">
        <v>78</v>
      </c>
      <c r="D81" s="8">
        <v>21</v>
      </c>
      <c r="E81" s="8">
        <v>280.60000000000002</v>
      </c>
      <c r="F81" s="8">
        <v>0</v>
      </c>
      <c r="G81" s="8">
        <v>212.6</v>
      </c>
      <c r="H81" s="8">
        <v>444.6</v>
      </c>
      <c r="I81" s="8">
        <v>18.5</v>
      </c>
      <c r="J81" s="8">
        <v>23.5</v>
      </c>
      <c r="K81" s="8">
        <v>1000.8</v>
      </c>
      <c r="L81" s="8">
        <v>1000</v>
      </c>
      <c r="M81" s="8">
        <v>-0.8</v>
      </c>
      <c r="N81" s="8">
        <v>-0.08</v>
      </c>
      <c r="O81">
        <f t="shared" si="10"/>
        <v>1</v>
      </c>
      <c r="P81">
        <f t="shared" si="11"/>
        <v>8</v>
      </c>
      <c r="Q81" t="str">
        <f>'nyers adat'!C12</f>
        <v>beyerdynamic</v>
      </c>
      <c r="R81" t="str">
        <f>'nyers adat'!D12</f>
        <v>DT 770 PRO (80 OHM)</v>
      </c>
      <c r="S81">
        <f t="shared" si="12"/>
        <v>9</v>
      </c>
      <c r="T81">
        <f t="shared" si="13"/>
        <v>-1</v>
      </c>
      <c r="AA81" s="7" t="s">
        <v>78</v>
      </c>
      <c r="AB81" s="8">
        <v>0</v>
      </c>
      <c r="AC81" s="8">
        <v>15</v>
      </c>
      <c r="AD81" s="8">
        <v>35</v>
      </c>
      <c r="AE81" s="8">
        <v>45.5</v>
      </c>
      <c r="AF81" s="8">
        <v>31.5</v>
      </c>
      <c r="AG81" s="8">
        <v>27</v>
      </c>
      <c r="AH81" s="8">
        <v>845.4</v>
      </c>
      <c r="AI81" s="8">
        <v>999.3</v>
      </c>
      <c r="AJ81" s="8">
        <v>1000</v>
      </c>
      <c r="AK81" s="8">
        <v>0.7</v>
      </c>
      <c r="AL81" s="8">
        <v>7.0000000000000007E-2</v>
      </c>
    </row>
    <row r="82" spans="3:38" ht="15.75" thickBot="1" x14ac:dyDescent="0.3">
      <c r="C82" s="7" t="s">
        <v>79</v>
      </c>
      <c r="D82" s="8">
        <v>14</v>
      </c>
      <c r="E82" s="8">
        <v>15</v>
      </c>
      <c r="F82" s="8">
        <v>236.1</v>
      </c>
      <c r="G82" s="8">
        <v>241.6</v>
      </c>
      <c r="H82" s="8">
        <v>445.6</v>
      </c>
      <c r="I82" s="8">
        <v>43.5</v>
      </c>
      <c r="J82" s="8">
        <v>5</v>
      </c>
      <c r="K82" s="8">
        <v>1000.8</v>
      </c>
      <c r="L82" s="8">
        <v>1000</v>
      </c>
      <c r="M82" s="8">
        <v>-0.8</v>
      </c>
      <c r="N82" s="8">
        <v>-0.08</v>
      </c>
      <c r="O82">
        <f t="shared" si="10"/>
        <v>1</v>
      </c>
      <c r="P82">
        <f t="shared" si="11"/>
        <v>8</v>
      </c>
      <c r="Q82" t="str">
        <f>'nyers adat'!C13</f>
        <v>Meze</v>
      </c>
      <c r="R82" t="str">
        <f>'nyers adat'!D13</f>
        <v>99 Classics</v>
      </c>
      <c r="S82">
        <f t="shared" si="12"/>
        <v>3</v>
      </c>
      <c r="T82">
        <f t="shared" si="13"/>
        <v>5</v>
      </c>
      <c r="AA82" s="7" t="s">
        <v>79</v>
      </c>
      <c r="AB82" s="8">
        <v>7</v>
      </c>
      <c r="AC82" s="8">
        <v>54</v>
      </c>
      <c r="AD82" s="8">
        <v>11.5</v>
      </c>
      <c r="AE82" s="8">
        <v>25</v>
      </c>
      <c r="AF82" s="8">
        <v>30.5</v>
      </c>
      <c r="AG82" s="8">
        <v>0</v>
      </c>
      <c r="AH82" s="8">
        <v>855.4</v>
      </c>
      <c r="AI82" s="8">
        <v>983.3</v>
      </c>
      <c r="AJ82" s="8">
        <v>1000</v>
      </c>
      <c r="AK82" s="8">
        <v>16.7</v>
      </c>
      <c r="AL82" s="8">
        <v>1.67</v>
      </c>
    </row>
    <row r="83" spans="3:38" ht="15.75" thickBot="1" x14ac:dyDescent="0.3">
      <c r="C83" s="7" t="s">
        <v>80</v>
      </c>
      <c r="D83" s="8">
        <v>11</v>
      </c>
      <c r="E83" s="8">
        <v>11</v>
      </c>
      <c r="F83" s="8">
        <v>236.1</v>
      </c>
      <c r="G83" s="8">
        <v>241.6</v>
      </c>
      <c r="H83" s="8">
        <v>485.1</v>
      </c>
      <c r="I83" s="8">
        <v>10.5</v>
      </c>
      <c r="J83" s="8">
        <v>4</v>
      </c>
      <c r="K83" s="8">
        <v>999.2</v>
      </c>
      <c r="L83" s="8">
        <v>1000</v>
      </c>
      <c r="M83" s="8">
        <v>0.8</v>
      </c>
      <c r="N83" s="8">
        <v>0.08</v>
      </c>
      <c r="O83">
        <f t="shared" si="10"/>
        <v>1</v>
      </c>
      <c r="P83">
        <f t="shared" si="11"/>
        <v>14</v>
      </c>
      <c r="Q83" t="str">
        <f>'nyers adat'!C14</f>
        <v>A4Tech</v>
      </c>
      <c r="R83" t="str">
        <f>'nyers adat'!D14</f>
        <v>Bloodz Combat G500</v>
      </c>
      <c r="S83">
        <f t="shared" si="12"/>
        <v>13</v>
      </c>
      <c r="T83">
        <f t="shared" si="13"/>
        <v>1</v>
      </c>
      <c r="AA83" s="7" t="s">
        <v>80</v>
      </c>
      <c r="AB83" s="8">
        <v>10</v>
      </c>
      <c r="AC83" s="8">
        <v>58</v>
      </c>
      <c r="AD83" s="8">
        <v>11.5</v>
      </c>
      <c r="AE83" s="8">
        <v>25</v>
      </c>
      <c r="AF83" s="8">
        <v>5</v>
      </c>
      <c r="AG83" s="8">
        <v>35</v>
      </c>
      <c r="AH83" s="8">
        <v>856.4</v>
      </c>
      <c r="AI83" s="8">
        <v>1000.8</v>
      </c>
      <c r="AJ83" s="8">
        <v>1000</v>
      </c>
      <c r="AK83" s="8">
        <v>-0.8</v>
      </c>
      <c r="AL83" s="8">
        <v>-0.08</v>
      </c>
    </row>
    <row r="84" spans="3:38" ht="15.75" thickBot="1" x14ac:dyDescent="0.3">
      <c r="C84" s="7" t="s">
        <v>81</v>
      </c>
      <c r="D84" s="8">
        <v>18</v>
      </c>
      <c r="E84" s="8">
        <v>66</v>
      </c>
      <c r="F84" s="8">
        <v>236.1</v>
      </c>
      <c r="G84" s="8">
        <v>215.6</v>
      </c>
      <c r="H84" s="8">
        <v>442.6</v>
      </c>
      <c r="I84" s="8">
        <v>13.5</v>
      </c>
      <c r="J84" s="8">
        <v>9</v>
      </c>
      <c r="K84" s="8">
        <v>1000.8</v>
      </c>
      <c r="L84" s="8">
        <v>1000</v>
      </c>
      <c r="M84" s="8">
        <v>-0.8</v>
      </c>
      <c r="N84" s="8">
        <v>-0.08</v>
      </c>
      <c r="O84">
        <f t="shared" si="10"/>
        <v>1</v>
      </c>
      <c r="P84">
        <f t="shared" si="11"/>
        <v>8</v>
      </c>
      <c r="Q84" t="str">
        <f>'nyers adat'!C15</f>
        <v>Samson</v>
      </c>
      <c r="R84" t="str">
        <f>'nyers adat'!D15</f>
        <v>SR850</v>
      </c>
      <c r="S84">
        <f t="shared" si="12"/>
        <v>6</v>
      </c>
      <c r="T84">
        <f t="shared" si="13"/>
        <v>2</v>
      </c>
      <c r="AA84" s="7" t="s">
        <v>81</v>
      </c>
      <c r="AB84" s="8">
        <v>3</v>
      </c>
      <c r="AC84" s="8">
        <v>25.5</v>
      </c>
      <c r="AD84" s="8">
        <v>11.5</v>
      </c>
      <c r="AE84" s="8">
        <v>42.5</v>
      </c>
      <c r="AF84" s="8">
        <v>33.5</v>
      </c>
      <c r="AG84" s="8">
        <v>32</v>
      </c>
      <c r="AH84" s="8">
        <v>851.4</v>
      </c>
      <c r="AI84" s="8">
        <v>999.3</v>
      </c>
      <c r="AJ84" s="8">
        <v>1000</v>
      </c>
      <c r="AK84" s="8">
        <v>0.7</v>
      </c>
      <c r="AL84" s="8">
        <v>7.0000000000000007E-2</v>
      </c>
    </row>
    <row r="85" spans="3:38" ht="15.75" thickBot="1" x14ac:dyDescent="0.3">
      <c r="C85" s="7" t="s">
        <v>82</v>
      </c>
      <c r="D85" s="8">
        <v>11</v>
      </c>
      <c r="E85" s="8">
        <v>11</v>
      </c>
      <c r="F85" s="8">
        <v>236.1</v>
      </c>
      <c r="G85" s="8">
        <v>273.60000000000002</v>
      </c>
      <c r="H85" s="8">
        <v>441.6</v>
      </c>
      <c r="I85" s="8">
        <v>5.5</v>
      </c>
      <c r="J85" s="8">
        <v>1</v>
      </c>
      <c r="K85" s="8">
        <v>979.7</v>
      </c>
      <c r="L85" s="8">
        <v>1000</v>
      </c>
      <c r="M85" s="8">
        <v>20.3</v>
      </c>
      <c r="N85" s="8">
        <v>2.0299999999999998</v>
      </c>
      <c r="O85">
        <f t="shared" si="10"/>
        <v>1</v>
      </c>
      <c r="P85">
        <f t="shared" si="11"/>
        <v>19</v>
      </c>
      <c r="Q85" t="str">
        <f>'nyers adat'!C16</f>
        <v>Esperanza</v>
      </c>
      <c r="R85" t="str">
        <f>'nyers adat'!D16</f>
        <v>EH120</v>
      </c>
      <c r="S85">
        <f t="shared" si="12"/>
        <v>20</v>
      </c>
      <c r="T85">
        <f t="shared" si="13"/>
        <v>-1</v>
      </c>
      <c r="AA85" s="7" t="s">
        <v>82</v>
      </c>
      <c r="AB85" s="8">
        <v>10</v>
      </c>
      <c r="AC85" s="8">
        <v>58</v>
      </c>
      <c r="AD85" s="8">
        <v>11.5</v>
      </c>
      <c r="AE85" s="8">
        <v>7</v>
      </c>
      <c r="AF85" s="8">
        <v>34.5</v>
      </c>
      <c r="AG85" s="8">
        <v>40</v>
      </c>
      <c r="AH85" s="8">
        <v>859.4</v>
      </c>
      <c r="AI85" s="8">
        <v>1020.2</v>
      </c>
      <c r="AJ85" s="8">
        <v>1000</v>
      </c>
      <c r="AK85" s="8">
        <v>-20.2</v>
      </c>
      <c r="AL85" s="8">
        <v>-2.02</v>
      </c>
    </row>
    <row r="86" spans="3:38" ht="15.75" thickBot="1" x14ac:dyDescent="0.3">
      <c r="C86" s="7" t="s">
        <v>83</v>
      </c>
      <c r="D86" s="8">
        <v>16</v>
      </c>
      <c r="E86" s="8">
        <v>13</v>
      </c>
      <c r="F86" s="8">
        <v>237.1</v>
      </c>
      <c r="G86" s="8">
        <v>215.6</v>
      </c>
      <c r="H86" s="8">
        <v>490.1</v>
      </c>
      <c r="I86" s="8">
        <v>13.5</v>
      </c>
      <c r="J86" s="8">
        <v>26.5</v>
      </c>
      <c r="K86" s="8">
        <v>1011.8</v>
      </c>
      <c r="L86" s="8">
        <v>1000</v>
      </c>
      <c r="M86" s="8">
        <v>-11.8</v>
      </c>
      <c r="N86" s="8">
        <v>-1.18</v>
      </c>
      <c r="O86">
        <f t="shared" si="10"/>
        <v>1</v>
      </c>
      <c r="P86">
        <f t="shared" si="11"/>
        <v>4</v>
      </c>
      <c r="Q86" t="str">
        <f>'nyers adat'!C17</f>
        <v>Sony</v>
      </c>
      <c r="R86" t="str">
        <f>'nyers adat'!D17</f>
        <v>MDR-ZX110</v>
      </c>
      <c r="S86">
        <f t="shared" si="12"/>
        <v>1</v>
      </c>
      <c r="T86">
        <f t="shared" si="13"/>
        <v>3</v>
      </c>
      <c r="AA86" s="7" t="s">
        <v>83</v>
      </c>
      <c r="AB86" s="8">
        <v>5</v>
      </c>
      <c r="AC86" s="8">
        <v>56</v>
      </c>
      <c r="AD86" s="8">
        <v>10.5</v>
      </c>
      <c r="AE86" s="8">
        <v>42.5</v>
      </c>
      <c r="AF86" s="8">
        <v>0</v>
      </c>
      <c r="AG86" s="8">
        <v>32</v>
      </c>
      <c r="AH86" s="8">
        <v>842.4</v>
      </c>
      <c r="AI86" s="8">
        <v>988.3</v>
      </c>
      <c r="AJ86" s="8">
        <v>1000</v>
      </c>
      <c r="AK86" s="8">
        <v>11.7</v>
      </c>
      <c r="AL86" s="8">
        <v>1.17</v>
      </c>
    </row>
    <row r="87" spans="3:38" ht="15.75" thickBot="1" x14ac:dyDescent="0.3">
      <c r="C87" s="7" t="s">
        <v>84</v>
      </c>
      <c r="D87" s="8">
        <v>11</v>
      </c>
      <c r="E87" s="8">
        <v>11</v>
      </c>
      <c r="F87" s="8">
        <v>236.1</v>
      </c>
      <c r="G87" s="8">
        <v>278.60000000000002</v>
      </c>
      <c r="H87" s="8">
        <v>437.6</v>
      </c>
      <c r="I87" s="8">
        <v>1</v>
      </c>
      <c r="J87" s="8">
        <v>7</v>
      </c>
      <c r="K87" s="8">
        <v>982.2</v>
      </c>
      <c r="L87" s="8">
        <v>1000</v>
      </c>
      <c r="M87" s="8">
        <v>17.8</v>
      </c>
      <c r="N87" s="8">
        <v>1.78</v>
      </c>
      <c r="O87">
        <f t="shared" si="10"/>
        <v>1</v>
      </c>
      <c r="P87">
        <f t="shared" si="11"/>
        <v>18</v>
      </c>
      <c r="Q87" t="str">
        <f>'nyers adat'!C18</f>
        <v>Acer</v>
      </c>
      <c r="R87" t="str">
        <f>'nyers adat'!D18</f>
        <v>Predator Galea 350</v>
      </c>
      <c r="S87">
        <f t="shared" si="12"/>
        <v>18</v>
      </c>
      <c r="T87">
        <f t="shared" si="13"/>
        <v>0</v>
      </c>
      <c r="AA87" s="7" t="s">
        <v>84</v>
      </c>
      <c r="AB87" s="8">
        <v>10</v>
      </c>
      <c r="AC87" s="8">
        <v>58</v>
      </c>
      <c r="AD87" s="8">
        <v>11.5</v>
      </c>
      <c r="AE87" s="8">
        <v>2</v>
      </c>
      <c r="AF87" s="8">
        <v>38.5</v>
      </c>
      <c r="AG87" s="8">
        <v>44.5</v>
      </c>
      <c r="AH87" s="8">
        <v>853.4</v>
      </c>
      <c r="AI87" s="8">
        <v>1017.7</v>
      </c>
      <c r="AJ87" s="8">
        <v>1000</v>
      </c>
      <c r="AK87" s="8">
        <v>-17.7</v>
      </c>
      <c r="AL87" s="8">
        <v>-1.77</v>
      </c>
    </row>
    <row r="88" spans="3:38" ht="15.75" thickBot="1" x14ac:dyDescent="0.3">
      <c r="C88" s="7" t="s">
        <v>85</v>
      </c>
      <c r="D88" s="8">
        <v>11</v>
      </c>
      <c r="E88" s="8">
        <v>295.60000000000002</v>
      </c>
      <c r="F88" s="8">
        <v>236.1</v>
      </c>
      <c r="G88" s="8">
        <v>0</v>
      </c>
      <c r="H88" s="8">
        <v>438.6</v>
      </c>
      <c r="I88" s="8">
        <v>9.5</v>
      </c>
      <c r="J88" s="8">
        <v>10</v>
      </c>
      <c r="K88" s="8">
        <v>1000.8</v>
      </c>
      <c r="L88" s="8">
        <v>1000</v>
      </c>
      <c r="M88" s="8">
        <v>-0.8</v>
      </c>
      <c r="N88" s="8">
        <v>-0.08</v>
      </c>
      <c r="O88">
        <f t="shared" si="10"/>
        <v>1</v>
      </c>
      <c r="P88">
        <f t="shared" si="11"/>
        <v>8</v>
      </c>
      <c r="Q88" t="str">
        <f>'nyers adat'!C19</f>
        <v>Asus</v>
      </c>
      <c r="R88" t="str">
        <f>'nyers adat'!D19</f>
        <v>ROG Delta Core</v>
      </c>
      <c r="S88">
        <f t="shared" si="12"/>
        <v>17</v>
      </c>
      <c r="T88">
        <f t="shared" si="13"/>
        <v>-9</v>
      </c>
      <c r="AA88" s="7" t="s">
        <v>85</v>
      </c>
      <c r="AB88" s="8">
        <v>10</v>
      </c>
      <c r="AC88" s="8">
        <v>0</v>
      </c>
      <c r="AD88" s="8">
        <v>11.5</v>
      </c>
      <c r="AE88" s="8">
        <v>54</v>
      </c>
      <c r="AF88" s="8">
        <v>37.5</v>
      </c>
      <c r="AG88" s="8">
        <v>36</v>
      </c>
      <c r="AH88" s="8">
        <v>850.4</v>
      </c>
      <c r="AI88" s="8">
        <v>999.3</v>
      </c>
      <c r="AJ88" s="8">
        <v>1000</v>
      </c>
      <c r="AK88" s="8">
        <v>0.7</v>
      </c>
      <c r="AL88" s="8">
        <v>7.0000000000000007E-2</v>
      </c>
    </row>
    <row r="89" spans="3:38" ht="15.75" thickBot="1" x14ac:dyDescent="0.3">
      <c r="C89" s="7" t="s">
        <v>86</v>
      </c>
      <c r="D89" s="8">
        <v>11</v>
      </c>
      <c r="E89" s="8">
        <v>11</v>
      </c>
      <c r="F89" s="8">
        <v>236.1</v>
      </c>
      <c r="G89" s="8">
        <v>276.60000000000002</v>
      </c>
      <c r="H89" s="8">
        <v>448.6</v>
      </c>
      <c r="I89" s="8">
        <v>7.5</v>
      </c>
      <c r="J89" s="8">
        <v>21.5</v>
      </c>
      <c r="K89" s="8">
        <v>1012.3</v>
      </c>
      <c r="L89" s="8">
        <v>1000</v>
      </c>
      <c r="M89" s="8">
        <v>-12.3</v>
      </c>
      <c r="N89" s="8">
        <v>-1.23</v>
      </c>
      <c r="O89">
        <f t="shared" si="10"/>
        <v>1</v>
      </c>
      <c r="P89">
        <f t="shared" si="11"/>
        <v>3</v>
      </c>
      <c r="Q89" t="str">
        <f>'nyers adat'!C20</f>
        <v>Aula</v>
      </c>
      <c r="R89" t="str">
        <f>'nyers adat'!D20</f>
        <v>Prime Basic</v>
      </c>
      <c r="S89">
        <f t="shared" si="12"/>
        <v>8</v>
      </c>
      <c r="T89">
        <f t="shared" si="13"/>
        <v>-5</v>
      </c>
      <c r="AA89" s="7" t="s">
        <v>86</v>
      </c>
      <c r="AB89" s="8">
        <v>10</v>
      </c>
      <c r="AC89" s="8">
        <v>58</v>
      </c>
      <c r="AD89" s="8">
        <v>11.5</v>
      </c>
      <c r="AE89" s="8">
        <v>4</v>
      </c>
      <c r="AF89" s="8">
        <v>27.5</v>
      </c>
      <c r="AG89" s="8">
        <v>38</v>
      </c>
      <c r="AH89" s="8">
        <v>847.4</v>
      </c>
      <c r="AI89" s="8">
        <v>996.3</v>
      </c>
      <c r="AJ89" s="8">
        <v>1000</v>
      </c>
      <c r="AK89" s="8">
        <v>3.7</v>
      </c>
      <c r="AL89" s="8">
        <v>0.37</v>
      </c>
    </row>
    <row r="90" spans="3:38" ht="15.75" thickBot="1" x14ac:dyDescent="0.3">
      <c r="C90" s="7" t="s">
        <v>87</v>
      </c>
      <c r="D90" s="8">
        <v>11</v>
      </c>
      <c r="E90" s="8">
        <v>11</v>
      </c>
      <c r="F90" s="8">
        <v>236.1</v>
      </c>
      <c r="G90" s="8">
        <v>276.60000000000002</v>
      </c>
      <c r="H90" s="8">
        <v>447.6</v>
      </c>
      <c r="I90" s="8">
        <v>1</v>
      </c>
      <c r="J90" s="8">
        <v>3</v>
      </c>
      <c r="K90" s="8">
        <v>986.2</v>
      </c>
      <c r="L90" s="8">
        <v>1000</v>
      </c>
      <c r="M90" s="8">
        <v>13.8</v>
      </c>
      <c r="N90" s="8">
        <v>1.38</v>
      </c>
      <c r="O90">
        <f t="shared" si="10"/>
        <v>1</v>
      </c>
      <c r="P90">
        <f t="shared" si="11"/>
        <v>17</v>
      </c>
      <c r="Q90" t="str">
        <f>'nyers adat'!C21</f>
        <v>Corsair</v>
      </c>
      <c r="R90" t="str">
        <f>'nyers adat'!D21</f>
        <v>HS35</v>
      </c>
      <c r="S90">
        <f t="shared" si="12"/>
        <v>16</v>
      </c>
      <c r="T90">
        <f t="shared" si="13"/>
        <v>1</v>
      </c>
      <c r="AA90" s="7" t="s">
        <v>87</v>
      </c>
      <c r="AB90" s="8">
        <v>10</v>
      </c>
      <c r="AC90" s="8">
        <v>58</v>
      </c>
      <c r="AD90" s="8">
        <v>11.5</v>
      </c>
      <c r="AE90" s="8">
        <v>4</v>
      </c>
      <c r="AF90" s="8">
        <v>28.5</v>
      </c>
      <c r="AG90" s="8">
        <v>44.5</v>
      </c>
      <c r="AH90" s="8">
        <v>857.4</v>
      </c>
      <c r="AI90" s="8">
        <v>1013.7</v>
      </c>
      <c r="AJ90" s="8">
        <v>1000</v>
      </c>
      <c r="AK90" s="8">
        <v>-13.7</v>
      </c>
      <c r="AL90" s="8">
        <v>-1.37</v>
      </c>
    </row>
    <row r="91" spans="3:38" ht="15.75" thickBot="1" x14ac:dyDescent="0.3">
      <c r="C91" s="7" t="s">
        <v>88</v>
      </c>
      <c r="D91" s="8">
        <v>11</v>
      </c>
      <c r="E91" s="8">
        <v>11</v>
      </c>
      <c r="F91" s="8">
        <v>236.1</v>
      </c>
      <c r="G91" s="8">
        <v>238.1</v>
      </c>
      <c r="H91" s="8">
        <v>487.1</v>
      </c>
      <c r="I91" s="8">
        <v>8.5</v>
      </c>
      <c r="J91" s="8">
        <v>8</v>
      </c>
      <c r="K91" s="8">
        <v>999.7</v>
      </c>
      <c r="L91" s="8">
        <v>1000</v>
      </c>
      <c r="M91" s="8">
        <v>0.3</v>
      </c>
      <c r="N91" s="8">
        <v>0.03</v>
      </c>
      <c r="O91">
        <f t="shared" si="10"/>
        <v>1</v>
      </c>
      <c r="P91">
        <f t="shared" si="11"/>
        <v>13</v>
      </c>
      <c r="Q91" t="str">
        <f>'nyers adat'!C22</f>
        <v>Genius</v>
      </c>
      <c r="R91" t="str">
        <f>'nyers adat'!D22</f>
        <v>Hs-400A</v>
      </c>
      <c r="S91">
        <f t="shared" si="12"/>
        <v>12</v>
      </c>
      <c r="T91">
        <f t="shared" si="13"/>
        <v>1</v>
      </c>
      <c r="AA91" s="7" t="s">
        <v>88</v>
      </c>
      <c r="AB91" s="8">
        <v>10</v>
      </c>
      <c r="AC91" s="8">
        <v>58</v>
      </c>
      <c r="AD91" s="8">
        <v>11.5</v>
      </c>
      <c r="AE91" s="8">
        <v>28.5</v>
      </c>
      <c r="AF91" s="8">
        <v>3</v>
      </c>
      <c r="AG91" s="8">
        <v>37</v>
      </c>
      <c r="AH91" s="8">
        <v>852.4</v>
      </c>
      <c r="AI91" s="8">
        <v>1000.3</v>
      </c>
      <c r="AJ91" s="8">
        <v>1000</v>
      </c>
      <c r="AK91" s="8">
        <v>-0.3</v>
      </c>
      <c r="AL91" s="8">
        <v>-0.03</v>
      </c>
    </row>
    <row r="92" spans="3:38" ht="15.75" thickBot="1" x14ac:dyDescent="0.3">
      <c r="C92" s="7" t="s">
        <v>89</v>
      </c>
      <c r="D92" s="8">
        <v>11</v>
      </c>
      <c r="E92" s="8">
        <v>11</v>
      </c>
      <c r="F92" s="8">
        <v>239.1</v>
      </c>
      <c r="G92" s="8">
        <v>279.60000000000002</v>
      </c>
      <c r="H92" s="8">
        <v>443.6</v>
      </c>
      <c r="I92" s="8">
        <v>6.5</v>
      </c>
      <c r="J92" s="8">
        <v>22.5</v>
      </c>
      <c r="K92" s="8">
        <v>1013.3</v>
      </c>
      <c r="L92" s="8">
        <v>1000</v>
      </c>
      <c r="M92" s="8">
        <v>-13.3</v>
      </c>
      <c r="N92" s="8">
        <v>-1.33</v>
      </c>
      <c r="O92">
        <f t="shared" si="10"/>
        <v>1</v>
      </c>
      <c r="P92">
        <f t="shared" si="11"/>
        <v>2</v>
      </c>
      <c r="Q92" t="str">
        <f>'nyers adat'!C23</f>
        <v>Zalman</v>
      </c>
      <c r="R92" t="str">
        <f>'nyers adat'!D23</f>
        <v>ZM-HPS200</v>
      </c>
      <c r="S92">
        <f t="shared" si="12"/>
        <v>6</v>
      </c>
      <c r="T92">
        <f t="shared" si="13"/>
        <v>-4</v>
      </c>
      <c r="AA92" s="7" t="s">
        <v>89</v>
      </c>
      <c r="AB92" s="8">
        <v>10</v>
      </c>
      <c r="AC92" s="8">
        <v>58</v>
      </c>
      <c r="AD92" s="8">
        <v>0</v>
      </c>
      <c r="AE92" s="8">
        <v>1</v>
      </c>
      <c r="AF92" s="8">
        <v>32.5</v>
      </c>
      <c r="AG92" s="8">
        <v>39</v>
      </c>
      <c r="AH92" s="8">
        <v>846.4</v>
      </c>
      <c r="AI92" s="8">
        <v>986.8</v>
      </c>
      <c r="AJ92" s="8">
        <v>1000</v>
      </c>
      <c r="AK92" s="8">
        <v>13.2</v>
      </c>
      <c r="AL92" s="8">
        <v>1.32</v>
      </c>
    </row>
    <row r="93" spans="3:38" ht="15.75" thickBot="1" x14ac:dyDescent="0.3">
      <c r="C93" s="7" t="s">
        <v>90</v>
      </c>
      <c r="D93" s="8">
        <v>11</v>
      </c>
      <c r="E93" s="8">
        <v>11</v>
      </c>
      <c r="F93" s="8">
        <v>224.1</v>
      </c>
      <c r="G93" s="8">
        <v>241.6</v>
      </c>
      <c r="H93" s="8">
        <v>489.1</v>
      </c>
      <c r="I93" s="8">
        <v>18.5</v>
      </c>
      <c r="J93" s="8">
        <v>7</v>
      </c>
      <c r="K93" s="8">
        <v>1002.3</v>
      </c>
      <c r="L93" s="8">
        <v>1000</v>
      </c>
      <c r="M93" s="8">
        <v>-2.2999999999999998</v>
      </c>
      <c r="N93" s="8">
        <v>-0.23</v>
      </c>
      <c r="O93">
        <f t="shared" si="10"/>
        <v>1</v>
      </c>
      <c r="P93">
        <f t="shared" si="11"/>
        <v>7</v>
      </c>
      <c r="Q93" t="str">
        <f>'nyers adat'!C24</f>
        <v>Yamaha</v>
      </c>
      <c r="R93" t="str">
        <f>'nyers adat'!D24</f>
        <v>HPH-50</v>
      </c>
      <c r="S93">
        <f t="shared" si="12"/>
        <v>11</v>
      </c>
      <c r="T93">
        <f t="shared" si="13"/>
        <v>-4</v>
      </c>
      <c r="AA93" s="7" t="s">
        <v>90</v>
      </c>
      <c r="AB93" s="8">
        <v>10</v>
      </c>
      <c r="AC93" s="8">
        <v>58</v>
      </c>
      <c r="AD93" s="8">
        <v>23.5</v>
      </c>
      <c r="AE93" s="8">
        <v>25</v>
      </c>
      <c r="AF93" s="8">
        <v>1</v>
      </c>
      <c r="AG93" s="8">
        <v>27</v>
      </c>
      <c r="AH93" s="8">
        <v>853.4</v>
      </c>
      <c r="AI93" s="8">
        <v>997.8</v>
      </c>
      <c r="AJ93" s="8">
        <v>1000</v>
      </c>
      <c r="AK93" s="8">
        <v>2.2000000000000002</v>
      </c>
      <c r="AL93" s="8">
        <v>0.22</v>
      </c>
    </row>
    <row r="94" spans="3:38" ht="15.75" thickBot="1" x14ac:dyDescent="0.3">
      <c r="C94" s="7" t="s">
        <v>91</v>
      </c>
      <c r="D94" s="8">
        <v>11</v>
      </c>
      <c r="E94" s="8">
        <v>11</v>
      </c>
      <c r="F94" s="8">
        <v>236.1</v>
      </c>
      <c r="G94" s="8">
        <v>277.60000000000002</v>
      </c>
      <c r="H94" s="8">
        <v>439.6</v>
      </c>
      <c r="I94" s="8">
        <v>32</v>
      </c>
      <c r="J94" s="8">
        <v>2</v>
      </c>
      <c r="K94" s="8">
        <v>1009.3</v>
      </c>
      <c r="L94" s="8">
        <v>1000</v>
      </c>
      <c r="M94" s="8">
        <v>-9.3000000000000007</v>
      </c>
      <c r="N94" s="8">
        <v>-0.93</v>
      </c>
      <c r="O94">
        <f t="shared" si="10"/>
        <v>1</v>
      </c>
      <c r="P94">
        <f t="shared" si="11"/>
        <v>6</v>
      </c>
      <c r="Q94" t="str">
        <f>'nyers adat'!C25</f>
        <v>Trust</v>
      </c>
      <c r="R94" t="str">
        <f>'nyers adat'!D25</f>
        <v>GXT 488 Forze PS4</v>
      </c>
      <c r="S94">
        <f t="shared" si="12"/>
        <v>13</v>
      </c>
      <c r="T94">
        <f t="shared" si="13"/>
        <v>-7</v>
      </c>
      <c r="AA94" s="7" t="s">
        <v>91</v>
      </c>
      <c r="AB94" s="8">
        <v>10</v>
      </c>
      <c r="AC94" s="8">
        <v>58</v>
      </c>
      <c r="AD94" s="8">
        <v>11.5</v>
      </c>
      <c r="AE94" s="8">
        <v>3</v>
      </c>
      <c r="AF94" s="8">
        <v>36.5</v>
      </c>
      <c r="AG94" s="8">
        <v>13.5</v>
      </c>
      <c r="AH94" s="8">
        <v>858.4</v>
      </c>
      <c r="AI94" s="8">
        <v>990.8</v>
      </c>
      <c r="AJ94" s="8">
        <v>1000</v>
      </c>
      <c r="AK94" s="8">
        <v>9.1999999999999993</v>
      </c>
      <c r="AL94" s="8">
        <v>0.92</v>
      </c>
    </row>
    <row r="95" spans="3:38" ht="15.75" thickBot="1" x14ac:dyDescent="0.3">
      <c r="C95" s="7" t="s">
        <v>92</v>
      </c>
      <c r="D95" s="8">
        <v>16</v>
      </c>
      <c r="E95" s="8">
        <v>23.5</v>
      </c>
      <c r="F95" s="8">
        <v>236.1</v>
      </c>
      <c r="G95" s="8">
        <v>274.60000000000002</v>
      </c>
      <c r="H95" s="8">
        <v>447.6</v>
      </c>
      <c r="I95" s="8">
        <v>2</v>
      </c>
      <c r="J95" s="8">
        <v>12</v>
      </c>
      <c r="K95" s="8">
        <v>1011.8</v>
      </c>
      <c r="L95" s="8">
        <v>1000</v>
      </c>
      <c r="M95" s="8">
        <v>-11.8</v>
      </c>
      <c r="N95" s="8">
        <v>-1.18</v>
      </c>
      <c r="O95">
        <f t="shared" si="10"/>
        <v>1</v>
      </c>
      <c r="P95">
        <f t="shared" si="11"/>
        <v>4</v>
      </c>
      <c r="Q95" t="str">
        <f>'nyers adat'!C26</f>
        <v xml:space="preserve">Razer </v>
      </c>
      <c r="R95" t="str">
        <f>'nyers adat'!D26</f>
        <v>Kraken X</v>
      </c>
      <c r="S95">
        <f t="shared" si="12"/>
        <v>5</v>
      </c>
      <c r="T95">
        <f t="shared" si="13"/>
        <v>-1</v>
      </c>
      <c r="AA95" s="7" t="s">
        <v>92</v>
      </c>
      <c r="AB95" s="8">
        <v>5</v>
      </c>
      <c r="AC95" s="8">
        <v>45.5</v>
      </c>
      <c r="AD95" s="8">
        <v>11.5</v>
      </c>
      <c r="AE95" s="8">
        <v>6</v>
      </c>
      <c r="AF95" s="8">
        <v>28.5</v>
      </c>
      <c r="AG95" s="8">
        <v>43.5</v>
      </c>
      <c r="AH95" s="8">
        <v>848.4</v>
      </c>
      <c r="AI95" s="8">
        <v>988.3</v>
      </c>
      <c r="AJ95" s="8">
        <v>1000</v>
      </c>
      <c r="AK95" s="8">
        <v>11.7</v>
      </c>
      <c r="AL95" s="8">
        <v>1.17</v>
      </c>
    </row>
    <row r="96" spans="3:38" ht="15.75" thickBot="1" x14ac:dyDescent="0.3"/>
    <row r="97" spans="3:28" ht="15.75" thickBot="1" x14ac:dyDescent="0.3">
      <c r="C97" s="9" t="s">
        <v>226</v>
      </c>
      <c r="D97" s="10">
        <v>1448.9</v>
      </c>
      <c r="AA97" s="9" t="s">
        <v>226</v>
      </c>
      <c r="AB97" s="10">
        <v>1123.3</v>
      </c>
    </row>
    <row r="98" spans="3:28" ht="21.75" thickBot="1" x14ac:dyDescent="0.3">
      <c r="C98" s="9" t="s">
        <v>227</v>
      </c>
      <c r="D98" s="10">
        <v>437.6</v>
      </c>
      <c r="AA98" s="9" t="s">
        <v>227</v>
      </c>
      <c r="AB98" s="10">
        <v>803.9</v>
      </c>
    </row>
    <row r="99" spans="3:28" ht="21.75" thickBot="1" x14ac:dyDescent="0.3">
      <c r="C99" s="9" t="s">
        <v>228</v>
      </c>
      <c r="D99" s="10">
        <v>20000.2</v>
      </c>
      <c r="AA99" s="9" t="s">
        <v>228</v>
      </c>
      <c r="AB99" s="10">
        <v>20000.400000000001</v>
      </c>
    </row>
    <row r="100" spans="3:28" ht="21.75" thickBot="1" x14ac:dyDescent="0.3">
      <c r="C100" s="9" t="s">
        <v>229</v>
      </c>
      <c r="D100" s="10">
        <v>20000</v>
      </c>
      <c r="AA100" s="9" t="s">
        <v>229</v>
      </c>
      <c r="AB100" s="10">
        <v>20000</v>
      </c>
    </row>
    <row r="101" spans="3:28" ht="32.25" thickBot="1" x14ac:dyDescent="0.3">
      <c r="C101" s="9" t="s">
        <v>230</v>
      </c>
      <c r="D101" s="10">
        <v>0.2</v>
      </c>
      <c r="AA101" s="9" t="s">
        <v>230</v>
      </c>
      <c r="AB101" s="10">
        <v>0.4</v>
      </c>
    </row>
    <row r="102" spans="3:28" ht="32.25" thickBot="1" x14ac:dyDescent="0.3">
      <c r="C102" s="9" t="s">
        <v>231</v>
      </c>
      <c r="D102" s="10"/>
      <c r="AA102" s="9" t="s">
        <v>231</v>
      </c>
      <c r="AB102" s="10"/>
    </row>
    <row r="103" spans="3:28" ht="32.25" thickBot="1" x14ac:dyDescent="0.3">
      <c r="C103" s="9" t="s">
        <v>232</v>
      </c>
      <c r="D103" s="10"/>
      <c r="AA103" s="9" t="s">
        <v>232</v>
      </c>
      <c r="AB103" s="10"/>
    </row>
    <row r="104" spans="3:28" ht="21.75" thickBot="1" x14ac:dyDescent="0.3">
      <c r="C104" s="9" t="s">
        <v>233</v>
      </c>
      <c r="D104" s="10">
        <v>0</v>
      </c>
      <c r="AA104" s="9" t="s">
        <v>233</v>
      </c>
      <c r="AB104" s="10">
        <v>0</v>
      </c>
    </row>
    <row r="106" spans="3:28" x14ac:dyDescent="0.25">
      <c r="C106" s="11" t="s">
        <v>234</v>
      </c>
      <c r="AA106" s="11" t="s">
        <v>234</v>
      </c>
    </row>
    <row r="108" spans="3:28" x14ac:dyDescent="0.25">
      <c r="C108" s="12" t="s">
        <v>235</v>
      </c>
      <c r="AA108" s="12" t="s">
        <v>235</v>
      </c>
    </row>
    <row r="109" spans="3:28" x14ac:dyDescent="0.25">
      <c r="C109" s="12" t="s">
        <v>236</v>
      </c>
      <c r="AA109" s="12" t="s">
        <v>359</v>
      </c>
    </row>
  </sheetData>
  <hyperlinks>
    <hyperlink ref="C106" r:id="rId1" display="https://miau.my-x.hu/myx-free/coco/test/766724720231129132919.html" xr:uid="{15C890B4-5376-4F80-BED3-7F53AB31B301}"/>
    <hyperlink ref="AA106" r:id="rId2" display="https://miau.my-x.hu/myx-free/coco/test/989091020231129133407.html" xr:uid="{FDFB7BBE-D875-4A95-A102-A9F67622D928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83133-66C6-4772-A84F-FCF7D14B9FFC}">
  <dimension ref="A1:M50"/>
  <sheetViews>
    <sheetView topLeftCell="A4" zoomScale="115" zoomScaleNormal="115" workbookViewId="0">
      <selection activeCell="L50" sqref="E31:L50"/>
    </sheetView>
  </sheetViews>
  <sheetFormatPr defaultRowHeight="15" x14ac:dyDescent="0.25"/>
  <cols>
    <col min="1" max="1" width="52.85546875" bestFit="1" customWidth="1"/>
    <col min="2" max="2" width="8.5703125" customWidth="1"/>
    <col min="3" max="3" width="14.85546875" bestFit="1" customWidth="1"/>
    <col min="4" max="4" width="26.140625" bestFit="1" customWidth="1"/>
    <col min="5" max="5" width="18" bestFit="1" customWidth="1"/>
    <col min="6" max="6" width="18.28515625" bestFit="1" customWidth="1"/>
    <col min="7" max="7" width="17.7109375" bestFit="1" customWidth="1"/>
    <col min="8" max="8" width="16.5703125" bestFit="1" customWidth="1"/>
    <col min="9" max="9" width="13.42578125" bestFit="1" customWidth="1"/>
    <col min="10" max="10" width="17" bestFit="1" customWidth="1"/>
    <col min="11" max="11" width="20" bestFit="1" customWidth="1"/>
    <col min="12" max="12" width="14.140625" bestFit="1" customWidth="1"/>
    <col min="13" max="13" width="14" bestFit="1" customWidth="1"/>
  </cols>
  <sheetData>
    <row r="1" spans="1:13" x14ac:dyDescent="0.25">
      <c r="D1" t="s">
        <v>56</v>
      </c>
      <c r="E1">
        <v>1</v>
      </c>
      <c r="F1">
        <v>0</v>
      </c>
      <c r="G1">
        <v>1</v>
      </c>
      <c r="H1">
        <v>0</v>
      </c>
      <c r="I1">
        <v>1</v>
      </c>
      <c r="J1">
        <v>0</v>
      </c>
      <c r="K1">
        <v>0</v>
      </c>
    </row>
    <row r="2" spans="1:13" x14ac:dyDescent="0.25">
      <c r="D2" t="s">
        <v>47</v>
      </c>
      <c r="E2">
        <f>IF(E4&lt;0,1,0)</f>
        <v>1</v>
      </c>
      <c r="F2">
        <f t="shared" ref="F2:I2" si="0">IF(F4&lt;0,1,0)</f>
        <v>0</v>
      </c>
      <c r="G2">
        <f t="shared" si="0"/>
        <v>0</v>
      </c>
      <c r="H2">
        <f t="shared" si="0"/>
        <v>1</v>
      </c>
      <c r="I2">
        <f t="shared" si="0"/>
        <v>1</v>
      </c>
      <c r="J2" t="s">
        <v>50</v>
      </c>
      <c r="K2" t="s">
        <v>50</v>
      </c>
    </row>
    <row r="3" spans="1:13" x14ac:dyDescent="0.25">
      <c r="D3" t="s">
        <v>47</v>
      </c>
      <c r="E3" t="s">
        <v>49</v>
      </c>
      <c r="F3" t="s">
        <v>49</v>
      </c>
      <c r="G3" t="s">
        <v>49</v>
      </c>
      <c r="H3" t="s">
        <v>49</v>
      </c>
      <c r="I3" t="s">
        <v>49</v>
      </c>
      <c r="J3" t="s">
        <v>48</v>
      </c>
      <c r="K3" t="s">
        <v>48</v>
      </c>
    </row>
    <row r="4" spans="1:13" x14ac:dyDescent="0.25">
      <c r="D4" t="s">
        <v>45</v>
      </c>
      <c r="E4">
        <f>CORREL(E7:E26,$K$7:$K$26)</f>
        <v>-0.51561645472833284</v>
      </c>
      <c r="F4">
        <f t="shared" ref="F4:L4" si="1">CORREL(F7:F26,$K$7:$K$26)</f>
        <v>7.1261159368229299E-2</v>
      </c>
      <c r="G4">
        <f t="shared" si="1"/>
        <v>0.30265468473162432</v>
      </c>
      <c r="H4">
        <f t="shared" si="1"/>
        <v>-9.9638985275718087E-2</v>
      </c>
      <c r="I4">
        <f t="shared" si="1"/>
        <v>-8.3044127518505623E-2</v>
      </c>
      <c r="J4">
        <f t="shared" si="1"/>
        <v>0.14183084186165706</v>
      </c>
      <c r="K4">
        <f t="shared" si="1"/>
        <v>1.0000000000000002</v>
      </c>
      <c r="L4" t="e">
        <f t="shared" si="1"/>
        <v>#DIV/0!</v>
      </c>
    </row>
    <row r="5" spans="1:13" x14ac:dyDescent="0.25">
      <c r="D5" t="s">
        <v>46</v>
      </c>
      <c r="E5">
        <f>CORREL(E$7:E$26,$J$7:$J$26)</f>
        <v>-0.23299160437216468</v>
      </c>
      <c r="F5">
        <f t="shared" ref="F5:L5" si="2">CORREL(F$7:F$26,$J$7:$J$26)</f>
        <v>9.7977654729415636E-2</v>
      </c>
      <c r="G5">
        <f t="shared" si="2"/>
        <v>0.23066752788953848</v>
      </c>
      <c r="H5">
        <f t="shared" si="2"/>
        <v>-0.22813154461873736</v>
      </c>
      <c r="I5">
        <f t="shared" si="2"/>
        <v>-0.29251883585726735</v>
      </c>
      <c r="J5">
        <f t="shared" si="2"/>
        <v>1</v>
      </c>
      <c r="K5">
        <f t="shared" si="2"/>
        <v>0.14183084186165706</v>
      </c>
      <c r="L5" t="e">
        <f t="shared" si="2"/>
        <v>#DIV/0!</v>
      </c>
    </row>
    <row r="6" spans="1:13" x14ac:dyDescent="0.25">
      <c r="A6" t="s">
        <v>367</v>
      </c>
      <c r="C6" t="s">
        <v>0</v>
      </c>
      <c r="D6" t="s">
        <v>2</v>
      </c>
      <c r="E6" t="s">
        <v>369</v>
      </c>
      <c r="F6" t="s">
        <v>370</v>
      </c>
      <c r="G6" t="s">
        <v>4</v>
      </c>
      <c r="H6" t="s">
        <v>55</v>
      </c>
      <c r="I6" t="s">
        <v>5</v>
      </c>
      <c r="J6" t="s">
        <v>368</v>
      </c>
      <c r="K6" t="s">
        <v>54</v>
      </c>
      <c r="L6" t="s">
        <v>8</v>
      </c>
      <c r="M6" t="s">
        <v>51</v>
      </c>
    </row>
    <row r="7" spans="1:13" x14ac:dyDescent="0.25">
      <c r="A7" s="14">
        <v>29843</v>
      </c>
      <c r="B7">
        <v>1</v>
      </c>
      <c r="C7" t="s">
        <v>1</v>
      </c>
      <c r="D7" t="s">
        <v>3</v>
      </c>
      <c r="E7">
        <v>10</v>
      </c>
      <c r="F7">
        <v>25000</v>
      </c>
      <c r="G7">
        <v>60</v>
      </c>
      <c r="H7">
        <v>98</v>
      </c>
      <c r="I7">
        <v>320</v>
      </c>
      <c r="J7" s="1">
        <v>4.5</v>
      </c>
      <c r="K7">
        <v>375</v>
      </c>
      <c r="L7">
        <v>1000</v>
      </c>
    </row>
    <row r="8" spans="1:13" x14ac:dyDescent="0.25">
      <c r="A8" s="14">
        <v>20599</v>
      </c>
      <c r="B8">
        <v>2</v>
      </c>
      <c r="C8" t="s">
        <v>6</v>
      </c>
      <c r="D8" t="s">
        <v>7</v>
      </c>
      <c r="E8">
        <v>20</v>
      </c>
      <c r="F8">
        <v>22000</v>
      </c>
      <c r="G8">
        <v>36</v>
      </c>
      <c r="H8">
        <v>93</v>
      </c>
      <c r="I8">
        <v>236</v>
      </c>
      <c r="J8">
        <v>5</v>
      </c>
      <c r="K8">
        <v>2</v>
      </c>
      <c r="L8">
        <v>1000</v>
      </c>
    </row>
    <row r="9" spans="1:13" x14ac:dyDescent="0.25">
      <c r="A9" s="14">
        <v>9490</v>
      </c>
      <c r="B9">
        <v>3</v>
      </c>
      <c r="C9" t="s">
        <v>9</v>
      </c>
      <c r="D9" t="s">
        <v>10</v>
      </c>
      <c r="E9">
        <v>20</v>
      </c>
      <c r="F9">
        <v>20000</v>
      </c>
      <c r="G9">
        <v>32</v>
      </c>
      <c r="H9">
        <v>90</v>
      </c>
      <c r="I9">
        <v>148</v>
      </c>
      <c r="J9">
        <v>4.7</v>
      </c>
      <c r="K9">
        <v>74</v>
      </c>
      <c r="L9">
        <v>1000</v>
      </c>
    </row>
    <row r="10" spans="1:13" x14ac:dyDescent="0.25">
      <c r="A10" s="14">
        <v>23990</v>
      </c>
      <c r="B10">
        <v>4</v>
      </c>
      <c r="C10" t="s">
        <v>11</v>
      </c>
      <c r="D10" t="s">
        <v>12</v>
      </c>
      <c r="E10">
        <v>17</v>
      </c>
      <c r="F10">
        <v>20000</v>
      </c>
      <c r="G10">
        <v>18</v>
      </c>
      <c r="H10">
        <v>120</v>
      </c>
      <c r="I10">
        <v>217</v>
      </c>
      <c r="J10">
        <v>4.7</v>
      </c>
      <c r="K10">
        <v>33</v>
      </c>
      <c r="L10">
        <v>1000</v>
      </c>
    </row>
    <row r="11" spans="1:13" x14ac:dyDescent="0.25">
      <c r="A11" s="14">
        <v>21350</v>
      </c>
      <c r="B11">
        <v>5</v>
      </c>
      <c r="C11" t="s">
        <v>13</v>
      </c>
      <c r="D11" t="s">
        <v>14</v>
      </c>
      <c r="E11">
        <v>15</v>
      </c>
      <c r="F11">
        <v>20000</v>
      </c>
      <c r="G11">
        <v>47</v>
      </c>
      <c r="H11">
        <v>96</v>
      </c>
      <c r="I11">
        <v>190</v>
      </c>
      <c r="J11">
        <v>4.7</v>
      </c>
      <c r="K11">
        <v>83</v>
      </c>
      <c r="L11">
        <v>1000</v>
      </c>
    </row>
    <row r="12" spans="1:13" x14ac:dyDescent="0.25">
      <c r="A12" s="14">
        <v>56400</v>
      </c>
      <c r="B12">
        <v>6</v>
      </c>
      <c r="C12" s="2" t="s">
        <v>15</v>
      </c>
      <c r="D12" t="s">
        <v>16</v>
      </c>
      <c r="E12">
        <v>5</v>
      </c>
      <c r="F12">
        <v>35000</v>
      </c>
      <c r="G12">
        <v>80</v>
      </c>
      <c r="H12">
        <v>96</v>
      </c>
      <c r="I12">
        <v>270</v>
      </c>
      <c r="J12">
        <v>4.7</v>
      </c>
      <c r="K12">
        <v>69</v>
      </c>
      <c r="L12">
        <v>1000</v>
      </c>
    </row>
    <row r="13" spans="1:13" x14ac:dyDescent="0.25">
      <c r="A13" s="14">
        <v>99990</v>
      </c>
      <c r="B13">
        <v>7</v>
      </c>
      <c r="C13" t="s">
        <v>17</v>
      </c>
      <c r="D13" t="s">
        <v>18</v>
      </c>
      <c r="E13">
        <v>15</v>
      </c>
      <c r="F13">
        <v>25000</v>
      </c>
      <c r="G13">
        <v>32</v>
      </c>
      <c r="H13">
        <v>103</v>
      </c>
      <c r="I13">
        <v>260</v>
      </c>
      <c r="J13">
        <v>5</v>
      </c>
      <c r="K13">
        <v>15</v>
      </c>
      <c r="L13">
        <v>1000</v>
      </c>
    </row>
    <row r="14" spans="1:13" x14ac:dyDescent="0.25">
      <c r="A14" s="14">
        <v>9890</v>
      </c>
      <c r="B14">
        <v>8</v>
      </c>
      <c r="C14" t="s">
        <v>19</v>
      </c>
      <c r="D14" t="s">
        <v>20</v>
      </c>
      <c r="E14">
        <v>20</v>
      </c>
      <c r="F14">
        <v>20000</v>
      </c>
      <c r="G14">
        <v>32</v>
      </c>
      <c r="H14">
        <v>103</v>
      </c>
      <c r="I14">
        <v>205</v>
      </c>
      <c r="J14">
        <v>4.4000000000000004</v>
      </c>
      <c r="K14">
        <v>12</v>
      </c>
      <c r="L14">
        <v>1000</v>
      </c>
    </row>
    <row r="15" spans="1:13" x14ac:dyDescent="0.25">
      <c r="A15" s="16">
        <v>17890</v>
      </c>
      <c r="B15">
        <v>9</v>
      </c>
      <c r="C15" t="s">
        <v>21</v>
      </c>
      <c r="D15" t="s">
        <v>22</v>
      </c>
      <c r="E15">
        <v>10</v>
      </c>
      <c r="F15">
        <v>30000</v>
      </c>
      <c r="G15">
        <v>32</v>
      </c>
      <c r="H15">
        <v>98</v>
      </c>
      <c r="I15">
        <v>276</v>
      </c>
      <c r="J15">
        <v>4.5999999999999996</v>
      </c>
      <c r="K15">
        <v>31</v>
      </c>
      <c r="L15">
        <v>1000</v>
      </c>
    </row>
    <row r="16" spans="1:13" x14ac:dyDescent="0.25">
      <c r="A16" s="14">
        <v>1910</v>
      </c>
      <c r="B16">
        <v>10</v>
      </c>
      <c r="C16" t="s">
        <v>23</v>
      </c>
      <c r="D16" t="s">
        <v>24</v>
      </c>
      <c r="E16">
        <v>20</v>
      </c>
      <c r="F16">
        <v>20000</v>
      </c>
      <c r="G16">
        <v>32</v>
      </c>
      <c r="H16">
        <v>105</v>
      </c>
      <c r="I16">
        <v>300</v>
      </c>
      <c r="J16">
        <v>3.7</v>
      </c>
      <c r="K16">
        <v>6</v>
      </c>
      <c r="L16">
        <v>1000</v>
      </c>
    </row>
    <row r="17" spans="1:12" x14ac:dyDescent="0.25">
      <c r="A17" s="14">
        <v>3990</v>
      </c>
      <c r="B17">
        <v>11</v>
      </c>
      <c r="C17" t="s">
        <v>25</v>
      </c>
      <c r="D17" t="s">
        <v>26</v>
      </c>
      <c r="E17">
        <v>12</v>
      </c>
      <c r="F17">
        <v>22000</v>
      </c>
      <c r="G17">
        <v>24</v>
      </c>
      <c r="H17">
        <v>98</v>
      </c>
      <c r="I17">
        <v>120</v>
      </c>
      <c r="J17">
        <v>4.5999999999999996</v>
      </c>
      <c r="K17">
        <v>261</v>
      </c>
      <c r="L17">
        <v>1000</v>
      </c>
    </row>
    <row r="18" spans="1:12" x14ac:dyDescent="0.25">
      <c r="A18" s="14">
        <v>19990</v>
      </c>
      <c r="B18">
        <v>12</v>
      </c>
      <c r="C18" t="s">
        <v>27</v>
      </c>
      <c r="D18" t="s">
        <v>28</v>
      </c>
      <c r="E18">
        <v>20</v>
      </c>
      <c r="F18">
        <v>20000</v>
      </c>
      <c r="G18">
        <v>32</v>
      </c>
      <c r="H18">
        <v>116</v>
      </c>
      <c r="I18">
        <v>352</v>
      </c>
      <c r="J18">
        <v>3.5</v>
      </c>
      <c r="K18">
        <v>19</v>
      </c>
      <c r="L18">
        <v>1000</v>
      </c>
    </row>
    <row r="19" spans="1:12" x14ac:dyDescent="0.25">
      <c r="A19" s="14">
        <v>29999</v>
      </c>
      <c r="B19">
        <v>13</v>
      </c>
      <c r="C19" t="s">
        <v>29</v>
      </c>
      <c r="D19" t="s">
        <v>30</v>
      </c>
      <c r="E19">
        <v>20</v>
      </c>
      <c r="F19">
        <v>40000</v>
      </c>
      <c r="G19">
        <v>32</v>
      </c>
      <c r="H19">
        <v>40</v>
      </c>
      <c r="I19">
        <v>346</v>
      </c>
      <c r="J19">
        <v>4.3</v>
      </c>
      <c r="K19">
        <v>32</v>
      </c>
      <c r="L19">
        <v>1000</v>
      </c>
    </row>
    <row r="20" spans="1:12" x14ac:dyDescent="0.25">
      <c r="A20" s="14">
        <v>5362</v>
      </c>
      <c r="B20">
        <v>14</v>
      </c>
      <c r="C20" t="s">
        <v>31</v>
      </c>
      <c r="D20" t="s">
        <v>32</v>
      </c>
      <c r="E20">
        <v>20</v>
      </c>
      <c r="F20">
        <v>20000</v>
      </c>
      <c r="G20">
        <v>32</v>
      </c>
      <c r="H20">
        <v>113</v>
      </c>
      <c r="I20">
        <v>247</v>
      </c>
      <c r="J20">
        <v>4.0999999999999996</v>
      </c>
      <c r="K20">
        <v>50</v>
      </c>
      <c r="L20">
        <v>1000</v>
      </c>
    </row>
    <row r="21" spans="1:12" x14ac:dyDescent="0.25">
      <c r="A21" s="14">
        <v>16690</v>
      </c>
      <c r="B21">
        <v>15</v>
      </c>
      <c r="C21" t="s">
        <v>33</v>
      </c>
      <c r="D21" t="s">
        <v>34</v>
      </c>
      <c r="E21">
        <v>20</v>
      </c>
      <c r="F21">
        <v>20000</v>
      </c>
      <c r="G21">
        <v>32</v>
      </c>
      <c r="H21">
        <v>113</v>
      </c>
      <c r="I21">
        <v>250</v>
      </c>
      <c r="J21">
        <v>3.5</v>
      </c>
      <c r="K21">
        <v>8</v>
      </c>
      <c r="L21">
        <v>1000</v>
      </c>
    </row>
    <row r="22" spans="1:12" x14ac:dyDescent="0.25">
      <c r="A22" s="15">
        <v>2700</v>
      </c>
      <c r="B22">
        <v>16</v>
      </c>
      <c r="C22" t="s">
        <v>35</v>
      </c>
      <c r="D22" t="s">
        <v>36</v>
      </c>
      <c r="E22">
        <v>20</v>
      </c>
      <c r="F22">
        <v>20000</v>
      </c>
      <c r="G22">
        <v>32</v>
      </c>
      <c r="H22">
        <v>102</v>
      </c>
      <c r="I22">
        <v>158</v>
      </c>
      <c r="J22">
        <v>4.2</v>
      </c>
      <c r="K22">
        <v>24</v>
      </c>
      <c r="L22">
        <v>1000</v>
      </c>
    </row>
    <row r="23" spans="1:12" x14ac:dyDescent="0.25">
      <c r="A23" s="14">
        <v>2891</v>
      </c>
      <c r="B23">
        <v>17</v>
      </c>
      <c r="C23" t="s">
        <v>37</v>
      </c>
      <c r="D23" t="s">
        <v>38</v>
      </c>
      <c r="E23">
        <v>20</v>
      </c>
      <c r="F23">
        <v>20000</v>
      </c>
      <c r="G23">
        <v>2</v>
      </c>
      <c r="H23">
        <v>118</v>
      </c>
      <c r="I23">
        <v>275</v>
      </c>
      <c r="J23">
        <v>4</v>
      </c>
      <c r="K23">
        <v>55</v>
      </c>
      <c r="L23">
        <v>1000</v>
      </c>
    </row>
    <row r="24" spans="1:12" x14ac:dyDescent="0.25">
      <c r="A24" s="14">
        <v>12600</v>
      </c>
      <c r="B24">
        <v>18</v>
      </c>
      <c r="C24" t="s">
        <v>39</v>
      </c>
      <c r="D24" t="s">
        <v>40</v>
      </c>
      <c r="E24">
        <v>20</v>
      </c>
      <c r="F24">
        <v>20000</v>
      </c>
      <c r="G24">
        <v>35</v>
      </c>
      <c r="H24">
        <v>103</v>
      </c>
      <c r="I24">
        <v>133</v>
      </c>
      <c r="J24">
        <v>4.7</v>
      </c>
      <c r="K24">
        <v>19</v>
      </c>
      <c r="L24">
        <v>1000</v>
      </c>
    </row>
    <row r="25" spans="1:12" x14ac:dyDescent="0.25">
      <c r="A25" s="15">
        <v>9849</v>
      </c>
      <c r="B25">
        <v>19</v>
      </c>
      <c r="C25" t="s">
        <v>41</v>
      </c>
      <c r="D25" t="s">
        <v>42</v>
      </c>
      <c r="E25">
        <v>20</v>
      </c>
      <c r="F25">
        <v>20000</v>
      </c>
      <c r="G25">
        <v>32</v>
      </c>
      <c r="H25">
        <v>115</v>
      </c>
      <c r="I25">
        <v>339</v>
      </c>
      <c r="J25">
        <v>4.9000000000000004</v>
      </c>
      <c r="K25">
        <v>7</v>
      </c>
      <c r="L25">
        <v>1000</v>
      </c>
    </row>
    <row r="26" spans="1:12" x14ac:dyDescent="0.25">
      <c r="A26" s="14">
        <v>25150</v>
      </c>
      <c r="B26">
        <v>20</v>
      </c>
      <c r="C26" t="s">
        <v>43</v>
      </c>
      <c r="D26" t="s">
        <v>44</v>
      </c>
      <c r="E26">
        <v>12</v>
      </c>
      <c r="F26">
        <v>28000</v>
      </c>
      <c r="G26">
        <v>32</v>
      </c>
      <c r="H26">
        <v>109</v>
      </c>
      <c r="I26">
        <v>250</v>
      </c>
      <c r="J26">
        <v>3.6</v>
      </c>
      <c r="K26">
        <v>42</v>
      </c>
      <c r="L26">
        <v>1000</v>
      </c>
    </row>
    <row r="29" spans="1:12" x14ac:dyDescent="0.25">
      <c r="A29" t="s">
        <v>53</v>
      </c>
      <c r="D29" t="s">
        <v>52</v>
      </c>
    </row>
    <row r="30" spans="1:12" x14ac:dyDescent="0.25">
      <c r="C30" t="str">
        <f>C6</f>
        <v>marka</v>
      </c>
      <c r="D30" t="str">
        <f>D6</f>
        <v>tipus</v>
      </c>
    </row>
    <row r="31" spans="1:12" x14ac:dyDescent="0.25">
      <c r="B31">
        <f>B7</f>
        <v>1</v>
      </c>
      <c r="C31" t="str">
        <f t="shared" ref="C31:D46" si="3">C7</f>
        <v>HP</v>
      </c>
      <c r="D31" t="str">
        <f t="shared" si="3"/>
        <v>HyperX Cloud II</v>
      </c>
      <c r="E31">
        <f>RANK(E7,E$7:E$26,E$1)</f>
        <v>2</v>
      </c>
      <c r="F31">
        <f t="shared" ref="F31:K31" si="4">RANK(F7,F$7:F$26,F$1)</f>
        <v>5</v>
      </c>
      <c r="G31">
        <f t="shared" si="4"/>
        <v>19</v>
      </c>
      <c r="H31">
        <f t="shared" si="4"/>
        <v>13</v>
      </c>
      <c r="I31">
        <f t="shared" si="4"/>
        <v>17</v>
      </c>
      <c r="J31">
        <f t="shared" si="4"/>
        <v>11</v>
      </c>
      <c r="K31">
        <f t="shared" si="4"/>
        <v>1</v>
      </c>
      <c r="L31" s="17">
        <f>A7</f>
        <v>29843</v>
      </c>
    </row>
    <row r="32" spans="1:12" x14ac:dyDescent="0.25">
      <c r="B32">
        <f t="shared" ref="B32:D47" si="5">B8</f>
        <v>2</v>
      </c>
      <c r="C32" t="str">
        <f t="shared" si="3"/>
        <v>SteelSeries</v>
      </c>
      <c r="D32" t="str">
        <f t="shared" si="3"/>
        <v>Arctis Nova 1</v>
      </c>
      <c r="E32">
        <f t="shared" ref="E32:K47" si="6">RANK(E8,E$7:E$26,E$1)</f>
        <v>9</v>
      </c>
      <c r="F32">
        <f t="shared" si="6"/>
        <v>7</v>
      </c>
      <c r="G32">
        <f t="shared" si="6"/>
        <v>17</v>
      </c>
      <c r="H32">
        <f t="shared" si="6"/>
        <v>18</v>
      </c>
      <c r="I32">
        <f t="shared" si="6"/>
        <v>8</v>
      </c>
      <c r="J32">
        <f t="shared" si="6"/>
        <v>1</v>
      </c>
      <c r="K32">
        <f t="shared" si="6"/>
        <v>20</v>
      </c>
      <c r="L32" s="17">
        <f t="shared" ref="L32:L50" si="7">A8</f>
        <v>20599</v>
      </c>
    </row>
    <row r="33" spans="2:12" x14ac:dyDescent="0.25">
      <c r="B33">
        <f t="shared" si="5"/>
        <v>3</v>
      </c>
      <c r="C33" t="str">
        <f t="shared" si="3"/>
        <v>JBL</v>
      </c>
      <c r="D33" t="str">
        <f t="shared" si="3"/>
        <v>Tune 500</v>
      </c>
      <c r="E33">
        <f t="shared" si="6"/>
        <v>9</v>
      </c>
      <c r="F33">
        <f t="shared" si="6"/>
        <v>9</v>
      </c>
      <c r="G33">
        <f t="shared" si="6"/>
        <v>4</v>
      </c>
      <c r="H33">
        <f t="shared" si="6"/>
        <v>19</v>
      </c>
      <c r="I33">
        <f t="shared" si="6"/>
        <v>3</v>
      </c>
      <c r="J33">
        <f t="shared" si="6"/>
        <v>4</v>
      </c>
      <c r="K33">
        <f t="shared" si="6"/>
        <v>4</v>
      </c>
      <c r="L33" s="17">
        <f t="shared" si="7"/>
        <v>9490</v>
      </c>
    </row>
    <row r="34" spans="2:12" x14ac:dyDescent="0.25">
      <c r="B34">
        <f t="shared" si="5"/>
        <v>4</v>
      </c>
      <c r="C34" t="str">
        <f t="shared" si="3"/>
        <v>Sennheiser</v>
      </c>
      <c r="D34" t="str">
        <f t="shared" si="3"/>
        <v>HD 400S</v>
      </c>
      <c r="E34">
        <f t="shared" si="6"/>
        <v>8</v>
      </c>
      <c r="F34">
        <f t="shared" si="6"/>
        <v>9</v>
      </c>
      <c r="G34">
        <f t="shared" si="6"/>
        <v>2</v>
      </c>
      <c r="H34">
        <f t="shared" si="6"/>
        <v>1</v>
      </c>
      <c r="I34">
        <f t="shared" si="6"/>
        <v>7</v>
      </c>
      <c r="J34">
        <f t="shared" si="6"/>
        <v>4</v>
      </c>
      <c r="K34">
        <f t="shared" si="6"/>
        <v>9</v>
      </c>
      <c r="L34" s="17">
        <f t="shared" si="7"/>
        <v>23990</v>
      </c>
    </row>
    <row r="35" spans="2:12" x14ac:dyDescent="0.25">
      <c r="B35">
        <f t="shared" si="5"/>
        <v>5</v>
      </c>
      <c r="C35" t="str">
        <f t="shared" si="3"/>
        <v>Audio-Technica</v>
      </c>
      <c r="D35" t="str">
        <f t="shared" si="3"/>
        <v>ATH-M20X</v>
      </c>
      <c r="E35">
        <f t="shared" si="6"/>
        <v>6</v>
      </c>
      <c r="F35">
        <f t="shared" si="6"/>
        <v>9</v>
      </c>
      <c r="G35">
        <f t="shared" si="6"/>
        <v>18</v>
      </c>
      <c r="H35">
        <f t="shared" si="6"/>
        <v>16</v>
      </c>
      <c r="I35">
        <f t="shared" si="6"/>
        <v>5</v>
      </c>
      <c r="J35">
        <f t="shared" si="6"/>
        <v>4</v>
      </c>
      <c r="K35">
        <f t="shared" si="6"/>
        <v>3</v>
      </c>
      <c r="L35" s="17">
        <f t="shared" si="7"/>
        <v>21350</v>
      </c>
    </row>
    <row r="36" spans="2:12" x14ac:dyDescent="0.25">
      <c r="B36">
        <f t="shared" si="5"/>
        <v>6</v>
      </c>
      <c r="C36" t="str">
        <f t="shared" si="3"/>
        <v>beyerdynamic</v>
      </c>
      <c r="D36" t="str">
        <f t="shared" si="3"/>
        <v>DT 770 PRO (80 OHM)</v>
      </c>
      <c r="E36">
        <f t="shared" si="6"/>
        <v>1</v>
      </c>
      <c r="F36">
        <f t="shared" si="6"/>
        <v>2</v>
      </c>
      <c r="G36">
        <f t="shared" si="6"/>
        <v>20</v>
      </c>
      <c r="H36">
        <f t="shared" si="6"/>
        <v>16</v>
      </c>
      <c r="I36">
        <f t="shared" si="6"/>
        <v>13</v>
      </c>
      <c r="J36">
        <f t="shared" si="6"/>
        <v>4</v>
      </c>
      <c r="K36">
        <f t="shared" si="6"/>
        <v>5</v>
      </c>
      <c r="L36" s="17">
        <f t="shared" si="7"/>
        <v>56400</v>
      </c>
    </row>
    <row r="37" spans="2:12" x14ac:dyDescent="0.25">
      <c r="B37">
        <f t="shared" si="5"/>
        <v>7</v>
      </c>
      <c r="C37" t="str">
        <f t="shared" si="3"/>
        <v>Meze</v>
      </c>
      <c r="D37" t="str">
        <f t="shared" si="3"/>
        <v>99 Classics</v>
      </c>
      <c r="E37">
        <f t="shared" si="6"/>
        <v>6</v>
      </c>
      <c r="F37">
        <f t="shared" si="6"/>
        <v>5</v>
      </c>
      <c r="G37">
        <f t="shared" si="6"/>
        <v>4</v>
      </c>
      <c r="H37">
        <f t="shared" si="6"/>
        <v>9</v>
      </c>
      <c r="I37">
        <f t="shared" si="6"/>
        <v>12</v>
      </c>
      <c r="J37">
        <f t="shared" si="6"/>
        <v>1</v>
      </c>
      <c r="K37">
        <f t="shared" si="6"/>
        <v>15</v>
      </c>
      <c r="L37" s="17">
        <f t="shared" si="7"/>
        <v>99990</v>
      </c>
    </row>
    <row r="38" spans="2:12" x14ac:dyDescent="0.25">
      <c r="B38">
        <f t="shared" si="5"/>
        <v>8</v>
      </c>
      <c r="C38" t="str">
        <f t="shared" si="3"/>
        <v>A4Tech</v>
      </c>
      <c r="D38" t="str">
        <f t="shared" si="3"/>
        <v>Bloodz Combat G500</v>
      </c>
      <c r="E38">
        <f t="shared" si="6"/>
        <v>9</v>
      </c>
      <c r="F38">
        <f t="shared" si="6"/>
        <v>9</v>
      </c>
      <c r="G38">
        <f t="shared" si="6"/>
        <v>4</v>
      </c>
      <c r="H38">
        <f t="shared" si="6"/>
        <v>9</v>
      </c>
      <c r="I38">
        <f t="shared" si="6"/>
        <v>6</v>
      </c>
      <c r="J38">
        <f t="shared" si="6"/>
        <v>12</v>
      </c>
      <c r="K38">
        <f t="shared" si="6"/>
        <v>16</v>
      </c>
      <c r="L38" s="17">
        <f t="shared" si="7"/>
        <v>9890</v>
      </c>
    </row>
    <row r="39" spans="2:12" x14ac:dyDescent="0.25">
      <c r="B39">
        <f t="shared" si="5"/>
        <v>9</v>
      </c>
      <c r="C39" t="str">
        <f t="shared" si="3"/>
        <v>Samson</v>
      </c>
      <c r="D39" t="str">
        <f t="shared" si="3"/>
        <v>SR850</v>
      </c>
      <c r="E39">
        <f t="shared" si="6"/>
        <v>2</v>
      </c>
      <c r="F39">
        <f t="shared" si="6"/>
        <v>3</v>
      </c>
      <c r="G39">
        <f t="shared" si="6"/>
        <v>4</v>
      </c>
      <c r="H39">
        <f t="shared" si="6"/>
        <v>13</v>
      </c>
      <c r="I39">
        <f t="shared" si="6"/>
        <v>15</v>
      </c>
      <c r="J39">
        <f t="shared" si="6"/>
        <v>9</v>
      </c>
      <c r="K39">
        <f t="shared" si="6"/>
        <v>11</v>
      </c>
      <c r="L39" s="17">
        <f t="shared" si="7"/>
        <v>17890</v>
      </c>
    </row>
    <row r="40" spans="2:12" x14ac:dyDescent="0.25">
      <c r="B40">
        <f t="shared" si="5"/>
        <v>10</v>
      </c>
      <c r="C40" t="str">
        <f t="shared" si="3"/>
        <v>Esperanza</v>
      </c>
      <c r="D40" t="str">
        <f t="shared" si="3"/>
        <v>EH120</v>
      </c>
      <c r="E40">
        <f t="shared" si="6"/>
        <v>9</v>
      </c>
      <c r="F40">
        <f t="shared" si="6"/>
        <v>9</v>
      </c>
      <c r="G40">
        <f t="shared" si="6"/>
        <v>4</v>
      </c>
      <c r="H40">
        <f t="shared" si="6"/>
        <v>8</v>
      </c>
      <c r="I40">
        <f t="shared" si="6"/>
        <v>16</v>
      </c>
      <c r="J40">
        <f t="shared" si="6"/>
        <v>17</v>
      </c>
      <c r="K40">
        <f t="shared" si="6"/>
        <v>19</v>
      </c>
      <c r="L40" s="17">
        <f t="shared" si="7"/>
        <v>1910</v>
      </c>
    </row>
    <row r="41" spans="2:12" x14ac:dyDescent="0.25">
      <c r="B41">
        <f t="shared" si="5"/>
        <v>11</v>
      </c>
      <c r="C41" t="str">
        <f t="shared" si="3"/>
        <v>Sony</v>
      </c>
      <c r="D41" t="str">
        <f t="shared" si="3"/>
        <v>MDR-ZX110</v>
      </c>
      <c r="E41">
        <f t="shared" si="6"/>
        <v>4</v>
      </c>
      <c r="F41">
        <f t="shared" si="6"/>
        <v>7</v>
      </c>
      <c r="G41">
        <f t="shared" si="6"/>
        <v>3</v>
      </c>
      <c r="H41">
        <f t="shared" si="6"/>
        <v>13</v>
      </c>
      <c r="I41">
        <f t="shared" si="6"/>
        <v>1</v>
      </c>
      <c r="J41">
        <f t="shared" si="6"/>
        <v>9</v>
      </c>
      <c r="K41">
        <f t="shared" si="6"/>
        <v>2</v>
      </c>
      <c r="L41" s="17">
        <f t="shared" si="7"/>
        <v>3990</v>
      </c>
    </row>
    <row r="42" spans="2:12" x14ac:dyDescent="0.25">
      <c r="B42">
        <f t="shared" si="5"/>
        <v>12</v>
      </c>
      <c r="C42" t="str">
        <f t="shared" si="3"/>
        <v>Acer</v>
      </c>
      <c r="D42" t="str">
        <f t="shared" si="3"/>
        <v>Predator Galea 350</v>
      </c>
      <c r="E42">
        <f t="shared" si="6"/>
        <v>9</v>
      </c>
      <c r="F42">
        <f t="shared" si="6"/>
        <v>9</v>
      </c>
      <c r="G42">
        <f t="shared" si="6"/>
        <v>4</v>
      </c>
      <c r="H42">
        <f t="shared" si="6"/>
        <v>3</v>
      </c>
      <c r="I42">
        <f t="shared" si="6"/>
        <v>20</v>
      </c>
      <c r="J42">
        <f t="shared" si="6"/>
        <v>19</v>
      </c>
      <c r="K42">
        <f t="shared" si="6"/>
        <v>13</v>
      </c>
      <c r="L42" s="17">
        <f t="shared" si="7"/>
        <v>19990</v>
      </c>
    </row>
    <row r="43" spans="2:12" x14ac:dyDescent="0.25">
      <c r="B43">
        <f t="shared" si="5"/>
        <v>13</v>
      </c>
      <c r="C43" t="str">
        <f t="shared" si="3"/>
        <v>Asus</v>
      </c>
      <c r="D43" t="str">
        <f t="shared" si="3"/>
        <v>ROG Delta Core</v>
      </c>
      <c r="E43">
        <f t="shared" si="6"/>
        <v>9</v>
      </c>
      <c r="F43">
        <f t="shared" si="6"/>
        <v>1</v>
      </c>
      <c r="G43">
        <f t="shared" si="6"/>
        <v>4</v>
      </c>
      <c r="H43">
        <f t="shared" si="6"/>
        <v>20</v>
      </c>
      <c r="I43">
        <f t="shared" si="6"/>
        <v>19</v>
      </c>
      <c r="J43">
        <f t="shared" si="6"/>
        <v>13</v>
      </c>
      <c r="K43">
        <f t="shared" si="6"/>
        <v>10</v>
      </c>
      <c r="L43" s="17">
        <f t="shared" si="7"/>
        <v>29999</v>
      </c>
    </row>
    <row r="44" spans="2:12" x14ac:dyDescent="0.25">
      <c r="B44">
        <f t="shared" si="5"/>
        <v>14</v>
      </c>
      <c r="C44" t="str">
        <f t="shared" si="3"/>
        <v>Aula</v>
      </c>
      <c r="D44" t="str">
        <f t="shared" si="3"/>
        <v>Prime Basic</v>
      </c>
      <c r="E44">
        <f t="shared" si="6"/>
        <v>9</v>
      </c>
      <c r="F44">
        <f t="shared" si="6"/>
        <v>9</v>
      </c>
      <c r="G44">
        <f t="shared" si="6"/>
        <v>4</v>
      </c>
      <c r="H44">
        <f t="shared" si="6"/>
        <v>5</v>
      </c>
      <c r="I44">
        <f t="shared" si="6"/>
        <v>9</v>
      </c>
      <c r="J44">
        <f t="shared" si="6"/>
        <v>15</v>
      </c>
      <c r="K44">
        <f t="shared" si="6"/>
        <v>7</v>
      </c>
      <c r="L44" s="17">
        <f t="shared" si="7"/>
        <v>5362</v>
      </c>
    </row>
    <row r="45" spans="2:12" x14ac:dyDescent="0.25">
      <c r="B45">
        <f t="shared" si="5"/>
        <v>15</v>
      </c>
      <c r="C45" t="str">
        <f t="shared" si="3"/>
        <v>Corsair</v>
      </c>
      <c r="D45" t="str">
        <f t="shared" si="3"/>
        <v>HS35</v>
      </c>
      <c r="E45">
        <f t="shared" si="6"/>
        <v>9</v>
      </c>
      <c r="F45">
        <f t="shared" si="6"/>
        <v>9</v>
      </c>
      <c r="G45">
        <f t="shared" si="6"/>
        <v>4</v>
      </c>
      <c r="H45">
        <f t="shared" si="6"/>
        <v>5</v>
      </c>
      <c r="I45">
        <f t="shared" si="6"/>
        <v>10</v>
      </c>
      <c r="J45">
        <f t="shared" si="6"/>
        <v>19</v>
      </c>
      <c r="K45">
        <f t="shared" si="6"/>
        <v>17</v>
      </c>
      <c r="L45" s="17">
        <f t="shared" si="7"/>
        <v>16690</v>
      </c>
    </row>
    <row r="46" spans="2:12" x14ac:dyDescent="0.25">
      <c r="B46">
        <f t="shared" si="5"/>
        <v>16</v>
      </c>
      <c r="C46" t="str">
        <f t="shared" si="3"/>
        <v>Genius</v>
      </c>
      <c r="D46" t="str">
        <f t="shared" si="3"/>
        <v>Hs-400A</v>
      </c>
      <c r="E46">
        <f t="shared" si="6"/>
        <v>9</v>
      </c>
      <c r="F46">
        <f t="shared" si="6"/>
        <v>9</v>
      </c>
      <c r="G46">
        <f t="shared" si="6"/>
        <v>4</v>
      </c>
      <c r="H46">
        <f t="shared" si="6"/>
        <v>12</v>
      </c>
      <c r="I46">
        <f t="shared" si="6"/>
        <v>4</v>
      </c>
      <c r="J46">
        <f t="shared" si="6"/>
        <v>14</v>
      </c>
      <c r="K46">
        <f t="shared" si="6"/>
        <v>12</v>
      </c>
      <c r="L46" s="17">
        <f t="shared" si="7"/>
        <v>2700</v>
      </c>
    </row>
    <row r="47" spans="2:12" x14ac:dyDescent="0.25">
      <c r="B47">
        <f t="shared" si="5"/>
        <v>17</v>
      </c>
      <c r="C47" t="str">
        <f t="shared" si="5"/>
        <v>Zalman</v>
      </c>
      <c r="D47" t="str">
        <f t="shared" si="5"/>
        <v>ZM-HPS200</v>
      </c>
      <c r="E47">
        <f t="shared" si="6"/>
        <v>9</v>
      </c>
      <c r="F47">
        <f t="shared" si="6"/>
        <v>9</v>
      </c>
      <c r="G47">
        <f t="shared" si="6"/>
        <v>1</v>
      </c>
      <c r="H47">
        <f t="shared" si="6"/>
        <v>2</v>
      </c>
      <c r="I47">
        <f t="shared" si="6"/>
        <v>14</v>
      </c>
      <c r="J47">
        <f t="shared" si="6"/>
        <v>16</v>
      </c>
      <c r="K47">
        <f t="shared" si="6"/>
        <v>6</v>
      </c>
      <c r="L47" s="17">
        <f t="shared" si="7"/>
        <v>2891</v>
      </c>
    </row>
    <row r="48" spans="2:12" x14ac:dyDescent="0.25">
      <c r="B48">
        <f t="shared" ref="B48:D50" si="8">B24</f>
        <v>18</v>
      </c>
      <c r="C48" t="str">
        <f t="shared" si="8"/>
        <v>Yamaha</v>
      </c>
      <c r="D48" t="str">
        <f t="shared" si="8"/>
        <v>HPH-50</v>
      </c>
      <c r="E48">
        <f t="shared" ref="E48:K50" si="9">RANK(E24,E$7:E$26,E$1)</f>
        <v>9</v>
      </c>
      <c r="F48">
        <f t="shared" si="9"/>
        <v>9</v>
      </c>
      <c r="G48">
        <f t="shared" si="9"/>
        <v>16</v>
      </c>
      <c r="H48">
        <f t="shared" si="9"/>
        <v>9</v>
      </c>
      <c r="I48">
        <f t="shared" si="9"/>
        <v>2</v>
      </c>
      <c r="J48">
        <f t="shared" si="9"/>
        <v>4</v>
      </c>
      <c r="K48">
        <f t="shared" si="9"/>
        <v>13</v>
      </c>
      <c r="L48" s="17">
        <f t="shared" si="7"/>
        <v>12600</v>
      </c>
    </row>
    <row r="49" spans="2:12" x14ac:dyDescent="0.25">
      <c r="B49">
        <f t="shared" si="8"/>
        <v>19</v>
      </c>
      <c r="C49" t="str">
        <f t="shared" si="8"/>
        <v>Trust</v>
      </c>
      <c r="D49" t="str">
        <f t="shared" si="8"/>
        <v>GXT 488 Forze PS4</v>
      </c>
      <c r="E49">
        <f t="shared" si="9"/>
        <v>9</v>
      </c>
      <c r="F49">
        <f t="shared" si="9"/>
        <v>9</v>
      </c>
      <c r="G49">
        <f t="shared" si="9"/>
        <v>4</v>
      </c>
      <c r="H49">
        <f t="shared" si="9"/>
        <v>4</v>
      </c>
      <c r="I49">
        <f t="shared" si="9"/>
        <v>18</v>
      </c>
      <c r="J49">
        <f t="shared" si="9"/>
        <v>3</v>
      </c>
      <c r="K49">
        <f t="shared" si="9"/>
        <v>18</v>
      </c>
      <c r="L49" s="17">
        <f t="shared" si="7"/>
        <v>9849</v>
      </c>
    </row>
    <row r="50" spans="2:12" x14ac:dyDescent="0.25">
      <c r="B50">
        <f t="shared" si="8"/>
        <v>20</v>
      </c>
      <c r="C50" t="str">
        <f t="shared" si="8"/>
        <v xml:space="preserve">Razer </v>
      </c>
      <c r="D50" t="str">
        <f t="shared" si="8"/>
        <v>Kraken X</v>
      </c>
      <c r="E50">
        <f t="shared" si="9"/>
        <v>4</v>
      </c>
      <c r="F50">
        <f t="shared" si="9"/>
        <v>4</v>
      </c>
      <c r="G50">
        <f t="shared" si="9"/>
        <v>4</v>
      </c>
      <c r="H50">
        <f t="shared" si="9"/>
        <v>7</v>
      </c>
      <c r="I50">
        <f t="shared" si="9"/>
        <v>10</v>
      </c>
      <c r="J50">
        <f t="shared" si="9"/>
        <v>18</v>
      </c>
      <c r="K50">
        <f t="shared" si="9"/>
        <v>8</v>
      </c>
      <c r="L50" s="17">
        <f t="shared" si="7"/>
        <v>25150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E080A-C554-44FC-99DD-4F539B081C32}">
  <dimension ref="C3:AL109"/>
  <sheetViews>
    <sheetView topLeftCell="A76" zoomScale="175" zoomScaleNormal="175" workbookViewId="0">
      <selection activeCell="O78" sqref="O78"/>
    </sheetView>
  </sheetViews>
  <sheetFormatPr defaultRowHeight="15" x14ac:dyDescent="0.25"/>
  <sheetData>
    <row r="3" spans="3:38" ht="18.75" x14ac:dyDescent="0.25">
      <c r="C3" s="3"/>
      <c r="AA3" s="3"/>
    </row>
    <row r="4" spans="3:38" x14ac:dyDescent="0.25">
      <c r="C4" s="4"/>
      <c r="AA4" s="4"/>
    </row>
    <row r="7" spans="3:38" ht="31.5" x14ac:dyDescent="0.25">
      <c r="C7" s="5" t="s">
        <v>57</v>
      </c>
      <c r="D7" s="6">
        <v>4950299</v>
      </c>
      <c r="E7" s="5" t="s">
        <v>58</v>
      </c>
      <c r="F7" s="6">
        <v>20</v>
      </c>
      <c r="G7" s="5" t="s">
        <v>59</v>
      </c>
      <c r="H7" s="6">
        <v>7</v>
      </c>
      <c r="I7" s="5" t="s">
        <v>60</v>
      </c>
      <c r="J7" s="6">
        <v>20</v>
      </c>
      <c r="K7" s="5" t="s">
        <v>61</v>
      </c>
      <c r="L7" s="6">
        <v>0</v>
      </c>
      <c r="M7" s="5" t="s">
        <v>62</v>
      </c>
      <c r="N7" s="6" t="s">
        <v>371</v>
      </c>
      <c r="AA7" s="5" t="s">
        <v>57</v>
      </c>
      <c r="AB7" s="6">
        <v>9248774</v>
      </c>
      <c r="AC7" s="5" t="s">
        <v>58</v>
      </c>
      <c r="AD7" s="6">
        <v>20</v>
      </c>
      <c r="AE7" s="5" t="s">
        <v>59</v>
      </c>
      <c r="AF7" s="6">
        <v>7</v>
      </c>
      <c r="AG7" s="5" t="s">
        <v>60</v>
      </c>
      <c r="AH7" s="6">
        <v>20</v>
      </c>
      <c r="AI7" s="5" t="s">
        <v>61</v>
      </c>
      <c r="AJ7" s="6">
        <v>0</v>
      </c>
      <c r="AK7" s="5" t="s">
        <v>62</v>
      </c>
      <c r="AL7" s="6" t="s">
        <v>395</v>
      </c>
    </row>
    <row r="8" spans="3:38" ht="19.5" thickBot="1" x14ac:dyDescent="0.3">
      <c r="C8" s="3"/>
      <c r="AA8" s="3"/>
    </row>
    <row r="9" spans="3:38" ht="15.75" thickBot="1" x14ac:dyDescent="0.3">
      <c r="C9" s="7" t="s">
        <v>64</v>
      </c>
      <c r="D9" s="7" t="s">
        <v>65</v>
      </c>
      <c r="E9" s="7" t="s">
        <v>66</v>
      </c>
      <c r="F9" s="7" t="s">
        <v>67</v>
      </c>
      <c r="G9" s="7" t="s">
        <v>68</v>
      </c>
      <c r="H9" s="7" t="s">
        <v>69</v>
      </c>
      <c r="I9" s="7" t="s">
        <v>70</v>
      </c>
      <c r="J9" s="7" t="s">
        <v>71</v>
      </c>
      <c r="K9" s="7" t="s">
        <v>72</v>
      </c>
      <c r="AA9" s="7" t="s">
        <v>64</v>
      </c>
      <c r="AB9" s="7" t="s">
        <v>65</v>
      </c>
      <c r="AC9" s="7" t="s">
        <v>66</v>
      </c>
      <c r="AD9" s="7" t="s">
        <v>67</v>
      </c>
      <c r="AE9" s="7" t="s">
        <v>68</v>
      </c>
      <c r="AF9" s="7" t="s">
        <v>69</v>
      </c>
      <c r="AG9" s="7" t="s">
        <v>70</v>
      </c>
      <c r="AH9" s="7" t="s">
        <v>71</v>
      </c>
      <c r="AI9" s="7" t="s">
        <v>72</v>
      </c>
    </row>
    <row r="10" spans="3:38" ht="15.75" thickBot="1" x14ac:dyDescent="0.3">
      <c r="C10" s="7" t="s">
        <v>73</v>
      </c>
      <c r="D10" s="8">
        <v>2</v>
      </c>
      <c r="E10" s="8">
        <v>5</v>
      </c>
      <c r="F10" s="8">
        <v>19</v>
      </c>
      <c r="G10" s="8">
        <v>13</v>
      </c>
      <c r="H10" s="8">
        <v>17</v>
      </c>
      <c r="I10" s="8">
        <v>11</v>
      </c>
      <c r="J10" s="8">
        <v>1</v>
      </c>
      <c r="K10" s="8">
        <v>29843</v>
      </c>
      <c r="O10">
        <f>21-D10</f>
        <v>19</v>
      </c>
      <c r="P10">
        <f t="shared" ref="P10:U25" si="0">21-E10</f>
        <v>16</v>
      </c>
      <c r="Q10">
        <f t="shared" si="0"/>
        <v>2</v>
      </c>
      <c r="R10">
        <f t="shared" si="0"/>
        <v>8</v>
      </c>
      <c r="S10">
        <f t="shared" si="0"/>
        <v>4</v>
      </c>
      <c r="T10">
        <f t="shared" si="0"/>
        <v>10</v>
      </c>
      <c r="U10">
        <f t="shared" si="0"/>
        <v>20</v>
      </c>
      <c r="V10">
        <f>K10*100</f>
        <v>2984300</v>
      </c>
      <c r="AA10" s="7" t="s">
        <v>73</v>
      </c>
      <c r="AB10" s="8">
        <v>19</v>
      </c>
      <c r="AC10" s="8">
        <v>16</v>
      </c>
      <c r="AD10" s="8">
        <v>2</v>
      </c>
      <c r="AE10" s="8">
        <v>8</v>
      </c>
      <c r="AF10" s="8">
        <v>4</v>
      </c>
      <c r="AG10" s="8">
        <v>10</v>
      </c>
      <c r="AH10" s="8">
        <v>20</v>
      </c>
      <c r="AI10" s="8">
        <v>2984300</v>
      </c>
    </row>
    <row r="11" spans="3:38" ht="15.75" thickBot="1" x14ac:dyDescent="0.3">
      <c r="C11" s="7" t="s">
        <v>74</v>
      </c>
      <c r="D11" s="8">
        <v>9</v>
      </c>
      <c r="E11" s="8">
        <v>7</v>
      </c>
      <c r="F11" s="8">
        <v>17</v>
      </c>
      <c r="G11" s="8">
        <v>18</v>
      </c>
      <c r="H11" s="8">
        <v>8</v>
      </c>
      <c r="I11" s="8">
        <v>1</v>
      </c>
      <c r="J11" s="8">
        <v>20</v>
      </c>
      <c r="K11" s="8">
        <v>20599</v>
      </c>
      <c r="O11">
        <f t="shared" ref="O11:O29" si="1">21-D11</f>
        <v>12</v>
      </c>
      <c r="P11">
        <f t="shared" si="0"/>
        <v>14</v>
      </c>
      <c r="Q11">
        <f t="shared" si="0"/>
        <v>4</v>
      </c>
      <c r="R11">
        <f t="shared" si="0"/>
        <v>3</v>
      </c>
      <c r="S11">
        <f t="shared" si="0"/>
        <v>13</v>
      </c>
      <c r="T11">
        <f t="shared" si="0"/>
        <v>20</v>
      </c>
      <c r="U11">
        <f t="shared" si="0"/>
        <v>1</v>
      </c>
      <c r="V11">
        <f t="shared" ref="V11:V29" si="2">K11*100</f>
        <v>2059900</v>
      </c>
      <c r="AA11" s="7" t="s">
        <v>74</v>
      </c>
      <c r="AB11" s="8">
        <v>12</v>
      </c>
      <c r="AC11" s="8">
        <v>14</v>
      </c>
      <c r="AD11" s="8">
        <v>4</v>
      </c>
      <c r="AE11" s="8">
        <v>3</v>
      </c>
      <c r="AF11" s="8">
        <v>13</v>
      </c>
      <c r="AG11" s="8">
        <v>20</v>
      </c>
      <c r="AH11" s="8">
        <v>1</v>
      </c>
      <c r="AI11" s="8">
        <v>2059900</v>
      </c>
    </row>
    <row r="12" spans="3:38" ht="15.75" thickBot="1" x14ac:dyDescent="0.3">
      <c r="C12" s="7" t="s">
        <v>75</v>
      </c>
      <c r="D12" s="8">
        <v>9</v>
      </c>
      <c r="E12" s="8">
        <v>9</v>
      </c>
      <c r="F12" s="8">
        <v>4</v>
      </c>
      <c r="G12" s="8">
        <v>19</v>
      </c>
      <c r="H12" s="8">
        <v>3</v>
      </c>
      <c r="I12" s="8">
        <v>4</v>
      </c>
      <c r="J12" s="8">
        <v>4</v>
      </c>
      <c r="K12" s="8">
        <v>9490</v>
      </c>
      <c r="O12">
        <f t="shared" si="1"/>
        <v>12</v>
      </c>
      <c r="P12">
        <f t="shared" si="0"/>
        <v>12</v>
      </c>
      <c r="Q12">
        <f t="shared" si="0"/>
        <v>17</v>
      </c>
      <c r="R12">
        <f t="shared" si="0"/>
        <v>2</v>
      </c>
      <c r="S12">
        <f t="shared" si="0"/>
        <v>18</v>
      </c>
      <c r="T12">
        <f t="shared" si="0"/>
        <v>17</v>
      </c>
      <c r="U12">
        <f t="shared" si="0"/>
        <v>17</v>
      </c>
      <c r="V12">
        <f t="shared" si="2"/>
        <v>949000</v>
      </c>
      <c r="AA12" s="7" t="s">
        <v>75</v>
      </c>
      <c r="AB12" s="8">
        <v>12</v>
      </c>
      <c r="AC12" s="8">
        <v>12</v>
      </c>
      <c r="AD12" s="8">
        <v>17</v>
      </c>
      <c r="AE12" s="8">
        <v>2</v>
      </c>
      <c r="AF12" s="8">
        <v>18</v>
      </c>
      <c r="AG12" s="8">
        <v>17</v>
      </c>
      <c r="AH12" s="8">
        <v>17</v>
      </c>
      <c r="AI12" s="8">
        <v>949000</v>
      </c>
    </row>
    <row r="13" spans="3:38" ht="15.75" thickBot="1" x14ac:dyDescent="0.3">
      <c r="C13" s="7" t="s">
        <v>76</v>
      </c>
      <c r="D13" s="8">
        <v>8</v>
      </c>
      <c r="E13" s="8">
        <v>9</v>
      </c>
      <c r="F13" s="8">
        <v>2</v>
      </c>
      <c r="G13" s="8">
        <v>1</v>
      </c>
      <c r="H13" s="8">
        <v>7</v>
      </c>
      <c r="I13" s="8">
        <v>4</v>
      </c>
      <c r="J13" s="8">
        <v>9</v>
      </c>
      <c r="K13" s="8">
        <v>23990</v>
      </c>
      <c r="O13">
        <f t="shared" si="1"/>
        <v>13</v>
      </c>
      <c r="P13">
        <f t="shared" si="0"/>
        <v>12</v>
      </c>
      <c r="Q13">
        <f t="shared" si="0"/>
        <v>19</v>
      </c>
      <c r="R13">
        <f t="shared" si="0"/>
        <v>20</v>
      </c>
      <c r="S13">
        <f t="shared" si="0"/>
        <v>14</v>
      </c>
      <c r="T13">
        <f t="shared" si="0"/>
        <v>17</v>
      </c>
      <c r="U13">
        <f t="shared" si="0"/>
        <v>12</v>
      </c>
      <c r="V13">
        <f t="shared" si="2"/>
        <v>2399000</v>
      </c>
      <c r="AA13" s="7" t="s">
        <v>76</v>
      </c>
      <c r="AB13" s="8">
        <v>13</v>
      </c>
      <c r="AC13" s="8">
        <v>12</v>
      </c>
      <c r="AD13" s="8">
        <v>19</v>
      </c>
      <c r="AE13" s="8">
        <v>20</v>
      </c>
      <c r="AF13" s="8">
        <v>14</v>
      </c>
      <c r="AG13" s="8">
        <v>17</v>
      </c>
      <c r="AH13" s="8">
        <v>12</v>
      </c>
      <c r="AI13" s="8">
        <v>2399000</v>
      </c>
    </row>
    <row r="14" spans="3:38" ht="15.75" thickBot="1" x14ac:dyDescent="0.3">
      <c r="C14" s="7" t="s">
        <v>77</v>
      </c>
      <c r="D14" s="8">
        <v>6</v>
      </c>
      <c r="E14" s="8">
        <v>9</v>
      </c>
      <c r="F14" s="8">
        <v>18</v>
      </c>
      <c r="G14" s="8">
        <v>16</v>
      </c>
      <c r="H14" s="8">
        <v>5</v>
      </c>
      <c r="I14" s="8">
        <v>4</v>
      </c>
      <c r="J14" s="8">
        <v>3</v>
      </c>
      <c r="K14" s="8">
        <v>21350</v>
      </c>
      <c r="O14">
        <f t="shared" si="1"/>
        <v>15</v>
      </c>
      <c r="P14">
        <f t="shared" si="0"/>
        <v>12</v>
      </c>
      <c r="Q14">
        <f t="shared" si="0"/>
        <v>3</v>
      </c>
      <c r="R14">
        <f t="shared" si="0"/>
        <v>5</v>
      </c>
      <c r="S14">
        <f t="shared" si="0"/>
        <v>16</v>
      </c>
      <c r="T14">
        <f t="shared" si="0"/>
        <v>17</v>
      </c>
      <c r="U14">
        <f t="shared" si="0"/>
        <v>18</v>
      </c>
      <c r="V14">
        <f t="shared" si="2"/>
        <v>2135000</v>
      </c>
      <c r="AA14" s="7" t="s">
        <v>77</v>
      </c>
      <c r="AB14" s="8">
        <v>15</v>
      </c>
      <c r="AC14" s="8">
        <v>12</v>
      </c>
      <c r="AD14" s="8">
        <v>3</v>
      </c>
      <c r="AE14" s="8">
        <v>5</v>
      </c>
      <c r="AF14" s="8">
        <v>16</v>
      </c>
      <c r="AG14" s="8">
        <v>17</v>
      </c>
      <c r="AH14" s="8">
        <v>18</v>
      </c>
      <c r="AI14" s="8">
        <v>2135000</v>
      </c>
    </row>
    <row r="15" spans="3:38" ht="15.75" thickBot="1" x14ac:dyDescent="0.3">
      <c r="C15" s="7" t="s">
        <v>78</v>
      </c>
      <c r="D15" s="8">
        <v>1</v>
      </c>
      <c r="E15" s="8">
        <v>2</v>
      </c>
      <c r="F15" s="8">
        <v>20</v>
      </c>
      <c r="G15" s="8">
        <v>16</v>
      </c>
      <c r="H15" s="8">
        <v>13</v>
      </c>
      <c r="I15" s="8">
        <v>4</v>
      </c>
      <c r="J15" s="8">
        <v>5</v>
      </c>
      <c r="K15" s="8">
        <v>56400</v>
      </c>
      <c r="O15">
        <f t="shared" si="1"/>
        <v>20</v>
      </c>
      <c r="P15">
        <f t="shared" si="0"/>
        <v>19</v>
      </c>
      <c r="Q15">
        <f t="shared" si="0"/>
        <v>1</v>
      </c>
      <c r="R15">
        <f t="shared" si="0"/>
        <v>5</v>
      </c>
      <c r="S15">
        <f t="shared" si="0"/>
        <v>8</v>
      </c>
      <c r="T15">
        <f t="shared" si="0"/>
        <v>17</v>
      </c>
      <c r="U15">
        <f t="shared" si="0"/>
        <v>16</v>
      </c>
      <c r="V15">
        <f t="shared" si="2"/>
        <v>5640000</v>
      </c>
      <c r="AA15" s="7" t="s">
        <v>78</v>
      </c>
      <c r="AB15" s="8">
        <v>20</v>
      </c>
      <c r="AC15" s="8">
        <v>19</v>
      </c>
      <c r="AD15" s="8">
        <v>1</v>
      </c>
      <c r="AE15" s="8">
        <v>5</v>
      </c>
      <c r="AF15" s="8">
        <v>8</v>
      </c>
      <c r="AG15" s="8">
        <v>17</v>
      </c>
      <c r="AH15" s="8">
        <v>16</v>
      </c>
      <c r="AI15" s="8">
        <v>5640000</v>
      </c>
    </row>
    <row r="16" spans="3:38" ht="15.75" thickBot="1" x14ac:dyDescent="0.3">
      <c r="C16" s="7" t="s">
        <v>79</v>
      </c>
      <c r="D16" s="8">
        <v>6</v>
      </c>
      <c r="E16" s="8">
        <v>5</v>
      </c>
      <c r="F16" s="8">
        <v>4</v>
      </c>
      <c r="G16" s="8">
        <v>9</v>
      </c>
      <c r="H16" s="8">
        <v>12</v>
      </c>
      <c r="I16" s="8">
        <v>1</v>
      </c>
      <c r="J16" s="8">
        <v>15</v>
      </c>
      <c r="K16" s="8">
        <v>99990</v>
      </c>
      <c r="O16">
        <f t="shared" si="1"/>
        <v>15</v>
      </c>
      <c r="P16">
        <f t="shared" si="0"/>
        <v>16</v>
      </c>
      <c r="Q16">
        <f t="shared" si="0"/>
        <v>17</v>
      </c>
      <c r="R16">
        <f t="shared" si="0"/>
        <v>12</v>
      </c>
      <c r="S16">
        <f t="shared" si="0"/>
        <v>9</v>
      </c>
      <c r="T16">
        <f t="shared" si="0"/>
        <v>20</v>
      </c>
      <c r="U16">
        <f t="shared" si="0"/>
        <v>6</v>
      </c>
      <c r="V16">
        <f t="shared" si="2"/>
        <v>9999000</v>
      </c>
      <c r="AA16" s="7" t="s">
        <v>79</v>
      </c>
      <c r="AB16" s="8">
        <v>15</v>
      </c>
      <c r="AC16" s="8">
        <v>16</v>
      </c>
      <c r="AD16" s="8">
        <v>17</v>
      </c>
      <c r="AE16" s="8">
        <v>12</v>
      </c>
      <c r="AF16" s="8">
        <v>9</v>
      </c>
      <c r="AG16" s="8">
        <v>20</v>
      </c>
      <c r="AH16" s="8">
        <v>6</v>
      </c>
      <c r="AI16" s="8">
        <v>9999000</v>
      </c>
    </row>
    <row r="17" spans="3:35" ht="15.75" thickBot="1" x14ac:dyDescent="0.3">
      <c r="C17" s="7" t="s">
        <v>80</v>
      </c>
      <c r="D17" s="8">
        <v>9</v>
      </c>
      <c r="E17" s="8">
        <v>9</v>
      </c>
      <c r="F17" s="8">
        <v>4</v>
      </c>
      <c r="G17" s="8">
        <v>9</v>
      </c>
      <c r="H17" s="8">
        <v>6</v>
      </c>
      <c r="I17" s="8">
        <v>12</v>
      </c>
      <c r="J17" s="8">
        <v>16</v>
      </c>
      <c r="K17" s="8">
        <v>9890</v>
      </c>
      <c r="O17">
        <f t="shared" si="1"/>
        <v>12</v>
      </c>
      <c r="P17">
        <f t="shared" si="0"/>
        <v>12</v>
      </c>
      <c r="Q17">
        <f t="shared" si="0"/>
        <v>17</v>
      </c>
      <c r="R17">
        <f t="shared" si="0"/>
        <v>12</v>
      </c>
      <c r="S17">
        <f t="shared" si="0"/>
        <v>15</v>
      </c>
      <c r="T17">
        <f t="shared" si="0"/>
        <v>9</v>
      </c>
      <c r="U17">
        <f t="shared" si="0"/>
        <v>5</v>
      </c>
      <c r="V17">
        <f t="shared" si="2"/>
        <v>989000</v>
      </c>
      <c r="AA17" s="7" t="s">
        <v>80</v>
      </c>
      <c r="AB17" s="8">
        <v>12</v>
      </c>
      <c r="AC17" s="8">
        <v>12</v>
      </c>
      <c r="AD17" s="8">
        <v>17</v>
      </c>
      <c r="AE17" s="8">
        <v>12</v>
      </c>
      <c r="AF17" s="8">
        <v>15</v>
      </c>
      <c r="AG17" s="8">
        <v>9</v>
      </c>
      <c r="AH17" s="8">
        <v>5</v>
      </c>
      <c r="AI17" s="8">
        <v>989000</v>
      </c>
    </row>
    <row r="18" spans="3:35" ht="15.75" thickBot="1" x14ac:dyDescent="0.3">
      <c r="C18" s="7" t="s">
        <v>81</v>
      </c>
      <c r="D18" s="8">
        <v>2</v>
      </c>
      <c r="E18" s="8">
        <v>3</v>
      </c>
      <c r="F18" s="8">
        <v>4</v>
      </c>
      <c r="G18" s="8">
        <v>13</v>
      </c>
      <c r="H18" s="8">
        <v>15</v>
      </c>
      <c r="I18" s="8">
        <v>9</v>
      </c>
      <c r="J18" s="8">
        <v>11</v>
      </c>
      <c r="K18" s="8">
        <v>17890</v>
      </c>
      <c r="O18">
        <f t="shared" si="1"/>
        <v>19</v>
      </c>
      <c r="P18">
        <f t="shared" si="0"/>
        <v>18</v>
      </c>
      <c r="Q18">
        <f t="shared" si="0"/>
        <v>17</v>
      </c>
      <c r="R18">
        <f t="shared" si="0"/>
        <v>8</v>
      </c>
      <c r="S18">
        <f t="shared" si="0"/>
        <v>6</v>
      </c>
      <c r="T18">
        <f t="shared" si="0"/>
        <v>12</v>
      </c>
      <c r="U18">
        <f t="shared" si="0"/>
        <v>10</v>
      </c>
      <c r="V18">
        <f t="shared" si="2"/>
        <v>1789000</v>
      </c>
      <c r="AA18" s="7" t="s">
        <v>81</v>
      </c>
      <c r="AB18" s="8">
        <v>19</v>
      </c>
      <c r="AC18" s="8">
        <v>18</v>
      </c>
      <c r="AD18" s="8">
        <v>17</v>
      </c>
      <c r="AE18" s="8">
        <v>8</v>
      </c>
      <c r="AF18" s="8">
        <v>6</v>
      </c>
      <c r="AG18" s="8">
        <v>12</v>
      </c>
      <c r="AH18" s="8">
        <v>10</v>
      </c>
      <c r="AI18" s="8">
        <v>1789000</v>
      </c>
    </row>
    <row r="19" spans="3:35" ht="15.75" thickBot="1" x14ac:dyDescent="0.3">
      <c r="C19" s="7" t="s">
        <v>82</v>
      </c>
      <c r="D19" s="8">
        <v>9</v>
      </c>
      <c r="E19" s="8">
        <v>9</v>
      </c>
      <c r="F19" s="8">
        <v>4</v>
      </c>
      <c r="G19" s="8">
        <v>8</v>
      </c>
      <c r="H19" s="8">
        <v>16</v>
      </c>
      <c r="I19" s="8">
        <v>17</v>
      </c>
      <c r="J19" s="8">
        <v>19</v>
      </c>
      <c r="K19" s="8">
        <v>1910</v>
      </c>
      <c r="O19">
        <f t="shared" si="1"/>
        <v>12</v>
      </c>
      <c r="P19">
        <f t="shared" si="0"/>
        <v>12</v>
      </c>
      <c r="Q19">
        <f t="shared" si="0"/>
        <v>17</v>
      </c>
      <c r="R19">
        <f t="shared" si="0"/>
        <v>13</v>
      </c>
      <c r="S19">
        <f t="shared" si="0"/>
        <v>5</v>
      </c>
      <c r="T19">
        <f t="shared" si="0"/>
        <v>4</v>
      </c>
      <c r="U19">
        <f t="shared" si="0"/>
        <v>2</v>
      </c>
      <c r="V19">
        <f t="shared" si="2"/>
        <v>191000</v>
      </c>
      <c r="AA19" s="7" t="s">
        <v>82</v>
      </c>
      <c r="AB19" s="8">
        <v>12</v>
      </c>
      <c r="AC19" s="8">
        <v>12</v>
      </c>
      <c r="AD19" s="8">
        <v>17</v>
      </c>
      <c r="AE19" s="8">
        <v>13</v>
      </c>
      <c r="AF19" s="8">
        <v>5</v>
      </c>
      <c r="AG19" s="8">
        <v>4</v>
      </c>
      <c r="AH19" s="8">
        <v>2</v>
      </c>
      <c r="AI19" s="8">
        <v>191000</v>
      </c>
    </row>
    <row r="20" spans="3:35" ht="15.75" thickBot="1" x14ac:dyDescent="0.3">
      <c r="C20" s="7" t="s">
        <v>83</v>
      </c>
      <c r="D20" s="8">
        <v>4</v>
      </c>
      <c r="E20" s="8">
        <v>7</v>
      </c>
      <c r="F20" s="8">
        <v>3</v>
      </c>
      <c r="G20" s="8">
        <v>13</v>
      </c>
      <c r="H20" s="8">
        <v>1</v>
      </c>
      <c r="I20" s="8">
        <v>9</v>
      </c>
      <c r="J20" s="8">
        <v>2</v>
      </c>
      <c r="K20" s="8">
        <v>3990</v>
      </c>
      <c r="O20">
        <f t="shared" si="1"/>
        <v>17</v>
      </c>
      <c r="P20">
        <f t="shared" si="0"/>
        <v>14</v>
      </c>
      <c r="Q20">
        <f t="shared" si="0"/>
        <v>18</v>
      </c>
      <c r="R20">
        <f t="shared" si="0"/>
        <v>8</v>
      </c>
      <c r="S20">
        <f t="shared" si="0"/>
        <v>20</v>
      </c>
      <c r="T20">
        <f t="shared" si="0"/>
        <v>12</v>
      </c>
      <c r="U20">
        <f t="shared" si="0"/>
        <v>19</v>
      </c>
      <c r="V20">
        <f t="shared" si="2"/>
        <v>399000</v>
      </c>
      <c r="AA20" s="7" t="s">
        <v>83</v>
      </c>
      <c r="AB20" s="8">
        <v>17</v>
      </c>
      <c r="AC20" s="8">
        <v>14</v>
      </c>
      <c r="AD20" s="8">
        <v>18</v>
      </c>
      <c r="AE20" s="8">
        <v>8</v>
      </c>
      <c r="AF20" s="8">
        <v>20</v>
      </c>
      <c r="AG20" s="8">
        <v>12</v>
      </c>
      <c r="AH20" s="8">
        <v>19</v>
      </c>
      <c r="AI20" s="8">
        <v>399000</v>
      </c>
    </row>
    <row r="21" spans="3:35" ht="15.75" thickBot="1" x14ac:dyDescent="0.3">
      <c r="C21" s="7" t="s">
        <v>84</v>
      </c>
      <c r="D21" s="8">
        <v>9</v>
      </c>
      <c r="E21" s="8">
        <v>9</v>
      </c>
      <c r="F21" s="8">
        <v>4</v>
      </c>
      <c r="G21" s="8">
        <v>3</v>
      </c>
      <c r="H21" s="8">
        <v>20</v>
      </c>
      <c r="I21" s="8">
        <v>19</v>
      </c>
      <c r="J21" s="8">
        <v>13</v>
      </c>
      <c r="K21" s="8">
        <v>19990</v>
      </c>
      <c r="O21">
        <f t="shared" si="1"/>
        <v>12</v>
      </c>
      <c r="P21">
        <f t="shared" si="0"/>
        <v>12</v>
      </c>
      <c r="Q21">
        <f t="shared" si="0"/>
        <v>17</v>
      </c>
      <c r="R21">
        <f t="shared" si="0"/>
        <v>18</v>
      </c>
      <c r="S21">
        <f t="shared" si="0"/>
        <v>1</v>
      </c>
      <c r="T21">
        <f t="shared" si="0"/>
        <v>2</v>
      </c>
      <c r="U21">
        <f t="shared" si="0"/>
        <v>8</v>
      </c>
      <c r="V21">
        <f t="shared" si="2"/>
        <v>1999000</v>
      </c>
      <c r="AA21" s="7" t="s">
        <v>84</v>
      </c>
      <c r="AB21" s="8">
        <v>12</v>
      </c>
      <c r="AC21" s="8">
        <v>12</v>
      </c>
      <c r="AD21" s="8">
        <v>17</v>
      </c>
      <c r="AE21" s="8">
        <v>18</v>
      </c>
      <c r="AF21" s="8">
        <v>1</v>
      </c>
      <c r="AG21" s="8">
        <v>2</v>
      </c>
      <c r="AH21" s="8">
        <v>8</v>
      </c>
      <c r="AI21" s="8">
        <v>1999000</v>
      </c>
    </row>
    <row r="22" spans="3:35" ht="15.75" thickBot="1" x14ac:dyDescent="0.3">
      <c r="C22" s="7" t="s">
        <v>85</v>
      </c>
      <c r="D22" s="8">
        <v>9</v>
      </c>
      <c r="E22" s="8">
        <v>1</v>
      </c>
      <c r="F22" s="8">
        <v>4</v>
      </c>
      <c r="G22" s="8">
        <v>20</v>
      </c>
      <c r="H22" s="8">
        <v>19</v>
      </c>
      <c r="I22" s="8">
        <v>13</v>
      </c>
      <c r="J22" s="8">
        <v>10</v>
      </c>
      <c r="K22" s="8">
        <v>29999</v>
      </c>
      <c r="O22">
        <f t="shared" si="1"/>
        <v>12</v>
      </c>
      <c r="P22">
        <f t="shared" si="0"/>
        <v>20</v>
      </c>
      <c r="Q22">
        <f t="shared" si="0"/>
        <v>17</v>
      </c>
      <c r="R22">
        <f t="shared" si="0"/>
        <v>1</v>
      </c>
      <c r="S22">
        <f t="shared" si="0"/>
        <v>2</v>
      </c>
      <c r="T22">
        <f t="shared" si="0"/>
        <v>8</v>
      </c>
      <c r="U22">
        <f t="shared" si="0"/>
        <v>11</v>
      </c>
      <c r="V22">
        <f t="shared" si="2"/>
        <v>2999900</v>
      </c>
      <c r="AA22" s="7" t="s">
        <v>85</v>
      </c>
      <c r="AB22" s="8">
        <v>12</v>
      </c>
      <c r="AC22" s="8">
        <v>20</v>
      </c>
      <c r="AD22" s="8">
        <v>17</v>
      </c>
      <c r="AE22" s="8">
        <v>1</v>
      </c>
      <c r="AF22" s="8">
        <v>2</v>
      </c>
      <c r="AG22" s="8">
        <v>8</v>
      </c>
      <c r="AH22" s="8">
        <v>11</v>
      </c>
      <c r="AI22" s="8">
        <v>2999900</v>
      </c>
    </row>
    <row r="23" spans="3:35" ht="15.75" thickBot="1" x14ac:dyDescent="0.3">
      <c r="C23" s="7" t="s">
        <v>86</v>
      </c>
      <c r="D23" s="8">
        <v>9</v>
      </c>
      <c r="E23" s="8">
        <v>9</v>
      </c>
      <c r="F23" s="8">
        <v>4</v>
      </c>
      <c r="G23" s="8">
        <v>5</v>
      </c>
      <c r="H23" s="8">
        <v>9</v>
      </c>
      <c r="I23" s="8">
        <v>15</v>
      </c>
      <c r="J23" s="8">
        <v>7</v>
      </c>
      <c r="K23" s="8">
        <v>5362</v>
      </c>
      <c r="O23">
        <f t="shared" si="1"/>
        <v>12</v>
      </c>
      <c r="P23">
        <f t="shared" si="0"/>
        <v>12</v>
      </c>
      <c r="Q23">
        <f t="shared" si="0"/>
        <v>17</v>
      </c>
      <c r="R23">
        <f t="shared" si="0"/>
        <v>16</v>
      </c>
      <c r="S23">
        <f t="shared" si="0"/>
        <v>12</v>
      </c>
      <c r="T23">
        <f t="shared" si="0"/>
        <v>6</v>
      </c>
      <c r="U23">
        <f t="shared" si="0"/>
        <v>14</v>
      </c>
      <c r="V23">
        <f t="shared" si="2"/>
        <v>536200</v>
      </c>
      <c r="AA23" s="7" t="s">
        <v>86</v>
      </c>
      <c r="AB23" s="8">
        <v>12</v>
      </c>
      <c r="AC23" s="8">
        <v>12</v>
      </c>
      <c r="AD23" s="8">
        <v>17</v>
      </c>
      <c r="AE23" s="8">
        <v>16</v>
      </c>
      <c r="AF23" s="8">
        <v>12</v>
      </c>
      <c r="AG23" s="8">
        <v>6</v>
      </c>
      <c r="AH23" s="8">
        <v>14</v>
      </c>
      <c r="AI23" s="8">
        <v>536200</v>
      </c>
    </row>
    <row r="24" spans="3:35" ht="15.75" thickBot="1" x14ac:dyDescent="0.3">
      <c r="C24" s="7" t="s">
        <v>87</v>
      </c>
      <c r="D24" s="8">
        <v>9</v>
      </c>
      <c r="E24" s="8">
        <v>9</v>
      </c>
      <c r="F24" s="8">
        <v>4</v>
      </c>
      <c r="G24" s="8">
        <v>5</v>
      </c>
      <c r="H24" s="8">
        <v>10</v>
      </c>
      <c r="I24" s="8">
        <v>19</v>
      </c>
      <c r="J24" s="8">
        <v>17</v>
      </c>
      <c r="K24" s="8">
        <v>16690</v>
      </c>
      <c r="O24">
        <f t="shared" si="1"/>
        <v>12</v>
      </c>
      <c r="P24">
        <f t="shared" si="0"/>
        <v>12</v>
      </c>
      <c r="Q24">
        <f t="shared" si="0"/>
        <v>17</v>
      </c>
      <c r="R24">
        <f t="shared" si="0"/>
        <v>16</v>
      </c>
      <c r="S24">
        <f t="shared" si="0"/>
        <v>11</v>
      </c>
      <c r="T24">
        <f t="shared" si="0"/>
        <v>2</v>
      </c>
      <c r="U24">
        <f t="shared" si="0"/>
        <v>4</v>
      </c>
      <c r="V24">
        <f t="shared" si="2"/>
        <v>1669000</v>
      </c>
      <c r="AA24" s="7" t="s">
        <v>87</v>
      </c>
      <c r="AB24" s="8">
        <v>12</v>
      </c>
      <c r="AC24" s="8">
        <v>12</v>
      </c>
      <c r="AD24" s="8">
        <v>17</v>
      </c>
      <c r="AE24" s="8">
        <v>16</v>
      </c>
      <c r="AF24" s="8">
        <v>11</v>
      </c>
      <c r="AG24" s="8">
        <v>2</v>
      </c>
      <c r="AH24" s="8">
        <v>4</v>
      </c>
      <c r="AI24" s="8">
        <v>1669000</v>
      </c>
    </row>
    <row r="25" spans="3:35" ht="15.75" thickBot="1" x14ac:dyDescent="0.3">
      <c r="C25" s="7" t="s">
        <v>88</v>
      </c>
      <c r="D25" s="8">
        <v>9</v>
      </c>
      <c r="E25" s="8">
        <v>9</v>
      </c>
      <c r="F25" s="8">
        <v>4</v>
      </c>
      <c r="G25" s="8">
        <v>12</v>
      </c>
      <c r="H25" s="8">
        <v>4</v>
      </c>
      <c r="I25" s="8">
        <v>14</v>
      </c>
      <c r="J25" s="8">
        <v>12</v>
      </c>
      <c r="K25" s="8">
        <v>2700</v>
      </c>
      <c r="O25">
        <f t="shared" si="1"/>
        <v>12</v>
      </c>
      <c r="P25">
        <f t="shared" si="0"/>
        <v>12</v>
      </c>
      <c r="Q25">
        <f t="shared" si="0"/>
        <v>17</v>
      </c>
      <c r="R25">
        <f t="shared" si="0"/>
        <v>9</v>
      </c>
      <c r="S25">
        <f t="shared" si="0"/>
        <v>17</v>
      </c>
      <c r="T25">
        <f t="shared" si="0"/>
        <v>7</v>
      </c>
      <c r="U25">
        <f t="shared" si="0"/>
        <v>9</v>
      </c>
      <c r="V25">
        <f t="shared" si="2"/>
        <v>270000</v>
      </c>
      <c r="AA25" s="7" t="s">
        <v>88</v>
      </c>
      <c r="AB25" s="8">
        <v>12</v>
      </c>
      <c r="AC25" s="8">
        <v>12</v>
      </c>
      <c r="AD25" s="8">
        <v>17</v>
      </c>
      <c r="AE25" s="8">
        <v>9</v>
      </c>
      <c r="AF25" s="8">
        <v>17</v>
      </c>
      <c r="AG25" s="8">
        <v>7</v>
      </c>
      <c r="AH25" s="8">
        <v>9</v>
      </c>
      <c r="AI25" s="8">
        <v>270000</v>
      </c>
    </row>
    <row r="26" spans="3:35" ht="15.75" thickBot="1" x14ac:dyDescent="0.3">
      <c r="C26" s="7" t="s">
        <v>89</v>
      </c>
      <c r="D26" s="8">
        <v>9</v>
      </c>
      <c r="E26" s="8">
        <v>9</v>
      </c>
      <c r="F26" s="8">
        <v>1</v>
      </c>
      <c r="G26" s="8">
        <v>2</v>
      </c>
      <c r="H26" s="8">
        <v>14</v>
      </c>
      <c r="I26" s="8">
        <v>16</v>
      </c>
      <c r="J26" s="8">
        <v>6</v>
      </c>
      <c r="K26" s="8">
        <v>2891</v>
      </c>
      <c r="O26">
        <f t="shared" si="1"/>
        <v>12</v>
      </c>
      <c r="P26">
        <f t="shared" ref="P26:P29" si="3">21-E26</f>
        <v>12</v>
      </c>
      <c r="Q26">
        <f t="shared" ref="Q26:Q29" si="4">21-F26</f>
        <v>20</v>
      </c>
      <c r="R26">
        <f t="shared" ref="R26:R29" si="5">21-G26</f>
        <v>19</v>
      </c>
      <c r="S26">
        <f t="shared" ref="S26:S29" si="6">21-H26</f>
        <v>7</v>
      </c>
      <c r="T26">
        <f t="shared" ref="T26:T29" si="7">21-I26</f>
        <v>5</v>
      </c>
      <c r="U26">
        <f t="shared" ref="U26:U29" si="8">21-J26</f>
        <v>15</v>
      </c>
      <c r="V26">
        <f t="shared" si="2"/>
        <v>289100</v>
      </c>
      <c r="AA26" s="7" t="s">
        <v>89</v>
      </c>
      <c r="AB26" s="8">
        <v>12</v>
      </c>
      <c r="AC26" s="8">
        <v>12</v>
      </c>
      <c r="AD26" s="8">
        <v>20</v>
      </c>
      <c r="AE26" s="8">
        <v>19</v>
      </c>
      <c r="AF26" s="8">
        <v>7</v>
      </c>
      <c r="AG26" s="8">
        <v>5</v>
      </c>
      <c r="AH26" s="8">
        <v>15</v>
      </c>
      <c r="AI26" s="8">
        <v>289100</v>
      </c>
    </row>
    <row r="27" spans="3:35" ht="15.75" thickBot="1" x14ac:dyDescent="0.3">
      <c r="C27" s="7" t="s">
        <v>90</v>
      </c>
      <c r="D27" s="8">
        <v>9</v>
      </c>
      <c r="E27" s="8">
        <v>9</v>
      </c>
      <c r="F27" s="8">
        <v>16</v>
      </c>
      <c r="G27" s="8">
        <v>9</v>
      </c>
      <c r="H27" s="8">
        <v>2</v>
      </c>
      <c r="I27" s="8">
        <v>4</v>
      </c>
      <c r="J27" s="8">
        <v>13</v>
      </c>
      <c r="K27" s="8">
        <v>12600</v>
      </c>
      <c r="O27">
        <f t="shared" si="1"/>
        <v>12</v>
      </c>
      <c r="P27">
        <f t="shared" si="3"/>
        <v>12</v>
      </c>
      <c r="Q27">
        <f t="shared" si="4"/>
        <v>5</v>
      </c>
      <c r="R27">
        <f t="shared" si="5"/>
        <v>12</v>
      </c>
      <c r="S27">
        <f t="shared" si="6"/>
        <v>19</v>
      </c>
      <c r="T27">
        <f t="shared" si="7"/>
        <v>17</v>
      </c>
      <c r="U27">
        <f t="shared" si="8"/>
        <v>8</v>
      </c>
      <c r="V27">
        <f t="shared" si="2"/>
        <v>1260000</v>
      </c>
      <c r="AA27" s="7" t="s">
        <v>90</v>
      </c>
      <c r="AB27" s="8">
        <v>12</v>
      </c>
      <c r="AC27" s="8">
        <v>12</v>
      </c>
      <c r="AD27" s="8">
        <v>5</v>
      </c>
      <c r="AE27" s="8">
        <v>12</v>
      </c>
      <c r="AF27" s="8">
        <v>19</v>
      </c>
      <c r="AG27" s="8">
        <v>17</v>
      </c>
      <c r="AH27" s="8">
        <v>8</v>
      </c>
      <c r="AI27" s="8">
        <v>1260000</v>
      </c>
    </row>
    <row r="28" spans="3:35" ht="15.75" thickBot="1" x14ac:dyDescent="0.3">
      <c r="C28" s="7" t="s">
        <v>91</v>
      </c>
      <c r="D28" s="8">
        <v>9</v>
      </c>
      <c r="E28" s="8">
        <v>9</v>
      </c>
      <c r="F28" s="8">
        <v>4</v>
      </c>
      <c r="G28" s="8">
        <v>4</v>
      </c>
      <c r="H28" s="8">
        <v>18</v>
      </c>
      <c r="I28" s="8">
        <v>3</v>
      </c>
      <c r="J28" s="8">
        <v>18</v>
      </c>
      <c r="K28" s="8">
        <v>9849</v>
      </c>
      <c r="O28">
        <f t="shared" si="1"/>
        <v>12</v>
      </c>
      <c r="P28">
        <f t="shared" si="3"/>
        <v>12</v>
      </c>
      <c r="Q28">
        <f t="shared" si="4"/>
        <v>17</v>
      </c>
      <c r="R28">
        <f t="shared" si="5"/>
        <v>17</v>
      </c>
      <c r="S28">
        <f t="shared" si="6"/>
        <v>3</v>
      </c>
      <c r="T28">
        <f t="shared" si="7"/>
        <v>18</v>
      </c>
      <c r="U28">
        <f t="shared" si="8"/>
        <v>3</v>
      </c>
      <c r="V28">
        <f t="shared" si="2"/>
        <v>984900</v>
      </c>
      <c r="AA28" s="7" t="s">
        <v>91</v>
      </c>
      <c r="AB28" s="8">
        <v>12</v>
      </c>
      <c r="AC28" s="8">
        <v>12</v>
      </c>
      <c r="AD28" s="8">
        <v>17</v>
      </c>
      <c r="AE28" s="8">
        <v>17</v>
      </c>
      <c r="AF28" s="8">
        <v>3</v>
      </c>
      <c r="AG28" s="8">
        <v>18</v>
      </c>
      <c r="AH28" s="8">
        <v>3</v>
      </c>
      <c r="AI28" s="8">
        <v>984900</v>
      </c>
    </row>
    <row r="29" spans="3:35" ht="15.75" thickBot="1" x14ac:dyDescent="0.3">
      <c r="C29" s="7" t="s">
        <v>92</v>
      </c>
      <c r="D29" s="8">
        <v>4</v>
      </c>
      <c r="E29" s="8">
        <v>4</v>
      </c>
      <c r="F29" s="8">
        <v>4</v>
      </c>
      <c r="G29" s="8">
        <v>7</v>
      </c>
      <c r="H29" s="8">
        <v>10</v>
      </c>
      <c r="I29" s="8">
        <v>18</v>
      </c>
      <c r="J29" s="8">
        <v>8</v>
      </c>
      <c r="K29" s="8">
        <v>25150</v>
      </c>
      <c r="O29">
        <f t="shared" si="1"/>
        <v>17</v>
      </c>
      <c r="P29">
        <f t="shared" si="3"/>
        <v>17</v>
      </c>
      <c r="Q29">
        <f t="shared" si="4"/>
        <v>17</v>
      </c>
      <c r="R29">
        <f t="shared" si="5"/>
        <v>14</v>
      </c>
      <c r="S29">
        <f t="shared" si="6"/>
        <v>11</v>
      </c>
      <c r="T29">
        <f t="shared" si="7"/>
        <v>3</v>
      </c>
      <c r="U29">
        <f t="shared" si="8"/>
        <v>13</v>
      </c>
      <c r="V29">
        <f t="shared" si="2"/>
        <v>2515000</v>
      </c>
      <c r="AA29" s="7" t="s">
        <v>92</v>
      </c>
      <c r="AB29" s="8">
        <v>17</v>
      </c>
      <c r="AC29" s="8">
        <v>17</v>
      </c>
      <c r="AD29" s="8">
        <v>17</v>
      </c>
      <c r="AE29" s="8">
        <v>14</v>
      </c>
      <c r="AF29" s="8">
        <v>11</v>
      </c>
      <c r="AG29" s="8">
        <v>3</v>
      </c>
      <c r="AH29" s="8">
        <v>13</v>
      </c>
      <c r="AI29" s="8">
        <v>2515000</v>
      </c>
    </row>
    <row r="30" spans="3:35" ht="19.5" thickBot="1" x14ac:dyDescent="0.3">
      <c r="C30" s="3"/>
      <c r="AA30" s="3"/>
    </row>
    <row r="31" spans="3:35" ht="15.75" thickBot="1" x14ac:dyDescent="0.3">
      <c r="C31" s="7" t="s">
        <v>93</v>
      </c>
      <c r="D31" s="7" t="s">
        <v>65</v>
      </c>
      <c r="E31" s="7" t="s">
        <v>66</v>
      </c>
      <c r="F31" s="7" t="s">
        <v>67</v>
      </c>
      <c r="G31" s="7" t="s">
        <v>68</v>
      </c>
      <c r="H31" s="7" t="s">
        <v>69</v>
      </c>
      <c r="I31" s="7" t="s">
        <v>70</v>
      </c>
      <c r="J31" s="7" t="s">
        <v>71</v>
      </c>
      <c r="AA31" s="7" t="s">
        <v>93</v>
      </c>
      <c r="AB31" s="7" t="s">
        <v>65</v>
      </c>
      <c r="AC31" s="7" t="s">
        <v>66</v>
      </c>
      <c r="AD31" s="7" t="s">
        <v>67</v>
      </c>
      <c r="AE31" s="7" t="s">
        <v>68</v>
      </c>
      <c r="AF31" s="7" t="s">
        <v>69</v>
      </c>
      <c r="AG31" s="7" t="s">
        <v>70</v>
      </c>
      <c r="AH31" s="7" t="s">
        <v>71</v>
      </c>
    </row>
    <row r="32" spans="3:35" ht="53.25" thickBot="1" x14ac:dyDescent="0.3">
      <c r="C32" s="7" t="s">
        <v>94</v>
      </c>
      <c r="D32" s="8" t="s">
        <v>372</v>
      </c>
      <c r="E32" s="8" t="s">
        <v>373</v>
      </c>
      <c r="F32" s="8" t="s">
        <v>218</v>
      </c>
      <c r="G32" s="8" t="s">
        <v>374</v>
      </c>
      <c r="H32" s="8" t="s">
        <v>375</v>
      </c>
      <c r="I32" s="8" t="s">
        <v>376</v>
      </c>
      <c r="J32" s="8" t="s">
        <v>377</v>
      </c>
      <c r="AA32" s="7" t="s">
        <v>94</v>
      </c>
      <c r="AB32" s="8" t="s">
        <v>396</v>
      </c>
      <c r="AC32" s="8" t="s">
        <v>218</v>
      </c>
      <c r="AD32" s="8" t="s">
        <v>397</v>
      </c>
      <c r="AE32" s="8" t="s">
        <v>398</v>
      </c>
      <c r="AF32" s="8" t="s">
        <v>399</v>
      </c>
      <c r="AG32" s="8" t="s">
        <v>400</v>
      </c>
      <c r="AH32" s="8" t="s">
        <v>401</v>
      </c>
    </row>
    <row r="33" spans="3:34" ht="53.25" thickBot="1" x14ac:dyDescent="0.3">
      <c r="C33" s="7" t="s">
        <v>102</v>
      </c>
      <c r="D33" s="8" t="s">
        <v>378</v>
      </c>
      <c r="E33" s="8" t="s">
        <v>379</v>
      </c>
      <c r="F33" s="8" t="s">
        <v>218</v>
      </c>
      <c r="G33" s="8" t="s">
        <v>380</v>
      </c>
      <c r="H33" s="8" t="s">
        <v>375</v>
      </c>
      <c r="I33" s="8" t="s">
        <v>381</v>
      </c>
      <c r="J33" s="8" t="s">
        <v>382</v>
      </c>
      <c r="AA33" s="7" t="s">
        <v>102</v>
      </c>
      <c r="AB33" s="8" t="s">
        <v>396</v>
      </c>
      <c r="AC33" s="8" t="s">
        <v>218</v>
      </c>
      <c r="AD33" s="8" t="s">
        <v>402</v>
      </c>
      <c r="AE33" s="8" t="s">
        <v>403</v>
      </c>
      <c r="AF33" s="8" t="s">
        <v>399</v>
      </c>
      <c r="AG33" s="8" t="s">
        <v>400</v>
      </c>
      <c r="AH33" s="8" t="s">
        <v>401</v>
      </c>
    </row>
    <row r="34" spans="3:34" ht="42.75" thickBot="1" x14ac:dyDescent="0.3">
      <c r="C34" s="7" t="s">
        <v>110</v>
      </c>
      <c r="D34" s="8" t="s">
        <v>378</v>
      </c>
      <c r="E34" s="8" t="s">
        <v>383</v>
      </c>
      <c r="F34" s="8" t="s">
        <v>218</v>
      </c>
      <c r="G34" s="8" t="s">
        <v>380</v>
      </c>
      <c r="H34" s="8" t="s">
        <v>375</v>
      </c>
      <c r="I34" s="8" t="s">
        <v>384</v>
      </c>
      <c r="J34" s="8" t="s">
        <v>382</v>
      </c>
      <c r="AA34" s="7" t="s">
        <v>110</v>
      </c>
      <c r="AB34" s="8" t="s">
        <v>396</v>
      </c>
      <c r="AC34" s="8" t="s">
        <v>218</v>
      </c>
      <c r="AD34" s="8" t="s">
        <v>404</v>
      </c>
      <c r="AE34" s="8" t="s">
        <v>405</v>
      </c>
      <c r="AF34" s="8" t="s">
        <v>399</v>
      </c>
      <c r="AG34" s="8" t="s">
        <v>400</v>
      </c>
      <c r="AH34" s="8" t="s">
        <v>401</v>
      </c>
    </row>
    <row r="35" spans="3:34" ht="42.75" thickBot="1" x14ac:dyDescent="0.3">
      <c r="C35" s="7" t="s">
        <v>118</v>
      </c>
      <c r="D35" s="8" t="s">
        <v>378</v>
      </c>
      <c r="E35" s="8" t="s">
        <v>383</v>
      </c>
      <c r="F35" s="8" t="s">
        <v>218</v>
      </c>
      <c r="G35" s="8" t="s">
        <v>385</v>
      </c>
      <c r="H35" s="8" t="s">
        <v>375</v>
      </c>
      <c r="I35" s="8" t="s">
        <v>384</v>
      </c>
      <c r="J35" s="8" t="s">
        <v>386</v>
      </c>
      <c r="AA35" s="7" t="s">
        <v>118</v>
      </c>
      <c r="AB35" s="8" t="s">
        <v>396</v>
      </c>
      <c r="AC35" s="8" t="s">
        <v>218</v>
      </c>
      <c r="AD35" s="8" t="s">
        <v>406</v>
      </c>
      <c r="AE35" s="8" t="s">
        <v>405</v>
      </c>
      <c r="AF35" s="8" t="s">
        <v>407</v>
      </c>
      <c r="AG35" s="8" t="s">
        <v>218</v>
      </c>
      <c r="AH35" s="8" t="s">
        <v>401</v>
      </c>
    </row>
    <row r="36" spans="3:34" ht="42.75" thickBot="1" x14ac:dyDescent="0.3">
      <c r="C36" s="7" t="s">
        <v>126</v>
      </c>
      <c r="D36" s="8" t="s">
        <v>378</v>
      </c>
      <c r="E36" s="8" t="s">
        <v>383</v>
      </c>
      <c r="F36" s="8" t="s">
        <v>218</v>
      </c>
      <c r="G36" s="8" t="s">
        <v>385</v>
      </c>
      <c r="H36" s="8" t="s">
        <v>375</v>
      </c>
      <c r="I36" s="8" t="s">
        <v>218</v>
      </c>
      <c r="J36" s="8" t="s">
        <v>387</v>
      </c>
      <c r="AA36" s="7" t="s">
        <v>126</v>
      </c>
      <c r="AB36" s="8" t="s">
        <v>396</v>
      </c>
      <c r="AC36" s="8" t="s">
        <v>218</v>
      </c>
      <c r="AD36" s="8" t="s">
        <v>408</v>
      </c>
      <c r="AE36" s="8" t="s">
        <v>405</v>
      </c>
      <c r="AF36" s="8" t="s">
        <v>407</v>
      </c>
      <c r="AG36" s="8" t="s">
        <v>218</v>
      </c>
      <c r="AH36" s="8" t="s">
        <v>401</v>
      </c>
    </row>
    <row r="37" spans="3:34" ht="42.75" thickBot="1" x14ac:dyDescent="0.3">
      <c r="C37" s="7" t="s">
        <v>133</v>
      </c>
      <c r="D37" s="8" t="s">
        <v>378</v>
      </c>
      <c r="E37" s="8" t="s">
        <v>218</v>
      </c>
      <c r="F37" s="8" t="s">
        <v>218</v>
      </c>
      <c r="G37" s="8" t="s">
        <v>388</v>
      </c>
      <c r="H37" s="8" t="s">
        <v>375</v>
      </c>
      <c r="I37" s="8" t="s">
        <v>218</v>
      </c>
      <c r="J37" s="8" t="s">
        <v>387</v>
      </c>
      <c r="AA37" s="7" t="s">
        <v>133</v>
      </c>
      <c r="AB37" s="8" t="s">
        <v>396</v>
      </c>
      <c r="AC37" s="8" t="s">
        <v>218</v>
      </c>
      <c r="AD37" s="8" t="s">
        <v>218</v>
      </c>
      <c r="AE37" s="8" t="s">
        <v>405</v>
      </c>
      <c r="AF37" s="8" t="s">
        <v>407</v>
      </c>
      <c r="AG37" s="8" t="s">
        <v>218</v>
      </c>
      <c r="AH37" s="8" t="s">
        <v>401</v>
      </c>
    </row>
    <row r="38" spans="3:34" ht="42.75" thickBot="1" x14ac:dyDescent="0.3">
      <c r="C38" s="7" t="s">
        <v>140</v>
      </c>
      <c r="D38" s="8" t="s">
        <v>218</v>
      </c>
      <c r="E38" s="8" t="s">
        <v>218</v>
      </c>
      <c r="F38" s="8" t="s">
        <v>218</v>
      </c>
      <c r="G38" s="8" t="s">
        <v>388</v>
      </c>
      <c r="H38" s="8" t="s">
        <v>375</v>
      </c>
      <c r="I38" s="8" t="s">
        <v>218</v>
      </c>
      <c r="J38" s="8" t="s">
        <v>387</v>
      </c>
      <c r="AA38" s="7" t="s">
        <v>140</v>
      </c>
      <c r="AB38" s="8" t="s">
        <v>396</v>
      </c>
      <c r="AC38" s="8" t="s">
        <v>218</v>
      </c>
      <c r="AD38" s="8" t="s">
        <v>218</v>
      </c>
      <c r="AE38" s="8" t="s">
        <v>405</v>
      </c>
      <c r="AF38" s="8" t="s">
        <v>407</v>
      </c>
      <c r="AG38" s="8" t="s">
        <v>218</v>
      </c>
      <c r="AH38" s="8" t="s">
        <v>409</v>
      </c>
    </row>
    <row r="39" spans="3:34" ht="42.75" thickBot="1" x14ac:dyDescent="0.3">
      <c r="C39" s="7" t="s">
        <v>147</v>
      </c>
      <c r="D39" s="8" t="s">
        <v>218</v>
      </c>
      <c r="E39" s="8" t="s">
        <v>218</v>
      </c>
      <c r="F39" s="8" t="s">
        <v>218</v>
      </c>
      <c r="G39" s="8" t="s">
        <v>389</v>
      </c>
      <c r="H39" s="8" t="s">
        <v>375</v>
      </c>
      <c r="I39" s="8" t="s">
        <v>218</v>
      </c>
      <c r="J39" s="8" t="s">
        <v>387</v>
      </c>
      <c r="AA39" s="7" t="s">
        <v>147</v>
      </c>
      <c r="AB39" s="8" t="s">
        <v>396</v>
      </c>
      <c r="AC39" s="8" t="s">
        <v>218</v>
      </c>
      <c r="AD39" s="8" t="s">
        <v>218</v>
      </c>
      <c r="AE39" s="8" t="s">
        <v>405</v>
      </c>
      <c r="AF39" s="8" t="s">
        <v>407</v>
      </c>
      <c r="AG39" s="8" t="s">
        <v>218</v>
      </c>
      <c r="AH39" s="8" t="s">
        <v>409</v>
      </c>
    </row>
    <row r="40" spans="3:34" ht="42.75" thickBot="1" x14ac:dyDescent="0.3">
      <c r="C40" s="7" t="s">
        <v>153</v>
      </c>
      <c r="D40" s="8" t="s">
        <v>218</v>
      </c>
      <c r="E40" s="8" t="s">
        <v>218</v>
      </c>
      <c r="F40" s="8" t="s">
        <v>218</v>
      </c>
      <c r="G40" s="8" t="s">
        <v>389</v>
      </c>
      <c r="H40" s="8" t="s">
        <v>375</v>
      </c>
      <c r="I40" s="8" t="s">
        <v>218</v>
      </c>
      <c r="J40" s="8" t="s">
        <v>387</v>
      </c>
      <c r="AA40" s="7" t="s">
        <v>153</v>
      </c>
      <c r="AB40" s="8" t="s">
        <v>396</v>
      </c>
      <c r="AC40" s="8" t="s">
        <v>218</v>
      </c>
      <c r="AD40" s="8" t="s">
        <v>218</v>
      </c>
      <c r="AE40" s="8" t="s">
        <v>410</v>
      </c>
      <c r="AF40" s="8" t="s">
        <v>407</v>
      </c>
      <c r="AG40" s="8" t="s">
        <v>218</v>
      </c>
      <c r="AH40" s="8" t="s">
        <v>409</v>
      </c>
    </row>
    <row r="41" spans="3:34" ht="42.75" thickBot="1" x14ac:dyDescent="0.3">
      <c r="C41" s="7" t="s">
        <v>159</v>
      </c>
      <c r="D41" s="8" t="s">
        <v>218</v>
      </c>
      <c r="E41" s="8" t="s">
        <v>218</v>
      </c>
      <c r="F41" s="8" t="s">
        <v>218</v>
      </c>
      <c r="G41" s="8" t="s">
        <v>390</v>
      </c>
      <c r="H41" s="8" t="s">
        <v>375</v>
      </c>
      <c r="I41" s="8" t="s">
        <v>218</v>
      </c>
      <c r="J41" s="8" t="s">
        <v>387</v>
      </c>
      <c r="AA41" s="7" t="s">
        <v>159</v>
      </c>
      <c r="AB41" s="8" t="s">
        <v>396</v>
      </c>
      <c r="AC41" s="8" t="s">
        <v>218</v>
      </c>
      <c r="AD41" s="8" t="s">
        <v>218</v>
      </c>
      <c r="AE41" s="8" t="s">
        <v>410</v>
      </c>
      <c r="AF41" s="8" t="s">
        <v>407</v>
      </c>
      <c r="AG41" s="8" t="s">
        <v>218</v>
      </c>
      <c r="AH41" s="8" t="s">
        <v>409</v>
      </c>
    </row>
    <row r="42" spans="3:34" ht="42.75" thickBot="1" x14ac:dyDescent="0.3">
      <c r="C42" s="7" t="s">
        <v>165</v>
      </c>
      <c r="D42" s="8" t="s">
        <v>218</v>
      </c>
      <c r="E42" s="8" t="s">
        <v>218</v>
      </c>
      <c r="F42" s="8" t="s">
        <v>218</v>
      </c>
      <c r="G42" s="8" t="s">
        <v>390</v>
      </c>
      <c r="H42" s="8" t="s">
        <v>375</v>
      </c>
      <c r="I42" s="8" t="s">
        <v>218</v>
      </c>
      <c r="J42" s="8" t="s">
        <v>387</v>
      </c>
      <c r="AA42" s="7" t="s">
        <v>165</v>
      </c>
      <c r="AB42" s="8" t="s">
        <v>396</v>
      </c>
      <c r="AC42" s="8" t="s">
        <v>218</v>
      </c>
      <c r="AD42" s="8" t="s">
        <v>218</v>
      </c>
      <c r="AE42" s="8" t="s">
        <v>410</v>
      </c>
      <c r="AF42" s="8" t="s">
        <v>407</v>
      </c>
      <c r="AG42" s="8" t="s">
        <v>218</v>
      </c>
      <c r="AH42" s="8" t="s">
        <v>409</v>
      </c>
    </row>
    <row r="43" spans="3:34" ht="42.75" thickBot="1" x14ac:dyDescent="0.3">
      <c r="C43" s="7" t="s">
        <v>171</v>
      </c>
      <c r="D43" s="8" t="s">
        <v>218</v>
      </c>
      <c r="E43" s="8" t="s">
        <v>218</v>
      </c>
      <c r="F43" s="8" t="s">
        <v>218</v>
      </c>
      <c r="G43" s="8" t="s">
        <v>391</v>
      </c>
      <c r="H43" s="8" t="s">
        <v>375</v>
      </c>
      <c r="I43" s="8" t="s">
        <v>218</v>
      </c>
      <c r="J43" s="8" t="s">
        <v>387</v>
      </c>
      <c r="AA43" s="7" t="s">
        <v>171</v>
      </c>
      <c r="AB43" s="8" t="s">
        <v>396</v>
      </c>
      <c r="AC43" s="8" t="s">
        <v>218</v>
      </c>
      <c r="AD43" s="8" t="s">
        <v>218</v>
      </c>
      <c r="AE43" s="8" t="s">
        <v>410</v>
      </c>
      <c r="AF43" s="8" t="s">
        <v>407</v>
      </c>
      <c r="AG43" s="8" t="s">
        <v>218</v>
      </c>
      <c r="AH43" s="8" t="s">
        <v>409</v>
      </c>
    </row>
    <row r="44" spans="3:34" ht="42.75" thickBot="1" x14ac:dyDescent="0.3">
      <c r="C44" s="7" t="s">
        <v>177</v>
      </c>
      <c r="D44" s="8" t="s">
        <v>218</v>
      </c>
      <c r="E44" s="8" t="s">
        <v>218</v>
      </c>
      <c r="F44" s="8" t="s">
        <v>218</v>
      </c>
      <c r="G44" s="8" t="s">
        <v>218</v>
      </c>
      <c r="H44" s="8" t="s">
        <v>392</v>
      </c>
      <c r="I44" s="8" t="s">
        <v>218</v>
      </c>
      <c r="J44" s="8" t="s">
        <v>387</v>
      </c>
      <c r="AA44" s="7" t="s">
        <v>177</v>
      </c>
      <c r="AB44" s="8" t="s">
        <v>396</v>
      </c>
      <c r="AC44" s="8" t="s">
        <v>218</v>
      </c>
      <c r="AD44" s="8" t="s">
        <v>218</v>
      </c>
      <c r="AE44" s="8" t="s">
        <v>411</v>
      </c>
      <c r="AF44" s="8" t="s">
        <v>407</v>
      </c>
      <c r="AG44" s="8" t="s">
        <v>218</v>
      </c>
      <c r="AH44" s="8" t="s">
        <v>409</v>
      </c>
    </row>
    <row r="45" spans="3:34" ht="42.75" thickBot="1" x14ac:dyDescent="0.3">
      <c r="C45" s="7" t="s">
        <v>183</v>
      </c>
      <c r="D45" s="8" t="s">
        <v>218</v>
      </c>
      <c r="E45" s="8" t="s">
        <v>218</v>
      </c>
      <c r="F45" s="8" t="s">
        <v>218</v>
      </c>
      <c r="G45" s="8" t="s">
        <v>218</v>
      </c>
      <c r="H45" s="8" t="s">
        <v>218</v>
      </c>
      <c r="I45" s="8" t="s">
        <v>218</v>
      </c>
      <c r="J45" s="8" t="s">
        <v>387</v>
      </c>
      <c r="AA45" s="7" t="s">
        <v>183</v>
      </c>
      <c r="AB45" s="8" t="s">
        <v>396</v>
      </c>
      <c r="AC45" s="8" t="s">
        <v>218</v>
      </c>
      <c r="AD45" s="8" t="s">
        <v>218</v>
      </c>
      <c r="AE45" s="8" t="s">
        <v>411</v>
      </c>
      <c r="AF45" s="8" t="s">
        <v>407</v>
      </c>
      <c r="AG45" s="8" t="s">
        <v>218</v>
      </c>
      <c r="AH45" s="8" t="s">
        <v>412</v>
      </c>
    </row>
    <row r="46" spans="3:34" ht="32.25" thickBot="1" x14ac:dyDescent="0.3">
      <c r="C46" s="7" t="s">
        <v>189</v>
      </c>
      <c r="D46" s="8" t="s">
        <v>218</v>
      </c>
      <c r="E46" s="8" t="s">
        <v>218</v>
      </c>
      <c r="F46" s="8" t="s">
        <v>218</v>
      </c>
      <c r="G46" s="8" t="s">
        <v>218</v>
      </c>
      <c r="H46" s="8" t="s">
        <v>218</v>
      </c>
      <c r="I46" s="8" t="s">
        <v>218</v>
      </c>
      <c r="J46" s="8" t="s">
        <v>387</v>
      </c>
      <c r="AA46" s="7" t="s">
        <v>189</v>
      </c>
      <c r="AB46" s="8" t="s">
        <v>396</v>
      </c>
      <c r="AC46" s="8" t="s">
        <v>218</v>
      </c>
      <c r="AD46" s="8" t="s">
        <v>218</v>
      </c>
      <c r="AE46" s="8" t="s">
        <v>218</v>
      </c>
      <c r="AF46" s="8" t="s">
        <v>413</v>
      </c>
      <c r="AG46" s="8" t="s">
        <v>218</v>
      </c>
      <c r="AH46" s="8" t="s">
        <v>412</v>
      </c>
    </row>
    <row r="47" spans="3:34" ht="32.25" thickBot="1" x14ac:dyDescent="0.3">
      <c r="C47" s="7" t="s">
        <v>195</v>
      </c>
      <c r="D47" s="8" t="s">
        <v>218</v>
      </c>
      <c r="E47" s="8" t="s">
        <v>218</v>
      </c>
      <c r="F47" s="8" t="s">
        <v>218</v>
      </c>
      <c r="G47" s="8" t="s">
        <v>218</v>
      </c>
      <c r="H47" s="8" t="s">
        <v>218</v>
      </c>
      <c r="I47" s="8" t="s">
        <v>218</v>
      </c>
      <c r="J47" s="8" t="s">
        <v>387</v>
      </c>
      <c r="AA47" s="7" t="s">
        <v>195</v>
      </c>
      <c r="AB47" s="8" t="s">
        <v>396</v>
      </c>
      <c r="AC47" s="8" t="s">
        <v>218</v>
      </c>
      <c r="AD47" s="8" t="s">
        <v>218</v>
      </c>
      <c r="AE47" s="8" t="s">
        <v>218</v>
      </c>
      <c r="AF47" s="8" t="s">
        <v>218</v>
      </c>
      <c r="AG47" s="8" t="s">
        <v>218</v>
      </c>
      <c r="AH47" s="8" t="s">
        <v>412</v>
      </c>
    </row>
    <row r="48" spans="3:34" ht="32.25" thickBot="1" x14ac:dyDescent="0.3">
      <c r="C48" s="7" t="s">
        <v>201</v>
      </c>
      <c r="D48" s="8" t="s">
        <v>218</v>
      </c>
      <c r="E48" s="8" t="s">
        <v>218</v>
      </c>
      <c r="F48" s="8" t="s">
        <v>218</v>
      </c>
      <c r="G48" s="8" t="s">
        <v>218</v>
      </c>
      <c r="H48" s="8" t="s">
        <v>218</v>
      </c>
      <c r="I48" s="8" t="s">
        <v>218</v>
      </c>
      <c r="J48" s="8" t="s">
        <v>387</v>
      </c>
      <c r="AA48" s="7" t="s">
        <v>201</v>
      </c>
      <c r="AB48" s="8" t="s">
        <v>396</v>
      </c>
      <c r="AC48" s="8" t="s">
        <v>218</v>
      </c>
      <c r="AD48" s="8" t="s">
        <v>218</v>
      </c>
      <c r="AE48" s="8" t="s">
        <v>218</v>
      </c>
      <c r="AF48" s="8" t="s">
        <v>218</v>
      </c>
      <c r="AG48" s="8" t="s">
        <v>218</v>
      </c>
      <c r="AH48" s="8" t="s">
        <v>412</v>
      </c>
    </row>
    <row r="49" spans="3:34" ht="32.25" thickBot="1" x14ac:dyDescent="0.3">
      <c r="C49" s="7" t="s">
        <v>207</v>
      </c>
      <c r="D49" s="8" t="s">
        <v>218</v>
      </c>
      <c r="E49" s="8" t="s">
        <v>218</v>
      </c>
      <c r="F49" s="8" t="s">
        <v>218</v>
      </c>
      <c r="G49" s="8" t="s">
        <v>218</v>
      </c>
      <c r="H49" s="8" t="s">
        <v>218</v>
      </c>
      <c r="I49" s="8" t="s">
        <v>218</v>
      </c>
      <c r="J49" s="8" t="s">
        <v>218</v>
      </c>
      <c r="AA49" s="7" t="s">
        <v>207</v>
      </c>
      <c r="AB49" s="8" t="s">
        <v>218</v>
      </c>
      <c r="AC49" s="8" t="s">
        <v>218</v>
      </c>
      <c r="AD49" s="8" t="s">
        <v>218</v>
      </c>
      <c r="AE49" s="8" t="s">
        <v>218</v>
      </c>
      <c r="AF49" s="8" t="s">
        <v>218</v>
      </c>
      <c r="AG49" s="8" t="s">
        <v>218</v>
      </c>
      <c r="AH49" s="8" t="s">
        <v>412</v>
      </c>
    </row>
    <row r="50" spans="3:34" ht="21.75" thickBot="1" x14ac:dyDescent="0.3">
      <c r="C50" s="7" t="s">
        <v>212</v>
      </c>
      <c r="D50" s="8" t="s">
        <v>218</v>
      </c>
      <c r="E50" s="8" t="s">
        <v>218</v>
      </c>
      <c r="F50" s="8" t="s">
        <v>218</v>
      </c>
      <c r="G50" s="8" t="s">
        <v>218</v>
      </c>
      <c r="H50" s="8" t="s">
        <v>218</v>
      </c>
      <c r="I50" s="8" t="s">
        <v>218</v>
      </c>
      <c r="J50" s="8" t="s">
        <v>218</v>
      </c>
      <c r="AA50" s="7" t="s">
        <v>212</v>
      </c>
      <c r="AB50" s="8" t="s">
        <v>218</v>
      </c>
      <c r="AC50" s="8" t="s">
        <v>218</v>
      </c>
      <c r="AD50" s="8" t="s">
        <v>218</v>
      </c>
      <c r="AE50" s="8" t="s">
        <v>218</v>
      </c>
      <c r="AF50" s="8" t="s">
        <v>218</v>
      </c>
      <c r="AG50" s="8" t="s">
        <v>218</v>
      </c>
      <c r="AH50" s="8" t="s">
        <v>218</v>
      </c>
    </row>
    <row r="51" spans="3:34" ht="21.75" thickBot="1" x14ac:dyDescent="0.3">
      <c r="C51" s="7" t="s">
        <v>217</v>
      </c>
      <c r="D51" s="8" t="s">
        <v>218</v>
      </c>
      <c r="E51" s="8" t="s">
        <v>218</v>
      </c>
      <c r="F51" s="8" t="s">
        <v>218</v>
      </c>
      <c r="G51" s="8" t="s">
        <v>218</v>
      </c>
      <c r="H51" s="8" t="s">
        <v>218</v>
      </c>
      <c r="I51" s="8" t="s">
        <v>218</v>
      </c>
      <c r="J51" s="8" t="s">
        <v>218</v>
      </c>
      <c r="AA51" s="7" t="s">
        <v>217</v>
      </c>
      <c r="AB51" s="8" t="s">
        <v>218</v>
      </c>
      <c r="AC51" s="8" t="s">
        <v>218</v>
      </c>
      <c r="AD51" s="8" t="s">
        <v>218</v>
      </c>
      <c r="AE51" s="8" t="s">
        <v>218</v>
      </c>
      <c r="AF51" s="8" t="s">
        <v>218</v>
      </c>
      <c r="AG51" s="8" t="s">
        <v>218</v>
      </c>
      <c r="AH51" s="8" t="s">
        <v>218</v>
      </c>
    </row>
    <row r="52" spans="3:34" ht="19.5" thickBot="1" x14ac:dyDescent="0.3">
      <c r="C52" s="3"/>
      <c r="AA52" s="3"/>
    </row>
    <row r="53" spans="3:34" ht="15.75" thickBot="1" x14ac:dyDescent="0.3">
      <c r="C53" s="7" t="s">
        <v>220</v>
      </c>
      <c r="D53" s="7" t="s">
        <v>65</v>
      </c>
      <c r="E53" s="7" t="s">
        <v>66</v>
      </c>
      <c r="F53" s="7" t="s">
        <v>67</v>
      </c>
      <c r="G53" s="7" t="s">
        <v>68</v>
      </c>
      <c r="H53" s="7" t="s">
        <v>69</v>
      </c>
      <c r="I53" s="7" t="s">
        <v>70</v>
      </c>
      <c r="J53" s="7" t="s">
        <v>71</v>
      </c>
      <c r="AA53" s="7" t="s">
        <v>220</v>
      </c>
      <c r="AB53" s="7" t="s">
        <v>65</v>
      </c>
      <c r="AC53" s="7" t="s">
        <v>66</v>
      </c>
      <c r="AD53" s="7" t="s">
        <v>67</v>
      </c>
      <c r="AE53" s="7" t="s">
        <v>68</v>
      </c>
      <c r="AF53" s="7" t="s">
        <v>69</v>
      </c>
      <c r="AG53" s="7" t="s">
        <v>70</v>
      </c>
      <c r="AH53" s="7" t="s">
        <v>71</v>
      </c>
    </row>
    <row r="54" spans="3:34" ht="15.75" thickBot="1" x14ac:dyDescent="0.3">
      <c r="C54" s="7" t="s">
        <v>94</v>
      </c>
      <c r="D54" s="8">
        <v>26275.4</v>
      </c>
      <c r="E54" s="8">
        <v>27217.599999999999</v>
      </c>
      <c r="F54" s="8">
        <v>0</v>
      </c>
      <c r="G54" s="8">
        <v>14502.3</v>
      </c>
      <c r="H54" s="8">
        <v>1890.2</v>
      </c>
      <c r="I54" s="8">
        <v>47707.1</v>
      </c>
      <c r="J54" s="8">
        <v>14607</v>
      </c>
      <c r="AA54" s="7" t="s">
        <v>94</v>
      </c>
      <c r="AB54" s="8">
        <v>111114.7</v>
      </c>
      <c r="AC54" s="8">
        <v>0</v>
      </c>
      <c r="AD54" s="8">
        <v>3633371</v>
      </c>
      <c r="AE54" s="8">
        <v>1209226</v>
      </c>
      <c r="AF54" s="8">
        <v>697313.2</v>
      </c>
      <c r="AG54" s="8">
        <v>580309.1</v>
      </c>
      <c r="AH54" s="8">
        <v>3276508.4</v>
      </c>
    </row>
    <row r="55" spans="3:34" ht="15.75" thickBot="1" x14ac:dyDescent="0.3">
      <c r="C55" s="7" t="s">
        <v>102</v>
      </c>
      <c r="D55" s="8">
        <v>742.2</v>
      </c>
      <c r="E55" s="8">
        <v>21181.5</v>
      </c>
      <c r="F55" s="8">
        <v>0</v>
      </c>
      <c r="G55" s="8">
        <v>8715.4</v>
      </c>
      <c r="H55" s="8">
        <v>1890.2</v>
      </c>
      <c r="I55" s="8">
        <v>10372.4</v>
      </c>
      <c r="J55" s="8">
        <v>8648.6</v>
      </c>
      <c r="AA55" s="7" t="s">
        <v>102</v>
      </c>
      <c r="AB55" s="8">
        <v>111114.7</v>
      </c>
      <c r="AC55" s="8">
        <v>0</v>
      </c>
      <c r="AD55" s="8">
        <v>1596124.9</v>
      </c>
      <c r="AE55" s="8">
        <v>608539.30000000005</v>
      </c>
      <c r="AF55" s="8">
        <v>697313.2</v>
      </c>
      <c r="AG55" s="8">
        <v>580309.1</v>
      </c>
      <c r="AH55" s="8">
        <v>3276508.4</v>
      </c>
    </row>
    <row r="56" spans="3:34" ht="15.75" thickBot="1" x14ac:dyDescent="0.3">
      <c r="C56" s="7" t="s">
        <v>110</v>
      </c>
      <c r="D56" s="8">
        <v>742.2</v>
      </c>
      <c r="E56" s="8">
        <v>14403.6</v>
      </c>
      <c r="F56" s="8">
        <v>0</v>
      </c>
      <c r="G56" s="8">
        <v>8715.4</v>
      </c>
      <c r="H56" s="8">
        <v>1890.2</v>
      </c>
      <c r="I56" s="8">
        <v>4834.8</v>
      </c>
      <c r="J56" s="8">
        <v>8648.6</v>
      </c>
      <c r="AA56" s="7" t="s">
        <v>110</v>
      </c>
      <c r="AB56" s="8">
        <v>111114.7</v>
      </c>
      <c r="AC56" s="8">
        <v>0</v>
      </c>
      <c r="AD56" s="8">
        <v>1337655.7</v>
      </c>
      <c r="AE56" s="8">
        <v>202205.1</v>
      </c>
      <c r="AF56" s="8">
        <v>697313.2</v>
      </c>
      <c r="AG56" s="8">
        <v>580309.1</v>
      </c>
      <c r="AH56" s="8">
        <v>3276508.4</v>
      </c>
    </row>
    <row r="57" spans="3:34" ht="15.75" thickBot="1" x14ac:dyDescent="0.3">
      <c r="C57" s="7" t="s">
        <v>118</v>
      </c>
      <c r="D57" s="8">
        <v>742.2</v>
      </c>
      <c r="E57" s="8">
        <v>14403.6</v>
      </c>
      <c r="F57" s="8">
        <v>0</v>
      </c>
      <c r="G57" s="8">
        <v>6412.5</v>
      </c>
      <c r="H57" s="8">
        <v>1890.2</v>
      </c>
      <c r="I57" s="8">
        <v>4834.8</v>
      </c>
      <c r="J57" s="8">
        <v>2736.7</v>
      </c>
      <c r="AA57" s="7" t="s">
        <v>118</v>
      </c>
      <c r="AB57" s="8">
        <v>111114.7</v>
      </c>
      <c r="AC57" s="8">
        <v>0</v>
      </c>
      <c r="AD57" s="8">
        <v>577128.80000000005</v>
      </c>
      <c r="AE57" s="8">
        <v>202205.1</v>
      </c>
      <c r="AF57" s="8">
        <v>567744.9</v>
      </c>
      <c r="AG57" s="8">
        <v>0</v>
      </c>
      <c r="AH57" s="8">
        <v>3276508.4</v>
      </c>
    </row>
    <row r="58" spans="3:34" ht="15.75" thickBot="1" x14ac:dyDescent="0.3">
      <c r="C58" s="7" t="s">
        <v>126</v>
      </c>
      <c r="D58" s="8">
        <v>742.2</v>
      </c>
      <c r="E58" s="8">
        <v>14403.6</v>
      </c>
      <c r="F58" s="8">
        <v>0</v>
      </c>
      <c r="G58" s="8">
        <v>6412.5</v>
      </c>
      <c r="H58" s="8">
        <v>1890.2</v>
      </c>
      <c r="I58" s="8">
        <v>0</v>
      </c>
      <c r="J58" s="8">
        <v>2690.3</v>
      </c>
      <c r="AA58" s="7" t="s">
        <v>126</v>
      </c>
      <c r="AB58" s="8">
        <v>111114.7</v>
      </c>
      <c r="AC58" s="8">
        <v>0</v>
      </c>
      <c r="AD58" s="8">
        <v>388705</v>
      </c>
      <c r="AE58" s="8">
        <v>202205.1</v>
      </c>
      <c r="AF58" s="8">
        <v>567744.9</v>
      </c>
      <c r="AG58" s="8">
        <v>0</v>
      </c>
      <c r="AH58" s="8">
        <v>3276508.4</v>
      </c>
    </row>
    <row r="59" spans="3:34" ht="15.75" thickBot="1" x14ac:dyDescent="0.3">
      <c r="C59" s="7" t="s">
        <v>133</v>
      </c>
      <c r="D59" s="8">
        <v>742.2</v>
      </c>
      <c r="E59" s="8">
        <v>0</v>
      </c>
      <c r="F59" s="8">
        <v>0</v>
      </c>
      <c r="G59" s="8">
        <v>4402.1000000000004</v>
      </c>
      <c r="H59" s="8">
        <v>1890.2</v>
      </c>
      <c r="I59" s="8">
        <v>0</v>
      </c>
      <c r="J59" s="8">
        <v>2690.3</v>
      </c>
      <c r="AA59" s="7" t="s">
        <v>133</v>
      </c>
      <c r="AB59" s="8">
        <v>111114.7</v>
      </c>
      <c r="AC59" s="8">
        <v>0</v>
      </c>
      <c r="AD59" s="8">
        <v>0</v>
      </c>
      <c r="AE59" s="8">
        <v>202205.1</v>
      </c>
      <c r="AF59" s="8">
        <v>567744.9</v>
      </c>
      <c r="AG59" s="8">
        <v>0</v>
      </c>
      <c r="AH59" s="8">
        <v>3276508.4</v>
      </c>
    </row>
    <row r="60" spans="3:34" ht="15.75" thickBot="1" x14ac:dyDescent="0.3">
      <c r="C60" s="7" t="s">
        <v>140</v>
      </c>
      <c r="D60" s="8">
        <v>0</v>
      </c>
      <c r="E60" s="8">
        <v>0</v>
      </c>
      <c r="F60" s="8">
        <v>0</v>
      </c>
      <c r="G60" s="8">
        <v>4402.1000000000004</v>
      </c>
      <c r="H60" s="8">
        <v>1890.2</v>
      </c>
      <c r="I60" s="8">
        <v>0</v>
      </c>
      <c r="J60" s="8">
        <v>2690.3</v>
      </c>
      <c r="AA60" s="7" t="s">
        <v>140</v>
      </c>
      <c r="AB60" s="8">
        <v>111114.7</v>
      </c>
      <c r="AC60" s="8">
        <v>0</v>
      </c>
      <c r="AD60" s="8">
        <v>0</v>
      </c>
      <c r="AE60" s="8">
        <v>202205.1</v>
      </c>
      <c r="AF60" s="8">
        <v>567744.9</v>
      </c>
      <c r="AG60" s="8">
        <v>0</v>
      </c>
      <c r="AH60" s="8">
        <v>338055.6</v>
      </c>
    </row>
    <row r="61" spans="3:34" ht="15.75" thickBot="1" x14ac:dyDescent="0.3">
      <c r="C61" s="7" t="s">
        <v>147</v>
      </c>
      <c r="D61" s="8">
        <v>0</v>
      </c>
      <c r="E61" s="8">
        <v>0</v>
      </c>
      <c r="F61" s="8">
        <v>0</v>
      </c>
      <c r="G61" s="8">
        <v>2548.6999999999998</v>
      </c>
      <c r="H61" s="8">
        <v>1890.2</v>
      </c>
      <c r="I61" s="8">
        <v>0</v>
      </c>
      <c r="J61" s="8">
        <v>2690.3</v>
      </c>
      <c r="AA61" s="7" t="s">
        <v>147</v>
      </c>
      <c r="AB61" s="8">
        <v>111114.7</v>
      </c>
      <c r="AC61" s="8">
        <v>0</v>
      </c>
      <c r="AD61" s="8">
        <v>0</v>
      </c>
      <c r="AE61" s="8">
        <v>202205.1</v>
      </c>
      <c r="AF61" s="8">
        <v>567744.9</v>
      </c>
      <c r="AG61" s="8">
        <v>0</v>
      </c>
      <c r="AH61" s="8">
        <v>338055.6</v>
      </c>
    </row>
    <row r="62" spans="3:34" ht="15.75" thickBot="1" x14ac:dyDescent="0.3">
      <c r="C62" s="7" t="s">
        <v>153</v>
      </c>
      <c r="D62" s="8">
        <v>0</v>
      </c>
      <c r="E62" s="8">
        <v>0</v>
      </c>
      <c r="F62" s="8">
        <v>0</v>
      </c>
      <c r="G62" s="8">
        <v>2548.6999999999998</v>
      </c>
      <c r="H62" s="8">
        <v>1890.2</v>
      </c>
      <c r="I62" s="8">
        <v>0</v>
      </c>
      <c r="J62" s="8">
        <v>2690.3</v>
      </c>
      <c r="AA62" s="7" t="s">
        <v>153</v>
      </c>
      <c r="AB62" s="8">
        <v>111114.7</v>
      </c>
      <c r="AC62" s="8">
        <v>0</v>
      </c>
      <c r="AD62" s="8">
        <v>0</v>
      </c>
      <c r="AE62" s="8">
        <v>151555.70000000001</v>
      </c>
      <c r="AF62" s="8">
        <v>567744.9</v>
      </c>
      <c r="AG62" s="8">
        <v>0</v>
      </c>
      <c r="AH62" s="8">
        <v>338055.6</v>
      </c>
    </row>
    <row r="63" spans="3:34" ht="15.75" thickBot="1" x14ac:dyDescent="0.3">
      <c r="C63" s="7" t="s">
        <v>159</v>
      </c>
      <c r="D63" s="8">
        <v>0</v>
      </c>
      <c r="E63" s="8">
        <v>0</v>
      </c>
      <c r="F63" s="8">
        <v>0</v>
      </c>
      <c r="G63" s="8">
        <v>952.1</v>
      </c>
      <c r="H63" s="8">
        <v>1890.2</v>
      </c>
      <c r="I63" s="8">
        <v>0</v>
      </c>
      <c r="J63" s="8">
        <v>2690.3</v>
      </c>
      <c r="AA63" s="7" t="s">
        <v>159</v>
      </c>
      <c r="AB63" s="8">
        <v>111114.7</v>
      </c>
      <c r="AC63" s="8">
        <v>0</v>
      </c>
      <c r="AD63" s="8">
        <v>0</v>
      </c>
      <c r="AE63" s="8">
        <v>151555.70000000001</v>
      </c>
      <c r="AF63" s="8">
        <v>567744.9</v>
      </c>
      <c r="AG63" s="8">
        <v>0</v>
      </c>
      <c r="AH63" s="8">
        <v>338055.6</v>
      </c>
    </row>
    <row r="64" spans="3:34" ht="15.75" thickBot="1" x14ac:dyDescent="0.3">
      <c r="C64" s="7" t="s">
        <v>165</v>
      </c>
      <c r="D64" s="8">
        <v>0</v>
      </c>
      <c r="E64" s="8">
        <v>0</v>
      </c>
      <c r="F64" s="8">
        <v>0</v>
      </c>
      <c r="G64" s="8">
        <v>952.1</v>
      </c>
      <c r="H64" s="8">
        <v>1890.2</v>
      </c>
      <c r="I64" s="8">
        <v>0</v>
      </c>
      <c r="J64" s="8">
        <v>2690.3</v>
      </c>
      <c r="AA64" s="7" t="s">
        <v>165</v>
      </c>
      <c r="AB64" s="8">
        <v>111114.7</v>
      </c>
      <c r="AC64" s="8">
        <v>0</v>
      </c>
      <c r="AD64" s="8">
        <v>0</v>
      </c>
      <c r="AE64" s="8">
        <v>151555.70000000001</v>
      </c>
      <c r="AF64" s="8">
        <v>567744.9</v>
      </c>
      <c r="AG64" s="8">
        <v>0</v>
      </c>
      <c r="AH64" s="8">
        <v>338055.6</v>
      </c>
    </row>
    <row r="65" spans="3:38" ht="15.75" thickBot="1" x14ac:dyDescent="0.3">
      <c r="C65" s="7" t="s">
        <v>171</v>
      </c>
      <c r="D65" s="8">
        <v>0</v>
      </c>
      <c r="E65" s="8">
        <v>0</v>
      </c>
      <c r="F65" s="8">
        <v>0</v>
      </c>
      <c r="G65" s="8">
        <v>99.2</v>
      </c>
      <c r="H65" s="8">
        <v>1890.2</v>
      </c>
      <c r="I65" s="8">
        <v>0</v>
      </c>
      <c r="J65" s="8">
        <v>2690.3</v>
      </c>
      <c r="AA65" s="7" t="s">
        <v>171</v>
      </c>
      <c r="AB65" s="8">
        <v>111114.7</v>
      </c>
      <c r="AC65" s="8">
        <v>0</v>
      </c>
      <c r="AD65" s="8">
        <v>0</v>
      </c>
      <c r="AE65" s="8">
        <v>151555.70000000001</v>
      </c>
      <c r="AF65" s="8">
        <v>567744.9</v>
      </c>
      <c r="AG65" s="8">
        <v>0</v>
      </c>
      <c r="AH65" s="8">
        <v>338055.6</v>
      </c>
    </row>
    <row r="66" spans="3:38" ht="15.75" thickBot="1" x14ac:dyDescent="0.3">
      <c r="C66" s="7" t="s">
        <v>177</v>
      </c>
      <c r="D66" s="8">
        <v>0</v>
      </c>
      <c r="E66" s="8">
        <v>0</v>
      </c>
      <c r="F66" s="8">
        <v>0</v>
      </c>
      <c r="G66" s="8">
        <v>0</v>
      </c>
      <c r="H66" s="8">
        <v>1247.2</v>
      </c>
      <c r="I66" s="8">
        <v>0</v>
      </c>
      <c r="J66" s="8">
        <v>2690.3</v>
      </c>
      <c r="AA66" s="7" t="s">
        <v>177</v>
      </c>
      <c r="AB66" s="8">
        <v>111114.7</v>
      </c>
      <c r="AC66" s="8">
        <v>0</v>
      </c>
      <c r="AD66" s="8">
        <v>0</v>
      </c>
      <c r="AE66" s="8">
        <v>45545.2</v>
      </c>
      <c r="AF66" s="8">
        <v>567744.9</v>
      </c>
      <c r="AG66" s="8">
        <v>0</v>
      </c>
      <c r="AH66" s="8">
        <v>338055.6</v>
      </c>
    </row>
    <row r="67" spans="3:38" ht="15.75" thickBot="1" x14ac:dyDescent="0.3">
      <c r="C67" s="7" t="s">
        <v>183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2690.3</v>
      </c>
      <c r="AA67" s="7" t="s">
        <v>183</v>
      </c>
      <c r="AB67" s="8">
        <v>111114.7</v>
      </c>
      <c r="AC67" s="8">
        <v>0</v>
      </c>
      <c r="AD67" s="8">
        <v>0</v>
      </c>
      <c r="AE67" s="8">
        <v>45545.2</v>
      </c>
      <c r="AF67" s="8">
        <v>567744.9</v>
      </c>
      <c r="AG67" s="8">
        <v>0</v>
      </c>
      <c r="AH67" s="8">
        <v>25560.3</v>
      </c>
    </row>
    <row r="68" spans="3:38" ht="15.75" thickBot="1" x14ac:dyDescent="0.3">
      <c r="C68" s="7" t="s">
        <v>189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2690.3</v>
      </c>
      <c r="AA68" s="7" t="s">
        <v>189</v>
      </c>
      <c r="AB68" s="8">
        <v>111114.7</v>
      </c>
      <c r="AC68" s="8">
        <v>0</v>
      </c>
      <c r="AD68" s="8">
        <v>0</v>
      </c>
      <c r="AE68" s="8">
        <v>0</v>
      </c>
      <c r="AF68" s="8">
        <v>74992.600000000006</v>
      </c>
      <c r="AG68" s="8">
        <v>0</v>
      </c>
      <c r="AH68" s="8">
        <v>25560.3</v>
      </c>
    </row>
    <row r="69" spans="3:38" ht="15.75" thickBot="1" x14ac:dyDescent="0.3">
      <c r="C69" s="7" t="s">
        <v>195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2690.3</v>
      </c>
      <c r="AA69" s="7" t="s">
        <v>195</v>
      </c>
      <c r="AB69" s="8">
        <v>111114.7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25560.3</v>
      </c>
    </row>
    <row r="70" spans="3:38" ht="15.75" thickBot="1" x14ac:dyDescent="0.3">
      <c r="C70" s="7" t="s">
        <v>201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2690.3</v>
      </c>
      <c r="AA70" s="7" t="s">
        <v>201</v>
      </c>
      <c r="AB70" s="8">
        <v>111114.7</v>
      </c>
      <c r="AC70" s="8">
        <v>0</v>
      </c>
      <c r="AD70" s="8">
        <v>0</v>
      </c>
      <c r="AE70" s="8">
        <v>0</v>
      </c>
      <c r="AF70" s="8">
        <v>0</v>
      </c>
      <c r="AG70" s="8">
        <v>0</v>
      </c>
      <c r="AH70" s="8">
        <v>25560.3</v>
      </c>
    </row>
    <row r="71" spans="3:38" ht="15.75" thickBot="1" x14ac:dyDescent="0.3">
      <c r="C71" s="7" t="s">
        <v>207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AA71" s="7" t="s">
        <v>207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25560.3</v>
      </c>
    </row>
    <row r="72" spans="3:38" ht="15.75" thickBot="1" x14ac:dyDescent="0.3">
      <c r="C72" s="7" t="s">
        <v>212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AA72" s="7" t="s">
        <v>212</v>
      </c>
      <c r="AB72" s="8">
        <v>0</v>
      </c>
      <c r="AC72" s="8">
        <v>0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</row>
    <row r="73" spans="3:38" ht="15.75" thickBot="1" x14ac:dyDescent="0.3">
      <c r="C73" s="7" t="s">
        <v>217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AA73" s="7" t="s">
        <v>217</v>
      </c>
      <c r="AB73" s="8">
        <v>0</v>
      </c>
      <c r="AC73" s="8">
        <v>0</v>
      </c>
      <c r="AD73" s="8">
        <v>0</v>
      </c>
      <c r="AE73" s="8">
        <v>0</v>
      </c>
      <c r="AF73" s="8">
        <v>0</v>
      </c>
      <c r="AG73" s="8">
        <v>0</v>
      </c>
      <c r="AH73" s="8">
        <v>0</v>
      </c>
    </row>
    <row r="74" spans="3:38" ht="19.5" thickBot="1" x14ac:dyDescent="0.3">
      <c r="C74" s="3"/>
      <c r="AA74" s="3"/>
    </row>
    <row r="75" spans="3:38" ht="15.75" thickBot="1" x14ac:dyDescent="0.3">
      <c r="C75" s="7" t="s">
        <v>393</v>
      </c>
      <c r="D75" s="7" t="s">
        <v>65</v>
      </c>
      <c r="E75" s="7" t="s">
        <v>66</v>
      </c>
      <c r="F75" s="7" t="s">
        <v>67</v>
      </c>
      <c r="G75" s="7" t="s">
        <v>68</v>
      </c>
      <c r="H75" s="7" t="s">
        <v>69</v>
      </c>
      <c r="I75" s="7" t="s">
        <v>70</v>
      </c>
      <c r="J75" s="7" t="s">
        <v>71</v>
      </c>
      <c r="K75" s="7" t="s">
        <v>222</v>
      </c>
      <c r="L75" s="7" t="s">
        <v>223</v>
      </c>
      <c r="M75" s="7" t="s">
        <v>224</v>
      </c>
      <c r="N75" s="7" t="s">
        <v>225</v>
      </c>
      <c r="O75" s="13" t="s">
        <v>414</v>
      </c>
      <c r="P75" s="13" t="s">
        <v>415</v>
      </c>
      <c r="Q75" t="str">
        <f>AL75</f>
        <v>Delta/Tény</v>
      </c>
      <c r="AA75" s="7" t="s">
        <v>393</v>
      </c>
      <c r="AB75" s="7" t="s">
        <v>65</v>
      </c>
      <c r="AC75" s="7" t="s">
        <v>66</v>
      </c>
      <c r="AD75" s="7" t="s">
        <v>67</v>
      </c>
      <c r="AE75" s="7" t="s">
        <v>68</v>
      </c>
      <c r="AF75" s="7" t="s">
        <v>69</v>
      </c>
      <c r="AG75" s="7" t="s">
        <v>70</v>
      </c>
      <c r="AH75" s="7" t="s">
        <v>71</v>
      </c>
      <c r="AI75" s="7" t="s">
        <v>222</v>
      </c>
      <c r="AJ75" s="7" t="s">
        <v>223</v>
      </c>
      <c r="AK75" s="7" t="s">
        <v>224</v>
      </c>
      <c r="AL75" s="7" t="s">
        <v>225</v>
      </c>
    </row>
    <row r="76" spans="3:38" ht="15.75" thickBot="1" x14ac:dyDescent="0.3">
      <c r="C76" s="7" t="s">
        <v>73</v>
      </c>
      <c r="D76" s="8">
        <v>742.2</v>
      </c>
      <c r="E76" s="8">
        <v>14403.6</v>
      </c>
      <c r="F76" s="8">
        <v>0</v>
      </c>
      <c r="G76" s="8">
        <v>0</v>
      </c>
      <c r="H76" s="8">
        <v>0</v>
      </c>
      <c r="I76" s="8">
        <v>0</v>
      </c>
      <c r="J76" s="8">
        <v>14607</v>
      </c>
      <c r="K76" s="8">
        <v>29752.799999999999</v>
      </c>
      <c r="L76" s="8">
        <v>29843</v>
      </c>
      <c r="M76" s="8">
        <v>90.2</v>
      </c>
      <c r="N76" s="8">
        <v>0.3</v>
      </c>
      <c r="O76">
        <f>IF(M76*AK76&lt;=0,1,0)</f>
        <v>0</v>
      </c>
      <c r="P76" s="18">
        <v>1</v>
      </c>
      <c r="Q76">
        <f t="shared" ref="Q76:Q95" si="9">AL76</f>
        <v>20.72</v>
      </c>
      <c r="AA76" s="7" t="s">
        <v>73</v>
      </c>
      <c r="AB76" s="8">
        <v>0</v>
      </c>
      <c r="AC76" s="8">
        <v>0</v>
      </c>
      <c r="AD76" s="8">
        <v>1596124.9</v>
      </c>
      <c r="AE76" s="8">
        <v>202205.1</v>
      </c>
      <c r="AF76" s="8">
        <v>567744.9</v>
      </c>
      <c r="AG76" s="8">
        <v>0</v>
      </c>
      <c r="AH76" s="8">
        <v>0</v>
      </c>
      <c r="AI76" s="8">
        <v>2366074.9</v>
      </c>
      <c r="AJ76" s="8">
        <v>2984300</v>
      </c>
      <c r="AK76" s="8">
        <v>618225.1</v>
      </c>
      <c r="AL76" s="8">
        <v>20.72</v>
      </c>
    </row>
    <row r="77" spans="3:38" ht="15.75" thickBot="1" x14ac:dyDescent="0.3">
      <c r="C77" s="7" t="s">
        <v>74</v>
      </c>
      <c r="D77" s="8">
        <v>0</v>
      </c>
      <c r="E77" s="8">
        <v>0</v>
      </c>
      <c r="F77" s="8">
        <v>0</v>
      </c>
      <c r="G77" s="8">
        <v>0</v>
      </c>
      <c r="H77" s="8">
        <v>1890.2</v>
      </c>
      <c r="I77" s="8">
        <v>47707.1</v>
      </c>
      <c r="J77" s="8">
        <v>0</v>
      </c>
      <c r="K77" s="8">
        <v>49597.4</v>
      </c>
      <c r="L77" s="8">
        <v>20599</v>
      </c>
      <c r="M77" s="8">
        <v>-28998.400000000001</v>
      </c>
      <c r="N77" s="8">
        <v>-140.78</v>
      </c>
      <c r="O77">
        <f t="shared" ref="O77:O95" si="10">IF(M77*AK77&lt;=0,1,0)</f>
        <v>0</v>
      </c>
      <c r="Q77">
        <f t="shared" si="9"/>
        <v>-129.85</v>
      </c>
      <c r="AA77" s="7" t="s">
        <v>74</v>
      </c>
      <c r="AB77" s="8">
        <v>111114.7</v>
      </c>
      <c r="AC77" s="8">
        <v>0</v>
      </c>
      <c r="AD77" s="8">
        <v>577128.80000000005</v>
      </c>
      <c r="AE77" s="8">
        <v>202205.1</v>
      </c>
      <c r="AF77" s="8">
        <v>567744.9</v>
      </c>
      <c r="AG77" s="8">
        <v>0</v>
      </c>
      <c r="AH77" s="8">
        <v>3276508.4</v>
      </c>
      <c r="AI77" s="8">
        <v>4734701.9000000004</v>
      </c>
      <c r="AJ77" s="8">
        <v>2059900</v>
      </c>
      <c r="AK77" s="8">
        <v>-2674801.9</v>
      </c>
      <c r="AL77" s="8">
        <v>-129.85</v>
      </c>
    </row>
    <row r="78" spans="3:38" ht="15.75" thickBot="1" x14ac:dyDescent="0.3">
      <c r="C78" s="7" t="s">
        <v>75</v>
      </c>
      <c r="D78" s="8">
        <v>0</v>
      </c>
      <c r="E78" s="8">
        <v>0</v>
      </c>
      <c r="F78" s="8">
        <v>0</v>
      </c>
      <c r="G78" s="8">
        <v>0</v>
      </c>
      <c r="H78" s="8">
        <v>1890.2</v>
      </c>
      <c r="I78" s="8">
        <v>4834.8</v>
      </c>
      <c r="J78" s="8">
        <v>2736.7</v>
      </c>
      <c r="K78" s="8">
        <v>9461.7000000000007</v>
      </c>
      <c r="L78" s="8">
        <v>9490</v>
      </c>
      <c r="M78" s="8">
        <v>28.3</v>
      </c>
      <c r="N78" s="8">
        <v>0.3</v>
      </c>
      <c r="O78">
        <f t="shared" si="10"/>
        <v>0</v>
      </c>
      <c r="P78" s="18">
        <v>1</v>
      </c>
      <c r="Q78">
        <f t="shared" si="9"/>
        <v>21.47</v>
      </c>
      <c r="AA78" s="7" t="s">
        <v>75</v>
      </c>
      <c r="AB78" s="8">
        <v>111114.7</v>
      </c>
      <c r="AC78" s="8">
        <v>0</v>
      </c>
      <c r="AD78" s="8">
        <v>0</v>
      </c>
      <c r="AE78" s="8">
        <v>608539.30000000005</v>
      </c>
      <c r="AF78" s="8">
        <v>0</v>
      </c>
      <c r="AG78" s="8">
        <v>0</v>
      </c>
      <c r="AH78" s="8">
        <v>25560.3</v>
      </c>
      <c r="AI78" s="8">
        <v>745214.3</v>
      </c>
      <c r="AJ78" s="8">
        <v>949000</v>
      </c>
      <c r="AK78" s="8">
        <v>203785.7</v>
      </c>
      <c r="AL78" s="8">
        <v>21.47</v>
      </c>
    </row>
    <row r="79" spans="3:38" ht="15.75" thickBot="1" x14ac:dyDescent="0.3">
      <c r="C79" s="7" t="s">
        <v>76</v>
      </c>
      <c r="D79" s="8">
        <v>0</v>
      </c>
      <c r="E79" s="8">
        <v>0</v>
      </c>
      <c r="F79" s="8">
        <v>0</v>
      </c>
      <c r="G79" s="8">
        <v>14502.3</v>
      </c>
      <c r="H79" s="8">
        <v>1890.2</v>
      </c>
      <c r="I79" s="8">
        <v>4834.8</v>
      </c>
      <c r="J79" s="8">
        <v>2690.3</v>
      </c>
      <c r="K79" s="8">
        <v>23917.599999999999</v>
      </c>
      <c r="L79" s="8">
        <v>23990</v>
      </c>
      <c r="M79" s="8">
        <v>72.400000000000006</v>
      </c>
      <c r="N79" s="8">
        <v>0.3</v>
      </c>
      <c r="O79">
        <f t="shared" si="10"/>
        <v>0</v>
      </c>
      <c r="P79" s="18">
        <v>1</v>
      </c>
      <c r="Q79">
        <f t="shared" si="9"/>
        <v>57.61</v>
      </c>
      <c r="AA79" s="7" t="s">
        <v>76</v>
      </c>
      <c r="AB79" s="8">
        <v>111114.7</v>
      </c>
      <c r="AC79" s="8">
        <v>0</v>
      </c>
      <c r="AD79" s="8">
        <v>0</v>
      </c>
      <c r="AE79" s="8">
        <v>0</v>
      </c>
      <c r="AF79" s="8">
        <v>567744.9</v>
      </c>
      <c r="AG79" s="8">
        <v>0</v>
      </c>
      <c r="AH79" s="8">
        <v>338055.6</v>
      </c>
      <c r="AI79" s="8">
        <v>1016915.1</v>
      </c>
      <c r="AJ79" s="8">
        <v>2399000</v>
      </c>
      <c r="AK79" s="8">
        <v>1382084.9</v>
      </c>
      <c r="AL79" s="8">
        <v>57.61</v>
      </c>
    </row>
    <row r="80" spans="3:38" ht="15.75" thickBot="1" x14ac:dyDescent="0.3">
      <c r="C80" s="7" t="s">
        <v>77</v>
      </c>
      <c r="D80" s="8">
        <v>742.2</v>
      </c>
      <c r="E80" s="8">
        <v>0</v>
      </c>
      <c r="F80" s="8">
        <v>0</v>
      </c>
      <c r="G80" s="8">
        <v>0</v>
      </c>
      <c r="H80" s="8">
        <v>1890.2</v>
      </c>
      <c r="I80" s="8">
        <v>4834.8</v>
      </c>
      <c r="J80" s="8">
        <v>8648.6</v>
      </c>
      <c r="K80" s="8">
        <v>16115.9</v>
      </c>
      <c r="L80" s="8">
        <v>21350</v>
      </c>
      <c r="M80" s="8">
        <v>5234.1000000000004</v>
      </c>
      <c r="N80" s="8">
        <v>24.52</v>
      </c>
      <c r="O80">
        <f t="shared" si="10"/>
        <v>0</v>
      </c>
      <c r="P80" s="19">
        <v>1</v>
      </c>
      <c r="Q80">
        <f t="shared" si="9"/>
        <v>21.47</v>
      </c>
      <c r="AA80" s="7" t="s">
        <v>77</v>
      </c>
      <c r="AB80" s="8">
        <v>111114.7</v>
      </c>
      <c r="AC80" s="8">
        <v>0</v>
      </c>
      <c r="AD80" s="8">
        <v>1337655.7</v>
      </c>
      <c r="AE80" s="8">
        <v>202205.1</v>
      </c>
      <c r="AF80" s="8">
        <v>0</v>
      </c>
      <c r="AG80" s="8">
        <v>0</v>
      </c>
      <c r="AH80" s="8">
        <v>25560.3</v>
      </c>
      <c r="AI80" s="8">
        <v>1676535.8</v>
      </c>
      <c r="AJ80" s="8">
        <v>2135000</v>
      </c>
      <c r="AK80" s="8">
        <v>458464.2</v>
      </c>
      <c r="AL80" s="8">
        <v>21.47</v>
      </c>
    </row>
    <row r="81" spans="3:38" ht="15.75" thickBot="1" x14ac:dyDescent="0.3">
      <c r="C81" s="7" t="s">
        <v>78</v>
      </c>
      <c r="D81" s="8">
        <v>26275.4</v>
      </c>
      <c r="E81" s="8">
        <v>21181.5</v>
      </c>
      <c r="F81" s="8">
        <v>0</v>
      </c>
      <c r="G81" s="8">
        <v>0</v>
      </c>
      <c r="H81" s="8">
        <v>1247.2</v>
      </c>
      <c r="I81" s="8">
        <v>4834.8</v>
      </c>
      <c r="J81" s="8">
        <v>2690.3</v>
      </c>
      <c r="K81" s="8">
        <v>56229.2</v>
      </c>
      <c r="L81" s="8">
        <v>56400</v>
      </c>
      <c r="M81" s="8">
        <v>170.8</v>
      </c>
      <c r="N81" s="8">
        <v>0.3</v>
      </c>
      <c r="O81">
        <f t="shared" si="10"/>
        <v>0</v>
      </c>
      <c r="P81" s="19">
        <v>1</v>
      </c>
      <c r="Q81">
        <f t="shared" si="9"/>
        <v>21.47</v>
      </c>
      <c r="AA81" s="7" t="s">
        <v>78</v>
      </c>
      <c r="AB81" s="8">
        <v>0</v>
      </c>
      <c r="AC81" s="8">
        <v>0</v>
      </c>
      <c r="AD81" s="8">
        <v>3633371</v>
      </c>
      <c r="AE81" s="8">
        <v>202205.1</v>
      </c>
      <c r="AF81" s="8">
        <v>567744.9</v>
      </c>
      <c r="AG81" s="8">
        <v>0</v>
      </c>
      <c r="AH81" s="8">
        <v>25560.3</v>
      </c>
      <c r="AI81" s="8">
        <v>4428881.4000000004</v>
      </c>
      <c r="AJ81" s="8">
        <v>5640000</v>
      </c>
      <c r="AK81" s="8">
        <v>1211118.6000000001</v>
      </c>
      <c r="AL81" s="8">
        <v>21.47</v>
      </c>
    </row>
    <row r="82" spans="3:38" ht="15.75" thickBot="1" x14ac:dyDescent="0.3">
      <c r="C82" s="7" t="s">
        <v>79</v>
      </c>
      <c r="D82" s="8">
        <v>742.2</v>
      </c>
      <c r="E82" s="8">
        <v>14403.6</v>
      </c>
      <c r="F82" s="8">
        <v>0</v>
      </c>
      <c r="G82" s="8">
        <v>2548.6999999999998</v>
      </c>
      <c r="H82" s="8">
        <v>1890.2</v>
      </c>
      <c r="I82" s="8">
        <v>47707.1</v>
      </c>
      <c r="J82" s="8">
        <v>2690.3</v>
      </c>
      <c r="K82" s="8">
        <v>69982.2</v>
      </c>
      <c r="L82" s="8">
        <v>99990</v>
      </c>
      <c r="M82" s="8">
        <v>30007.8</v>
      </c>
      <c r="N82" s="8">
        <v>30.01</v>
      </c>
      <c r="O82">
        <f t="shared" si="10"/>
        <v>0</v>
      </c>
      <c r="Q82">
        <f t="shared" si="9"/>
        <v>58.93</v>
      </c>
      <c r="AA82" s="7" t="s">
        <v>79</v>
      </c>
      <c r="AB82" s="8">
        <v>111114.7</v>
      </c>
      <c r="AC82" s="8">
        <v>0</v>
      </c>
      <c r="AD82" s="8">
        <v>0</v>
      </c>
      <c r="AE82" s="8">
        <v>151555.70000000001</v>
      </c>
      <c r="AF82" s="8">
        <v>567744.9</v>
      </c>
      <c r="AG82" s="8">
        <v>0</v>
      </c>
      <c r="AH82" s="8">
        <v>3276508.4</v>
      </c>
      <c r="AI82" s="8">
        <v>4106923.7</v>
      </c>
      <c r="AJ82" s="8">
        <v>9999000</v>
      </c>
      <c r="AK82" s="8">
        <v>5892076.2999999998</v>
      </c>
      <c r="AL82" s="8">
        <v>58.93</v>
      </c>
    </row>
    <row r="83" spans="3:38" ht="15.75" thickBot="1" x14ac:dyDescent="0.3">
      <c r="C83" s="7" t="s">
        <v>80</v>
      </c>
      <c r="D83" s="8">
        <v>0</v>
      </c>
      <c r="E83" s="8">
        <v>0</v>
      </c>
      <c r="F83" s="8">
        <v>0</v>
      </c>
      <c r="G83" s="8">
        <v>2548.6999999999998</v>
      </c>
      <c r="H83" s="8">
        <v>1890.2</v>
      </c>
      <c r="I83" s="8">
        <v>0</v>
      </c>
      <c r="J83" s="8">
        <v>2690.3</v>
      </c>
      <c r="K83" s="8">
        <v>7129.3</v>
      </c>
      <c r="L83" s="8">
        <v>9890</v>
      </c>
      <c r="M83" s="8">
        <v>2760.7</v>
      </c>
      <c r="N83" s="8">
        <v>27.91</v>
      </c>
      <c r="O83">
        <f t="shared" si="10"/>
        <v>1</v>
      </c>
      <c r="P83" s="19"/>
      <c r="Q83">
        <f t="shared" si="9"/>
        <v>-265.44</v>
      </c>
      <c r="AA83" s="7" t="s">
        <v>80</v>
      </c>
      <c r="AB83" s="8">
        <v>111114.7</v>
      </c>
      <c r="AC83" s="8">
        <v>0</v>
      </c>
      <c r="AD83" s="8">
        <v>0</v>
      </c>
      <c r="AE83" s="8">
        <v>151555.70000000001</v>
      </c>
      <c r="AF83" s="8">
        <v>74992.600000000006</v>
      </c>
      <c r="AG83" s="8">
        <v>0</v>
      </c>
      <c r="AH83" s="8">
        <v>3276508.4</v>
      </c>
      <c r="AI83" s="8">
        <v>3614171.4</v>
      </c>
      <c r="AJ83" s="8">
        <v>989000</v>
      </c>
      <c r="AK83" s="8">
        <v>-2625171.4</v>
      </c>
      <c r="AL83" s="8">
        <v>-265.44</v>
      </c>
    </row>
    <row r="84" spans="3:38" ht="15.75" thickBot="1" x14ac:dyDescent="0.3">
      <c r="C84" s="7" t="s">
        <v>81</v>
      </c>
      <c r="D84" s="8">
        <v>742.2</v>
      </c>
      <c r="E84" s="8">
        <v>14403.6</v>
      </c>
      <c r="F84" s="8">
        <v>0</v>
      </c>
      <c r="G84" s="8">
        <v>0</v>
      </c>
      <c r="H84" s="8">
        <v>0</v>
      </c>
      <c r="I84" s="8">
        <v>0</v>
      </c>
      <c r="J84" s="8">
        <v>2690.3</v>
      </c>
      <c r="K84" s="8">
        <v>17836.099999999999</v>
      </c>
      <c r="L84" s="8">
        <v>17890</v>
      </c>
      <c r="M84" s="8">
        <v>53.9</v>
      </c>
      <c r="N84" s="8">
        <v>0.3</v>
      </c>
      <c r="O84">
        <f t="shared" si="10"/>
        <v>0</v>
      </c>
      <c r="P84" s="18">
        <v>1</v>
      </c>
      <c r="Q84">
        <f t="shared" si="9"/>
        <v>38.07</v>
      </c>
      <c r="AA84" s="7" t="s">
        <v>81</v>
      </c>
      <c r="AB84" s="8">
        <v>0</v>
      </c>
      <c r="AC84" s="8">
        <v>0</v>
      </c>
      <c r="AD84" s="8">
        <v>0</v>
      </c>
      <c r="AE84" s="8">
        <v>202205.1</v>
      </c>
      <c r="AF84" s="8">
        <v>567744.9</v>
      </c>
      <c r="AG84" s="8">
        <v>0</v>
      </c>
      <c r="AH84" s="8">
        <v>338055.6</v>
      </c>
      <c r="AI84" s="8">
        <v>1108005.6000000001</v>
      </c>
      <c r="AJ84" s="8">
        <v>1789000</v>
      </c>
      <c r="AK84" s="8">
        <v>680994.4</v>
      </c>
      <c r="AL84" s="8">
        <v>38.07</v>
      </c>
    </row>
    <row r="85" spans="3:38" ht="15.75" thickBot="1" x14ac:dyDescent="0.3">
      <c r="C85" s="7" t="s">
        <v>82</v>
      </c>
      <c r="D85" s="8">
        <v>0</v>
      </c>
      <c r="E85" s="8">
        <v>0</v>
      </c>
      <c r="F85" s="8">
        <v>0</v>
      </c>
      <c r="G85" s="8">
        <v>2548.6999999999998</v>
      </c>
      <c r="H85" s="8">
        <v>0</v>
      </c>
      <c r="I85" s="8">
        <v>0</v>
      </c>
      <c r="J85" s="8">
        <v>0</v>
      </c>
      <c r="K85" s="8">
        <v>2548.6999999999998</v>
      </c>
      <c r="L85" s="8">
        <v>1910</v>
      </c>
      <c r="M85" s="8">
        <v>-638.70000000000005</v>
      </c>
      <c r="N85" s="8">
        <v>-33.44</v>
      </c>
      <c r="O85">
        <f t="shared" si="10"/>
        <v>0</v>
      </c>
      <c r="Q85">
        <f t="shared" si="9"/>
        <v>-1994.72</v>
      </c>
      <c r="AA85" s="7" t="s">
        <v>82</v>
      </c>
      <c r="AB85" s="8">
        <v>111114.7</v>
      </c>
      <c r="AC85" s="8">
        <v>0</v>
      </c>
      <c r="AD85" s="8">
        <v>0</v>
      </c>
      <c r="AE85" s="8">
        <v>45545.2</v>
      </c>
      <c r="AF85" s="8">
        <v>567744.9</v>
      </c>
      <c r="AG85" s="8">
        <v>0</v>
      </c>
      <c r="AH85" s="8">
        <v>3276508.4</v>
      </c>
      <c r="AI85" s="8">
        <v>4000913.2</v>
      </c>
      <c r="AJ85" s="8">
        <v>191000</v>
      </c>
      <c r="AK85" s="8">
        <v>-3809913.2</v>
      </c>
      <c r="AL85" s="8">
        <v>-1994.72</v>
      </c>
    </row>
    <row r="86" spans="3:38" ht="15.75" thickBot="1" x14ac:dyDescent="0.3">
      <c r="C86" s="7" t="s">
        <v>83</v>
      </c>
      <c r="D86" s="8">
        <v>742.2</v>
      </c>
      <c r="E86" s="8">
        <v>0</v>
      </c>
      <c r="F86" s="8">
        <v>0</v>
      </c>
      <c r="G86" s="8">
        <v>0</v>
      </c>
      <c r="H86" s="8">
        <v>1890.2</v>
      </c>
      <c r="I86" s="8">
        <v>0</v>
      </c>
      <c r="J86" s="8">
        <v>8648.6</v>
      </c>
      <c r="K86" s="8">
        <v>11281.1</v>
      </c>
      <c r="L86" s="8">
        <v>3990</v>
      </c>
      <c r="M86" s="8">
        <v>-7291.1</v>
      </c>
      <c r="N86" s="8">
        <v>-182.73</v>
      </c>
      <c r="O86">
        <f t="shared" si="10"/>
        <v>1</v>
      </c>
      <c r="P86" s="18">
        <v>1</v>
      </c>
      <c r="Q86">
        <f t="shared" si="9"/>
        <v>21.47</v>
      </c>
      <c r="AA86" s="7" t="s">
        <v>83</v>
      </c>
      <c r="AB86" s="8">
        <v>111114.7</v>
      </c>
      <c r="AC86" s="8">
        <v>0</v>
      </c>
      <c r="AD86" s="8">
        <v>0</v>
      </c>
      <c r="AE86" s="8">
        <v>202205.1</v>
      </c>
      <c r="AF86" s="8">
        <v>0</v>
      </c>
      <c r="AG86" s="8">
        <v>0</v>
      </c>
      <c r="AH86" s="8">
        <v>0</v>
      </c>
      <c r="AI86" s="8">
        <v>313319.8</v>
      </c>
      <c r="AJ86" s="8">
        <v>399000</v>
      </c>
      <c r="AK86" s="8">
        <v>85680.2</v>
      </c>
      <c r="AL86" s="8">
        <v>21.47</v>
      </c>
    </row>
    <row r="87" spans="3:38" ht="15.75" thickBot="1" x14ac:dyDescent="0.3">
      <c r="C87" s="7" t="s">
        <v>84</v>
      </c>
      <c r="D87" s="8">
        <v>0</v>
      </c>
      <c r="E87" s="8">
        <v>0</v>
      </c>
      <c r="F87" s="8">
        <v>0</v>
      </c>
      <c r="G87" s="8">
        <v>8715.4</v>
      </c>
      <c r="H87" s="8">
        <v>0</v>
      </c>
      <c r="I87" s="8">
        <v>0</v>
      </c>
      <c r="J87" s="8">
        <v>2690.3</v>
      </c>
      <c r="K87" s="8">
        <v>11405.7</v>
      </c>
      <c r="L87" s="8">
        <v>19990</v>
      </c>
      <c r="M87" s="8">
        <v>8584.2999999999993</v>
      </c>
      <c r="N87" s="8">
        <v>42.94</v>
      </c>
      <c r="O87">
        <f t="shared" si="10"/>
        <v>0</v>
      </c>
      <c r="P87" s="18"/>
      <c r="Q87">
        <f t="shared" si="9"/>
        <v>13.62</v>
      </c>
      <c r="AA87" s="7" t="s">
        <v>84</v>
      </c>
      <c r="AB87" s="8">
        <v>111114.7</v>
      </c>
      <c r="AC87" s="8">
        <v>0</v>
      </c>
      <c r="AD87" s="8">
        <v>0</v>
      </c>
      <c r="AE87" s="8">
        <v>0</v>
      </c>
      <c r="AF87" s="8">
        <v>697313.2</v>
      </c>
      <c r="AG87" s="8">
        <v>580309.1</v>
      </c>
      <c r="AH87" s="8">
        <v>338055.6</v>
      </c>
      <c r="AI87" s="8">
        <v>1726792.6</v>
      </c>
      <c r="AJ87" s="8">
        <v>1999000</v>
      </c>
      <c r="AK87" s="8">
        <v>272207.40000000002</v>
      </c>
      <c r="AL87" s="8">
        <v>13.62</v>
      </c>
    </row>
    <row r="88" spans="3:38" ht="15.75" thickBot="1" x14ac:dyDescent="0.3">
      <c r="C88" s="7" t="s">
        <v>85</v>
      </c>
      <c r="D88" s="8">
        <v>0</v>
      </c>
      <c r="E88" s="8">
        <v>27217.599999999999</v>
      </c>
      <c r="F88" s="8">
        <v>0</v>
      </c>
      <c r="G88" s="8">
        <v>0</v>
      </c>
      <c r="H88" s="8">
        <v>0</v>
      </c>
      <c r="I88" s="8">
        <v>0</v>
      </c>
      <c r="J88" s="8">
        <v>2690.3</v>
      </c>
      <c r="K88" s="8">
        <v>29907.9</v>
      </c>
      <c r="L88" s="8">
        <v>29999</v>
      </c>
      <c r="M88" s="8">
        <v>91.1</v>
      </c>
      <c r="N88" s="8">
        <v>0.3</v>
      </c>
      <c r="O88">
        <f t="shared" si="10"/>
        <v>0</v>
      </c>
      <c r="P88" s="18">
        <v>1</v>
      </c>
      <c r="Q88">
        <f t="shared" si="9"/>
        <v>21.47</v>
      </c>
      <c r="AA88" s="7" t="s">
        <v>85</v>
      </c>
      <c r="AB88" s="8">
        <v>111114.7</v>
      </c>
      <c r="AC88" s="8">
        <v>0</v>
      </c>
      <c r="AD88" s="8">
        <v>0</v>
      </c>
      <c r="AE88" s="8">
        <v>1209226</v>
      </c>
      <c r="AF88" s="8">
        <v>697313.2</v>
      </c>
      <c r="AG88" s="8">
        <v>0</v>
      </c>
      <c r="AH88" s="8">
        <v>338055.6</v>
      </c>
      <c r="AI88" s="8">
        <v>2355709.4</v>
      </c>
      <c r="AJ88" s="8">
        <v>2999900</v>
      </c>
      <c r="AK88" s="8">
        <v>644190.6</v>
      </c>
      <c r="AL88" s="8">
        <v>21.47</v>
      </c>
    </row>
    <row r="89" spans="3:38" ht="15.75" thickBot="1" x14ac:dyDescent="0.3">
      <c r="C89" s="7" t="s">
        <v>86</v>
      </c>
      <c r="D89" s="8">
        <v>0</v>
      </c>
      <c r="E89" s="8">
        <v>0</v>
      </c>
      <c r="F89" s="8">
        <v>0</v>
      </c>
      <c r="G89" s="8">
        <v>6412.5</v>
      </c>
      <c r="H89" s="8">
        <v>1890.2</v>
      </c>
      <c r="I89" s="8">
        <v>0</v>
      </c>
      <c r="J89" s="8">
        <v>2690.3</v>
      </c>
      <c r="K89" s="8">
        <v>10993</v>
      </c>
      <c r="L89" s="8">
        <v>5362</v>
      </c>
      <c r="M89" s="8">
        <v>-5631</v>
      </c>
      <c r="N89" s="8">
        <v>-105.02</v>
      </c>
      <c r="O89">
        <f t="shared" si="10"/>
        <v>0</v>
      </c>
      <c r="Q89">
        <f t="shared" si="9"/>
        <v>-31.37</v>
      </c>
      <c r="AA89" s="7" t="s">
        <v>86</v>
      </c>
      <c r="AB89" s="8">
        <v>111114.7</v>
      </c>
      <c r="AC89" s="8">
        <v>0</v>
      </c>
      <c r="AD89" s="8">
        <v>0</v>
      </c>
      <c r="AE89" s="8">
        <v>0</v>
      </c>
      <c r="AF89" s="8">
        <v>567744.9</v>
      </c>
      <c r="AG89" s="8">
        <v>0</v>
      </c>
      <c r="AH89" s="8">
        <v>25560.3</v>
      </c>
      <c r="AI89" s="8">
        <v>704419.9</v>
      </c>
      <c r="AJ89" s="8">
        <v>536200</v>
      </c>
      <c r="AK89" s="8">
        <v>-168219.9</v>
      </c>
      <c r="AL89" s="8">
        <v>-31.37</v>
      </c>
    </row>
    <row r="90" spans="3:38" ht="15.75" thickBot="1" x14ac:dyDescent="0.3">
      <c r="C90" s="7" t="s">
        <v>87</v>
      </c>
      <c r="D90" s="8">
        <v>0</v>
      </c>
      <c r="E90" s="8">
        <v>0</v>
      </c>
      <c r="F90" s="8">
        <v>0</v>
      </c>
      <c r="G90" s="8">
        <v>6412.5</v>
      </c>
      <c r="H90" s="8">
        <v>1890.2</v>
      </c>
      <c r="I90" s="8">
        <v>0</v>
      </c>
      <c r="J90" s="8">
        <v>2690.3</v>
      </c>
      <c r="K90" s="8">
        <v>10993</v>
      </c>
      <c r="L90" s="8">
        <v>16690</v>
      </c>
      <c r="M90" s="8">
        <v>5697</v>
      </c>
      <c r="N90" s="8">
        <v>34.130000000000003</v>
      </c>
      <c r="O90">
        <f t="shared" si="10"/>
        <v>1</v>
      </c>
      <c r="P90" s="18"/>
      <c r="Q90">
        <f t="shared" si="9"/>
        <v>-171.76</v>
      </c>
      <c r="AA90" s="7" t="s">
        <v>87</v>
      </c>
      <c r="AB90" s="8">
        <v>111114.7</v>
      </c>
      <c r="AC90" s="8">
        <v>0</v>
      </c>
      <c r="AD90" s="8">
        <v>0</v>
      </c>
      <c r="AE90" s="8">
        <v>0</v>
      </c>
      <c r="AF90" s="8">
        <v>567744.9</v>
      </c>
      <c r="AG90" s="8">
        <v>580309.1</v>
      </c>
      <c r="AH90" s="8">
        <v>3276508.4</v>
      </c>
      <c r="AI90" s="8">
        <v>4535677.0999999996</v>
      </c>
      <c r="AJ90" s="8">
        <v>1669000</v>
      </c>
      <c r="AK90" s="8">
        <v>-2866677.1</v>
      </c>
      <c r="AL90" s="8">
        <v>-171.76</v>
      </c>
    </row>
    <row r="91" spans="3:38" ht="15.75" thickBot="1" x14ac:dyDescent="0.3">
      <c r="C91" s="7" t="s">
        <v>88</v>
      </c>
      <c r="D91" s="8">
        <v>0</v>
      </c>
      <c r="E91" s="8">
        <v>0</v>
      </c>
      <c r="F91" s="8">
        <v>0</v>
      </c>
      <c r="G91" s="8">
        <v>99.2</v>
      </c>
      <c r="H91" s="8">
        <v>1890.2</v>
      </c>
      <c r="I91" s="8">
        <v>0</v>
      </c>
      <c r="J91" s="8">
        <v>2690.3</v>
      </c>
      <c r="K91" s="8">
        <v>4679.7</v>
      </c>
      <c r="L91" s="8">
        <v>2700</v>
      </c>
      <c r="M91" s="8">
        <v>-1979.7</v>
      </c>
      <c r="N91" s="8">
        <v>-73.319999999999993</v>
      </c>
      <c r="O91">
        <f t="shared" si="10"/>
        <v>0</v>
      </c>
      <c r="Q91">
        <f t="shared" si="9"/>
        <v>-122.49</v>
      </c>
      <c r="AA91" s="7" t="s">
        <v>88</v>
      </c>
      <c r="AB91" s="8">
        <v>111114.7</v>
      </c>
      <c r="AC91" s="8">
        <v>0</v>
      </c>
      <c r="AD91" s="8">
        <v>0</v>
      </c>
      <c r="AE91" s="8">
        <v>151555.70000000001</v>
      </c>
      <c r="AF91" s="8">
        <v>0</v>
      </c>
      <c r="AG91" s="8">
        <v>0</v>
      </c>
      <c r="AH91" s="8">
        <v>338055.6</v>
      </c>
      <c r="AI91" s="8">
        <v>600725.9</v>
      </c>
      <c r="AJ91" s="8">
        <v>270000</v>
      </c>
      <c r="AK91" s="8">
        <v>-330725.90000000002</v>
      </c>
      <c r="AL91" s="8">
        <v>-122.49</v>
      </c>
    </row>
    <row r="92" spans="3:38" ht="15.75" thickBot="1" x14ac:dyDescent="0.3">
      <c r="C92" s="7" t="s">
        <v>89</v>
      </c>
      <c r="D92" s="8">
        <v>0</v>
      </c>
      <c r="E92" s="8">
        <v>0</v>
      </c>
      <c r="F92" s="8">
        <v>0</v>
      </c>
      <c r="G92" s="8">
        <v>8715.4</v>
      </c>
      <c r="H92" s="8">
        <v>0</v>
      </c>
      <c r="I92" s="8">
        <v>0</v>
      </c>
      <c r="J92" s="8">
        <v>2690.3</v>
      </c>
      <c r="K92" s="8">
        <v>11405.7</v>
      </c>
      <c r="L92" s="8">
        <v>2891</v>
      </c>
      <c r="M92" s="8">
        <v>-8514.7000000000007</v>
      </c>
      <c r="N92" s="8">
        <v>-294.52</v>
      </c>
      <c r="O92">
        <f t="shared" si="10"/>
        <v>0</v>
      </c>
      <c r="Q92">
        <f t="shared" si="9"/>
        <v>-143.66</v>
      </c>
      <c r="AA92" s="7" t="s">
        <v>89</v>
      </c>
      <c r="AB92" s="8">
        <v>111114.7</v>
      </c>
      <c r="AC92" s="8">
        <v>0</v>
      </c>
      <c r="AD92" s="8">
        <v>0</v>
      </c>
      <c r="AE92" s="8">
        <v>0</v>
      </c>
      <c r="AF92" s="8">
        <v>567744.9</v>
      </c>
      <c r="AG92" s="8">
        <v>0</v>
      </c>
      <c r="AH92" s="8">
        <v>25560.3</v>
      </c>
      <c r="AI92" s="8">
        <v>704419.9</v>
      </c>
      <c r="AJ92" s="8">
        <v>289100</v>
      </c>
      <c r="AK92" s="8">
        <v>-415319.9</v>
      </c>
      <c r="AL92" s="8">
        <v>-143.66</v>
      </c>
    </row>
    <row r="93" spans="3:38" ht="15.75" thickBot="1" x14ac:dyDescent="0.3">
      <c r="C93" s="7" t="s">
        <v>90</v>
      </c>
      <c r="D93" s="8">
        <v>0</v>
      </c>
      <c r="E93" s="8">
        <v>0</v>
      </c>
      <c r="F93" s="8">
        <v>0</v>
      </c>
      <c r="G93" s="8">
        <v>2548.6999999999998</v>
      </c>
      <c r="H93" s="8">
        <v>1890.2</v>
      </c>
      <c r="I93" s="8">
        <v>4834.8</v>
      </c>
      <c r="J93" s="8">
        <v>2690.3</v>
      </c>
      <c r="K93" s="8">
        <v>11964</v>
      </c>
      <c r="L93" s="8">
        <v>12600</v>
      </c>
      <c r="M93" s="8">
        <v>636</v>
      </c>
      <c r="N93" s="8">
        <v>5.05</v>
      </c>
      <c r="O93">
        <f t="shared" si="10"/>
        <v>0</v>
      </c>
      <c r="P93" s="18">
        <v>1</v>
      </c>
      <c r="Q93">
        <f t="shared" si="9"/>
        <v>21.47</v>
      </c>
      <c r="AA93" s="7" t="s">
        <v>90</v>
      </c>
      <c r="AB93" s="8">
        <v>111114.7</v>
      </c>
      <c r="AC93" s="8">
        <v>0</v>
      </c>
      <c r="AD93" s="8">
        <v>388705</v>
      </c>
      <c r="AE93" s="8">
        <v>151555.70000000001</v>
      </c>
      <c r="AF93" s="8">
        <v>0</v>
      </c>
      <c r="AG93" s="8">
        <v>0</v>
      </c>
      <c r="AH93" s="8">
        <v>338055.6</v>
      </c>
      <c r="AI93" s="8">
        <v>989430.9</v>
      </c>
      <c r="AJ93" s="8">
        <v>1260000</v>
      </c>
      <c r="AK93" s="8">
        <v>270569.09999999998</v>
      </c>
      <c r="AL93" s="8">
        <v>21.47</v>
      </c>
    </row>
    <row r="94" spans="3:38" ht="15.75" thickBot="1" x14ac:dyDescent="0.3">
      <c r="C94" s="7" t="s">
        <v>91</v>
      </c>
      <c r="D94" s="8">
        <v>0</v>
      </c>
      <c r="E94" s="8">
        <v>0</v>
      </c>
      <c r="F94" s="8">
        <v>0</v>
      </c>
      <c r="G94" s="8">
        <v>6412.5</v>
      </c>
      <c r="H94" s="8">
        <v>0</v>
      </c>
      <c r="I94" s="8">
        <v>4834.8</v>
      </c>
      <c r="J94" s="8">
        <v>0</v>
      </c>
      <c r="K94" s="8">
        <v>11247.2</v>
      </c>
      <c r="L94" s="8">
        <v>9849</v>
      </c>
      <c r="M94" s="8">
        <v>-1398.2</v>
      </c>
      <c r="N94" s="8">
        <v>-14.2</v>
      </c>
      <c r="O94">
        <f t="shared" si="10"/>
        <v>0</v>
      </c>
      <c r="Q94">
        <f t="shared" si="9"/>
        <v>-314.76</v>
      </c>
      <c r="AA94" s="7" t="s">
        <v>91</v>
      </c>
      <c r="AB94" s="8">
        <v>111114.7</v>
      </c>
      <c r="AC94" s="8">
        <v>0</v>
      </c>
      <c r="AD94" s="8">
        <v>0</v>
      </c>
      <c r="AE94" s="8">
        <v>0</v>
      </c>
      <c r="AF94" s="8">
        <v>697313.2</v>
      </c>
      <c r="AG94" s="8">
        <v>0</v>
      </c>
      <c r="AH94" s="8">
        <v>3276508.4</v>
      </c>
      <c r="AI94" s="8">
        <v>4084936.3</v>
      </c>
      <c r="AJ94" s="8">
        <v>984900</v>
      </c>
      <c r="AK94" s="8">
        <v>-3100036.3</v>
      </c>
      <c r="AL94" s="8">
        <v>-314.76</v>
      </c>
    </row>
    <row r="95" spans="3:38" ht="15.75" thickBot="1" x14ac:dyDescent="0.3">
      <c r="C95" s="7" t="s">
        <v>92</v>
      </c>
      <c r="D95" s="8">
        <v>742.2</v>
      </c>
      <c r="E95" s="8">
        <v>14403.6</v>
      </c>
      <c r="F95" s="8">
        <v>0</v>
      </c>
      <c r="G95" s="8">
        <v>4402.1000000000004</v>
      </c>
      <c r="H95" s="8">
        <v>1890.2</v>
      </c>
      <c r="I95" s="8">
        <v>0</v>
      </c>
      <c r="J95" s="8">
        <v>2690.3</v>
      </c>
      <c r="K95" s="8">
        <v>24128.5</v>
      </c>
      <c r="L95" s="8">
        <v>25150</v>
      </c>
      <c r="M95" s="8">
        <v>1021.5</v>
      </c>
      <c r="N95" s="8">
        <v>4.0599999999999996</v>
      </c>
      <c r="O95">
        <f t="shared" si="10"/>
        <v>0</v>
      </c>
      <c r="Q95">
        <f t="shared" si="9"/>
        <v>34.68</v>
      </c>
      <c r="AA95" s="7" t="s">
        <v>92</v>
      </c>
      <c r="AB95" s="8">
        <v>111114.7</v>
      </c>
      <c r="AC95" s="8">
        <v>0</v>
      </c>
      <c r="AD95" s="8">
        <v>0</v>
      </c>
      <c r="AE95" s="8">
        <v>45545.2</v>
      </c>
      <c r="AF95" s="8">
        <v>567744.9</v>
      </c>
      <c r="AG95" s="8">
        <v>580309.1</v>
      </c>
      <c r="AH95" s="8">
        <v>338055.6</v>
      </c>
      <c r="AI95" s="8">
        <v>1642769.5</v>
      </c>
      <c r="AJ95" s="8">
        <v>2515000</v>
      </c>
      <c r="AK95" s="8">
        <v>872230.5</v>
      </c>
      <c r="AL95" s="8">
        <v>34.68</v>
      </c>
    </row>
    <row r="96" spans="3:38" ht="15.75" thickBot="1" x14ac:dyDescent="0.3"/>
    <row r="97" spans="3:28" ht="15.75" thickBot="1" x14ac:dyDescent="0.3">
      <c r="C97" s="9" t="s">
        <v>226</v>
      </c>
      <c r="D97" s="10">
        <v>132199.6</v>
      </c>
      <c r="AA97" s="9" t="s">
        <v>226</v>
      </c>
      <c r="AB97" s="10">
        <v>9507842.4000000004</v>
      </c>
    </row>
    <row r="98" spans="3:28" ht="21.75" thickBot="1" x14ac:dyDescent="0.3">
      <c r="C98" s="9" t="s">
        <v>227</v>
      </c>
      <c r="D98" s="10">
        <v>0</v>
      </c>
      <c r="AA98" s="9" t="s">
        <v>227</v>
      </c>
      <c r="AB98" s="10">
        <v>0</v>
      </c>
    </row>
    <row r="99" spans="3:28" ht="21.75" thickBot="1" x14ac:dyDescent="0.3">
      <c r="C99" s="9" t="s">
        <v>228</v>
      </c>
      <c r="D99" s="10">
        <v>420576.7</v>
      </c>
      <c r="AA99" s="9" t="s">
        <v>228</v>
      </c>
      <c r="AB99" s="10">
        <v>45456538.600000001</v>
      </c>
    </row>
    <row r="100" spans="3:28" ht="21.75" thickBot="1" x14ac:dyDescent="0.3">
      <c r="C100" s="9" t="s">
        <v>229</v>
      </c>
      <c r="D100" s="10">
        <v>420573</v>
      </c>
      <c r="AA100" s="9" t="s">
        <v>229</v>
      </c>
      <c r="AB100" s="10">
        <v>42057300</v>
      </c>
    </row>
    <row r="101" spans="3:28" ht="32.25" thickBot="1" x14ac:dyDescent="0.3">
      <c r="C101" s="9" t="s">
        <v>230</v>
      </c>
      <c r="D101" s="10">
        <v>3.7</v>
      </c>
      <c r="AA101" s="9" t="s">
        <v>230</v>
      </c>
      <c r="AB101" s="10">
        <v>3399238.6</v>
      </c>
    </row>
    <row r="102" spans="3:28" ht="32.25" thickBot="1" x14ac:dyDescent="0.3">
      <c r="C102" s="9" t="s">
        <v>231</v>
      </c>
      <c r="D102" s="10"/>
      <c r="AA102" s="9" t="s">
        <v>231</v>
      </c>
      <c r="AB102" s="10"/>
    </row>
    <row r="103" spans="3:28" ht="32.25" thickBot="1" x14ac:dyDescent="0.3">
      <c r="C103" s="9" t="s">
        <v>232</v>
      </c>
      <c r="D103" s="10"/>
      <c r="AA103" s="9" t="s">
        <v>232</v>
      </c>
      <c r="AB103" s="10"/>
    </row>
    <row r="104" spans="3:28" ht="21.75" thickBot="1" x14ac:dyDescent="0.3">
      <c r="C104" s="9" t="s">
        <v>233</v>
      </c>
      <c r="D104" s="10">
        <v>0</v>
      </c>
      <c r="AA104" s="9" t="s">
        <v>233</v>
      </c>
      <c r="AB104" s="10">
        <v>0</v>
      </c>
    </row>
    <row r="106" spans="3:28" x14ac:dyDescent="0.25">
      <c r="C106" s="11" t="s">
        <v>234</v>
      </c>
      <c r="AA106" s="11" t="s">
        <v>234</v>
      </c>
    </row>
    <row r="108" spans="3:28" x14ac:dyDescent="0.25">
      <c r="C108" s="12" t="s">
        <v>235</v>
      </c>
      <c r="AA108" s="12" t="s">
        <v>235</v>
      </c>
    </row>
    <row r="109" spans="3:28" x14ac:dyDescent="0.25">
      <c r="C109" s="12" t="s">
        <v>394</v>
      </c>
      <c r="AA109" s="12" t="s">
        <v>359</v>
      </c>
    </row>
  </sheetData>
  <hyperlinks>
    <hyperlink ref="C106" r:id="rId1" display="https://miau.my-x.hu/myx-free/coco/test/495029920231129152151.html" xr:uid="{F3240256-B1F7-448C-8127-564D988AC9CB}"/>
    <hyperlink ref="AA106" r:id="rId2" display="https://miau.my-x.hu/myx-free/coco/test/924877420231129152601.html" xr:uid="{ADD8F40B-E21C-4979-BA6E-7943461F8732}"/>
  </hyperlinks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8A8E4-7707-40D1-B1F0-2A2CFB68FFE6}">
  <dimension ref="C3:AY109"/>
  <sheetViews>
    <sheetView topLeftCell="AF74" zoomScale="175" zoomScaleNormal="175" workbookViewId="0">
      <selection activeCell="AW89" sqref="AW89"/>
    </sheetView>
  </sheetViews>
  <sheetFormatPr defaultRowHeight="15" x14ac:dyDescent="0.25"/>
  <sheetData>
    <row r="3" spans="3:51" ht="18.75" x14ac:dyDescent="0.25">
      <c r="C3" s="3"/>
      <c r="AA3" s="3"/>
      <c r="AN3" s="3"/>
    </row>
    <row r="4" spans="3:51" x14ac:dyDescent="0.25">
      <c r="C4" s="4"/>
      <c r="AA4" s="4"/>
      <c r="AN4" s="4"/>
    </row>
    <row r="7" spans="3:51" ht="31.5" x14ac:dyDescent="0.25">
      <c r="C7" s="5" t="s">
        <v>57</v>
      </c>
      <c r="D7" s="6">
        <v>4950299</v>
      </c>
      <c r="E7" s="5" t="s">
        <v>58</v>
      </c>
      <c r="F7" s="6">
        <v>20</v>
      </c>
      <c r="G7" s="5" t="s">
        <v>59</v>
      </c>
      <c r="H7" s="6">
        <v>7</v>
      </c>
      <c r="I7" s="5" t="s">
        <v>60</v>
      </c>
      <c r="J7" s="6">
        <v>20</v>
      </c>
      <c r="K7" s="5" t="s">
        <v>61</v>
      </c>
      <c r="L7" s="6">
        <v>0</v>
      </c>
      <c r="M7" s="5" t="s">
        <v>62</v>
      </c>
      <c r="N7" s="6" t="s">
        <v>371</v>
      </c>
      <c r="AA7" s="5" t="s">
        <v>57</v>
      </c>
      <c r="AB7" s="6">
        <v>9248774</v>
      </c>
      <c r="AC7" s="5" t="s">
        <v>58</v>
      </c>
      <c r="AD7" s="6">
        <v>20</v>
      </c>
      <c r="AE7" s="5" t="s">
        <v>59</v>
      </c>
      <c r="AF7" s="6">
        <v>7</v>
      </c>
      <c r="AG7" s="5" t="s">
        <v>60</v>
      </c>
      <c r="AH7" s="6">
        <v>20</v>
      </c>
      <c r="AI7" s="5" t="s">
        <v>61</v>
      </c>
      <c r="AJ7" s="6">
        <v>0</v>
      </c>
      <c r="AK7" s="5" t="s">
        <v>62</v>
      </c>
      <c r="AL7" s="6" t="s">
        <v>395</v>
      </c>
      <c r="AN7" s="5" t="s">
        <v>57</v>
      </c>
      <c r="AO7" s="6">
        <v>9560845</v>
      </c>
      <c r="AP7" s="5" t="s">
        <v>58</v>
      </c>
      <c r="AQ7" s="6">
        <v>20</v>
      </c>
      <c r="AR7" s="5" t="s">
        <v>59</v>
      </c>
      <c r="AS7" s="6">
        <v>7</v>
      </c>
      <c r="AT7" s="5" t="s">
        <v>60</v>
      </c>
      <c r="AU7" s="6">
        <v>20</v>
      </c>
      <c r="AV7" s="5" t="s">
        <v>61</v>
      </c>
      <c r="AW7" s="6">
        <v>0</v>
      </c>
      <c r="AX7" s="5" t="s">
        <v>62</v>
      </c>
      <c r="AY7" s="6" t="s">
        <v>416</v>
      </c>
    </row>
    <row r="8" spans="3:51" ht="19.5" thickBot="1" x14ac:dyDescent="0.3">
      <c r="C8" s="3"/>
      <c r="AA8" s="3"/>
      <c r="AN8" s="3"/>
    </row>
    <row r="9" spans="3:51" ht="15.75" thickBot="1" x14ac:dyDescent="0.3">
      <c r="C9" s="7" t="s">
        <v>64</v>
      </c>
      <c r="D9" s="7" t="s">
        <v>65</v>
      </c>
      <c r="E9" s="7" t="s">
        <v>66</v>
      </c>
      <c r="F9" s="7" t="s">
        <v>67</v>
      </c>
      <c r="G9" s="7" t="s">
        <v>68</v>
      </c>
      <c r="H9" s="7" t="s">
        <v>69</v>
      </c>
      <c r="I9" s="7" t="s">
        <v>70</v>
      </c>
      <c r="J9" s="7" t="s">
        <v>71</v>
      </c>
      <c r="K9" s="7" t="s">
        <v>72</v>
      </c>
      <c r="AA9" s="7" t="s">
        <v>64</v>
      </c>
      <c r="AB9" s="7" t="s">
        <v>65</v>
      </c>
      <c r="AC9" s="7" t="s">
        <v>66</v>
      </c>
      <c r="AD9" s="7" t="s">
        <v>67</v>
      </c>
      <c r="AE9" s="7" t="s">
        <v>68</v>
      </c>
      <c r="AF9" s="7" t="s">
        <v>69</v>
      </c>
      <c r="AG9" s="7" t="s">
        <v>70</v>
      </c>
      <c r="AH9" s="7" t="s">
        <v>71</v>
      </c>
      <c r="AI9" s="7" t="s">
        <v>72</v>
      </c>
      <c r="AN9" s="7" t="s">
        <v>64</v>
      </c>
      <c r="AO9" s="7" t="s">
        <v>65</v>
      </c>
      <c r="AP9" s="7" t="s">
        <v>66</v>
      </c>
      <c r="AQ9" s="7" t="s">
        <v>67</v>
      </c>
      <c r="AR9" s="7" t="s">
        <v>68</v>
      </c>
      <c r="AS9" s="7" t="s">
        <v>69</v>
      </c>
      <c r="AT9" s="7" t="s">
        <v>70</v>
      </c>
      <c r="AU9" s="7" t="s">
        <v>71</v>
      </c>
      <c r="AV9" s="7" t="s">
        <v>72</v>
      </c>
    </row>
    <row r="10" spans="3:51" ht="15.75" thickBot="1" x14ac:dyDescent="0.3">
      <c r="C10" s="7" t="s">
        <v>73</v>
      </c>
      <c r="D10" s="8">
        <v>2</v>
      </c>
      <c r="E10" s="8">
        <v>5</v>
      </c>
      <c r="F10" s="8">
        <v>19</v>
      </c>
      <c r="G10" s="8">
        <v>13</v>
      </c>
      <c r="H10" s="8">
        <v>17</v>
      </c>
      <c r="I10" s="8">
        <v>11</v>
      </c>
      <c r="J10" s="8">
        <v>1</v>
      </c>
      <c r="K10" s="8">
        <v>29843</v>
      </c>
      <c r="O10">
        <f>21-D10</f>
        <v>19</v>
      </c>
      <c r="P10">
        <f t="shared" ref="P10:U25" si="0">21-E10</f>
        <v>16</v>
      </c>
      <c r="Q10">
        <f t="shared" si="0"/>
        <v>2</v>
      </c>
      <c r="R10">
        <f t="shared" si="0"/>
        <v>8</v>
      </c>
      <c r="S10">
        <f t="shared" si="0"/>
        <v>4</v>
      </c>
      <c r="T10">
        <f t="shared" si="0"/>
        <v>10</v>
      </c>
      <c r="U10">
        <f t="shared" si="0"/>
        <v>20</v>
      </c>
      <c r="V10">
        <f>K10*100</f>
        <v>2984300</v>
      </c>
      <c r="AA10" s="7" t="s">
        <v>73</v>
      </c>
      <c r="AB10" s="8">
        <v>19</v>
      </c>
      <c r="AC10" s="8">
        <v>16</v>
      </c>
      <c r="AD10" s="8">
        <v>2</v>
      </c>
      <c r="AE10" s="8">
        <v>8</v>
      </c>
      <c r="AF10" s="8">
        <v>4</v>
      </c>
      <c r="AG10" s="8">
        <v>10</v>
      </c>
      <c r="AH10" s="8">
        <v>20</v>
      </c>
      <c r="AI10" s="8">
        <v>2984300</v>
      </c>
      <c r="AN10" s="7" t="s">
        <v>73</v>
      </c>
      <c r="AO10" s="8">
        <v>2</v>
      </c>
      <c r="AP10" s="8">
        <v>5</v>
      </c>
      <c r="AQ10" s="8">
        <v>19</v>
      </c>
      <c r="AR10" s="8">
        <v>13</v>
      </c>
      <c r="AS10" s="8">
        <v>17</v>
      </c>
      <c r="AT10" s="8">
        <v>11</v>
      </c>
      <c r="AU10" s="8">
        <v>1</v>
      </c>
      <c r="AV10" s="8">
        <v>29843</v>
      </c>
    </row>
    <row r="11" spans="3:51" ht="15.75" thickBot="1" x14ac:dyDescent="0.3">
      <c r="C11" s="7" t="s">
        <v>74</v>
      </c>
      <c r="D11" s="8">
        <v>9</v>
      </c>
      <c r="E11" s="8">
        <v>7</v>
      </c>
      <c r="F11" s="8">
        <v>17</v>
      </c>
      <c r="G11" s="8">
        <v>18</v>
      </c>
      <c r="H11" s="8">
        <v>8</v>
      </c>
      <c r="I11" s="8">
        <v>1</v>
      </c>
      <c r="J11" s="8">
        <v>20</v>
      </c>
      <c r="K11" s="8">
        <v>20599</v>
      </c>
      <c r="O11">
        <f t="shared" ref="O11:U29" si="1">21-D11</f>
        <v>12</v>
      </c>
      <c r="P11">
        <f t="shared" si="0"/>
        <v>14</v>
      </c>
      <c r="Q11">
        <f t="shared" si="0"/>
        <v>4</v>
      </c>
      <c r="R11">
        <f t="shared" si="0"/>
        <v>3</v>
      </c>
      <c r="S11">
        <f t="shared" si="0"/>
        <v>13</v>
      </c>
      <c r="T11">
        <f t="shared" si="0"/>
        <v>20</v>
      </c>
      <c r="U11">
        <f t="shared" si="0"/>
        <v>1</v>
      </c>
      <c r="V11">
        <f t="shared" ref="V11:V29" si="2">K11*100</f>
        <v>2059900</v>
      </c>
      <c r="AA11" s="7" t="s">
        <v>74</v>
      </c>
      <c r="AB11" s="8">
        <v>12</v>
      </c>
      <c r="AC11" s="8">
        <v>14</v>
      </c>
      <c r="AD11" s="8">
        <v>4</v>
      </c>
      <c r="AE11" s="8">
        <v>3</v>
      </c>
      <c r="AF11" s="8">
        <v>13</v>
      </c>
      <c r="AG11" s="8">
        <v>20</v>
      </c>
      <c r="AH11" s="8">
        <v>1</v>
      </c>
      <c r="AI11" s="8">
        <v>2059900</v>
      </c>
      <c r="AN11" s="7" t="s">
        <v>74</v>
      </c>
      <c r="AO11" s="8">
        <v>9</v>
      </c>
      <c r="AP11" s="8">
        <v>7</v>
      </c>
      <c r="AQ11" s="8">
        <v>17</v>
      </c>
      <c r="AR11" s="8">
        <v>18</v>
      </c>
      <c r="AS11" s="8">
        <v>8</v>
      </c>
      <c r="AT11" s="8">
        <v>1</v>
      </c>
      <c r="AU11" s="8">
        <v>20</v>
      </c>
      <c r="AV11" s="8">
        <v>20599</v>
      </c>
    </row>
    <row r="12" spans="3:51" ht="15.75" thickBot="1" x14ac:dyDescent="0.3">
      <c r="C12" s="7" t="s">
        <v>75</v>
      </c>
      <c r="D12" s="8">
        <v>9</v>
      </c>
      <c r="E12" s="8">
        <v>9</v>
      </c>
      <c r="F12" s="8">
        <v>4</v>
      </c>
      <c r="G12" s="8">
        <v>19</v>
      </c>
      <c r="H12" s="8">
        <v>3</v>
      </c>
      <c r="I12" s="8">
        <v>4</v>
      </c>
      <c r="J12" s="8">
        <v>4</v>
      </c>
      <c r="K12" s="8">
        <v>9490</v>
      </c>
      <c r="O12">
        <f t="shared" si="1"/>
        <v>12</v>
      </c>
      <c r="P12">
        <f t="shared" si="0"/>
        <v>12</v>
      </c>
      <c r="Q12">
        <f t="shared" si="0"/>
        <v>17</v>
      </c>
      <c r="R12">
        <f t="shared" si="0"/>
        <v>2</v>
      </c>
      <c r="S12">
        <f t="shared" si="0"/>
        <v>18</v>
      </c>
      <c r="T12">
        <f t="shared" si="0"/>
        <v>17</v>
      </c>
      <c r="U12">
        <f t="shared" si="0"/>
        <v>17</v>
      </c>
      <c r="V12">
        <f t="shared" si="2"/>
        <v>949000</v>
      </c>
      <c r="AA12" s="7" t="s">
        <v>75</v>
      </c>
      <c r="AB12" s="8">
        <v>12</v>
      </c>
      <c r="AC12" s="8">
        <v>12</v>
      </c>
      <c r="AD12" s="8">
        <v>17</v>
      </c>
      <c r="AE12" s="8">
        <v>2</v>
      </c>
      <c r="AF12" s="8">
        <v>18</v>
      </c>
      <c r="AG12" s="8">
        <v>17</v>
      </c>
      <c r="AH12" s="8">
        <v>17</v>
      </c>
      <c r="AI12" s="8">
        <v>949000</v>
      </c>
      <c r="AN12" s="7" t="s">
        <v>75</v>
      </c>
      <c r="AO12" s="8">
        <v>9</v>
      </c>
      <c r="AP12" s="8">
        <v>9</v>
      </c>
      <c r="AQ12" s="8">
        <v>4</v>
      </c>
      <c r="AR12" s="8">
        <v>19</v>
      </c>
      <c r="AS12" s="8">
        <v>3</v>
      </c>
      <c r="AT12" s="8">
        <v>4</v>
      </c>
      <c r="AU12" s="8">
        <v>4</v>
      </c>
      <c r="AV12" s="8">
        <v>9490</v>
      </c>
    </row>
    <row r="13" spans="3:51" ht="15.75" thickBot="1" x14ac:dyDescent="0.3">
      <c r="C13" s="7" t="s">
        <v>76</v>
      </c>
      <c r="D13" s="8">
        <v>8</v>
      </c>
      <c r="E13" s="8">
        <v>9</v>
      </c>
      <c r="F13" s="8">
        <v>2</v>
      </c>
      <c r="G13" s="8">
        <v>1</v>
      </c>
      <c r="H13" s="8">
        <v>7</v>
      </c>
      <c r="I13" s="8">
        <v>4</v>
      </c>
      <c r="J13" s="8">
        <v>9</v>
      </c>
      <c r="K13" s="8">
        <v>23990</v>
      </c>
      <c r="O13">
        <f t="shared" si="1"/>
        <v>13</v>
      </c>
      <c r="P13">
        <f t="shared" si="0"/>
        <v>12</v>
      </c>
      <c r="Q13">
        <f t="shared" si="0"/>
        <v>19</v>
      </c>
      <c r="R13">
        <f t="shared" si="0"/>
        <v>20</v>
      </c>
      <c r="S13">
        <f t="shared" si="0"/>
        <v>14</v>
      </c>
      <c r="T13">
        <f t="shared" si="0"/>
        <v>17</v>
      </c>
      <c r="U13">
        <f t="shared" si="0"/>
        <v>12</v>
      </c>
      <c r="V13">
        <f t="shared" si="2"/>
        <v>2399000</v>
      </c>
      <c r="AA13" s="7" t="s">
        <v>76</v>
      </c>
      <c r="AB13" s="8">
        <v>13</v>
      </c>
      <c r="AC13" s="8">
        <v>12</v>
      </c>
      <c r="AD13" s="8">
        <v>19</v>
      </c>
      <c r="AE13" s="8">
        <v>20</v>
      </c>
      <c r="AF13" s="8">
        <v>14</v>
      </c>
      <c r="AG13" s="8">
        <v>17</v>
      </c>
      <c r="AH13" s="8">
        <v>12</v>
      </c>
      <c r="AI13" s="8">
        <v>2399000</v>
      </c>
      <c r="AN13" s="7" t="s">
        <v>76</v>
      </c>
      <c r="AO13" s="8">
        <v>8</v>
      </c>
      <c r="AP13" s="8">
        <v>9</v>
      </c>
      <c r="AQ13" s="8">
        <v>2</v>
      </c>
      <c r="AR13" s="8">
        <v>1</v>
      </c>
      <c r="AS13" s="8">
        <v>7</v>
      </c>
      <c r="AT13" s="8">
        <v>4</v>
      </c>
      <c r="AU13" s="8">
        <v>9</v>
      </c>
      <c r="AV13" s="8">
        <v>23990</v>
      </c>
    </row>
    <row r="14" spans="3:51" ht="15.75" thickBot="1" x14ac:dyDescent="0.3">
      <c r="C14" s="7" t="s">
        <v>77</v>
      </c>
      <c r="D14" s="8">
        <v>6</v>
      </c>
      <c r="E14" s="8">
        <v>9</v>
      </c>
      <c r="F14" s="8">
        <v>18</v>
      </c>
      <c r="G14" s="8">
        <v>16</v>
      </c>
      <c r="H14" s="8">
        <v>5</v>
      </c>
      <c r="I14" s="8">
        <v>4</v>
      </c>
      <c r="J14" s="8">
        <v>3</v>
      </c>
      <c r="K14" s="8">
        <v>21350</v>
      </c>
      <c r="O14">
        <f t="shared" si="1"/>
        <v>15</v>
      </c>
      <c r="P14">
        <f t="shared" si="0"/>
        <v>12</v>
      </c>
      <c r="Q14">
        <f t="shared" si="0"/>
        <v>3</v>
      </c>
      <c r="R14">
        <f t="shared" si="0"/>
        <v>5</v>
      </c>
      <c r="S14">
        <f t="shared" si="0"/>
        <v>16</v>
      </c>
      <c r="T14">
        <f t="shared" si="0"/>
        <v>17</v>
      </c>
      <c r="U14">
        <f t="shared" si="0"/>
        <v>18</v>
      </c>
      <c r="V14">
        <f t="shared" si="2"/>
        <v>2135000</v>
      </c>
      <c r="AA14" s="7" t="s">
        <v>77</v>
      </c>
      <c r="AB14" s="8">
        <v>15</v>
      </c>
      <c r="AC14" s="8">
        <v>12</v>
      </c>
      <c r="AD14" s="8">
        <v>3</v>
      </c>
      <c r="AE14" s="8">
        <v>5</v>
      </c>
      <c r="AF14" s="8">
        <v>16</v>
      </c>
      <c r="AG14" s="8">
        <v>17</v>
      </c>
      <c r="AH14" s="8">
        <v>18</v>
      </c>
      <c r="AI14" s="8">
        <v>2135000</v>
      </c>
      <c r="AN14" s="7" t="s">
        <v>77</v>
      </c>
      <c r="AO14" s="8">
        <v>6</v>
      </c>
      <c r="AP14" s="8">
        <v>9</v>
      </c>
      <c r="AQ14" s="8">
        <v>18</v>
      </c>
      <c r="AR14" s="8">
        <v>16</v>
      </c>
      <c r="AS14" s="8">
        <v>5</v>
      </c>
      <c r="AT14" s="8">
        <v>4</v>
      </c>
      <c r="AU14" s="8">
        <v>3</v>
      </c>
      <c r="AV14" s="8">
        <v>21350</v>
      </c>
    </row>
    <row r="15" spans="3:51" ht="15.75" thickBot="1" x14ac:dyDescent="0.3">
      <c r="C15" s="7" t="s">
        <v>78</v>
      </c>
      <c r="D15" s="8">
        <v>1</v>
      </c>
      <c r="E15" s="8">
        <v>2</v>
      </c>
      <c r="F15" s="8">
        <v>20</v>
      </c>
      <c r="G15" s="8">
        <v>16</v>
      </c>
      <c r="H15" s="8">
        <v>13</v>
      </c>
      <c r="I15" s="8">
        <v>4</v>
      </c>
      <c r="J15" s="8">
        <v>5</v>
      </c>
      <c r="K15" s="8">
        <v>56400</v>
      </c>
      <c r="O15">
        <f t="shared" si="1"/>
        <v>20</v>
      </c>
      <c r="P15">
        <f t="shared" si="0"/>
        <v>19</v>
      </c>
      <c r="Q15">
        <f t="shared" si="0"/>
        <v>1</v>
      </c>
      <c r="R15">
        <f t="shared" si="0"/>
        <v>5</v>
      </c>
      <c r="S15">
        <f t="shared" si="0"/>
        <v>8</v>
      </c>
      <c r="T15">
        <f t="shared" si="0"/>
        <v>17</v>
      </c>
      <c r="U15">
        <f t="shared" si="0"/>
        <v>16</v>
      </c>
      <c r="V15">
        <f t="shared" si="2"/>
        <v>5640000</v>
      </c>
      <c r="AA15" s="7" t="s">
        <v>78</v>
      </c>
      <c r="AB15" s="8">
        <v>20</v>
      </c>
      <c r="AC15" s="8">
        <v>19</v>
      </c>
      <c r="AD15" s="8">
        <v>1</v>
      </c>
      <c r="AE15" s="8">
        <v>5</v>
      </c>
      <c r="AF15" s="8">
        <v>8</v>
      </c>
      <c r="AG15" s="8">
        <v>17</v>
      </c>
      <c r="AH15" s="8">
        <v>16</v>
      </c>
      <c r="AI15" s="8">
        <v>5640000</v>
      </c>
      <c r="AN15" s="7" t="s">
        <v>78</v>
      </c>
      <c r="AO15" s="8">
        <v>1</v>
      </c>
      <c r="AP15" s="8">
        <v>2</v>
      </c>
      <c r="AQ15" s="8">
        <v>20</v>
      </c>
      <c r="AR15" s="8">
        <v>16</v>
      </c>
      <c r="AS15" s="8">
        <v>13</v>
      </c>
      <c r="AT15" s="8">
        <v>4</v>
      </c>
      <c r="AU15" s="8">
        <v>5</v>
      </c>
      <c r="AV15" s="8">
        <v>56400</v>
      </c>
    </row>
    <row r="16" spans="3:51" ht="15.75" thickBot="1" x14ac:dyDescent="0.3">
      <c r="C16" s="7" t="s">
        <v>79</v>
      </c>
      <c r="D16" s="8">
        <v>6</v>
      </c>
      <c r="E16" s="8">
        <v>5</v>
      </c>
      <c r="F16" s="8">
        <v>4</v>
      </c>
      <c r="G16" s="8">
        <v>9</v>
      </c>
      <c r="H16" s="8">
        <v>12</v>
      </c>
      <c r="I16" s="8">
        <v>1</v>
      </c>
      <c r="J16" s="8">
        <v>15</v>
      </c>
      <c r="K16" s="8">
        <v>99990</v>
      </c>
      <c r="O16">
        <f t="shared" si="1"/>
        <v>15</v>
      </c>
      <c r="P16">
        <f t="shared" si="0"/>
        <v>16</v>
      </c>
      <c r="Q16">
        <f t="shared" si="0"/>
        <v>17</v>
      </c>
      <c r="R16">
        <f t="shared" si="0"/>
        <v>12</v>
      </c>
      <c r="S16">
        <f t="shared" si="0"/>
        <v>9</v>
      </c>
      <c r="T16">
        <f t="shared" si="0"/>
        <v>20</v>
      </c>
      <c r="U16">
        <f t="shared" si="0"/>
        <v>6</v>
      </c>
      <c r="V16">
        <f t="shared" si="2"/>
        <v>9999000</v>
      </c>
      <c r="AA16" s="7" t="s">
        <v>79</v>
      </c>
      <c r="AB16" s="8">
        <v>15</v>
      </c>
      <c r="AC16" s="8">
        <v>16</v>
      </c>
      <c r="AD16" s="8">
        <v>17</v>
      </c>
      <c r="AE16" s="8">
        <v>12</v>
      </c>
      <c r="AF16" s="8">
        <v>9</v>
      </c>
      <c r="AG16" s="8">
        <v>20</v>
      </c>
      <c r="AH16" s="8">
        <v>6</v>
      </c>
      <c r="AI16" s="8">
        <v>9999000</v>
      </c>
      <c r="AN16" s="7" t="s">
        <v>79</v>
      </c>
      <c r="AO16" s="8">
        <v>6</v>
      </c>
      <c r="AP16" s="8">
        <v>5</v>
      </c>
      <c r="AQ16" s="8">
        <v>4</v>
      </c>
      <c r="AR16" s="8">
        <v>9</v>
      </c>
      <c r="AS16" s="8">
        <v>12</v>
      </c>
      <c r="AT16" s="8">
        <v>1</v>
      </c>
      <c r="AU16" s="8">
        <v>15</v>
      </c>
      <c r="AV16" s="8">
        <v>99990</v>
      </c>
    </row>
    <row r="17" spans="3:48" ht="15.75" thickBot="1" x14ac:dyDescent="0.3">
      <c r="C17" s="7" t="s">
        <v>80</v>
      </c>
      <c r="D17" s="8">
        <v>9</v>
      </c>
      <c r="E17" s="8">
        <v>9</v>
      </c>
      <c r="F17" s="8">
        <v>4</v>
      </c>
      <c r="G17" s="8">
        <v>9</v>
      </c>
      <c r="H17" s="8">
        <v>6</v>
      </c>
      <c r="I17" s="8">
        <v>12</v>
      </c>
      <c r="J17" s="8">
        <v>16</v>
      </c>
      <c r="K17" s="8">
        <v>9890</v>
      </c>
      <c r="O17">
        <f t="shared" si="1"/>
        <v>12</v>
      </c>
      <c r="P17">
        <f t="shared" si="0"/>
        <v>12</v>
      </c>
      <c r="Q17">
        <f t="shared" si="0"/>
        <v>17</v>
      </c>
      <c r="R17">
        <f t="shared" si="0"/>
        <v>12</v>
      </c>
      <c r="S17">
        <f t="shared" si="0"/>
        <v>15</v>
      </c>
      <c r="T17">
        <f t="shared" si="0"/>
        <v>9</v>
      </c>
      <c r="U17">
        <f t="shared" si="0"/>
        <v>5</v>
      </c>
      <c r="V17">
        <f t="shared" si="2"/>
        <v>989000</v>
      </c>
      <c r="AA17" s="7" t="s">
        <v>80</v>
      </c>
      <c r="AB17" s="8">
        <v>12</v>
      </c>
      <c r="AC17" s="8">
        <v>12</v>
      </c>
      <c r="AD17" s="8">
        <v>17</v>
      </c>
      <c r="AE17" s="8">
        <v>12</v>
      </c>
      <c r="AF17" s="8">
        <v>15</v>
      </c>
      <c r="AG17" s="8">
        <v>9</v>
      </c>
      <c r="AH17" s="8">
        <v>5</v>
      </c>
      <c r="AI17" s="8">
        <v>989000</v>
      </c>
      <c r="AN17" s="7" t="s">
        <v>80</v>
      </c>
      <c r="AO17" s="8">
        <v>9</v>
      </c>
      <c r="AP17" s="8">
        <v>9</v>
      </c>
      <c r="AQ17" s="8">
        <v>4</v>
      </c>
      <c r="AR17" s="8">
        <v>9</v>
      </c>
      <c r="AS17" s="8">
        <v>6</v>
      </c>
      <c r="AT17" s="8">
        <v>12</v>
      </c>
      <c r="AU17" s="8">
        <v>16</v>
      </c>
      <c r="AV17" s="8">
        <v>9890</v>
      </c>
    </row>
    <row r="18" spans="3:48" ht="15.75" thickBot="1" x14ac:dyDescent="0.3">
      <c r="C18" s="7" t="s">
        <v>81</v>
      </c>
      <c r="D18" s="8">
        <v>2</v>
      </c>
      <c r="E18" s="8">
        <v>3</v>
      </c>
      <c r="F18" s="8">
        <v>4</v>
      </c>
      <c r="G18" s="8">
        <v>13</v>
      </c>
      <c r="H18" s="8">
        <v>15</v>
      </c>
      <c r="I18" s="8">
        <v>9</v>
      </c>
      <c r="J18" s="8">
        <v>11</v>
      </c>
      <c r="K18" s="8">
        <v>17890</v>
      </c>
      <c r="O18">
        <f t="shared" si="1"/>
        <v>19</v>
      </c>
      <c r="P18">
        <f t="shared" si="0"/>
        <v>18</v>
      </c>
      <c r="Q18">
        <f t="shared" si="0"/>
        <v>17</v>
      </c>
      <c r="R18">
        <f t="shared" si="0"/>
        <v>8</v>
      </c>
      <c r="S18">
        <f t="shared" si="0"/>
        <v>6</v>
      </c>
      <c r="T18">
        <f t="shared" si="0"/>
        <v>12</v>
      </c>
      <c r="U18">
        <f t="shared" si="0"/>
        <v>10</v>
      </c>
      <c r="V18">
        <f t="shared" si="2"/>
        <v>1789000</v>
      </c>
      <c r="AA18" s="7" t="s">
        <v>81</v>
      </c>
      <c r="AB18" s="8">
        <v>19</v>
      </c>
      <c r="AC18" s="8">
        <v>18</v>
      </c>
      <c r="AD18" s="8">
        <v>17</v>
      </c>
      <c r="AE18" s="8">
        <v>8</v>
      </c>
      <c r="AF18" s="8">
        <v>6</v>
      </c>
      <c r="AG18" s="8">
        <v>12</v>
      </c>
      <c r="AH18" s="8">
        <v>10</v>
      </c>
      <c r="AI18" s="8">
        <v>1789000</v>
      </c>
      <c r="AN18" s="7" t="s">
        <v>81</v>
      </c>
      <c r="AO18" s="8">
        <v>2</v>
      </c>
      <c r="AP18" s="8">
        <v>3</v>
      </c>
      <c r="AQ18" s="8">
        <v>4</v>
      </c>
      <c r="AR18" s="8">
        <v>13</v>
      </c>
      <c r="AS18" s="8">
        <v>15</v>
      </c>
      <c r="AT18" s="8">
        <v>9</v>
      </c>
      <c r="AU18" s="8">
        <v>11</v>
      </c>
      <c r="AV18" s="8">
        <v>17890</v>
      </c>
    </row>
    <row r="19" spans="3:48" ht="15.75" thickBot="1" x14ac:dyDescent="0.3">
      <c r="C19" s="7" t="s">
        <v>82</v>
      </c>
      <c r="D19" s="8">
        <v>9</v>
      </c>
      <c r="E19" s="8">
        <v>9</v>
      </c>
      <c r="F19" s="8">
        <v>4</v>
      </c>
      <c r="G19" s="8">
        <v>8</v>
      </c>
      <c r="H19" s="8">
        <v>16</v>
      </c>
      <c r="I19" s="8">
        <v>17</v>
      </c>
      <c r="J19" s="8">
        <v>19</v>
      </c>
      <c r="K19" s="8">
        <v>1910</v>
      </c>
      <c r="O19">
        <f t="shared" si="1"/>
        <v>12</v>
      </c>
      <c r="P19">
        <f t="shared" si="0"/>
        <v>12</v>
      </c>
      <c r="Q19">
        <f t="shared" si="0"/>
        <v>17</v>
      </c>
      <c r="R19">
        <f t="shared" si="0"/>
        <v>13</v>
      </c>
      <c r="S19">
        <f t="shared" si="0"/>
        <v>5</v>
      </c>
      <c r="T19">
        <f t="shared" si="0"/>
        <v>4</v>
      </c>
      <c r="U19">
        <f t="shared" si="0"/>
        <v>2</v>
      </c>
      <c r="V19">
        <f t="shared" si="2"/>
        <v>191000</v>
      </c>
      <c r="AA19" s="7" t="s">
        <v>82</v>
      </c>
      <c r="AB19" s="8">
        <v>12</v>
      </c>
      <c r="AC19" s="8">
        <v>12</v>
      </c>
      <c r="AD19" s="8">
        <v>17</v>
      </c>
      <c r="AE19" s="8">
        <v>13</v>
      </c>
      <c r="AF19" s="8">
        <v>5</v>
      </c>
      <c r="AG19" s="8">
        <v>4</v>
      </c>
      <c r="AH19" s="8">
        <v>2</v>
      </c>
      <c r="AI19" s="8">
        <v>191000</v>
      </c>
      <c r="AN19" s="7" t="s">
        <v>82</v>
      </c>
      <c r="AO19" s="8">
        <v>9</v>
      </c>
      <c r="AP19" s="8">
        <v>9</v>
      </c>
      <c r="AQ19" s="8">
        <v>4</v>
      </c>
      <c r="AR19" s="8">
        <v>8</v>
      </c>
      <c r="AS19" s="8">
        <v>16</v>
      </c>
      <c r="AT19" s="8">
        <v>17</v>
      </c>
      <c r="AU19" s="8">
        <v>19</v>
      </c>
      <c r="AV19" s="8">
        <v>1910</v>
      </c>
    </row>
    <row r="20" spans="3:48" ht="15.75" thickBot="1" x14ac:dyDescent="0.3">
      <c r="C20" s="7" t="s">
        <v>83</v>
      </c>
      <c r="D20" s="8">
        <v>4</v>
      </c>
      <c r="E20" s="8">
        <v>7</v>
      </c>
      <c r="F20" s="8">
        <v>3</v>
      </c>
      <c r="G20" s="8">
        <v>13</v>
      </c>
      <c r="H20" s="8">
        <v>1</v>
      </c>
      <c r="I20" s="8">
        <v>9</v>
      </c>
      <c r="J20" s="8">
        <v>2</v>
      </c>
      <c r="K20" s="8">
        <v>3990</v>
      </c>
      <c r="O20">
        <f t="shared" si="1"/>
        <v>17</v>
      </c>
      <c r="P20">
        <f t="shared" si="0"/>
        <v>14</v>
      </c>
      <c r="Q20">
        <f t="shared" si="0"/>
        <v>18</v>
      </c>
      <c r="R20">
        <f t="shared" si="0"/>
        <v>8</v>
      </c>
      <c r="S20">
        <f t="shared" si="0"/>
        <v>20</v>
      </c>
      <c r="T20">
        <f t="shared" si="0"/>
        <v>12</v>
      </c>
      <c r="U20">
        <f t="shared" si="0"/>
        <v>19</v>
      </c>
      <c r="V20">
        <f t="shared" si="2"/>
        <v>399000</v>
      </c>
      <c r="AA20" s="7" t="s">
        <v>83</v>
      </c>
      <c r="AB20" s="8">
        <v>17</v>
      </c>
      <c r="AC20" s="8">
        <v>14</v>
      </c>
      <c r="AD20" s="8">
        <v>18</v>
      </c>
      <c r="AE20" s="8">
        <v>8</v>
      </c>
      <c r="AF20" s="8">
        <v>20</v>
      </c>
      <c r="AG20" s="8">
        <v>12</v>
      </c>
      <c r="AH20" s="8">
        <v>19</v>
      </c>
      <c r="AI20" s="8">
        <v>399000</v>
      </c>
      <c r="AN20" s="7" t="s">
        <v>83</v>
      </c>
      <c r="AO20" s="8">
        <v>4</v>
      </c>
      <c r="AP20" s="8">
        <v>7</v>
      </c>
      <c r="AQ20" s="8">
        <v>3</v>
      </c>
      <c r="AR20" s="8">
        <v>13</v>
      </c>
      <c r="AS20" s="8">
        <v>1</v>
      </c>
      <c r="AT20" s="8">
        <v>9</v>
      </c>
      <c r="AU20" s="8">
        <v>2</v>
      </c>
      <c r="AV20" s="8">
        <v>3990</v>
      </c>
    </row>
    <row r="21" spans="3:48" ht="15.75" thickBot="1" x14ac:dyDescent="0.3">
      <c r="C21" s="7" t="s">
        <v>84</v>
      </c>
      <c r="D21" s="8">
        <v>9</v>
      </c>
      <c r="E21" s="8">
        <v>9</v>
      </c>
      <c r="F21" s="8">
        <v>4</v>
      </c>
      <c r="G21" s="8">
        <v>3</v>
      </c>
      <c r="H21" s="8">
        <v>20</v>
      </c>
      <c r="I21" s="8">
        <v>19</v>
      </c>
      <c r="J21" s="8">
        <v>13</v>
      </c>
      <c r="K21" s="8">
        <v>19990</v>
      </c>
      <c r="O21">
        <f t="shared" si="1"/>
        <v>12</v>
      </c>
      <c r="P21">
        <f t="shared" si="0"/>
        <v>12</v>
      </c>
      <c r="Q21">
        <f t="shared" si="0"/>
        <v>17</v>
      </c>
      <c r="R21">
        <f t="shared" si="0"/>
        <v>18</v>
      </c>
      <c r="S21">
        <f t="shared" si="0"/>
        <v>1</v>
      </c>
      <c r="T21">
        <f t="shared" si="0"/>
        <v>2</v>
      </c>
      <c r="U21">
        <f t="shared" si="0"/>
        <v>8</v>
      </c>
      <c r="V21">
        <f t="shared" si="2"/>
        <v>1999000</v>
      </c>
      <c r="AA21" s="7" t="s">
        <v>84</v>
      </c>
      <c r="AB21" s="8">
        <v>12</v>
      </c>
      <c r="AC21" s="8">
        <v>12</v>
      </c>
      <c r="AD21" s="8">
        <v>17</v>
      </c>
      <c r="AE21" s="8">
        <v>18</v>
      </c>
      <c r="AF21" s="8">
        <v>1</v>
      </c>
      <c r="AG21" s="8">
        <v>2</v>
      </c>
      <c r="AH21" s="8">
        <v>8</v>
      </c>
      <c r="AI21" s="8">
        <v>1999000</v>
      </c>
      <c r="AN21" s="7" t="s">
        <v>84</v>
      </c>
      <c r="AO21" s="8">
        <v>9</v>
      </c>
      <c r="AP21" s="8">
        <v>9</v>
      </c>
      <c r="AQ21" s="8">
        <v>4</v>
      </c>
      <c r="AR21" s="8">
        <v>3</v>
      </c>
      <c r="AS21" s="8">
        <v>20</v>
      </c>
      <c r="AT21" s="8">
        <v>19</v>
      </c>
      <c r="AU21" s="8">
        <v>13</v>
      </c>
      <c r="AV21" s="8">
        <v>19990</v>
      </c>
    </row>
    <row r="22" spans="3:48" ht="15.75" thickBot="1" x14ac:dyDescent="0.3">
      <c r="C22" s="7" t="s">
        <v>85</v>
      </c>
      <c r="D22" s="8">
        <v>9</v>
      </c>
      <c r="E22" s="8">
        <v>1</v>
      </c>
      <c r="F22" s="8">
        <v>4</v>
      </c>
      <c r="G22" s="8">
        <v>20</v>
      </c>
      <c r="H22" s="8">
        <v>19</v>
      </c>
      <c r="I22" s="8">
        <v>13</v>
      </c>
      <c r="J22" s="8">
        <v>10</v>
      </c>
      <c r="K22" s="8">
        <v>29999</v>
      </c>
      <c r="O22">
        <f t="shared" si="1"/>
        <v>12</v>
      </c>
      <c r="P22">
        <f t="shared" si="0"/>
        <v>20</v>
      </c>
      <c r="Q22">
        <f t="shared" si="0"/>
        <v>17</v>
      </c>
      <c r="R22">
        <f t="shared" si="0"/>
        <v>1</v>
      </c>
      <c r="S22">
        <f t="shared" si="0"/>
        <v>2</v>
      </c>
      <c r="T22">
        <f t="shared" si="0"/>
        <v>8</v>
      </c>
      <c r="U22">
        <f t="shared" si="0"/>
        <v>11</v>
      </c>
      <c r="V22">
        <f t="shared" si="2"/>
        <v>2999900</v>
      </c>
      <c r="AA22" s="7" t="s">
        <v>85</v>
      </c>
      <c r="AB22" s="8">
        <v>12</v>
      </c>
      <c r="AC22" s="8">
        <v>20</v>
      </c>
      <c r="AD22" s="8">
        <v>17</v>
      </c>
      <c r="AE22" s="8">
        <v>1</v>
      </c>
      <c r="AF22" s="8">
        <v>2</v>
      </c>
      <c r="AG22" s="8">
        <v>8</v>
      </c>
      <c r="AH22" s="8">
        <v>11</v>
      </c>
      <c r="AI22" s="8">
        <v>2999900</v>
      </c>
      <c r="AN22" s="7" t="s">
        <v>85</v>
      </c>
      <c r="AO22" s="8">
        <v>9</v>
      </c>
      <c r="AP22" s="8">
        <v>1</v>
      </c>
      <c r="AQ22" s="8">
        <v>4</v>
      </c>
      <c r="AR22" s="8">
        <v>20</v>
      </c>
      <c r="AS22" s="8">
        <v>19</v>
      </c>
      <c r="AT22" s="8">
        <v>13</v>
      </c>
      <c r="AU22" s="8">
        <v>10</v>
      </c>
      <c r="AV22" s="8">
        <v>29999</v>
      </c>
    </row>
    <row r="23" spans="3:48" ht="15.75" thickBot="1" x14ac:dyDescent="0.3">
      <c r="C23" s="7" t="s">
        <v>86</v>
      </c>
      <c r="D23" s="8">
        <v>9</v>
      </c>
      <c r="E23" s="8">
        <v>9</v>
      </c>
      <c r="F23" s="8">
        <v>4</v>
      </c>
      <c r="G23" s="8">
        <v>5</v>
      </c>
      <c r="H23" s="8">
        <v>9</v>
      </c>
      <c r="I23" s="8">
        <v>15</v>
      </c>
      <c r="J23" s="8">
        <v>7</v>
      </c>
      <c r="K23" s="8">
        <v>5362</v>
      </c>
      <c r="O23">
        <f t="shared" si="1"/>
        <v>12</v>
      </c>
      <c r="P23">
        <f t="shared" si="0"/>
        <v>12</v>
      </c>
      <c r="Q23">
        <f t="shared" si="0"/>
        <v>17</v>
      </c>
      <c r="R23">
        <f t="shared" si="0"/>
        <v>16</v>
      </c>
      <c r="S23">
        <f t="shared" si="0"/>
        <v>12</v>
      </c>
      <c r="T23">
        <f t="shared" si="0"/>
        <v>6</v>
      </c>
      <c r="U23">
        <f t="shared" si="0"/>
        <v>14</v>
      </c>
      <c r="V23">
        <f t="shared" si="2"/>
        <v>536200</v>
      </c>
      <c r="AA23" s="7" t="s">
        <v>86</v>
      </c>
      <c r="AB23" s="8">
        <v>12</v>
      </c>
      <c r="AC23" s="8">
        <v>12</v>
      </c>
      <c r="AD23" s="8">
        <v>17</v>
      </c>
      <c r="AE23" s="8">
        <v>16</v>
      </c>
      <c r="AF23" s="8">
        <v>12</v>
      </c>
      <c r="AG23" s="8">
        <v>6</v>
      </c>
      <c r="AH23" s="8">
        <v>14</v>
      </c>
      <c r="AI23" s="8">
        <v>536200</v>
      </c>
      <c r="AN23" s="7" t="s">
        <v>86</v>
      </c>
      <c r="AO23" s="8">
        <v>9</v>
      </c>
      <c r="AP23" s="8">
        <v>9</v>
      </c>
      <c r="AQ23" s="8">
        <v>4</v>
      </c>
      <c r="AR23" s="8">
        <v>5</v>
      </c>
      <c r="AS23" s="8">
        <v>9</v>
      </c>
      <c r="AT23" s="8">
        <v>15</v>
      </c>
      <c r="AU23" s="8">
        <v>7</v>
      </c>
      <c r="AV23" s="8">
        <v>5362</v>
      </c>
    </row>
    <row r="24" spans="3:48" ht="15.75" thickBot="1" x14ac:dyDescent="0.3">
      <c r="C24" s="7" t="s">
        <v>87</v>
      </c>
      <c r="D24" s="8">
        <v>9</v>
      </c>
      <c r="E24" s="8">
        <v>9</v>
      </c>
      <c r="F24" s="8">
        <v>4</v>
      </c>
      <c r="G24" s="8">
        <v>5</v>
      </c>
      <c r="H24" s="8">
        <v>10</v>
      </c>
      <c r="I24" s="8">
        <v>19</v>
      </c>
      <c r="J24" s="8">
        <v>17</v>
      </c>
      <c r="K24" s="8">
        <v>16690</v>
      </c>
      <c r="O24">
        <f t="shared" si="1"/>
        <v>12</v>
      </c>
      <c r="P24">
        <f t="shared" si="0"/>
        <v>12</v>
      </c>
      <c r="Q24">
        <f t="shared" si="0"/>
        <v>17</v>
      </c>
      <c r="R24">
        <f t="shared" si="0"/>
        <v>16</v>
      </c>
      <c r="S24">
        <f t="shared" si="0"/>
        <v>11</v>
      </c>
      <c r="T24">
        <f t="shared" si="0"/>
        <v>2</v>
      </c>
      <c r="U24">
        <f t="shared" si="0"/>
        <v>4</v>
      </c>
      <c r="V24">
        <f t="shared" si="2"/>
        <v>1669000</v>
      </c>
      <c r="AA24" s="7" t="s">
        <v>87</v>
      </c>
      <c r="AB24" s="8">
        <v>12</v>
      </c>
      <c r="AC24" s="8">
        <v>12</v>
      </c>
      <c r="AD24" s="8">
        <v>17</v>
      </c>
      <c r="AE24" s="8">
        <v>16</v>
      </c>
      <c r="AF24" s="8">
        <v>11</v>
      </c>
      <c r="AG24" s="8">
        <v>2</v>
      </c>
      <c r="AH24" s="8">
        <v>4</v>
      </c>
      <c r="AI24" s="8">
        <v>1669000</v>
      </c>
      <c r="AN24" s="7" t="s">
        <v>87</v>
      </c>
      <c r="AO24" s="8">
        <v>9</v>
      </c>
      <c r="AP24" s="8">
        <v>9</v>
      </c>
      <c r="AQ24" s="8">
        <v>4</v>
      </c>
      <c r="AR24" s="8">
        <v>5</v>
      </c>
      <c r="AS24" s="8">
        <v>10</v>
      </c>
      <c r="AT24" s="8">
        <v>19</v>
      </c>
      <c r="AU24" s="8">
        <v>17</v>
      </c>
      <c r="AV24" s="8">
        <v>16690</v>
      </c>
    </row>
    <row r="25" spans="3:48" ht="15.75" thickBot="1" x14ac:dyDescent="0.3">
      <c r="C25" s="7" t="s">
        <v>88</v>
      </c>
      <c r="D25" s="8">
        <v>9</v>
      </c>
      <c r="E25" s="8">
        <v>9</v>
      </c>
      <c r="F25" s="8">
        <v>4</v>
      </c>
      <c r="G25" s="8">
        <v>12</v>
      </c>
      <c r="H25" s="8">
        <v>4</v>
      </c>
      <c r="I25" s="8">
        <v>14</v>
      </c>
      <c r="J25" s="8">
        <v>12</v>
      </c>
      <c r="K25" s="8">
        <v>2700</v>
      </c>
      <c r="O25">
        <f t="shared" si="1"/>
        <v>12</v>
      </c>
      <c r="P25">
        <f t="shared" si="0"/>
        <v>12</v>
      </c>
      <c r="Q25">
        <f t="shared" si="0"/>
        <v>17</v>
      </c>
      <c r="R25">
        <f t="shared" si="0"/>
        <v>9</v>
      </c>
      <c r="S25">
        <f t="shared" si="0"/>
        <v>17</v>
      </c>
      <c r="T25">
        <f t="shared" si="0"/>
        <v>7</v>
      </c>
      <c r="U25">
        <f t="shared" si="0"/>
        <v>9</v>
      </c>
      <c r="V25">
        <f t="shared" si="2"/>
        <v>270000</v>
      </c>
      <c r="AA25" s="7" t="s">
        <v>88</v>
      </c>
      <c r="AB25" s="8">
        <v>12</v>
      </c>
      <c r="AC25" s="8">
        <v>12</v>
      </c>
      <c r="AD25" s="8">
        <v>17</v>
      </c>
      <c r="AE25" s="8">
        <v>9</v>
      </c>
      <c r="AF25" s="8">
        <v>17</v>
      </c>
      <c r="AG25" s="8">
        <v>7</v>
      </c>
      <c r="AH25" s="8">
        <v>9</v>
      </c>
      <c r="AI25" s="8">
        <v>270000</v>
      </c>
      <c r="AN25" s="7" t="s">
        <v>88</v>
      </c>
      <c r="AO25" s="8">
        <v>9</v>
      </c>
      <c r="AP25" s="8">
        <v>9</v>
      </c>
      <c r="AQ25" s="8">
        <v>4</v>
      </c>
      <c r="AR25" s="8">
        <v>12</v>
      </c>
      <c r="AS25" s="8">
        <v>4</v>
      </c>
      <c r="AT25" s="8">
        <v>14</v>
      </c>
      <c r="AU25" s="8">
        <v>12</v>
      </c>
      <c r="AV25" s="8">
        <v>2700</v>
      </c>
    </row>
    <row r="26" spans="3:48" ht="15.75" thickBot="1" x14ac:dyDescent="0.3">
      <c r="C26" s="7" t="s">
        <v>89</v>
      </c>
      <c r="D26" s="8">
        <v>9</v>
      </c>
      <c r="E26" s="8">
        <v>9</v>
      </c>
      <c r="F26" s="8">
        <v>1</v>
      </c>
      <c r="G26" s="8">
        <v>2</v>
      </c>
      <c r="H26" s="8">
        <v>14</v>
      </c>
      <c r="I26" s="8">
        <v>16</v>
      </c>
      <c r="J26" s="8">
        <v>6</v>
      </c>
      <c r="K26" s="20">
        <v>5362</v>
      </c>
      <c r="O26">
        <f t="shared" si="1"/>
        <v>12</v>
      </c>
      <c r="P26">
        <f t="shared" si="1"/>
        <v>12</v>
      </c>
      <c r="Q26">
        <f t="shared" si="1"/>
        <v>20</v>
      </c>
      <c r="R26">
        <f t="shared" si="1"/>
        <v>19</v>
      </c>
      <c r="S26">
        <f t="shared" si="1"/>
        <v>7</v>
      </c>
      <c r="T26">
        <f t="shared" si="1"/>
        <v>5</v>
      </c>
      <c r="U26">
        <f t="shared" si="1"/>
        <v>15</v>
      </c>
      <c r="V26">
        <f t="shared" si="2"/>
        <v>536200</v>
      </c>
      <c r="AA26" s="7" t="s">
        <v>89</v>
      </c>
      <c r="AB26" s="8">
        <v>12</v>
      </c>
      <c r="AC26" s="8">
        <v>12</v>
      </c>
      <c r="AD26" s="8">
        <v>20</v>
      </c>
      <c r="AE26" s="8">
        <v>19</v>
      </c>
      <c r="AF26" s="8">
        <v>7</v>
      </c>
      <c r="AG26" s="8">
        <v>5</v>
      </c>
      <c r="AH26" s="8">
        <v>15</v>
      </c>
      <c r="AI26" s="8">
        <v>289100</v>
      </c>
      <c r="AN26" s="7" t="s">
        <v>89</v>
      </c>
      <c r="AO26" s="8">
        <v>9</v>
      </c>
      <c r="AP26" s="8">
        <v>9</v>
      </c>
      <c r="AQ26" s="8">
        <v>1</v>
      </c>
      <c r="AR26" s="8">
        <v>2</v>
      </c>
      <c r="AS26" s="8">
        <v>14</v>
      </c>
      <c r="AT26" s="8">
        <v>16</v>
      </c>
      <c r="AU26" s="8">
        <v>6</v>
      </c>
      <c r="AV26" s="20">
        <v>5362</v>
      </c>
    </row>
    <row r="27" spans="3:48" ht="15.75" thickBot="1" x14ac:dyDescent="0.3">
      <c r="C27" s="7" t="s">
        <v>90</v>
      </c>
      <c r="D27" s="8">
        <v>9</v>
      </c>
      <c r="E27" s="8">
        <v>9</v>
      </c>
      <c r="F27" s="8">
        <v>16</v>
      </c>
      <c r="G27" s="8">
        <v>9</v>
      </c>
      <c r="H27" s="8">
        <v>2</v>
      </c>
      <c r="I27" s="8">
        <v>4</v>
      </c>
      <c r="J27" s="8">
        <v>13</v>
      </c>
      <c r="K27" s="8">
        <v>12600</v>
      </c>
      <c r="O27">
        <f t="shared" si="1"/>
        <v>12</v>
      </c>
      <c r="P27">
        <f t="shared" si="1"/>
        <v>12</v>
      </c>
      <c r="Q27">
        <f t="shared" si="1"/>
        <v>5</v>
      </c>
      <c r="R27">
        <f t="shared" si="1"/>
        <v>12</v>
      </c>
      <c r="S27">
        <f t="shared" si="1"/>
        <v>19</v>
      </c>
      <c r="T27">
        <f t="shared" si="1"/>
        <v>17</v>
      </c>
      <c r="U27">
        <f t="shared" si="1"/>
        <v>8</v>
      </c>
      <c r="V27">
        <f t="shared" si="2"/>
        <v>1260000</v>
      </c>
      <c r="AA27" s="7" t="s">
        <v>90</v>
      </c>
      <c r="AB27" s="8">
        <v>12</v>
      </c>
      <c r="AC27" s="8">
        <v>12</v>
      </c>
      <c r="AD27" s="8">
        <v>5</v>
      </c>
      <c r="AE27" s="8">
        <v>12</v>
      </c>
      <c r="AF27" s="8">
        <v>19</v>
      </c>
      <c r="AG27" s="8">
        <v>17</v>
      </c>
      <c r="AH27" s="8">
        <v>8</v>
      </c>
      <c r="AI27" s="8">
        <v>1260000</v>
      </c>
      <c r="AN27" s="7" t="s">
        <v>90</v>
      </c>
      <c r="AO27" s="8">
        <v>9</v>
      </c>
      <c r="AP27" s="8">
        <v>9</v>
      </c>
      <c r="AQ27" s="8">
        <v>16</v>
      </c>
      <c r="AR27" s="8">
        <v>9</v>
      </c>
      <c r="AS27" s="8">
        <v>2</v>
      </c>
      <c r="AT27" s="8">
        <v>4</v>
      </c>
      <c r="AU27" s="8">
        <v>13</v>
      </c>
      <c r="AV27" s="8">
        <v>12600</v>
      </c>
    </row>
    <row r="28" spans="3:48" ht="15.75" thickBot="1" x14ac:dyDescent="0.3">
      <c r="C28" s="7" t="s">
        <v>91</v>
      </c>
      <c r="D28" s="8">
        <v>9</v>
      </c>
      <c r="E28" s="8">
        <v>9</v>
      </c>
      <c r="F28" s="8">
        <v>4</v>
      </c>
      <c r="G28" s="8">
        <v>4</v>
      </c>
      <c r="H28" s="8">
        <v>18</v>
      </c>
      <c r="I28" s="8">
        <v>3</v>
      </c>
      <c r="J28" s="8">
        <v>18</v>
      </c>
      <c r="K28" s="8">
        <v>9849</v>
      </c>
      <c r="O28">
        <f t="shared" si="1"/>
        <v>12</v>
      </c>
      <c r="P28">
        <f t="shared" si="1"/>
        <v>12</v>
      </c>
      <c r="Q28">
        <f t="shared" si="1"/>
        <v>17</v>
      </c>
      <c r="R28">
        <f t="shared" si="1"/>
        <v>17</v>
      </c>
      <c r="S28">
        <f t="shared" si="1"/>
        <v>3</v>
      </c>
      <c r="T28">
        <f t="shared" si="1"/>
        <v>18</v>
      </c>
      <c r="U28">
        <f t="shared" si="1"/>
        <v>3</v>
      </c>
      <c r="V28">
        <f t="shared" si="2"/>
        <v>984900</v>
      </c>
      <c r="AA28" s="7" t="s">
        <v>91</v>
      </c>
      <c r="AB28" s="8">
        <v>12</v>
      </c>
      <c r="AC28" s="8">
        <v>12</v>
      </c>
      <c r="AD28" s="8">
        <v>17</v>
      </c>
      <c r="AE28" s="8">
        <v>17</v>
      </c>
      <c r="AF28" s="8">
        <v>3</v>
      </c>
      <c r="AG28" s="8">
        <v>18</v>
      </c>
      <c r="AH28" s="8">
        <v>3</v>
      </c>
      <c r="AI28" s="8">
        <v>984900</v>
      </c>
      <c r="AN28" s="7" t="s">
        <v>91</v>
      </c>
      <c r="AO28" s="8">
        <v>9</v>
      </c>
      <c r="AP28" s="8">
        <v>9</v>
      </c>
      <c r="AQ28" s="8">
        <v>4</v>
      </c>
      <c r="AR28" s="8">
        <v>4</v>
      </c>
      <c r="AS28" s="8">
        <v>18</v>
      </c>
      <c r="AT28" s="8">
        <v>3</v>
      </c>
      <c r="AU28" s="8">
        <v>18</v>
      </c>
      <c r="AV28" s="8">
        <v>9849</v>
      </c>
    </row>
    <row r="29" spans="3:48" ht="15.75" thickBot="1" x14ac:dyDescent="0.3">
      <c r="C29" s="7" t="s">
        <v>92</v>
      </c>
      <c r="D29" s="8">
        <v>4</v>
      </c>
      <c r="E29" s="8">
        <v>4</v>
      </c>
      <c r="F29" s="8">
        <v>4</v>
      </c>
      <c r="G29" s="8">
        <v>7</v>
      </c>
      <c r="H29" s="8">
        <v>10</v>
      </c>
      <c r="I29" s="8">
        <v>18</v>
      </c>
      <c r="J29" s="8">
        <v>8</v>
      </c>
      <c r="K29" s="8">
        <v>25150</v>
      </c>
      <c r="O29">
        <f t="shared" si="1"/>
        <v>17</v>
      </c>
      <c r="P29">
        <f t="shared" si="1"/>
        <v>17</v>
      </c>
      <c r="Q29">
        <f t="shared" si="1"/>
        <v>17</v>
      </c>
      <c r="R29">
        <f t="shared" si="1"/>
        <v>14</v>
      </c>
      <c r="S29">
        <f t="shared" si="1"/>
        <v>11</v>
      </c>
      <c r="T29">
        <f t="shared" si="1"/>
        <v>3</v>
      </c>
      <c r="U29">
        <f t="shared" si="1"/>
        <v>13</v>
      </c>
      <c r="V29">
        <f t="shared" si="2"/>
        <v>2515000</v>
      </c>
      <c r="AA29" s="7" t="s">
        <v>92</v>
      </c>
      <c r="AB29" s="8">
        <v>17</v>
      </c>
      <c r="AC29" s="8">
        <v>17</v>
      </c>
      <c r="AD29" s="8">
        <v>17</v>
      </c>
      <c r="AE29" s="8">
        <v>14</v>
      </c>
      <c r="AF29" s="8">
        <v>11</v>
      </c>
      <c r="AG29" s="8">
        <v>3</v>
      </c>
      <c r="AH29" s="8">
        <v>13</v>
      </c>
      <c r="AI29" s="8">
        <v>2515000</v>
      </c>
      <c r="AN29" s="7" t="s">
        <v>92</v>
      </c>
      <c r="AO29" s="8">
        <v>4</v>
      </c>
      <c r="AP29" s="8">
        <v>4</v>
      </c>
      <c r="AQ29" s="8">
        <v>4</v>
      </c>
      <c r="AR29" s="8">
        <v>7</v>
      </c>
      <c r="AS29" s="8">
        <v>10</v>
      </c>
      <c r="AT29" s="8">
        <v>18</v>
      </c>
      <c r="AU29" s="8">
        <v>8</v>
      </c>
      <c r="AV29" s="8">
        <v>25150</v>
      </c>
    </row>
    <row r="30" spans="3:48" ht="19.5" thickBot="1" x14ac:dyDescent="0.3">
      <c r="C30" s="3"/>
      <c r="AA30" s="3"/>
      <c r="AN30" s="3"/>
    </row>
    <row r="31" spans="3:48" ht="15.75" thickBot="1" x14ac:dyDescent="0.3">
      <c r="C31" s="7" t="s">
        <v>93</v>
      </c>
      <c r="D31" s="7" t="s">
        <v>65</v>
      </c>
      <c r="E31" s="7" t="s">
        <v>66</v>
      </c>
      <c r="F31" s="7" t="s">
        <v>67</v>
      </c>
      <c r="G31" s="7" t="s">
        <v>68</v>
      </c>
      <c r="H31" s="7" t="s">
        <v>69</v>
      </c>
      <c r="I31" s="7" t="s">
        <v>70</v>
      </c>
      <c r="J31" s="7" t="s">
        <v>71</v>
      </c>
      <c r="AA31" s="7" t="s">
        <v>93</v>
      </c>
      <c r="AB31" s="7" t="s">
        <v>65</v>
      </c>
      <c r="AC31" s="7" t="s">
        <v>66</v>
      </c>
      <c r="AD31" s="7" t="s">
        <v>67</v>
      </c>
      <c r="AE31" s="7" t="s">
        <v>68</v>
      </c>
      <c r="AF31" s="7" t="s">
        <v>69</v>
      </c>
      <c r="AG31" s="7" t="s">
        <v>70</v>
      </c>
      <c r="AH31" s="7" t="s">
        <v>71</v>
      </c>
      <c r="AN31" s="7" t="s">
        <v>93</v>
      </c>
      <c r="AO31" s="7" t="s">
        <v>65</v>
      </c>
      <c r="AP31" s="7" t="s">
        <v>66</v>
      </c>
      <c r="AQ31" s="7" t="s">
        <v>67</v>
      </c>
      <c r="AR31" s="7" t="s">
        <v>68</v>
      </c>
      <c r="AS31" s="7" t="s">
        <v>69</v>
      </c>
      <c r="AT31" s="7" t="s">
        <v>70</v>
      </c>
      <c r="AU31" s="7" t="s">
        <v>71</v>
      </c>
    </row>
    <row r="32" spans="3:48" ht="53.25" thickBot="1" x14ac:dyDescent="0.3">
      <c r="C32" s="7" t="s">
        <v>94</v>
      </c>
      <c r="D32" s="8" t="s">
        <v>372</v>
      </c>
      <c r="E32" s="8" t="s">
        <v>373</v>
      </c>
      <c r="F32" s="8" t="s">
        <v>218</v>
      </c>
      <c r="G32" s="8" t="s">
        <v>374</v>
      </c>
      <c r="H32" s="8" t="s">
        <v>375</v>
      </c>
      <c r="I32" s="8" t="s">
        <v>376</v>
      </c>
      <c r="J32" s="8" t="s">
        <v>377</v>
      </c>
      <c r="AA32" s="7" t="s">
        <v>94</v>
      </c>
      <c r="AB32" s="8" t="s">
        <v>396</v>
      </c>
      <c r="AC32" s="8" t="s">
        <v>218</v>
      </c>
      <c r="AD32" s="8" t="s">
        <v>397</v>
      </c>
      <c r="AE32" s="8" t="s">
        <v>398</v>
      </c>
      <c r="AF32" s="8" t="s">
        <v>399</v>
      </c>
      <c r="AG32" s="8" t="s">
        <v>400</v>
      </c>
      <c r="AH32" s="8" t="s">
        <v>401</v>
      </c>
      <c r="AN32" s="7" t="s">
        <v>94</v>
      </c>
      <c r="AO32" s="8" t="s">
        <v>417</v>
      </c>
      <c r="AP32" s="8" t="s">
        <v>418</v>
      </c>
      <c r="AQ32" s="8" t="s">
        <v>218</v>
      </c>
      <c r="AR32" s="8" t="s">
        <v>419</v>
      </c>
      <c r="AS32" s="8" t="s">
        <v>420</v>
      </c>
      <c r="AT32" s="8" t="s">
        <v>421</v>
      </c>
      <c r="AU32" s="8" t="s">
        <v>422</v>
      </c>
    </row>
    <row r="33" spans="3:47" ht="53.25" thickBot="1" x14ac:dyDescent="0.3">
      <c r="C33" s="7" t="s">
        <v>102</v>
      </c>
      <c r="D33" s="8" t="s">
        <v>378</v>
      </c>
      <c r="E33" s="8" t="s">
        <v>379</v>
      </c>
      <c r="F33" s="8" t="s">
        <v>218</v>
      </c>
      <c r="G33" s="8" t="s">
        <v>380</v>
      </c>
      <c r="H33" s="8" t="s">
        <v>375</v>
      </c>
      <c r="I33" s="8" t="s">
        <v>381</v>
      </c>
      <c r="J33" s="8" t="s">
        <v>382</v>
      </c>
      <c r="AA33" s="7" t="s">
        <v>102</v>
      </c>
      <c r="AB33" s="8" t="s">
        <v>396</v>
      </c>
      <c r="AC33" s="8" t="s">
        <v>218</v>
      </c>
      <c r="AD33" s="8" t="s">
        <v>402</v>
      </c>
      <c r="AE33" s="8" t="s">
        <v>403</v>
      </c>
      <c r="AF33" s="8" t="s">
        <v>399</v>
      </c>
      <c r="AG33" s="8" t="s">
        <v>400</v>
      </c>
      <c r="AH33" s="8" t="s">
        <v>401</v>
      </c>
      <c r="AN33" s="7" t="s">
        <v>102</v>
      </c>
      <c r="AO33" s="8" t="s">
        <v>423</v>
      </c>
      <c r="AP33" s="8" t="s">
        <v>424</v>
      </c>
      <c r="AQ33" s="8" t="s">
        <v>218</v>
      </c>
      <c r="AR33" s="8" t="s">
        <v>425</v>
      </c>
      <c r="AS33" s="8" t="s">
        <v>420</v>
      </c>
      <c r="AT33" s="8" t="s">
        <v>426</v>
      </c>
      <c r="AU33" s="8" t="s">
        <v>427</v>
      </c>
    </row>
    <row r="34" spans="3:47" ht="42.75" thickBot="1" x14ac:dyDescent="0.3">
      <c r="C34" s="7" t="s">
        <v>110</v>
      </c>
      <c r="D34" s="8" t="s">
        <v>378</v>
      </c>
      <c r="E34" s="8" t="s">
        <v>383</v>
      </c>
      <c r="F34" s="8" t="s">
        <v>218</v>
      </c>
      <c r="G34" s="8" t="s">
        <v>380</v>
      </c>
      <c r="H34" s="8" t="s">
        <v>375</v>
      </c>
      <c r="I34" s="8" t="s">
        <v>384</v>
      </c>
      <c r="J34" s="8" t="s">
        <v>382</v>
      </c>
      <c r="AA34" s="7" t="s">
        <v>110</v>
      </c>
      <c r="AB34" s="8" t="s">
        <v>396</v>
      </c>
      <c r="AC34" s="8" t="s">
        <v>218</v>
      </c>
      <c r="AD34" s="8" t="s">
        <v>404</v>
      </c>
      <c r="AE34" s="8" t="s">
        <v>405</v>
      </c>
      <c r="AF34" s="8" t="s">
        <v>399</v>
      </c>
      <c r="AG34" s="8" t="s">
        <v>400</v>
      </c>
      <c r="AH34" s="8" t="s">
        <v>401</v>
      </c>
      <c r="AN34" s="7" t="s">
        <v>110</v>
      </c>
      <c r="AO34" s="8" t="s">
        <v>423</v>
      </c>
      <c r="AP34" s="8" t="s">
        <v>428</v>
      </c>
      <c r="AQ34" s="8" t="s">
        <v>218</v>
      </c>
      <c r="AR34" s="8" t="s">
        <v>425</v>
      </c>
      <c r="AS34" s="8" t="s">
        <v>420</v>
      </c>
      <c r="AT34" s="8" t="s">
        <v>429</v>
      </c>
      <c r="AU34" s="8" t="s">
        <v>427</v>
      </c>
    </row>
    <row r="35" spans="3:47" ht="42.75" thickBot="1" x14ac:dyDescent="0.3">
      <c r="C35" s="7" t="s">
        <v>118</v>
      </c>
      <c r="D35" s="8" t="s">
        <v>378</v>
      </c>
      <c r="E35" s="8" t="s">
        <v>383</v>
      </c>
      <c r="F35" s="8" t="s">
        <v>218</v>
      </c>
      <c r="G35" s="8" t="s">
        <v>385</v>
      </c>
      <c r="H35" s="8" t="s">
        <v>375</v>
      </c>
      <c r="I35" s="8" t="s">
        <v>384</v>
      </c>
      <c r="J35" s="8" t="s">
        <v>386</v>
      </c>
      <c r="AA35" s="7" t="s">
        <v>118</v>
      </c>
      <c r="AB35" s="8" t="s">
        <v>396</v>
      </c>
      <c r="AC35" s="8" t="s">
        <v>218</v>
      </c>
      <c r="AD35" s="8" t="s">
        <v>406</v>
      </c>
      <c r="AE35" s="8" t="s">
        <v>405</v>
      </c>
      <c r="AF35" s="8" t="s">
        <v>407</v>
      </c>
      <c r="AG35" s="8" t="s">
        <v>218</v>
      </c>
      <c r="AH35" s="8" t="s">
        <v>401</v>
      </c>
      <c r="AN35" s="7" t="s">
        <v>118</v>
      </c>
      <c r="AO35" s="8" t="s">
        <v>423</v>
      </c>
      <c r="AP35" s="8" t="s">
        <v>428</v>
      </c>
      <c r="AQ35" s="8" t="s">
        <v>218</v>
      </c>
      <c r="AR35" s="8" t="s">
        <v>430</v>
      </c>
      <c r="AS35" s="8" t="s">
        <v>420</v>
      </c>
      <c r="AT35" s="8" t="s">
        <v>431</v>
      </c>
      <c r="AU35" s="8" t="s">
        <v>432</v>
      </c>
    </row>
    <row r="36" spans="3:47" ht="42.75" thickBot="1" x14ac:dyDescent="0.3">
      <c r="C36" s="7" t="s">
        <v>126</v>
      </c>
      <c r="D36" s="8" t="s">
        <v>378</v>
      </c>
      <c r="E36" s="8" t="s">
        <v>383</v>
      </c>
      <c r="F36" s="8" t="s">
        <v>218</v>
      </c>
      <c r="G36" s="8" t="s">
        <v>385</v>
      </c>
      <c r="H36" s="8" t="s">
        <v>375</v>
      </c>
      <c r="I36" s="8" t="s">
        <v>218</v>
      </c>
      <c r="J36" s="8" t="s">
        <v>387</v>
      </c>
      <c r="AA36" s="7" t="s">
        <v>126</v>
      </c>
      <c r="AB36" s="8" t="s">
        <v>396</v>
      </c>
      <c r="AC36" s="8" t="s">
        <v>218</v>
      </c>
      <c r="AD36" s="8" t="s">
        <v>408</v>
      </c>
      <c r="AE36" s="8" t="s">
        <v>405</v>
      </c>
      <c r="AF36" s="8" t="s">
        <v>407</v>
      </c>
      <c r="AG36" s="8" t="s">
        <v>218</v>
      </c>
      <c r="AH36" s="8" t="s">
        <v>401</v>
      </c>
      <c r="AN36" s="7" t="s">
        <v>126</v>
      </c>
      <c r="AO36" s="8" t="s">
        <v>423</v>
      </c>
      <c r="AP36" s="8" t="s">
        <v>428</v>
      </c>
      <c r="AQ36" s="8" t="s">
        <v>218</v>
      </c>
      <c r="AR36" s="8" t="s">
        <v>430</v>
      </c>
      <c r="AS36" s="8" t="s">
        <v>420</v>
      </c>
      <c r="AT36" s="8" t="s">
        <v>218</v>
      </c>
      <c r="AU36" s="8" t="s">
        <v>433</v>
      </c>
    </row>
    <row r="37" spans="3:47" ht="42.75" thickBot="1" x14ac:dyDescent="0.3">
      <c r="C37" s="7" t="s">
        <v>133</v>
      </c>
      <c r="D37" s="8" t="s">
        <v>378</v>
      </c>
      <c r="E37" s="8" t="s">
        <v>218</v>
      </c>
      <c r="F37" s="8" t="s">
        <v>218</v>
      </c>
      <c r="G37" s="8" t="s">
        <v>388</v>
      </c>
      <c r="H37" s="8" t="s">
        <v>375</v>
      </c>
      <c r="I37" s="8" t="s">
        <v>218</v>
      </c>
      <c r="J37" s="8" t="s">
        <v>387</v>
      </c>
      <c r="AA37" s="7" t="s">
        <v>133</v>
      </c>
      <c r="AB37" s="8" t="s">
        <v>396</v>
      </c>
      <c r="AC37" s="8" t="s">
        <v>218</v>
      </c>
      <c r="AD37" s="8" t="s">
        <v>218</v>
      </c>
      <c r="AE37" s="8" t="s">
        <v>405</v>
      </c>
      <c r="AF37" s="8" t="s">
        <v>407</v>
      </c>
      <c r="AG37" s="8" t="s">
        <v>218</v>
      </c>
      <c r="AH37" s="8" t="s">
        <v>401</v>
      </c>
      <c r="AN37" s="7" t="s">
        <v>133</v>
      </c>
      <c r="AO37" s="8" t="s">
        <v>423</v>
      </c>
      <c r="AP37" s="8" t="s">
        <v>218</v>
      </c>
      <c r="AQ37" s="8" t="s">
        <v>218</v>
      </c>
      <c r="AR37" s="8" t="s">
        <v>434</v>
      </c>
      <c r="AS37" s="8" t="s">
        <v>420</v>
      </c>
      <c r="AT37" s="8" t="s">
        <v>218</v>
      </c>
      <c r="AU37" s="8" t="s">
        <v>433</v>
      </c>
    </row>
    <row r="38" spans="3:47" ht="42.75" thickBot="1" x14ac:dyDescent="0.3">
      <c r="C38" s="7" t="s">
        <v>140</v>
      </c>
      <c r="D38" s="8" t="s">
        <v>218</v>
      </c>
      <c r="E38" s="8" t="s">
        <v>218</v>
      </c>
      <c r="F38" s="8" t="s">
        <v>218</v>
      </c>
      <c r="G38" s="8" t="s">
        <v>388</v>
      </c>
      <c r="H38" s="8" t="s">
        <v>375</v>
      </c>
      <c r="I38" s="8" t="s">
        <v>218</v>
      </c>
      <c r="J38" s="8" t="s">
        <v>387</v>
      </c>
      <c r="AA38" s="7" t="s">
        <v>140</v>
      </c>
      <c r="AB38" s="8" t="s">
        <v>396</v>
      </c>
      <c r="AC38" s="8" t="s">
        <v>218</v>
      </c>
      <c r="AD38" s="8" t="s">
        <v>218</v>
      </c>
      <c r="AE38" s="8" t="s">
        <v>405</v>
      </c>
      <c r="AF38" s="8" t="s">
        <v>407</v>
      </c>
      <c r="AG38" s="8" t="s">
        <v>218</v>
      </c>
      <c r="AH38" s="8" t="s">
        <v>409</v>
      </c>
      <c r="AN38" s="7" t="s">
        <v>140</v>
      </c>
      <c r="AO38" s="8" t="s">
        <v>218</v>
      </c>
      <c r="AP38" s="8" t="s">
        <v>218</v>
      </c>
      <c r="AQ38" s="8" t="s">
        <v>218</v>
      </c>
      <c r="AR38" s="8" t="s">
        <v>434</v>
      </c>
      <c r="AS38" s="8" t="s">
        <v>420</v>
      </c>
      <c r="AT38" s="8" t="s">
        <v>218</v>
      </c>
      <c r="AU38" s="8" t="s">
        <v>433</v>
      </c>
    </row>
    <row r="39" spans="3:47" ht="42.75" thickBot="1" x14ac:dyDescent="0.3">
      <c r="C39" s="7" t="s">
        <v>147</v>
      </c>
      <c r="D39" s="8" t="s">
        <v>218</v>
      </c>
      <c r="E39" s="8" t="s">
        <v>218</v>
      </c>
      <c r="F39" s="8" t="s">
        <v>218</v>
      </c>
      <c r="G39" s="8" t="s">
        <v>389</v>
      </c>
      <c r="H39" s="8" t="s">
        <v>375</v>
      </c>
      <c r="I39" s="8" t="s">
        <v>218</v>
      </c>
      <c r="J39" s="8" t="s">
        <v>387</v>
      </c>
      <c r="AA39" s="7" t="s">
        <v>147</v>
      </c>
      <c r="AB39" s="8" t="s">
        <v>396</v>
      </c>
      <c r="AC39" s="8" t="s">
        <v>218</v>
      </c>
      <c r="AD39" s="8" t="s">
        <v>218</v>
      </c>
      <c r="AE39" s="8" t="s">
        <v>405</v>
      </c>
      <c r="AF39" s="8" t="s">
        <v>407</v>
      </c>
      <c r="AG39" s="8" t="s">
        <v>218</v>
      </c>
      <c r="AH39" s="8" t="s">
        <v>409</v>
      </c>
      <c r="AN39" s="7" t="s">
        <v>147</v>
      </c>
      <c r="AO39" s="8" t="s">
        <v>218</v>
      </c>
      <c r="AP39" s="8" t="s">
        <v>218</v>
      </c>
      <c r="AQ39" s="8" t="s">
        <v>218</v>
      </c>
      <c r="AR39" s="8" t="s">
        <v>435</v>
      </c>
      <c r="AS39" s="8" t="s">
        <v>420</v>
      </c>
      <c r="AT39" s="8" t="s">
        <v>218</v>
      </c>
      <c r="AU39" s="8" t="s">
        <v>433</v>
      </c>
    </row>
    <row r="40" spans="3:47" ht="42.75" thickBot="1" x14ac:dyDescent="0.3">
      <c r="C40" s="7" t="s">
        <v>153</v>
      </c>
      <c r="D40" s="8" t="s">
        <v>218</v>
      </c>
      <c r="E40" s="8" t="s">
        <v>218</v>
      </c>
      <c r="F40" s="8" t="s">
        <v>218</v>
      </c>
      <c r="G40" s="8" t="s">
        <v>389</v>
      </c>
      <c r="H40" s="8" t="s">
        <v>375</v>
      </c>
      <c r="I40" s="8" t="s">
        <v>218</v>
      </c>
      <c r="J40" s="8" t="s">
        <v>387</v>
      </c>
      <c r="AA40" s="7" t="s">
        <v>153</v>
      </c>
      <c r="AB40" s="8" t="s">
        <v>396</v>
      </c>
      <c r="AC40" s="8" t="s">
        <v>218</v>
      </c>
      <c r="AD40" s="8" t="s">
        <v>218</v>
      </c>
      <c r="AE40" s="8" t="s">
        <v>410</v>
      </c>
      <c r="AF40" s="8" t="s">
        <v>407</v>
      </c>
      <c r="AG40" s="8" t="s">
        <v>218</v>
      </c>
      <c r="AH40" s="8" t="s">
        <v>409</v>
      </c>
      <c r="AN40" s="7" t="s">
        <v>153</v>
      </c>
      <c r="AO40" s="8" t="s">
        <v>218</v>
      </c>
      <c r="AP40" s="8" t="s">
        <v>218</v>
      </c>
      <c r="AQ40" s="8" t="s">
        <v>218</v>
      </c>
      <c r="AR40" s="8" t="s">
        <v>435</v>
      </c>
      <c r="AS40" s="8" t="s">
        <v>420</v>
      </c>
      <c r="AT40" s="8" t="s">
        <v>218</v>
      </c>
      <c r="AU40" s="8" t="s">
        <v>433</v>
      </c>
    </row>
    <row r="41" spans="3:47" ht="42.75" thickBot="1" x14ac:dyDescent="0.3">
      <c r="C41" s="7" t="s">
        <v>159</v>
      </c>
      <c r="D41" s="8" t="s">
        <v>218</v>
      </c>
      <c r="E41" s="8" t="s">
        <v>218</v>
      </c>
      <c r="F41" s="8" t="s">
        <v>218</v>
      </c>
      <c r="G41" s="8" t="s">
        <v>390</v>
      </c>
      <c r="H41" s="8" t="s">
        <v>375</v>
      </c>
      <c r="I41" s="8" t="s">
        <v>218</v>
      </c>
      <c r="J41" s="8" t="s">
        <v>387</v>
      </c>
      <c r="AA41" s="7" t="s">
        <v>159</v>
      </c>
      <c r="AB41" s="8" t="s">
        <v>396</v>
      </c>
      <c r="AC41" s="8" t="s">
        <v>218</v>
      </c>
      <c r="AD41" s="8" t="s">
        <v>218</v>
      </c>
      <c r="AE41" s="8" t="s">
        <v>410</v>
      </c>
      <c r="AF41" s="8" t="s">
        <v>407</v>
      </c>
      <c r="AG41" s="8" t="s">
        <v>218</v>
      </c>
      <c r="AH41" s="8" t="s">
        <v>409</v>
      </c>
      <c r="AN41" s="7" t="s">
        <v>159</v>
      </c>
      <c r="AO41" s="8" t="s">
        <v>218</v>
      </c>
      <c r="AP41" s="8" t="s">
        <v>218</v>
      </c>
      <c r="AQ41" s="8" t="s">
        <v>218</v>
      </c>
      <c r="AR41" s="8" t="s">
        <v>218</v>
      </c>
      <c r="AS41" s="8" t="s">
        <v>420</v>
      </c>
      <c r="AT41" s="8" t="s">
        <v>218</v>
      </c>
      <c r="AU41" s="8" t="s">
        <v>433</v>
      </c>
    </row>
    <row r="42" spans="3:47" ht="42.75" thickBot="1" x14ac:dyDescent="0.3">
      <c r="C42" s="7" t="s">
        <v>165</v>
      </c>
      <c r="D42" s="8" t="s">
        <v>218</v>
      </c>
      <c r="E42" s="8" t="s">
        <v>218</v>
      </c>
      <c r="F42" s="8" t="s">
        <v>218</v>
      </c>
      <c r="G42" s="8" t="s">
        <v>390</v>
      </c>
      <c r="H42" s="8" t="s">
        <v>375</v>
      </c>
      <c r="I42" s="8" t="s">
        <v>218</v>
      </c>
      <c r="J42" s="8" t="s">
        <v>387</v>
      </c>
      <c r="AA42" s="7" t="s">
        <v>165</v>
      </c>
      <c r="AB42" s="8" t="s">
        <v>396</v>
      </c>
      <c r="AC42" s="8" t="s">
        <v>218</v>
      </c>
      <c r="AD42" s="8" t="s">
        <v>218</v>
      </c>
      <c r="AE42" s="8" t="s">
        <v>410</v>
      </c>
      <c r="AF42" s="8" t="s">
        <v>407</v>
      </c>
      <c r="AG42" s="8" t="s">
        <v>218</v>
      </c>
      <c r="AH42" s="8" t="s">
        <v>409</v>
      </c>
      <c r="AN42" s="7" t="s">
        <v>165</v>
      </c>
      <c r="AO42" s="8" t="s">
        <v>218</v>
      </c>
      <c r="AP42" s="8" t="s">
        <v>218</v>
      </c>
      <c r="AQ42" s="8" t="s">
        <v>218</v>
      </c>
      <c r="AR42" s="8" t="s">
        <v>218</v>
      </c>
      <c r="AS42" s="8" t="s">
        <v>420</v>
      </c>
      <c r="AT42" s="8" t="s">
        <v>218</v>
      </c>
      <c r="AU42" s="8" t="s">
        <v>433</v>
      </c>
    </row>
    <row r="43" spans="3:47" ht="42.75" thickBot="1" x14ac:dyDescent="0.3">
      <c r="C43" s="7" t="s">
        <v>171</v>
      </c>
      <c r="D43" s="8" t="s">
        <v>218</v>
      </c>
      <c r="E43" s="8" t="s">
        <v>218</v>
      </c>
      <c r="F43" s="8" t="s">
        <v>218</v>
      </c>
      <c r="G43" s="8" t="s">
        <v>391</v>
      </c>
      <c r="H43" s="8" t="s">
        <v>375</v>
      </c>
      <c r="I43" s="8" t="s">
        <v>218</v>
      </c>
      <c r="J43" s="8" t="s">
        <v>387</v>
      </c>
      <c r="AA43" s="7" t="s">
        <v>171</v>
      </c>
      <c r="AB43" s="8" t="s">
        <v>396</v>
      </c>
      <c r="AC43" s="8" t="s">
        <v>218</v>
      </c>
      <c r="AD43" s="8" t="s">
        <v>218</v>
      </c>
      <c r="AE43" s="8" t="s">
        <v>410</v>
      </c>
      <c r="AF43" s="8" t="s">
        <v>407</v>
      </c>
      <c r="AG43" s="8" t="s">
        <v>218</v>
      </c>
      <c r="AH43" s="8" t="s">
        <v>409</v>
      </c>
      <c r="AN43" s="7" t="s">
        <v>171</v>
      </c>
      <c r="AO43" s="8" t="s">
        <v>218</v>
      </c>
      <c r="AP43" s="8" t="s">
        <v>218</v>
      </c>
      <c r="AQ43" s="8" t="s">
        <v>218</v>
      </c>
      <c r="AR43" s="8" t="s">
        <v>218</v>
      </c>
      <c r="AS43" s="8" t="s">
        <v>420</v>
      </c>
      <c r="AT43" s="8" t="s">
        <v>218</v>
      </c>
      <c r="AU43" s="8" t="s">
        <v>433</v>
      </c>
    </row>
    <row r="44" spans="3:47" ht="42.75" thickBot="1" x14ac:dyDescent="0.3">
      <c r="C44" s="7" t="s">
        <v>177</v>
      </c>
      <c r="D44" s="8" t="s">
        <v>218</v>
      </c>
      <c r="E44" s="8" t="s">
        <v>218</v>
      </c>
      <c r="F44" s="8" t="s">
        <v>218</v>
      </c>
      <c r="G44" s="8" t="s">
        <v>218</v>
      </c>
      <c r="H44" s="8" t="s">
        <v>392</v>
      </c>
      <c r="I44" s="8" t="s">
        <v>218</v>
      </c>
      <c r="J44" s="8" t="s">
        <v>387</v>
      </c>
      <c r="AA44" s="7" t="s">
        <v>177</v>
      </c>
      <c r="AB44" s="8" t="s">
        <v>396</v>
      </c>
      <c r="AC44" s="8" t="s">
        <v>218</v>
      </c>
      <c r="AD44" s="8" t="s">
        <v>218</v>
      </c>
      <c r="AE44" s="8" t="s">
        <v>411</v>
      </c>
      <c r="AF44" s="8" t="s">
        <v>407</v>
      </c>
      <c r="AG44" s="8" t="s">
        <v>218</v>
      </c>
      <c r="AH44" s="8" t="s">
        <v>409</v>
      </c>
      <c r="AN44" s="7" t="s">
        <v>177</v>
      </c>
      <c r="AO44" s="8" t="s">
        <v>218</v>
      </c>
      <c r="AP44" s="8" t="s">
        <v>218</v>
      </c>
      <c r="AQ44" s="8" t="s">
        <v>218</v>
      </c>
      <c r="AR44" s="8" t="s">
        <v>218</v>
      </c>
      <c r="AS44" s="8" t="s">
        <v>436</v>
      </c>
      <c r="AT44" s="8" t="s">
        <v>218</v>
      </c>
      <c r="AU44" s="8" t="s">
        <v>433</v>
      </c>
    </row>
    <row r="45" spans="3:47" ht="42.75" thickBot="1" x14ac:dyDescent="0.3">
      <c r="C45" s="7" t="s">
        <v>183</v>
      </c>
      <c r="D45" s="8" t="s">
        <v>218</v>
      </c>
      <c r="E45" s="8" t="s">
        <v>218</v>
      </c>
      <c r="F45" s="8" t="s">
        <v>218</v>
      </c>
      <c r="G45" s="8" t="s">
        <v>218</v>
      </c>
      <c r="H45" s="8" t="s">
        <v>218</v>
      </c>
      <c r="I45" s="8" t="s">
        <v>218</v>
      </c>
      <c r="J45" s="8" t="s">
        <v>387</v>
      </c>
      <c r="AA45" s="7" t="s">
        <v>183</v>
      </c>
      <c r="AB45" s="8" t="s">
        <v>396</v>
      </c>
      <c r="AC45" s="8" t="s">
        <v>218</v>
      </c>
      <c r="AD45" s="8" t="s">
        <v>218</v>
      </c>
      <c r="AE45" s="8" t="s">
        <v>411</v>
      </c>
      <c r="AF45" s="8" t="s">
        <v>407</v>
      </c>
      <c r="AG45" s="8" t="s">
        <v>218</v>
      </c>
      <c r="AH45" s="8" t="s">
        <v>412</v>
      </c>
      <c r="AN45" s="7" t="s">
        <v>183</v>
      </c>
      <c r="AO45" s="8" t="s">
        <v>218</v>
      </c>
      <c r="AP45" s="8" t="s">
        <v>218</v>
      </c>
      <c r="AQ45" s="8" t="s">
        <v>218</v>
      </c>
      <c r="AR45" s="8" t="s">
        <v>218</v>
      </c>
      <c r="AS45" s="8" t="s">
        <v>218</v>
      </c>
      <c r="AT45" s="8" t="s">
        <v>218</v>
      </c>
      <c r="AU45" s="8" t="s">
        <v>433</v>
      </c>
    </row>
    <row r="46" spans="3:47" ht="32.25" thickBot="1" x14ac:dyDescent="0.3">
      <c r="C46" s="7" t="s">
        <v>189</v>
      </c>
      <c r="D46" s="8" t="s">
        <v>218</v>
      </c>
      <c r="E46" s="8" t="s">
        <v>218</v>
      </c>
      <c r="F46" s="8" t="s">
        <v>218</v>
      </c>
      <c r="G46" s="8" t="s">
        <v>218</v>
      </c>
      <c r="H46" s="8" t="s">
        <v>218</v>
      </c>
      <c r="I46" s="8" t="s">
        <v>218</v>
      </c>
      <c r="J46" s="8" t="s">
        <v>387</v>
      </c>
      <c r="AA46" s="7" t="s">
        <v>189</v>
      </c>
      <c r="AB46" s="8" t="s">
        <v>396</v>
      </c>
      <c r="AC46" s="8" t="s">
        <v>218</v>
      </c>
      <c r="AD46" s="8" t="s">
        <v>218</v>
      </c>
      <c r="AE46" s="8" t="s">
        <v>218</v>
      </c>
      <c r="AF46" s="8" t="s">
        <v>413</v>
      </c>
      <c r="AG46" s="8" t="s">
        <v>218</v>
      </c>
      <c r="AH46" s="8" t="s">
        <v>412</v>
      </c>
      <c r="AN46" s="7" t="s">
        <v>189</v>
      </c>
      <c r="AO46" s="8" t="s">
        <v>218</v>
      </c>
      <c r="AP46" s="8" t="s">
        <v>218</v>
      </c>
      <c r="AQ46" s="8" t="s">
        <v>218</v>
      </c>
      <c r="AR46" s="8" t="s">
        <v>218</v>
      </c>
      <c r="AS46" s="8" t="s">
        <v>218</v>
      </c>
      <c r="AT46" s="8" t="s">
        <v>218</v>
      </c>
      <c r="AU46" s="8" t="s">
        <v>433</v>
      </c>
    </row>
    <row r="47" spans="3:47" ht="32.25" thickBot="1" x14ac:dyDescent="0.3">
      <c r="C47" s="7" t="s">
        <v>195</v>
      </c>
      <c r="D47" s="8" t="s">
        <v>218</v>
      </c>
      <c r="E47" s="8" t="s">
        <v>218</v>
      </c>
      <c r="F47" s="8" t="s">
        <v>218</v>
      </c>
      <c r="G47" s="8" t="s">
        <v>218</v>
      </c>
      <c r="H47" s="8" t="s">
        <v>218</v>
      </c>
      <c r="I47" s="8" t="s">
        <v>218</v>
      </c>
      <c r="J47" s="8" t="s">
        <v>387</v>
      </c>
      <c r="AA47" s="7" t="s">
        <v>195</v>
      </c>
      <c r="AB47" s="8" t="s">
        <v>396</v>
      </c>
      <c r="AC47" s="8" t="s">
        <v>218</v>
      </c>
      <c r="AD47" s="8" t="s">
        <v>218</v>
      </c>
      <c r="AE47" s="8" t="s">
        <v>218</v>
      </c>
      <c r="AF47" s="8" t="s">
        <v>218</v>
      </c>
      <c r="AG47" s="8" t="s">
        <v>218</v>
      </c>
      <c r="AH47" s="8" t="s">
        <v>412</v>
      </c>
      <c r="AN47" s="7" t="s">
        <v>195</v>
      </c>
      <c r="AO47" s="8" t="s">
        <v>218</v>
      </c>
      <c r="AP47" s="8" t="s">
        <v>218</v>
      </c>
      <c r="AQ47" s="8" t="s">
        <v>218</v>
      </c>
      <c r="AR47" s="8" t="s">
        <v>218</v>
      </c>
      <c r="AS47" s="8" t="s">
        <v>218</v>
      </c>
      <c r="AT47" s="8" t="s">
        <v>218</v>
      </c>
      <c r="AU47" s="8" t="s">
        <v>433</v>
      </c>
    </row>
    <row r="48" spans="3:47" ht="32.25" thickBot="1" x14ac:dyDescent="0.3">
      <c r="C48" s="7" t="s">
        <v>201</v>
      </c>
      <c r="D48" s="8" t="s">
        <v>218</v>
      </c>
      <c r="E48" s="8" t="s">
        <v>218</v>
      </c>
      <c r="F48" s="8" t="s">
        <v>218</v>
      </c>
      <c r="G48" s="8" t="s">
        <v>218</v>
      </c>
      <c r="H48" s="8" t="s">
        <v>218</v>
      </c>
      <c r="I48" s="8" t="s">
        <v>218</v>
      </c>
      <c r="J48" s="8" t="s">
        <v>387</v>
      </c>
      <c r="AA48" s="7" t="s">
        <v>201</v>
      </c>
      <c r="AB48" s="8" t="s">
        <v>396</v>
      </c>
      <c r="AC48" s="8" t="s">
        <v>218</v>
      </c>
      <c r="AD48" s="8" t="s">
        <v>218</v>
      </c>
      <c r="AE48" s="8" t="s">
        <v>218</v>
      </c>
      <c r="AF48" s="8" t="s">
        <v>218</v>
      </c>
      <c r="AG48" s="8" t="s">
        <v>218</v>
      </c>
      <c r="AH48" s="8" t="s">
        <v>412</v>
      </c>
      <c r="AN48" s="7" t="s">
        <v>201</v>
      </c>
      <c r="AO48" s="8" t="s">
        <v>218</v>
      </c>
      <c r="AP48" s="8" t="s">
        <v>218</v>
      </c>
      <c r="AQ48" s="8" t="s">
        <v>218</v>
      </c>
      <c r="AR48" s="8" t="s">
        <v>218</v>
      </c>
      <c r="AS48" s="8" t="s">
        <v>218</v>
      </c>
      <c r="AT48" s="8" t="s">
        <v>218</v>
      </c>
      <c r="AU48" s="8" t="s">
        <v>433</v>
      </c>
    </row>
    <row r="49" spans="3:47" ht="32.25" thickBot="1" x14ac:dyDescent="0.3">
      <c r="C49" s="7" t="s">
        <v>207</v>
      </c>
      <c r="D49" s="8" t="s">
        <v>218</v>
      </c>
      <c r="E49" s="8" t="s">
        <v>218</v>
      </c>
      <c r="F49" s="8" t="s">
        <v>218</v>
      </c>
      <c r="G49" s="8" t="s">
        <v>218</v>
      </c>
      <c r="H49" s="8" t="s">
        <v>218</v>
      </c>
      <c r="I49" s="8" t="s">
        <v>218</v>
      </c>
      <c r="J49" s="8" t="s">
        <v>218</v>
      </c>
      <c r="AA49" s="7" t="s">
        <v>207</v>
      </c>
      <c r="AB49" s="8" t="s">
        <v>218</v>
      </c>
      <c r="AC49" s="8" t="s">
        <v>218</v>
      </c>
      <c r="AD49" s="8" t="s">
        <v>218</v>
      </c>
      <c r="AE49" s="8" t="s">
        <v>218</v>
      </c>
      <c r="AF49" s="8" t="s">
        <v>218</v>
      </c>
      <c r="AG49" s="8" t="s">
        <v>218</v>
      </c>
      <c r="AH49" s="8" t="s">
        <v>412</v>
      </c>
      <c r="AN49" s="7" t="s">
        <v>207</v>
      </c>
      <c r="AO49" s="8" t="s">
        <v>218</v>
      </c>
      <c r="AP49" s="8" t="s">
        <v>218</v>
      </c>
      <c r="AQ49" s="8" t="s">
        <v>218</v>
      </c>
      <c r="AR49" s="8" t="s">
        <v>218</v>
      </c>
      <c r="AS49" s="8" t="s">
        <v>218</v>
      </c>
      <c r="AT49" s="8" t="s">
        <v>218</v>
      </c>
      <c r="AU49" s="8" t="s">
        <v>218</v>
      </c>
    </row>
    <row r="50" spans="3:47" ht="21.75" thickBot="1" x14ac:dyDescent="0.3">
      <c r="C50" s="7" t="s">
        <v>212</v>
      </c>
      <c r="D50" s="8" t="s">
        <v>218</v>
      </c>
      <c r="E50" s="8" t="s">
        <v>218</v>
      </c>
      <c r="F50" s="8" t="s">
        <v>218</v>
      </c>
      <c r="G50" s="8" t="s">
        <v>218</v>
      </c>
      <c r="H50" s="8" t="s">
        <v>218</v>
      </c>
      <c r="I50" s="8" t="s">
        <v>218</v>
      </c>
      <c r="J50" s="8" t="s">
        <v>218</v>
      </c>
      <c r="AA50" s="7" t="s">
        <v>212</v>
      </c>
      <c r="AB50" s="8" t="s">
        <v>218</v>
      </c>
      <c r="AC50" s="8" t="s">
        <v>218</v>
      </c>
      <c r="AD50" s="8" t="s">
        <v>218</v>
      </c>
      <c r="AE50" s="8" t="s">
        <v>218</v>
      </c>
      <c r="AF50" s="8" t="s">
        <v>218</v>
      </c>
      <c r="AG50" s="8" t="s">
        <v>218</v>
      </c>
      <c r="AH50" s="8" t="s">
        <v>218</v>
      </c>
      <c r="AN50" s="7" t="s">
        <v>212</v>
      </c>
      <c r="AO50" s="8" t="s">
        <v>218</v>
      </c>
      <c r="AP50" s="8" t="s">
        <v>218</v>
      </c>
      <c r="AQ50" s="8" t="s">
        <v>218</v>
      </c>
      <c r="AR50" s="8" t="s">
        <v>218</v>
      </c>
      <c r="AS50" s="8" t="s">
        <v>218</v>
      </c>
      <c r="AT50" s="8" t="s">
        <v>218</v>
      </c>
      <c r="AU50" s="8" t="s">
        <v>218</v>
      </c>
    </row>
    <row r="51" spans="3:47" ht="21.75" thickBot="1" x14ac:dyDescent="0.3">
      <c r="C51" s="7" t="s">
        <v>217</v>
      </c>
      <c r="D51" s="8" t="s">
        <v>218</v>
      </c>
      <c r="E51" s="8" t="s">
        <v>218</v>
      </c>
      <c r="F51" s="8" t="s">
        <v>218</v>
      </c>
      <c r="G51" s="8" t="s">
        <v>218</v>
      </c>
      <c r="H51" s="8" t="s">
        <v>218</v>
      </c>
      <c r="I51" s="8" t="s">
        <v>218</v>
      </c>
      <c r="J51" s="8" t="s">
        <v>218</v>
      </c>
      <c r="AA51" s="7" t="s">
        <v>217</v>
      </c>
      <c r="AB51" s="8" t="s">
        <v>218</v>
      </c>
      <c r="AC51" s="8" t="s">
        <v>218</v>
      </c>
      <c r="AD51" s="8" t="s">
        <v>218</v>
      </c>
      <c r="AE51" s="8" t="s">
        <v>218</v>
      </c>
      <c r="AF51" s="8" t="s">
        <v>218</v>
      </c>
      <c r="AG51" s="8" t="s">
        <v>218</v>
      </c>
      <c r="AH51" s="8" t="s">
        <v>218</v>
      </c>
      <c r="AN51" s="7" t="s">
        <v>217</v>
      </c>
      <c r="AO51" s="8" t="s">
        <v>218</v>
      </c>
      <c r="AP51" s="8" t="s">
        <v>218</v>
      </c>
      <c r="AQ51" s="8" t="s">
        <v>218</v>
      </c>
      <c r="AR51" s="8" t="s">
        <v>218</v>
      </c>
      <c r="AS51" s="8" t="s">
        <v>218</v>
      </c>
      <c r="AT51" s="8" t="s">
        <v>218</v>
      </c>
      <c r="AU51" s="8" t="s">
        <v>218</v>
      </c>
    </row>
    <row r="52" spans="3:47" ht="19.5" thickBot="1" x14ac:dyDescent="0.3">
      <c r="C52" s="3"/>
      <c r="AA52" s="3"/>
      <c r="AN52" s="3"/>
    </row>
    <row r="53" spans="3:47" ht="15.75" thickBot="1" x14ac:dyDescent="0.3">
      <c r="C53" s="7" t="s">
        <v>220</v>
      </c>
      <c r="D53" s="7" t="s">
        <v>65</v>
      </c>
      <c r="E53" s="7" t="s">
        <v>66</v>
      </c>
      <c r="F53" s="7" t="s">
        <v>67</v>
      </c>
      <c r="G53" s="7" t="s">
        <v>68</v>
      </c>
      <c r="H53" s="7" t="s">
        <v>69</v>
      </c>
      <c r="I53" s="7" t="s">
        <v>70</v>
      </c>
      <c r="J53" s="7" t="s">
        <v>71</v>
      </c>
      <c r="AA53" s="7" t="s">
        <v>220</v>
      </c>
      <c r="AB53" s="7" t="s">
        <v>65</v>
      </c>
      <c r="AC53" s="7" t="s">
        <v>66</v>
      </c>
      <c r="AD53" s="7" t="s">
        <v>67</v>
      </c>
      <c r="AE53" s="7" t="s">
        <v>68</v>
      </c>
      <c r="AF53" s="7" t="s">
        <v>69</v>
      </c>
      <c r="AG53" s="7" t="s">
        <v>70</v>
      </c>
      <c r="AH53" s="7" t="s">
        <v>71</v>
      </c>
      <c r="AN53" s="7" t="s">
        <v>220</v>
      </c>
      <c r="AO53" s="7" t="s">
        <v>65</v>
      </c>
      <c r="AP53" s="7" t="s">
        <v>66</v>
      </c>
      <c r="AQ53" s="7" t="s">
        <v>67</v>
      </c>
      <c r="AR53" s="7" t="s">
        <v>68</v>
      </c>
      <c r="AS53" s="7" t="s">
        <v>69</v>
      </c>
      <c r="AT53" s="7" t="s">
        <v>70</v>
      </c>
      <c r="AU53" s="7" t="s">
        <v>71</v>
      </c>
    </row>
    <row r="54" spans="3:47" ht="15.75" thickBot="1" x14ac:dyDescent="0.3">
      <c r="C54" s="7" t="s">
        <v>94</v>
      </c>
      <c r="D54" s="8">
        <v>26275.4</v>
      </c>
      <c r="E54" s="8">
        <v>27217.599999999999</v>
      </c>
      <c r="F54" s="8">
        <v>0</v>
      </c>
      <c r="G54" s="8">
        <v>14502.3</v>
      </c>
      <c r="H54" s="8">
        <v>1890.2</v>
      </c>
      <c r="I54" s="8">
        <v>47707.1</v>
      </c>
      <c r="J54" s="8">
        <v>14607</v>
      </c>
      <c r="AA54" s="7" t="s">
        <v>94</v>
      </c>
      <c r="AB54" s="8">
        <v>111114.7</v>
      </c>
      <c r="AC54" s="8">
        <v>0</v>
      </c>
      <c r="AD54" s="8">
        <v>3633371</v>
      </c>
      <c r="AE54" s="8">
        <v>1209226</v>
      </c>
      <c r="AF54" s="8">
        <v>697313.2</v>
      </c>
      <c r="AG54" s="8">
        <v>580309.1</v>
      </c>
      <c r="AH54" s="8">
        <v>3276508.4</v>
      </c>
      <c r="AN54" s="7" t="s">
        <v>94</v>
      </c>
      <c r="AO54" s="8">
        <v>26276.5</v>
      </c>
      <c r="AP54" s="8">
        <v>27218.6</v>
      </c>
      <c r="AQ54" s="8">
        <v>0</v>
      </c>
      <c r="AR54" s="8">
        <v>14502.9</v>
      </c>
      <c r="AS54" s="8">
        <v>1989</v>
      </c>
      <c r="AT54" s="8">
        <v>47609.8</v>
      </c>
      <c r="AU54" s="8">
        <v>14607.6</v>
      </c>
    </row>
    <row r="55" spans="3:47" ht="15.75" thickBot="1" x14ac:dyDescent="0.3">
      <c r="C55" s="7" t="s">
        <v>102</v>
      </c>
      <c r="D55" s="8">
        <v>742.2</v>
      </c>
      <c r="E55" s="8">
        <v>21181.5</v>
      </c>
      <c r="F55" s="8">
        <v>0</v>
      </c>
      <c r="G55" s="8">
        <v>8715.4</v>
      </c>
      <c r="H55" s="8">
        <v>1890.2</v>
      </c>
      <c r="I55" s="8">
        <v>10372.4</v>
      </c>
      <c r="J55" s="8">
        <v>8648.6</v>
      </c>
      <c r="AA55" s="7" t="s">
        <v>102</v>
      </c>
      <c r="AB55" s="8">
        <v>111114.7</v>
      </c>
      <c r="AC55" s="8">
        <v>0</v>
      </c>
      <c r="AD55" s="8">
        <v>1596124.9</v>
      </c>
      <c r="AE55" s="8">
        <v>608539.30000000005</v>
      </c>
      <c r="AF55" s="8">
        <v>697313.2</v>
      </c>
      <c r="AG55" s="8">
        <v>580309.1</v>
      </c>
      <c r="AH55" s="8">
        <v>3276508.4</v>
      </c>
      <c r="AN55" s="7" t="s">
        <v>102</v>
      </c>
      <c r="AO55" s="8">
        <v>643.1</v>
      </c>
      <c r="AP55" s="8">
        <v>21182.3</v>
      </c>
      <c r="AQ55" s="8">
        <v>0</v>
      </c>
      <c r="AR55" s="8">
        <v>9947.6</v>
      </c>
      <c r="AS55" s="8">
        <v>1989</v>
      </c>
      <c r="AT55" s="8">
        <v>10273.6</v>
      </c>
      <c r="AU55" s="8">
        <v>8649</v>
      </c>
    </row>
    <row r="56" spans="3:47" ht="15.75" thickBot="1" x14ac:dyDescent="0.3">
      <c r="C56" s="7" t="s">
        <v>110</v>
      </c>
      <c r="D56" s="8">
        <v>742.2</v>
      </c>
      <c r="E56" s="8">
        <v>14403.6</v>
      </c>
      <c r="F56" s="8">
        <v>0</v>
      </c>
      <c r="G56" s="8">
        <v>8715.4</v>
      </c>
      <c r="H56" s="8">
        <v>1890.2</v>
      </c>
      <c r="I56" s="8">
        <v>4834.8</v>
      </c>
      <c r="J56" s="8">
        <v>8648.6</v>
      </c>
      <c r="AA56" s="7" t="s">
        <v>110</v>
      </c>
      <c r="AB56" s="8">
        <v>111114.7</v>
      </c>
      <c r="AC56" s="8">
        <v>0</v>
      </c>
      <c r="AD56" s="8">
        <v>1337655.7</v>
      </c>
      <c r="AE56" s="8">
        <v>202205.1</v>
      </c>
      <c r="AF56" s="8">
        <v>697313.2</v>
      </c>
      <c r="AG56" s="8">
        <v>580309.1</v>
      </c>
      <c r="AH56" s="8">
        <v>3276508.4</v>
      </c>
      <c r="AN56" s="7" t="s">
        <v>110</v>
      </c>
      <c r="AO56" s="8">
        <v>643.1</v>
      </c>
      <c r="AP56" s="8">
        <v>14502.9</v>
      </c>
      <c r="AQ56" s="8">
        <v>0</v>
      </c>
      <c r="AR56" s="8">
        <v>9947.6</v>
      </c>
      <c r="AS56" s="8">
        <v>1989</v>
      </c>
      <c r="AT56" s="8">
        <v>4933.7</v>
      </c>
      <c r="AU56" s="8">
        <v>8649</v>
      </c>
    </row>
    <row r="57" spans="3:47" ht="15.75" thickBot="1" x14ac:dyDescent="0.3">
      <c r="C57" s="7" t="s">
        <v>118</v>
      </c>
      <c r="D57" s="8">
        <v>742.2</v>
      </c>
      <c r="E57" s="8">
        <v>14403.6</v>
      </c>
      <c r="F57" s="8">
        <v>0</v>
      </c>
      <c r="G57" s="8">
        <v>6412.5</v>
      </c>
      <c r="H57" s="8">
        <v>1890.2</v>
      </c>
      <c r="I57" s="8">
        <v>4834.8</v>
      </c>
      <c r="J57" s="8">
        <v>2736.7</v>
      </c>
      <c r="AA57" s="7" t="s">
        <v>118</v>
      </c>
      <c r="AB57" s="8">
        <v>111114.7</v>
      </c>
      <c r="AC57" s="8">
        <v>0</v>
      </c>
      <c r="AD57" s="8">
        <v>577128.80000000005</v>
      </c>
      <c r="AE57" s="8">
        <v>202205.1</v>
      </c>
      <c r="AF57" s="8">
        <v>567744.9</v>
      </c>
      <c r="AG57" s="8">
        <v>0</v>
      </c>
      <c r="AH57" s="8">
        <v>3276508.4</v>
      </c>
      <c r="AN57" s="7" t="s">
        <v>118</v>
      </c>
      <c r="AO57" s="8">
        <v>643.1</v>
      </c>
      <c r="AP57" s="8">
        <v>14502.9</v>
      </c>
      <c r="AQ57" s="8">
        <v>0</v>
      </c>
      <c r="AR57" s="8">
        <v>6313.5</v>
      </c>
      <c r="AS57" s="8">
        <v>1989</v>
      </c>
      <c r="AT57" s="8">
        <v>4735.8</v>
      </c>
      <c r="AU57" s="8">
        <v>2736.8</v>
      </c>
    </row>
    <row r="58" spans="3:47" ht="15.75" thickBot="1" x14ac:dyDescent="0.3">
      <c r="C58" s="7" t="s">
        <v>126</v>
      </c>
      <c r="D58" s="8">
        <v>742.2</v>
      </c>
      <c r="E58" s="8">
        <v>14403.6</v>
      </c>
      <c r="F58" s="8">
        <v>0</v>
      </c>
      <c r="G58" s="8">
        <v>6412.5</v>
      </c>
      <c r="H58" s="8">
        <v>1890.2</v>
      </c>
      <c r="I58" s="8">
        <v>0</v>
      </c>
      <c r="J58" s="8">
        <v>2690.3</v>
      </c>
      <c r="AA58" s="7" t="s">
        <v>126</v>
      </c>
      <c r="AB58" s="8">
        <v>111114.7</v>
      </c>
      <c r="AC58" s="8">
        <v>0</v>
      </c>
      <c r="AD58" s="8">
        <v>388705</v>
      </c>
      <c r="AE58" s="8">
        <v>202205.1</v>
      </c>
      <c r="AF58" s="8">
        <v>567744.9</v>
      </c>
      <c r="AG58" s="8">
        <v>0</v>
      </c>
      <c r="AH58" s="8">
        <v>3276508.4</v>
      </c>
      <c r="AN58" s="7" t="s">
        <v>126</v>
      </c>
      <c r="AO58" s="8">
        <v>643.1</v>
      </c>
      <c r="AP58" s="8">
        <v>14502.9</v>
      </c>
      <c r="AQ58" s="8">
        <v>0</v>
      </c>
      <c r="AR58" s="8">
        <v>6313.5</v>
      </c>
      <c r="AS58" s="8">
        <v>1989</v>
      </c>
      <c r="AT58" s="8">
        <v>0</v>
      </c>
      <c r="AU58" s="8">
        <v>2690.4</v>
      </c>
    </row>
    <row r="59" spans="3:47" ht="15.75" thickBot="1" x14ac:dyDescent="0.3">
      <c r="C59" s="7" t="s">
        <v>133</v>
      </c>
      <c r="D59" s="8">
        <v>742.2</v>
      </c>
      <c r="E59" s="8">
        <v>0</v>
      </c>
      <c r="F59" s="8">
        <v>0</v>
      </c>
      <c r="G59" s="8">
        <v>4402.1000000000004</v>
      </c>
      <c r="H59" s="8">
        <v>1890.2</v>
      </c>
      <c r="I59" s="8">
        <v>0</v>
      </c>
      <c r="J59" s="8">
        <v>2690.3</v>
      </c>
      <c r="AA59" s="7" t="s">
        <v>133</v>
      </c>
      <c r="AB59" s="8">
        <v>111114.7</v>
      </c>
      <c r="AC59" s="8">
        <v>0</v>
      </c>
      <c r="AD59" s="8">
        <v>0</v>
      </c>
      <c r="AE59" s="8">
        <v>202205.1</v>
      </c>
      <c r="AF59" s="8">
        <v>567744.9</v>
      </c>
      <c r="AG59" s="8">
        <v>0</v>
      </c>
      <c r="AH59" s="8">
        <v>3276508.4</v>
      </c>
      <c r="AN59" s="7" t="s">
        <v>133</v>
      </c>
      <c r="AO59" s="8">
        <v>643.1</v>
      </c>
      <c r="AP59" s="8">
        <v>0</v>
      </c>
      <c r="AQ59" s="8">
        <v>0</v>
      </c>
      <c r="AR59" s="8">
        <v>4303.1000000000004</v>
      </c>
      <c r="AS59" s="8">
        <v>1989</v>
      </c>
      <c r="AT59" s="8">
        <v>0</v>
      </c>
      <c r="AU59" s="8">
        <v>2690.4</v>
      </c>
    </row>
    <row r="60" spans="3:47" ht="15.75" thickBot="1" x14ac:dyDescent="0.3">
      <c r="C60" s="7" t="s">
        <v>140</v>
      </c>
      <c r="D60" s="8">
        <v>0</v>
      </c>
      <c r="E60" s="8">
        <v>0</v>
      </c>
      <c r="F60" s="8">
        <v>0</v>
      </c>
      <c r="G60" s="8">
        <v>4402.1000000000004</v>
      </c>
      <c r="H60" s="8">
        <v>1890.2</v>
      </c>
      <c r="I60" s="8">
        <v>0</v>
      </c>
      <c r="J60" s="8">
        <v>2690.3</v>
      </c>
      <c r="AA60" s="7" t="s">
        <v>140</v>
      </c>
      <c r="AB60" s="8">
        <v>111114.7</v>
      </c>
      <c r="AC60" s="8">
        <v>0</v>
      </c>
      <c r="AD60" s="8">
        <v>0</v>
      </c>
      <c r="AE60" s="8">
        <v>202205.1</v>
      </c>
      <c r="AF60" s="8">
        <v>567744.9</v>
      </c>
      <c r="AG60" s="8">
        <v>0</v>
      </c>
      <c r="AH60" s="8">
        <v>338055.6</v>
      </c>
      <c r="AN60" s="7" t="s">
        <v>140</v>
      </c>
      <c r="AO60" s="8">
        <v>0</v>
      </c>
      <c r="AP60" s="8">
        <v>0</v>
      </c>
      <c r="AQ60" s="8">
        <v>0</v>
      </c>
      <c r="AR60" s="8">
        <v>4303.1000000000004</v>
      </c>
      <c r="AS60" s="8">
        <v>1989</v>
      </c>
      <c r="AT60" s="8">
        <v>0</v>
      </c>
      <c r="AU60" s="8">
        <v>2690.4</v>
      </c>
    </row>
    <row r="61" spans="3:47" ht="15.75" thickBot="1" x14ac:dyDescent="0.3">
      <c r="C61" s="7" t="s">
        <v>147</v>
      </c>
      <c r="D61" s="8">
        <v>0</v>
      </c>
      <c r="E61" s="8">
        <v>0</v>
      </c>
      <c r="F61" s="8">
        <v>0</v>
      </c>
      <c r="G61" s="8">
        <v>2548.6999999999998</v>
      </c>
      <c r="H61" s="8">
        <v>1890.2</v>
      </c>
      <c r="I61" s="8">
        <v>0</v>
      </c>
      <c r="J61" s="8">
        <v>2690.3</v>
      </c>
      <c r="AA61" s="7" t="s">
        <v>147</v>
      </c>
      <c r="AB61" s="8">
        <v>111114.7</v>
      </c>
      <c r="AC61" s="8">
        <v>0</v>
      </c>
      <c r="AD61" s="8">
        <v>0</v>
      </c>
      <c r="AE61" s="8">
        <v>202205.1</v>
      </c>
      <c r="AF61" s="8">
        <v>567744.9</v>
      </c>
      <c r="AG61" s="8">
        <v>0</v>
      </c>
      <c r="AH61" s="8">
        <v>338055.6</v>
      </c>
      <c r="AN61" s="7" t="s">
        <v>147</v>
      </c>
      <c r="AO61" s="8">
        <v>0</v>
      </c>
      <c r="AP61" s="8">
        <v>0</v>
      </c>
      <c r="AQ61" s="8">
        <v>0</v>
      </c>
      <c r="AR61" s="8">
        <v>2548.8000000000002</v>
      </c>
      <c r="AS61" s="8">
        <v>1989</v>
      </c>
      <c r="AT61" s="8">
        <v>0</v>
      </c>
      <c r="AU61" s="8">
        <v>2690.4</v>
      </c>
    </row>
    <row r="62" spans="3:47" ht="15.75" thickBot="1" x14ac:dyDescent="0.3">
      <c r="C62" s="7" t="s">
        <v>153</v>
      </c>
      <c r="D62" s="8">
        <v>0</v>
      </c>
      <c r="E62" s="8">
        <v>0</v>
      </c>
      <c r="F62" s="8">
        <v>0</v>
      </c>
      <c r="G62" s="8">
        <v>2548.6999999999998</v>
      </c>
      <c r="H62" s="8">
        <v>1890.2</v>
      </c>
      <c r="I62" s="8">
        <v>0</v>
      </c>
      <c r="J62" s="8">
        <v>2690.3</v>
      </c>
      <c r="AA62" s="7" t="s">
        <v>153</v>
      </c>
      <c r="AB62" s="8">
        <v>111114.7</v>
      </c>
      <c r="AC62" s="8">
        <v>0</v>
      </c>
      <c r="AD62" s="8">
        <v>0</v>
      </c>
      <c r="AE62" s="8">
        <v>151555.70000000001</v>
      </c>
      <c r="AF62" s="8">
        <v>567744.9</v>
      </c>
      <c r="AG62" s="8">
        <v>0</v>
      </c>
      <c r="AH62" s="8">
        <v>338055.6</v>
      </c>
      <c r="AN62" s="7" t="s">
        <v>153</v>
      </c>
      <c r="AO62" s="8">
        <v>0</v>
      </c>
      <c r="AP62" s="8">
        <v>0</v>
      </c>
      <c r="AQ62" s="8">
        <v>0</v>
      </c>
      <c r="AR62" s="8">
        <v>2548.8000000000002</v>
      </c>
      <c r="AS62" s="8">
        <v>1989</v>
      </c>
      <c r="AT62" s="8">
        <v>0</v>
      </c>
      <c r="AU62" s="8">
        <v>2690.4</v>
      </c>
    </row>
    <row r="63" spans="3:47" ht="15.75" thickBot="1" x14ac:dyDescent="0.3">
      <c r="C63" s="7" t="s">
        <v>159</v>
      </c>
      <c r="D63" s="8">
        <v>0</v>
      </c>
      <c r="E63" s="8">
        <v>0</v>
      </c>
      <c r="F63" s="8">
        <v>0</v>
      </c>
      <c r="G63" s="8">
        <v>952.1</v>
      </c>
      <c r="H63" s="8">
        <v>1890.2</v>
      </c>
      <c r="I63" s="8">
        <v>0</v>
      </c>
      <c r="J63" s="8">
        <v>2690.3</v>
      </c>
      <c r="AA63" s="7" t="s">
        <v>159</v>
      </c>
      <c r="AB63" s="8">
        <v>111114.7</v>
      </c>
      <c r="AC63" s="8">
        <v>0</v>
      </c>
      <c r="AD63" s="8">
        <v>0</v>
      </c>
      <c r="AE63" s="8">
        <v>151555.70000000001</v>
      </c>
      <c r="AF63" s="8">
        <v>567744.9</v>
      </c>
      <c r="AG63" s="8">
        <v>0</v>
      </c>
      <c r="AH63" s="8">
        <v>338055.6</v>
      </c>
      <c r="AN63" s="7" t="s">
        <v>159</v>
      </c>
      <c r="AO63" s="8">
        <v>0</v>
      </c>
      <c r="AP63" s="8">
        <v>0</v>
      </c>
      <c r="AQ63" s="8">
        <v>0</v>
      </c>
      <c r="AR63" s="8">
        <v>0</v>
      </c>
      <c r="AS63" s="8">
        <v>1989</v>
      </c>
      <c r="AT63" s="8">
        <v>0</v>
      </c>
      <c r="AU63" s="8">
        <v>2690.4</v>
      </c>
    </row>
    <row r="64" spans="3:47" ht="15.75" thickBot="1" x14ac:dyDescent="0.3">
      <c r="C64" s="7" t="s">
        <v>165</v>
      </c>
      <c r="D64" s="8">
        <v>0</v>
      </c>
      <c r="E64" s="8">
        <v>0</v>
      </c>
      <c r="F64" s="8">
        <v>0</v>
      </c>
      <c r="G64" s="8">
        <v>952.1</v>
      </c>
      <c r="H64" s="8">
        <v>1890.2</v>
      </c>
      <c r="I64" s="8">
        <v>0</v>
      </c>
      <c r="J64" s="8">
        <v>2690.3</v>
      </c>
      <c r="AA64" s="7" t="s">
        <v>165</v>
      </c>
      <c r="AB64" s="8">
        <v>111114.7</v>
      </c>
      <c r="AC64" s="8">
        <v>0</v>
      </c>
      <c r="AD64" s="8">
        <v>0</v>
      </c>
      <c r="AE64" s="8">
        <v>151555.70000000001</v>
      </c>
      <c r="AF64" s="8">
        <v>567744.9</v>
      </c>
      <c r="AG64" s="8">
        <v>0</v>
      </c>
      <c r="AH64" s="8">
        <v>338055.6</v>
      </c>
      <c r="AN64" s="7" t="s">
        <v>165</v>
      </c>
      <c r="AO64" s="8">
        <v>0</v>
      </c>
      <c r="AP64" s="8">
        <v>0</v>
      </c>
      <c r="AQ64" s="8">
        <v>0</v>
      </c>
      <c r="AR64" s="8">
        <v>0</v>
      </c>
      <c r="AS64" s="8">
        <v>1989</v>
      </c>
      <c r="AT64" s="8">
        <v>0</v>
      </c>
      <c r="AU64" s="8">
        <v>2690.4</v>
      </c>
    </row>
    <row r="65" spans="3:51" ht="15.75" thickBot="1" x14ac:dyDescent="0.3">
      <c r="C65" s="7" t="s">
        <v>171</v>
      </c>
      <c r="D65" s="8">
        <v>0</v>
      </c>
      <c r="E65" s="8">
        <v>0</v>
      </c>
      <c r="F65" s="8">
        <v>0</v>
      </c>
      <c r="G65" s="8">
        <v>99.2</v>
      </c>
      <c r="H65" s="8">
        <v>1890.2</v>
      </c>
      <c r="I65" s="8">
        <v>0</v>
      </c>
      <c r="J65" s="8">
        <v>2690.3</v>
      </c>
      <c r="AA65" s="7" t="s">
        <v>171</v>
      </c>
      <c r="AB65" s="8">
        <v>111114.7</v>
      </c>
      <c r="AC65" s="8">
        <v>0</v>
      </c>
      <c r="AD65" s="8">
        <v>0</v>
      </c>
      <c r="AE65" s="8">
        <v>151555.70000000001</v>
      </c>
      <c r="AF65" s="8">
        <v>567744.9</v>
      </c>
      <c r="AG65" s="8">
        <v>0</v>
      </c>
      <c r="AH65" s="8">
        <v>338055.6</v>
      </c>
      <c r="AN65" s="7" t="s">
        <v>171</v>
      </c>
      <c r="AO65" s="8">
        <v>0</v>
      </c>
      <c r="AP65" s="8">
        <v>0</v>
      </c>
      <c r="AQ65" s="8">
        <v>0</v>
      </c>
      <c r="AR65" s="8">
        <v>0</v>
      </c>
      <c r="AS65" s="8">
        <v>1989</v>
      </c>
      <c r="AT65" s="8">
        <v>0</v>
      </c>
      <c r="AU65" s="8">
        <v>2690.4</v>
      </c>
    </row>
    <row r="66" spans="3:51" ht="15.75" thickBot="1" x14ac:dyDescent="0.3">
      <c r="C66" s="7" t="s">
        <v>177</v>
      </c>
      <c r="D66" s="8">
        <v>0</v>
      </c>
      <c r="E66" s="8">
        <v>0</v>
      </c>
      <c r="F66" s="8">
        <v>0</v>
      </c>
      <c r="G66" s="8">
        <v>0</v>
      </c>
      <c r="H66" s="8">
        <v>1247.2</v>
      </c>
      <c r="I66" s="8">
        <v>0</v>
      </c>
      <c r="J66" s="8">
        <v>2690.3</v>
      </c>
      <c r="AA66" s="7" t="s">
        <v>177</v>
      </c>
      <c r="AB66" s="8">
        <v>111114.7</v>
      </c>
      <c r="AC66" s="8">
        <v>0</v>
      </c>
      <c r="AD66" s="8">
        <v>0</v>
      </c>
      <c r="AE66" s="8">
        <v>45545.2</v>
      </c>
      <c r="AF66" s="8">
        <v>567744.9</v>
      </c>
      <c r="AG66" s="8">
        <v>0</v>
      </c>
      <c r="AH66" s="8">
        <v>338055.6</v>
      </c>
      <c r="AN66" s="7" t="s">
        <v>177</v>
      </c>
      <c r="AO66" s="8">
        <v>0</v>
      </c>
      <c r="AP66" s="8">
        <v>0</v>
      </c>
      <c r="AQ66" s="8">
        <v>0</v>
      </c>
      <c r="AR66" s="8">
        <v>0</v>
      </c>
      <c r="AS66" s="8">
        <v>1346</v>
      </c>
      <c r="AT66" s="8">
        <v>0</v>
      </c>
      <c r="AU66" s="8">
        <v>2690.4</v>
      </c>
    </row>
    <row r="67" spans="3:51" ht="15.75" thickBot="1" x14ac:dyDescent="0.3">
      <c r="C67" s="7" t="s">
        <v>183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2690.3</v>
      </c>
      <c r="AA67" s="7" t="s">
        <v>183</v>
      </c>
      <c r="AB67" s="8">
        <v>111114.7</v>
      </c>
      <c r="AC67" s="8">
        <v>0</v>
      </c>
      <c r="AD67" s="8">
        <v>0</v>
      </c>
      <c r="AE67" s="8">
        <v>45545.2</v>
      </c>
      <c r="AF67" s="8">
        <v>567744.9</v>
      </c>
      <c r="AG67" s="8">
        <v>0</v>
      </c>
      <c r="AH67" s="8">
        <v>25560.3</v>
      </c>
      <c r="AN67" s="7" t="s">
        <v>183</v>
      </c>
      <c r="AO67" s="8">
        <v>0</v>
      </c>
      <c r="AP67" s="8">
        <v>0</v>
      </c>
      <c r="AQ67" s="8">
        <v>0</v>
      </c>
      <c r="AR67" s="8">
        <v>0</v>
      </c>
      <c r="AS67" s="8">
        <v>0</v>
      </c>
      <c r="AT67" s="8">
        <v>0</v>
      </c>
      <c r="AU67" s="8">
        <v>2690.4</v>
      </c>
    </row>
    <row r="68" spans="3:51" ht="15.75" thickBot="1" x14ac:dyDescent="0.3">
      <c r="C68" s="7" t="s">
        <v>189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2690.3</v>
      </c>
      <c r="AA68" s="7" t="s">
        <v>189</v>
      </c>
      <c r="AB68" s="8">
        <v>111114.7</v>
      </c>
      <c r="AC68" s="8">
        <v>0</v>
      </c>
      <c r="AD68" s="8">
        <v>0</v>
      </c>
      <c r="AE68" s="8">
        <v>0</v>
      </c>
      <c r="AF68" s="8">
        <v>74992.600000000006</v>
      </c>
      <c r="AG68" s="8">
        <v>0</v>
      </c>
      <c r="AH68" s="8">
        <v>25560.3</v>
      </c>
      <c r="AN68" s="7" t="s">
        <v>189</v>
      </c>
      <c r="AO68" s="8">
        <v>0</v>
      </c>
      <c r="AP68" s="8">
        <v>0</v>
      </c>
      <c r="AQ68" s="8">
        <v>0</v>
      </c>
      <c r="AR68" s="8">
        <v>0</v>
      </c>
      <c r="AS68" s="8">
        <v>0</v>
      </c>
      <c r="AT68" s="8">
        <v>0</v>
      </c>
      <c r="AU68" s="8">
        <v>2690.4</v>
      </c>
    </row>
    <row r="69" spans="3:51" ht="15.75" thickBot="1" x14ac:dyDescent="0.3">
      <c r="C69" s="7" t="s">
        <v>195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2690.3</v>
      </c>
      <c r="AA69" s="7" t="s">
        <v>195</v>
      </c>
      <c r="AB69" s="8">
        <v>111114.7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25560.3</v>
      </c>
      <c r="AN69" s="7" t="s">
        <v>195</v>
      </c>
      <c r="AO69" s="8">
        <v>0</v>
      </c>
      <c r="AP69" s="8">
        <v>0</v>
      </c>
      <c r="AQ69" s="8">
        <v>0</v>
      </c>
      <c r="AR69" s="8">
        <v>0</v>
      </c>
      <c r="AS69" s="8">
        <v>0</v>
      </c>
      <c r="AT69" s="8">
        <v>0</v>
      </c>
      <c r="AU69" s="8">
        <v>2690.4</v>
      </c>
    </row>
    <row r="70" spans="3:51" ht="15.75" thickBot="1" x14ac:dyDescent="0.3">
      <c r="C70" s="7" t="s">
        <v>201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2690.3</v>
      </c>
      <c r="AA70" s="7" t="s">
        <v>201</v>
      </c>
      <c r="AB70" s="8">
        <v>111114.7</v>
      </c>
      <c r="AC70" s="8">
        <v>0</v>
      </c>
      <c r="AD70" s="8">
        <v>0</v>
      </c>
      <c r="AE70" s="8">
        <v>0</v>
      </c>
      <c r="AF70" s="8">
        <v>0</v>
      </c>
      <c r="AG70" s="8">
        <v>0</v>
      </c>
      <c r="AH70" s="8">
        <v>25560.3</v>
      </c>
      <c r="AN70" s="7" t="s">
        <v>201</v>
      </c>
      <c r="AO70" s="8">
        <v>0</v>
      </c>
      <c r="AP70" s="8">
        <v>0</v>
      </c>
      <c r="AQ70" s="8">
        <v>0</v>
      </c>
      <c r="AR70" s="8">
        <v>0</v>
      </c>
      <c r="AS70" s="8">
        <v>0</v>
      </c>
      <c r="AT70" s="8">
        <v>0</v>
      </c>
      <c r="AU70" s="8">
        <v>2690.4</v>
      </c>
    </row>
    <row r="71" spans="3:51" ht="15.75" thickBot="1" x14ac:dyDescent="0.3">
      <c r="C71" s="7" t="s">
        <v>207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AA71" s="7" t="s">
        <v>207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25560.3</v>
      </c>
      <c r="AN71" s="7" t="s">
        <v>207</v>
      </c>
      <c r="AO71" s="8">
        <v>0</v>
      </c>
      <c r="AP71" s="8">
        <v>0</v>
      </c>
      <c r="AQ71" s="8">
        <v>0</v>
      </c>
      <c r="AR71" s="8">
        <v>0</v>
      </c>
      <c r="AS71" s="8">
        <v>0</v>
      </c>
      <c r="AT71" s="8">
        <v>0</v>
      </c>
      <c r="AU71" s="8">
        <v>0</v>
      </c>
    </row>
    <row r="72" spans="3:51" ht="15.75" thickBot="1" x14ac:dyDescent="0.3">
      <c r="C72" s="7" t="s">
        <v>212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AA72" s="7" t="s">
        <v>212</v>
      </c>
      <c r="AB72" s="8">
        <v>0</v>
      </c>
      <c r="AC72" s="8">
        <v>0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N72" s="7" t="s">
        <v>212</v>
      </c>
      <c r="AO72" s="8">
        <v>0</v>
      </c>
      <c r="AP72" s="8">
        <v>0</v>
      </c>
      <c r="AQ72" s="8">
        <v>0</v>
      </c>
      <c r="AR72" s="8">
        <v>0</v>
      </c>
      <c r="AS72" s="8">
        <v>0</v>
      </c>
      <c r="AT72" s="8">
        <v>0</v>
      </c>
      <c r="AU72" s="8">
        <v>0</v>
      </c>
    </row>
    <row r="73" spans="3:51" ht="15.75" thickBot="1" x14ac:dyDescent="0.3">
      <c r="C73" s="7" t="s">
        <v>217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AA73" s="7" t="s">
        <v>217</v>
      </c>
      <c r="AB73" s="8">
        <v>0</v>
      </c>
      <c r="AC73" s="8">
        <v>0</v>
      </c>
      <c r="AD73" s="8">
        <v>0</v>
      </c>
      <c r="AE73" s="8">
        <v>0</v>
      </c>
      <c r="AF73" s="8">
        <v>0</v>
      </c>
      <c r="AG73" s="8">
        <v>0</v>
      </c>
      <c r="AH73" s="8">
        <v>0</v>
      </c>
      <c r="AN73" s="7" t="s">
        <v>217</v>
      </c>
      <c r="AO73" s="8">
        <v>0</v>
      </c>
      <c r="AP73" s="8">
        <v>0</v>
      </c>
      <c r="AQ73" s="8">
        <v>0</v>
      </c>
      <c r="AR73" s="8">
        <v>0</v>
      </c>
      <c r="AS73" s="8">
        <v>0</v>
      </c>
      <c r="AT73" s="8">
        <v>0</v>
      </c>
      <c r="AU73" s="8">
        <v>0</v>
      </c>
    </row>
    <row r="74" spans="3:51" ht="19.5" thickBot="1" x14ac:dyDescent="0.3">
      <c r="C74" s="3"/>
      <c r="AA74" s="3"/>
      <c r="AN74" s="3"/>
    </row>
    <row r="75" spans="3:51" ht="15.75" thickBot="1" x14ac:dyDescent="0.3">
      <c r="C75" s="7" t="s">
        <v>393</v>
      </c>
      <c r="D75" s="7" t="s">
        <v>65</v>
      </c>
      <c r="E75" s="7" t="s">
        <v>66</v>
      </c>
      <c r="F75" s="7" t="s">
        <v>67</v>
      </c>
      <c r="G75" s="7" t="s">
        <v>68</v>
      </c>
      <c r="H75" s="7" t="s">
        <v>69</v>
      </c>
      <c r="I75" s="7" t="s">
        <v>70</v>
      </c>
      <c r="J75" s="7" t="s">
        <v>71</v>
      </c>
      <c r="K75" s="7" t="s">
        <v>222</v>
      </c>
      <c r="L75" s="7" t="s">
        <v>223</v>
      </c>
      <c r="M75" s="7" t="s">
        <v>224</v>
      </c>
      <c r="N75" s="7" t="s">
        <v>225</v>
      </c>
      <c r="O75" s="13" t="s">
        <v>414</v>
      </c>
      <c r="P75" s="13" t="s">
        <v>415</v>
      </c>
      <c r="Q75" t="str">
        <f>AL75</f>
        <v>Delta/Tény</v>
      </c>
      <c r="AA75" s="7" t="s">
        <v>393</v>
      </c>
      <c r="AB75" s="7" t="s">
        <v>65</v>
      </c>
      <c r="AC75" s="7" t="s">
        <v>66</v>
      </c>
      <c r="AD75" s="7" t="s">
        <v>67</v>
      </c>
      <c r="AE75" s="7" t="s">
        <v>68</v>
      </c>
      <c r="AF75" s="7" t="s">
        <v>69</v>
      </c>
      <c r="AG75" s="7" t="s">
        <v>70</v>
      </c>
      <c r="AH75" s="7" t="s">
        <v>71</v>
      </c>
      <c r="AI75" s="7" t="s">
        <v>222</v>
      </c>
      <c r="AJ75" s="7" t="s">
        <v>223</v>
      </c>
      <c r="AK75" s="7" t="s">
        <v>224</v>
      </c>
      <c r="AL75" s="7" t="s">
        <v>225</v>
      </c>
      <c r="AN75" s="7" t="s">
        <v>393</v>
      </c>
      <c r="AO75" s="7" t="s">
        <v>65</v>
      </c>
      <c r="AP75" s="7" t="s">
        <v>66</v>
      </c>
      <c r="AQ75" s="7" t="s">
        <v>67</v>
      </c>
      <c r="AR75" s="7" t="s">
        <v>68</v>
      </c>
      <c r="AS75" s="7" t="s">
        <v>69</v>
      </c>
      <c r="AT75" s="7" t="s">
        <v>70</v>
      </c>
      <c r="AU75" s="7" t="s">
        <v>71</v>
      </c>
      <c r="AV75" s="7" t="s">
        <v>222</v>
      </c>
      <c r="AW75" s="7" t="s">
        <v>223</v>
      </c>
      <c r="AX75" s="7" t="s">
        <v>224</v>
      </c>
      <c r="AY75" s="7" t="s">
        <v>225</v>
      </c>
    </row>
    <row r="76" spans="3:51" ht="15.75" thickBot="1" x14ac:dyDescent="0.3">
      <c r="C76" s="7" t="s">
        <v>73</v>
      </c>
      <c r="D76" s="8">
        <v>742.2</v>
      </c>
      <c r="E76" s="8">
        <v>14403.6</v>
      </c>
      <c r="F76" s="8">
        <v>0</v>
      </c>
      <c r="G76" s="8">
        <v>0</v>
      </c>
      <c r="H76" s="8">
        <v>0</v>
      </c>
      <c r="I76" s="8">
        <v>0</v>
      </c>
      <c r="J76" s="8">
        <v>14607</v>
      </c>
      <c r="K76" s="8">
        <v>29752.799999999999</v>
      </c>
      <c r="L76" s="8">
        <v>29843</v>
      </c>
      <c r="M76" s="8">
        <v>90.2</v>
      </c>
      <c r="N76" s="8">
        <v>0.3</v>
      </c>
      <c r="O76">
        <f>IF(M76*AK76&lt;=0,1,0)</f>
        <v>0</v>
      </c>
      <c r="P76" s="18">
        <v>1</v>
      </c>
      <c r="Q76">
        <f t="shared" ref="Q76:Q95" si="3">AL76</f>
        <v>20.72</v>
      </c>
      <c r="AA76" s="7" t="s">
        <v>73</v>
      </c>
      <c r="AB76" s="8">
        <v>0</v>
      </c>
      <c r="AC76" s="8">
        <v>0</v>
      </c>
      <c r="AD76" s="8">
        <v>1596124.9</v>
      </c>
      <c r="AE76" s="8">
        <v>202205.1</v>
      </c>
      <c r="AF76" s="8">
        <v>567744.9</v>
      </c>
      <c r="AG76" s="8">
        <v>0</v>
      </c>
      <c r="AH76" s="8">
        <v>0</v>
      </c>
      <c r="AI76" s="8">
        <v>2366074.9</v>
      </c>
      <c r="AJ76" s="8">
        <v>2984300</v>
      </c>
      <c r="AK76" s="8">
        <v>618225.1</v>
      </c>
      <c r="AL76" s="8">
        <v>20.72</v>
      </c>
      <c r="AN76" s="7" t="s">
        <v>73</v>
      </c>
      <c r="AO76" s="8">
        <v>643.1</v>
      </c>
      <c r="AP76" s="8">
        <v>14502.9</v>
      </c>
      <c r="AQ76" s="8">
        <v>0</v>
      </c>
      <c r="AR76" s="8">
        <v>0</v>
      </c>
      <c r="AS76" s="8">
        <v>0</v>
      </c>
      <c r="AT76" s="8">
        <v>0</v>
      </c>
      <c r="AU76" s="8">
        <v>14607.6</v>
      </c>
      <c r="AV76" s="8">
        <v>29753.5</v>
      </c>
      <c r="AW76" s="8">
        <v>29843</v>
      </c>
      <c r="AX76" s="8">
        <v>89.5</v>
      </c>
      <c r="AY76" s="8">
        <v>0.3</v>
      </c>
    </row>
    <row r="77" spans="3:51" ht="15.75" thickBot="1" x14ac:dyDescent="0.3">
      <c r="C77" s="7" t="s">
        <v>74</v>
      </c>
      <c r="D77" s="8">
        <v>0</v>
      </c>
      <c r="E77" s="8">
        <v>0</v>
      </c>
      <c r="F77" s="8">
        <v>0</v>
      </c>
      <c r="G77" s="8">
        <v>0</v>
      </c>
      <c r="H77" s="8">
        <v>1890.2</v>
      </c>
      <c r="I77" s="8">
        <v>47707.1</v>
      </c>
      <c r="J77" s="8">
        <v>0</v>
      </c>
      <c r="K77" s="8">
        <v>49597.4</v>
      </c>
      <c r="L77" s="8">
        <v>20599</v>
      </c>
      <c r="M77" s="8">
        <v>-28998.400000000001</v>
      </c>
      <c r="N77" s="8">
        <v>-140.78</v>
      </c>
      <c r="O77">
        <f t="shared" ref="O77:O95" si="4">IF(M77*AK77&lt;=0,1,0)</f>
        <v>0</v>
      </c>
      <c r="Q77">
        <f t="shared" si="3"/>
        <v>-129.85</v>
      </c>
      <c r="AA77" s="7" t="s">
        <v>74</v>
      </c>
      <c r="AB77" s="8">
        <v>111114.7</v>
      </c>
      <c r="AC77" s="8">
        <v>0</v>
      </c>
      <c r="AD77" s="8">
        <v>577128.80000000005</v>
      </c>
      <c r="AE77" s="8">
        <v>202205.1</v>
      </c>
      <c r="AF77" s="8">
        <v>567744.9</v>
      </c>
      <c r="AG77" s="8">
        <v>0</v>
      </c>
      <c r="AH77" s="8">
        <v>3276508.4</v>
      </c>
      <c r="AI77" s="8">
        <v>4734701.9000000004</v>
      </c>
      <c r="AJ77" s="8">
        <v>2059900</v>
      </c>
      <c r="AK77" s="8">
        <v>-2674801.9</v>
      </c>
      <c r="AL77" s="8">
        <v>-129.85</v>
      </c>
      <c r="AN77" s="7" t="s">
        <v>74</v>
      </c>
      <c r="AO77" s="8">
        <v>0</v>
      </c>
      <c r="AP77" s="8">
        <v>0</v>
      </c>
      <c r="AQ77" s="8">
        <v>0</v>
      </c>
      <c r="AR77" s="8">
        <v>0</v>
      </c>
      <c r="AS77" s="8">
        <v>1989</v>
      </c>
      <c r="AT77" s="8">
        <v>47609.8</v>
      </c>
      <c r="AU77" s="8">
        <v>0</v>
      </c>
      <c r="AV77" s="8">
        <v>49598.8</v>
      </c>
      <c r="AW77" s="8">
        <v>20599</v>
      </c>
      <c r="AX77" s="8">
        <v>-28999.8</v>
      </c>
      <c r="AY77" s="8">
        <v>-140.78</v>
      </c>
    </row>
    <row r="78" spans="3:51" ht="15.75" thickBot="1" x14ac:dyDescent="0.3">
      <c r="C78" s="7" t="s">
        <v>75</v>
      </c>
      <c r="D78" s="8">
        <v>0</v>
      </c>
      <c r="E78" s="8">
        <v>0</v>
      </c>
      <c r="F78" s="8">
        <v>0</v>
      </c>
      <c r="G78" s="8">
        <v>0</v>
      </c>
      <c r="H78" s="8">
        <v>1890.2</v>
      </c>
      <c r="I78" s="8">
        <v>4834.8</v>
      </c>
      <c r="J78" s="8">
        <v>2736.7</v>
      </c>
      <c r="K78" s="8">
        <v>9461.7000000000007</v>
      </c>
      <c r="L78" s="8">
        <v>9490</v>
      </c>
      <c r="M78" s="8">
        <v>28.3</v>
      </c>
      <c r="N78" s="8">
        <v>0.3</v>
      </c>
      <c r="O78">
        <f t="shared" si="4"/>
        <v>0</v>
      </c>
      <c r="P78" s="18">
        <v>1</v>
      </c>
      <c r="Q78">
        <f t="shared" si="3"/>
        <v>21.47</v>
      </c>
      <c r="AA78" s="7" t="s">
        <v>75</v>
      </c>
      <c r="AB78" s="8">
        <v>111114.7</v>
      </c>
      <c r="AC78" s="8">
        <v>0</v>
      </c>
      <c r="AD78" s="8">
        <v>0</v>
      </c>
      <c r="AE78" s="8">
        <v>608539.30000000005</v>
      </c>
      <c r="AF78" s="8">
        <v>0</v>
      </c>
      <c r="AG78" s="8">
        <v>0</v>
      </c>
      <c r="AH78" s="8">
        <v>25560.3</v>
      </c>
      <c r="AI78" s="8">
        <v>745214.3</v>
      </c>
      <c r="AJ78" s="8">
        <v>949000</v>
      </c>
      <c r="AK78" s="8">
        <v>203785.7</v>
      </c>
      <c r="AL78" s="8">
        <v>21.47</v>
      </c>
      <c r="AN78" s="7" t="s">
        <v>75</v>
      </c>
      <c r="AO78" s="8">
        <v>0</v>
      </c>
      <c r="AP78" s="8">
        <v>0</v>
      </c>
      <c r="AQ78" s="8">
        <v>0</v>
      </c>
      <c r="AR78" s="8">
        <v>0</v>
      </c>
      <c r="AS78" s="8">
        <v>1989</v>
      </c>
      <c r="AT78" s="8">
        <v>4735.8</v>
      </c>
      <c r="AU78" s="8">
        <v>2736.8</v>
      </c>
      <c r="AV78" s="8">
        <v>9461.5</v>
      </c>
      <c r="AW78" s="8">
        <v>9490</v>
      </c>
      <c r="AX78" s="8">
        <v>28.5</v>
      </c>
      <c r="AY78" s="8">
        <v>0.3</v>
      </c>
    </row>
    <row r="79" spans="3:51" ht="15.75" thickBot="1" x14ac:dyDescent="0.3">
      <c r="C79" s="7" t="s">
        <v>76</v>
      </c>
      <c r="D79" s="8">
        <v>0</v>
      </c>
      <c r="E79" s="8">
        <v>0</v>
      </c>
      <c r="F79" s="8">
        <v>0</v>
      </c>
      <c r="G79" s="8">
        <v>14502.3</v>
      </c>
      <c r="H79" s="8">
        <v>1890.2</v>
      </c>
      <c r="I79" s="8">
        <v>4834.8</v>
      </c>
      <c r="J79" s="8">
        <v>2690.3</v>
      </c>
      <c r="K79" s="8">
        <v>23917.599999999999</v>
      </c>
      <c r="L79" s="8">
        <v>23990</v>
      </c>
      <c r="M79" s="8">
        <v>72.400000000000006</v>
      </c>
      <c r="N79" s="8">
        <v>0.3</v>
      </c>
      <c r="O79">
        <f t="shared" si="4"/>
        <v>0</v>
      </c>
      <c r="P79" s="18">
        <v>1</v>
      </c>
      <c r="Q79">
        <f t="shared" si="3"/>
        <v>57.61</v>
      </c>
      <c r="AA79" s="7" t="s">
        <v>76</v>
      </c>
      <c r="AB79" s="8">
        <v>111114.7</v>
      </c>
      <c r="AC79" s="8">
        <v>0</v>
      </c>
      <c r="AD79" s="8">
        <v>0</v>
      </c>
      <c r="AE79" s="8">
        <v>0</v>
      </c>
      <c r="AF79" s="8">
        <v>567744.9</v>
      </c>
      <c r="AG79" s="8">
        <v>0</v>
      </c>
      <c r="AH79" s="8">
        <v>338055.6</v>
      </c>
      <c r="AI79" s="8">
        <v>1016915.1</v>
      </c>
      <c r="AJ79" s="8">
        <v>2399000</v>
      </c>
      <c r="AK79" s="8">
        <v>1382084.9</v>
      </c>
      <c r="AL79" s="8">
        <v>57.61</v>
      </c>
      <c r="AN79" s="7" t="s">
        <v>76</v>
      </c>
      <c r="AO79" s="8">
        <v>0</v>
      </c>
      <c r="AP79" s="8">
        <v>0</v>
      </c>
      <c r="AQ79" s="8">
        <v>0</v>
      </c>
      <c r="AR79" s="8">
        <v>14502.9</v>
      </c>
      <c r="AS79" s="8">
        <v>1989</v>
      </c>
      <c r="AT79" s="8">
        <v>4735.8</v>
      </c>
      <c r="AU79" s="8">
        <v>2690.4</v>
      </c>
      <c r="AV79" s="8">
        <v>23918</v>
      </c>
      <c r="AW79" s="8">
        <v>23990</v>
      </c>
      <c r="AX79" s="8">
        <v>72</v>
      </c>
      <c r="AY79" s="8">
        <v>0.3</v>
      </c>
    </row>
    <row r="80" spans="3:51" ht="15.75" thickBot="1" x14ac:dyDescent="0.3">
      <c r="C80" s="7" t="s">
        <v>77</v>
      </c>
      <c r="D80" s="8">
        <v>742.2</v>
      </c>
      <c r="E80" s="8">
        <v>0</v>
      </c>
      <c r="F80" s="8">
        <v>0</v>
      </c>
      <c r="G80" s="8">
        <v>0</v>
      </c>
      <c r="H80" s="8">
        <v>1890.2</v>
      </c>
      <c r="I80" s="8">
        <v>4834.8</v>
      </c>
      <c r="J80" s="8">
        <v>8648.6</v>
      </c>
      <c r="K80" s="8">
        <v>16115.9</v>
      </c>
      <c r="L80" s="8">
        <v>21350</v>
      </c>
      <c r="M80" s="8">
        <v>5234.1000000000004</v>
      </c>
      <c r="N80" s="8">
        <v>24.52</v>
      </c>
      <c r="O80">
        <f t="shared" si="4"/>
        <v>0</v>
      </c>
      <c r="P80" s="19">
        <v>1</v>
      </c>
      <c r="Q80">
        <f t="shared" si="3"/>
        <v>21.47</v>
      </c>
      <c r="AA80" s="7" t="s">
        <v>77</v>
      </c>
      <c r="AB80" s="8">
        <v>111114.7</v>
      </c>
      <c r="AC80" s="8">
        <v>0</v>
      </c>
      <c r="AD80" s="8">
        <v>1337655.7</v>
      </c>
      <c r="AE80" s="8">
        <v>202205.1</v>
      </c>
      <c r="AF80" s="8">
        <v>0</v>
      </c>
      <c r="AG80" s="8">
        <v>0</v>
      </c>
      <c r="AH80" s="8">
        <v>25560.3</v>
      </c>
      <c r="AI80" s="8">
        <v>1676535.8</v>
      </c>
      <c r="AJ80" s="8">
        <v>2135000</v>
      </c>
      <c r="AK80" s="8">
        <v>458464.2</v>
      </c>
      <c r="AL80" s="8">
        <v>21.47</v>
      </c>
      <c r="AN80" s="7" t="s">
        <v>77</v>
      </c>
      <c r="AO80" s="8">
        <v>643.1</v>
      </c>
      <c r="AP80" s="8">
        <v>0</v>
      </c>
      <c r="AQ80" s="8">
        <v>0</v>
      </c>
      <c r="AR80" s="8">
        <v>0</v>
      </c>
      <c r="AS80" s="8">
        <v>1989</v>
      </c>
      <c r="AT80" s="8">
        <v>4735.8</v>
      </c>
      <c r="AU80" s="8">
        <v>8649</v>
      </c>
      <c r="AV80" s="8">
        <v>16016.8</v>
      </c>
      <c r="AW80" s="8">
        <v>21350</v>
      </c>
      <c r="AX80" s="8">
        <v>5333.2</v>
      </c>
      <c r="AY80" s="8">
        <v>24.98</v>
      </c>
    </row>
    <row r="81" spans="3:51" ht="15.75" thickBot="1" x14ac:dyDescent="0.3">
      <c r="C81" s="7" t="s">
        <v>78</v>
      </c>
      <c r="D81" s="8">
        <v>26275.4</v>
      </c>
      <c r="E81" s="8">
        <v>21181.5</v>
      </c>
      <c r="F81" s="8">
        <v>0</v>
      </c>
      <c r="G81" s="8">
        <v>0</v>
      </c>
      <c r="H81" s="8">
        <v>1247.2</v>
      </c>
      <c r="I81" s="8">
        <v>4834.8</v>
      </c>
      <c r="J81" s="8">
        <v>2690.3</v>
      </c>
      <c r="K81" s="8">
        <v>56229.2</v>
      </c>
      <c r="L81" s="8">
        <v>56400</v>
      </c>
      <c r="M81" s="8">
        <v>170.8</v>
      </c>
      <c r="N81" s="8">
        <v>0.3</v>
      </c>
      <c r="O81">
        <f t="shared" si="4"/>
        <v>0</v>
      </c>
      <c r="P81" s="19">
        <v>1</v>
      </c>
      <c r="Q81">
        <f t="shared" si="3"/>
        <v>21.47</v>
      </c>
      <c r="AA81" s="7" t="s">
        <v>78</v>
      </c>
      <c r="AB81" s="8">
        <v>0</v>
      </c>
      <c r="AC81" s="8">
        <v>0</v>
      </c>
      <c r="AD81" s="8">
        <v>3633371</v>
      </c>
      <c r="AE81" s="8">
        <v>202205.1</v>
      </c>
      <c r="AF81" s="8">
        <v>567744.9</v>
      </c>
      <c r="AG81" s="8">
        <v>0</v>
      </c>
      <c r="AH81" s="8">
        <v>25560.3</v>
      </c>
      <c r="AI81" s="8">
        <v>4428881.4000000004</v>
      </c>
      <c r="AJ81" s="8">
        <v>5640000</v>
      </c>
      <c r="AK81" s="8">
        <v>1211118.6000000001</v>
      </c>
      <c r="AL81" s="8">
        <v>21.47</v>
      </c>
      <c r="AN81" s="7" t="s">
        <v>78</v>
      </c>
      <c r="AO81" s="8">
        <v>26276.5</v>
      </c>
      <c r="AP81" s="8">
        <v>21182.3</v>
      </c>
      <c r="AQ81" s="8">
        <v>0</v>
      </c>
      <c r="AR81" s="8">
        <v>0</v>
      </c>
      <c r="AS81" s="8">
        <v>1346</v>
      </c>
      <c r="AT81" s="8">
        <v>4735.8</v>
      </c>
      <c r="AU81" s="8">
        <v>2690.4</v>
      </c>
      <c r="AV81" s="8">
        <v>56230.8</v>
      </c>
      <c r="AW81" s="8">
        <v>56400</v>
      </c>
      <c r="AX81" s="8">
        <v>169.2</v>
      </c>
      <c r="AY81" s="8">
        <v>0.3</v>
      </c>
    </row>
    <row r="82" spans="3:51" ht="15.75" thickBot="1" x14ac:dyDescent="0.3">
      <c r="C82" s="7" t="s">
        <v>79</v>
      </c>
      <c r="D82" s="8">
        <v>742.2</v>
      </c>
      <c r="E82" s="8">
        <v>14403.6</v>
      </c>
      <c r="F82" s="8">
        <v>0</v>
      </c>
      <c r="G82" s="8">
        <v>2548.6999999999998</v>
      </c>
      <c r="H82" s="8">
        <v>1890.2</v>
      </c>
      <c r="I82" s="8">
        <v>47707.1</v>
      </c>
      <c r="J82" s="8">
        <v>2690.3</v>
      </c>
      <c r="K82" s="8">
        <v>69982.2</v>
      </c>
      <c r="L82" s="8">
        <v>99990</v>
      </c>
      <c r="M82" s="8">
        <v>30007.8</v>
      </c>
      <c r="N82" s="8">
        <v>30.01</v>
      </c>
      <c r="O82">
        <f t="shared" si="4"/>
        <v>0</v>
      </c>
      <c r="Q82">
        <f t="shared" si="3"/>
        <v>58.93</v>
      </c>
      <c r="AA82" s="7" t="s">
        <v>79</v>
      </c>
      <c r="AB82" s="8">
        <v>111114.7</v>
      </c>
      <c r="AC82" s="8">
        <v>0</v>
      </c>
      <c r="AD82" s="8">
        <v>0</v>
      </c>
      <c r="AE82" s="8">
        <v>151555.70000000001</v>
      </c>
      <c r="AF82" s="8">
        <v>567744.9</v>
      </c>
      <c r="AG82" s="8">
        <v>0</v>
      </c>
      <c r="AH82" s="8">
        <v>3276508.4</v>
      </c>
      <c r="AI82" s="8">
        <v>4106923.7</v>
      </c>
      <c r="AJ82" s="8">
        <v>9999000</v>
      </c>
      <c r="AK82" s="8">
        <v>5892076.2999999998</v>
      </c>
      <c r="AL82" s="8">
        <v>58.93</v>
      </c>
      <c r="AN82" s="7" t="s">
        <v>79</v>
      </c>
      <c r="AO82" s="8">
        <v>643.1</v>
      </c>
      <c r="AP82" s="8">
        <v>14502.9</v>
      </c>
      <c r="AQ82" s="8">
        <v>0</v>
      </c>
      <c r="AR82" s="8">
        <v>2548.8000000000002</v>
      </c>
      <c r="AS82" s="8">
        <v>1989</v>
      </c>
      <c r="AT82" s="8">
        <v>47609.8</v>
      </c>
      <c r="AU82" s="8">
        <v>2690.4</v>
      </c>
      <c r="AV82" s="8">
        <v>69984</v>
      </c>
      <c r="AW82" s="8">
        <v>99990</v>
      </c>
      <c r="AX82" s="8">
        <v>30006</v>
      </c>
      <c r="AY82" s="8">
        <v>30.01</v>
      </c>
    </row>
    <row r="83" spans="3:51" ht="15.75" thickBot="1" x14ac:dyDescent="0.3">
      <c r="C83" s="7" t="s">
        <v>80</v>
      </c>
      <c r="D83" s="8">
        <v>0</v>
      </c>
      <c r="E83" s="8">
        <v>0</v>
      </c>
      <c r="F83" s="8">
        <v>0</v>
      </c>
      <c r="G83" s="8">
        <v>2548.6999999999998</v>
      </c>
      <c r="H83" s="8">
        <v>1890.2</v>
      </c>
      <c r="I83" s="8">
        <v>0</v>
      </c>
      <c r="J83" s="8">
        <v>2690.3</v>
      </c>
      <c r="K83" s="8">
        <v>7129.3</v>
      </c>
      <c r="L83" s="8">
        <v>9890</v>
      </c>
      <c r="M83" s="8">
        <v>2760.7</v>
      </c>
      <c r="N83" s="8">
        <v>27.91</v>
      </c>
      <c r="O83">
        <f t="shared" si="4"/>
        <v>1</v>
      </c>
      <c r="P83" s="19"/>
      <c r="Q83">
        <f t="shared" si="3"/>
        <v>-265.44</v>
      </c>
      <c r="AA83" s="7" t="s">
        <v>80</v>
      </c>
      <c r="AB83" s="8">
        <v>111114.7</v>
      </c>
      <c r="AC83" s="8">
        <v>0</v>
      </c>
      <c r="AD83" s="8">
        <v>0</v>
      </c>
      <c r="AE83" s="8">
        <v>151555.70000000001</v>
      </c>
      <c r="AF83" s="8">
        <v>74992.600000000006</v>
      </c>
      <c r="AG83" s="8">
        <v>0</v>
      </c>
      <c r="AH83" s="8">
        <v>3276508.4</v>
      </c>
      <c r="AI83" s="8">
        <v>3614171.4</v>
      </c>
      <c r="AJ83" s="8">
        <v>989000</v>
      </c>
      <c r="AK83" s="8">
        <v>-2625171.4</v>
      </c>
      <c r="AL83" s="8">
        <v>-265.44</v>
      </c>
      <c r="AN83" s="7" t="s">
        <v>80</v>
      </c>
      <c r="AO83" s="8">
        <v>0</v>
      </c>
      <c r="AP83" s="8">
        <v>0</v>
      </c>
      <c r="AQ83" s="8">
        <v>0</v>
      </c>
      <c r="AR83" s="8">
        <v>2548.8000000000002</v>
      </c>
      <c r="AS83" s="8">
        <v>1989</v>
      </c>
      <c r="AT83" s="8">
        <v>0</v>
      </c>
      <c r="AU83" s="8">
        <v>2690.4</v>
      </c>
      <c r="AV83" s="8">
        <v>7228.3</v>
      </c>
      <c r="AW83" s="8">
        <v>9890</v>
      </c>
      <c r="AX83" s="8">
        <v>2661.7</v>
      </c>
      <c r="AY83" s="8">
        <v>26.91</v>
      </c>
    </row>
    <row r="84" spans="3:51" ht="15.75" thickBot="1" x14ac:dyDescent="0.3">
      <c r="C84" s="7" t="s">
        <v>81</v>
      </c>
      <c r="D84" s="8">
        <v>742.2</v>
      </c>
      <c r="E84" s="8">
        <v>14403.6</v>
      </c>
      <c r="F84" s="8">
        <v>0</v>
      </c>
      <c r="G84" s="8">
        <v>0</v>
      </c>
      <c r="H84" s="8">
        <v>0</v>
      </c>
      <c r="I84" s="8">
        <v>0</v>
      </c>
      <c r="J84" s="8">
        <v>2690.3</v>
      </c>
      <c r="K84" s="8">
        <v>17836.099999999999</v>
      </c>
      <c r="L84" s="8">
        <v>17890</v>
      </c>
      <c r="M84" s="8">
        <v>53.9</v>
      </c>
      <c r="N84" s="8">
        <v>0.3</v>
      </c>
      <c r="O84">
        <f t="shared" si="4"/>
        <v>0</v>
      </c>
      <c r="P84" s="18">
        <v>1</v>
      </c>
      <c r="Q84">
        <f t="shared" si="3"/>
        <v>38.07</v>
      </c>
      <c r="AA84" s="7" t="s">
        <v>81</v>
      </c>
      <c r="AB84" s="8">
        <v>0</v>
      </c>
      <c r="AC84" s="8">
        <v>0</v>
      </c>
      <c r="AD84" s="8">
        <v>0</v>
      </c>
      <c r="AE84" s="8">
        <v>202205.1</v>
      </c>
      <c r="AF84" s="8">
        <v>567744.9</v>
      </c>
      <c r="AG84" s="8">
        <v>0</v>
      </c>
      <c r="AH84" s="8">
        <v>338055.6</v>
      </c>
      <c r="AI84" s="8">
        <v>1108005.6000000001</v>
      </c>
      <c r="AJ84" s="8">
        <v>1789000</v>
      </c>
      <c r="AK84" s="8">
        <v>680994.4</v>
      </c>
      <c r="AL84" s="8">
        <v>38.07</v>
      </c>
      <c r="AN84" s="7" t="s">
        <v>81</v>
      </c>
      <c r="AO84" s="8">
        <v>643.1</v>
      </c>
      <c r="AP84" s="8">
        <v>14502.9</v>
      </c>
      <c r="AQ84" s="8">
        <v>0</v>
      </c>
      <c r="AR84" s="8">
        <v>0</v>
      </c>
      <c r="AS84" s="8">
        <v>0</v>
      </c>
      <c r="AT84" s="8">
        <v>0</v>
      </c>
      <c r="AU84" s="8">
        <v>2690.4</v>
      </c>
      <c r="AV84" s="8">
        <v>17836.3</v>
      </c>
      <c r="AW84" s="8">
        <v>17890</v>
      </c>
      <c r="AX84" s="8">
        <v>53.7</v>
      </c>
      <c r="AY84" s="8">
        <v>0.3</v>
      </c>
    </row>
    <row r="85" spans="3:51" ht="15.75" thickBot="1" x14ac:dyDescent="0.3">
      <c r="C85" s="7" t="s">
        <v>82</v>
      </c>
      <c r="D85" s="8">
        <v>0</v>
      </c>
      <c r="E85" s="8">
        <v>0</v>
      </c>
      <c r="F85" s="8">
        <v>0</v>
      </c>
      <c r="G85" s="8">
        <v>2548.6999999999998</v>
      </c>
      <c r="H85" s="8">
        <v>0</v>
      </c>
      <c r="I85" s="8">
        <v>0</v>
      </c>
      <c r="J85" s="8">
        <v>0</v>
      </c>
      <c r="K85" s="8">
        <v>2548.6999999999998</v>
      </c>
      <c r="L85" s="8">
        <v>1910</v>
      </c>
      <c r="M85" s="8">
        <v>-638.70000000000005</v>
      </c>
      <c r="N85" s="8">
        <v>-33.44</v>
      </c>
      <c r="O85">
        <f t="shared" si="4"/>
        <v>0</v>
      </c>
      <c r="Q85">
        <f t="shared" si="3"/>
        <v>-1994.72</v>
      </c>
      <c r="AA85" s="7" t="s">
        <v>82</v>
      </c>
      <c r="AB85" s="8">
        <v>111114.7</v>
      </c>
      <c r="AC85" s="8">
        <v>0</v>
      </c>
      <c r="AD85" s="8">
        <v>0</v>
      </c>
      <c r="AE85" s="8">
        <v>45545.2</v>
      </c>
      <c r="AF85" s="8">
        <v>567744.9</v>
      </c>
      <c r="AG85" s="8">
        <v>0</v>
      </c>
      <c r="AH85" s="8">
        <v>3276508.4</v>
      </c>
      <c r="AI85" s="8">
        <v>4000913.2</v>
      </c>
      <c r="AJ85" s="8">
        <v>191000</v>
      </c>
      <c r="AK85" s="8">
        <v>-3809913.2</v>
      </c>
      <c r="AL85" s="8">
        <v>-1994.72</v>
      </c>
      <c r="AN85" s="7" t="s">
        <v>82</v>
      </c>
      <c r="AO85" s="8">
        <v>0</v>
      </c>
      <c r="AP85" s="8">
        <v>0</v>
      </c>
      <c r="AQ85" s="8">
        <v>0</v>
      </c>
      <c r="AR85" s="8">
        <v>2548.8000000000002</v>
      </c>
      <c r="AS85" s="8">
        <v>0</v>
      </c>
      <c r="AT85" s="8">
        <v>0</v>
      </c>
      <c r="AU85" s="8">
        <v>0</v>
      </c>
      <c r="AV85" s="8">
        <v>2548.8000000000002</v>
      </c>
      <c r="AW85" s="8">
        <v>1910</v>
      </c>
      <c r="AX85" s="8">
        <v>-638.79999999999995</v>
      </c>
      <c r="AY85" s="8">
        <v>-33.450000000000003</v>
      </c>
    </row>
    <row r="86" spans="3:51" ht="15.75" thickBot="1" x14ac:dyDescent="0.3">
      <c r="C86" s="7" t="s">
        <v>83</v>
      </c>
      <c r="D86" s="8">
        <v>742.2</v>
      </c>
      <c r="E86" s="8">
        <v>0</v>
      </c>
      <c r="F86" s="8">
        <v>0</v>
      </c>
      <c r="G86" s="8">
        <v>0</v>
      </c>
      <c r="H86" s="8">
        <v>1890.2</v>
      </c>
      <c r="I86" s="8">
        <v>0</v>
      </c>
      <c r="J86" s="8">
        <v>8648.6</v>
      </c>
      <c r="K86" s="8">
        <v>11281.1</v>
      </c>
      <c r="L86" s="8">
        <v>3990</v>
      </c>
      <c r="M86" s="8">
        <v>-7291.1</v>
      </c>
      <c r="N86" s="8">
        <v>-182.73</v>
      </c>
      <c r="O86">
        <f t="shared" si="4"/>
        <v>1</v>
      </c>
      <c r="P86" s="18">
        <v>1</v>
      </c>
      <c r="Q86">
        <f t="shared" si="3"/>
        <v>21.47</v>
      </c>
      <c r="AA86" s="7" t="s">
        <v>83</v>
      </c>
      <c r="AB86" s="8">
        <v>111114.7</v>
      </c>
      <c r="AC86" s="8">
        <v>0</v>
      </c>
      <c r="AD86" s="8">
        <v>0</v>
      </c>
      <c r="AE86" s="8">
        <v>202205.1</v>
      </c>
      <c r="AF86" s="8">
        <v>0</v>
      </c>
      <c r="AG86" s="8">
        <v>0</v>
      </c>
      <c r="AH86" s="8">
        <v>0</v>
      </c>
      <c r="AI86" s="8">
        <v>313319.8</v>
      </c>
      <c r="AJ86" s="8">
        <v>399000</v>
      </c>
      <c r="AK86" s="8">
        <v>85680.2</v>
      </c>
      <c r="AL86" s="8">
        <v>21.47</v>
      </c>
      <c r="AN86" s="7" t="s">
        <v>83</v>
      </c>
      <c r="AO86" s="8">
        <v>643.1</v>
      </c>
      <c r="AP86" s="8">
        <v>0</v>
      </c>
      <c r="AQ86" s="8">
        <v>0</v>
      </c>
      <c r="AR86" s="8">
        <v>0</v>
      </c>
      <c r="AS86" s="8">
        <v>1989</v>
      </c>
      <c r="AT86" s="8">
        <v>0</v>
      </c>
      <c r="AU86" s="8">
        <v>8649</v>
      </c>
      <c r="AV86" s="8">
        <v>11281.1</v>
      </c>
      <c r="AW86" s="8">
        <v>3990</v>
      </c>
      <c r="AX86" s="8">
        <v>-7291.1</v>
      </c>
      <c r="AY86" s="8">
        <v>-182.73</v>
      </c>
    </row>
    <row r="87" spans="3:51" ht="15.75" thickBot="1" x14ac:dyDescent="0.3">
      <c r="C87" s="7" t="s">
        <v>84</v>
      </c>
      <c r="D87" s="8">
        <v>0</v>
      </c>
      <c r="E87" s="8">
        <v>0</v>
      </c>
      <c r="F87" s="8">
        <v>0</v>
      </c>
      <c r="G87" s="8">
        <v>8715.4</v>
      </c>
      <c r="H87" s="8">
        <v>0</v>
      </c>
      <c r="I87" s="8">
        <v>0</v>
      </c>
      <c r="J87" s="8">
        <v>2690.3</v>
      </c>
      <c r="K87" s="8">
        <v>11405.7</v>
      </c>
      <c r="L87" s="8">
        <v>19990</v>
      </c>
      <c r="M87" s="8">
        <v>8584.2999999999993</v>
      </c>
      <c r="N87" s="8">
        <v>42.94</v>
      </c>
      <c r="O87">
        <f t="shared" si="4"/>
        <v>0</v>
      </c>
      <c r="P87" s="18"/>
      <c r="Q87">
        <f t="shared" si="3"/>
        <v>13.62</v>
      </c>
      <c r="AA87" s="7" t="s">
        <v>84</v>
      </c>
      <c r="AB87" s="8">
        <v>111114.7</v>
      </c>
      <c r="AC87" s="8">
        <v>0</v>
      </c>
      <c r="AD87" s="8">
        <v>0</v>
      </c>
      <c r="AE87" s="8">
        <v>0</v>
      </c>
      <c r="AF87" s="8">
        <v>697313.2</v>
      </c>
      <c r="AG87" s="8">
        <v>580309.1</v>
      </c>
      <c r="AH87" s="8">
        <v>338055.6</v>
      </c>
      <c r="AI87" s="8">
        <v>1726792.6</v>
      </c>
      <c r="AJ87" s="8">
        <v>1999000</v>
      </c>
      <c r="AK87" s="8">
        <v>272207.40000000002</v>
      </c>
      <c r="AL87" s="8">
        <v>13.62</v>
      </c>
      <c r="AN87" s="7" t="s">
        <v>84</v>
      </c>
      <c r="AO87" s="8">
        <v>0</v>
      </c>
      <c r="AP87" s="8">
        <v>0</v>
      </c>
      <c r="AQ87" s="8">
        <v>0</v>
      </c>
      <c r="AR87" s="8">
        <v>9947.6</v>
      </c>
      <c r="AS87" s="8">
        <v>0</v>
      </c>
      <c r="AT87" s="8">
        <v>0</v>
      </c>
      <c r="AU87" s="8">
        <v>2690.4</v>
      </c>
      <c r="AV87" s="8">
        <v>12638</v>
      </c>
      <c r="AW87" s="8">
        <v>19990</v>
      </c>
      <c r="AX87" s="8">
        <v>7352</v>
      </c>
      <c r="AY87" s="8">
        <v>36.78</v>
      </c>
    </row>
    <row r="88" spans="3:51" ht="15.75" thickBot="1" x14ac:dyDescent="0.3">
      <c r="C88" s="7" t="s">
        <v>85</v>
      </c>
      <c r="D88" s="8">
        <v>0</v>
      </c>
      <c r="E88" s="8">
        <v>27217.599999999999</v>
      </c>
      <c r="F88" s="8">
        <v>0</v>
      </c>
      <c r="G88" s="8">
        <v>0</v>
      </c>
      <c r="H88" s="8">
        <v>0</v>
      </c>
      <c r="I88" s="8">
        <v>0</v>
      </c>
      <c r="J88" s="8">
        <v>2690.3</v>
      </c>
      <c r="K88" s="8">
        <v>29907.9</v>
      </c>
      <c r="L88" s="8">
        <v>29999</v>
      </c>
      <c r="M88" s="8">
        <v>91.1</v>
      </c>
      <c r="N88" s="8">
        <v>0.3</v>
      </c>
      <c r="O88">
        <f t="shared" si="4"/>
        <v>0</v>
      </c>
      <c r="P88" s="18">
        <v>1</v>
      </c>
      <c r="Q88">
        <f t="shared" si="3"/>
        <v>21.47</v>
      </c>
      <c r="AA88" s="7" t="s">
        <v>85</v>
      </c>
      <c r="AB88" s="8">
        <v>111114.7</v>
      </c>
      <c r="AC88" s="8">
        <v>0</v>
      </c>
      <c r="AD88" s="8">
        <v>0</v>
      </c>
      <c r="AE88" s="8">
        <v>1209226</v>
      </c>
      <c r="AF88" s="8">
        <v>697313.2</v>
      </c>
      <c r="AG88" s="8">
        <v>0</v>
      </c>
      <c r="AH88" s="8">
        <v>338055.6</v>
      </c>
      <c r="AI88" s="8">
        <v>2355709.4</v>
      </c>
      <c r="AJ88" s="8">
        <v>2999900</v>
      </c>
      <c r="AK88" s="8">
        <v>644190.6</v>
      </c>
      <c r="AL88" s="8">
        <v>21.47</v>
      </c>
      <c r="AN88" s="7" t="s">
        <v>85</v>
      </c>
      <c r="AO88" s="8">
        <v>0</v>
      </c>
      <c r="AP88" s="8">
        <v>27218.6</v>
      </c>
      <c r="AQ88" s="8">
        <v>0</v>
      </c>
      <c r="AR88" s="8">
        <v>0</v>
      </c>
      <c r="AS88" s="8">
        <v>0</v>
      </c>
      <c r="AT88" s="8">
        <v>0</v>
      </c>
      <c r="AU88" s="8">
        <v>2690.4</v>
      </c>
      <c r="AV88" s="8">
        <v>29909</v>
      </c>
      <c r="AW88" s="8">
        <v>29999</v>
      </c>
      <c r="AX88" s="8">
        <v>90</v>
      </c>
      <c r="AY88" s="8">
        <v>0.3</v>
      </c>
    </row>
    <row r="89" spans="3:51" ht="15.75" thickBot="1" x14ac:dyDescent="0.3">
      <c r="C89" s="7" t="s">
        <v>86</v>
      </c>
      <c r="D89" s="8">
        <v>0</v>
      </c>
      <c r="E89" s="8">
        <v>0</v>
      </c>
      <c r="F89" s="8">
        <v>0</v>
      </c>
      <c r="G89" s="8">
        <v>6412.5</v>
      </c>
      <c r="H89" s="8">
        <v>1890.2</v>
      </c>
      <c r="I89" s="8">
        <v>0</v>
      </c>
      <c r="J89" s="8">
        <v>2690.3</v>
      </c>
      <c r="K89" s="8">
        <v>10993</v>
      </c>
      <c r="L89" s="8">
        <v>5362</v>
      </c>
      <c r="M89" s="8">
        <v>-5631</v>
      </c>
      <c r="N89" s="8">
        <v>-105.02</v>
      </c>
      <c r="O89">
        <f t="shared" si="4"/>
        <v>0</v>
      </c>
      <c r="Q89">
        <f t="shared" si="3"/>
        <v>-31.37</v>
      </c>
      <c r="AA89" s="7" t="s">
        <v>86</v>
      </c>
      <c r="AB89" s="8">
        <v>111114.7</v>
      </c>
      <c r="AC89" s="8">
        <v>0</v>
      </c>
      <c r="AD89" s="8">
        <v>0</v>
      </c>
      <c r="AE89" s="8">
        <v>0</v>
      </c>
      <c r="AF89" s="8">
        <v>567744.9</v>
      </c>
      <c r="AG89" s="8">
        <v>0</v>
      </c>
      <c r="AH89" s="8">
        <v>25560.3</v>
      </c>
      <c r="AI89" s="8">
        <v>704419.9</v>
      </c>
      <c r="AJ89" s="8">
        <v>536200</v>
      </c>
      <c r="AK89" s="8">
        <v>-168219.9</v>
      </c>
      <c r="AL89" s="8">
        <v>-31.37</v>
      </c>
      <c r="AN89" s="7" t="s">
        <v>86</v>
      </c>
      <c r="AO89" s="8">
        <v>0</v>
      </c>
      <c r="AP89" s="8">
        <v>0</v>
      </c>
      <c r="AQ89" s="8">
        <v>0</v>
      </c>
      <c r="AR89" s="8">
        <v>6313.5</v>
      </c>
      <c r="AS89" s="8">
        <v>1989</v>
      </c>
      <c r="AT89" s="8">
        <v>0</v>
      </c>
      <c r="AU89" s="8">
        <v>2690.4</v>
      </c>
      <c r="AV89" s="8">
        <v>10992.9</v>
      </c>
      <c r="AW89" s="8">
        <v>5362</v>
      </c>
      <c r="AX89" s="8">
        <v>-5630.9</v>
      </c>
      <c r="AY89" s="8">
        <v>-105.01</v>
      </c>
    </row>
    <row r="90" spans="3:51" ht="15.75" thickBot="1" x14ac:dyDescent="0.3">
      <c r="C90" s="7" t="s">
        <v>87</v>
      </c>
      <c r="D90" s="8">
        <v>0</v>
      </c>
      <c r="E90" s="8">
        <v>0</v>
      </c>
      <c r="F90" s="8">
        <v>0</v>
      </c>
      <c r="G90" s="8">
        <v>6412.5</v>
      </c>
      <c r="H90" s="8">
        <v>1890.2</v>
      </c>
      <c r="I90" s="8">
        <v>0</v>
      </c>
      <c r="J90" s="8">
        <v>2690.3</v>
      </c>
      <c r="K90" s="8">
        <v>10993</v>
      </c>
      <c r="L90" s="8">
        <v>16690</v>
      </c>
      <c r="M90" s="8">
        <v>5697</v>
      </c>
      <c r="N90" s="8">
        <v>34.130000000000003</v>
      </c>
      <c r="O90">
        <f t="shared" si="4"/>
        <v>1</v>
      </c>
      <c r="P90" s="18"/>
      <c r="Q90">
        <f t="shared" si="3"/>
        <v>-171.76</v>
      </c>
      <c r="AA90" s="7" t="s">
        <v>87</v>
      </c>
      <c r="AB90" s="8">
        <v>111114.7</v>
      </c>
      <c r="AC90" s="8">
        <v>0</v>
      </c>
      <c r="AD90" s="8">
        <v>0</v>
      </c>
      <c r="AE90" s="8">
        <v>0</v>
      </c>
      <c r="AF90" s="8">
        <v>567744.9</v>
      </c>
      <c r="AG90" s="8">
        <v>580309.1</v>
      </c>
      <c r="AH90" s="8">
        <v>3276508.4</v>
      </c>
      <c r="AI90" s="8">
        <v>4535677.0999999996</v>
      </c>
      <c r="AJ90" s="8">
        <v>1669000</v>
      </c>
      <c r="AK90" s="8">
        <v>-2866677.1</v>
      </c>
      <c r="AL90" s="8">
        <v>-171.76</v>
      </c>
      <c r="AN90" s="7" t="s">
        <v>87</v>
      </c>
      <c r="AO90" s="8">
        <v>0</v>
      </c>
      <c r="AP90" s="8">
        <v>0</v>
      </c>
      <c r="AQ90" s="8">
        <v>0</v>
      </c>
      <c r="AR90" s="8">
        <v>6313.5</v>
      </c>
      <c r="AS90" s="8">
        <v>1989</v>
      </c>
      <c r="AT90" s="8">
        <v>0</v>
      </c>
      <c r="AU90" s="8">
        <v>2690.4</v>
      </c>
      <c r="AV90" s="8">
        <v>10992.9</v>
      </c>
      <c r="AW90" s="8">
        <v>16690</v>
      </c>
      <c r="AX90" s="8">
        <v>5697.1</v>
      </c>
      <c r="AY90" s="8">
        <v>34.130000000000003</v>
      </c>
    </row>
    <row r="91" spans="3:51" ht="15.75" thickBot="1" x14ac:dyDescent="0.3">
      <c r="C91" s="7" t="s">
        <v>88</v>
      </c>
      <c r="D91" s="8">
        <v>0</v>
      </c>
      <c r="E91" s="8">
        <v>0</v>
      </c>
      <c r="F91" s="8">
        <v>0</v>
      </c>
      <c r="G91" s="8">
        <v>99.2</v>
      </c>
      <c r="H91" s="8">
        <v>1890.2</v>
      </c>
      <c r="I91" s="8">
        <v>0</v>
      </c>
      <c r="J91" s="8">
        <v>2690.3</v>
      </c>
      <c r="K91" s="8">
        <v>4679.7</v>
      </c>
      <c r="L91" s="8">
        <v>2700</v>
      </c>
      <c r="M91" s="8">
        <v>-1979.7</v>
      </c>
      <c r="N91" s="8">
        <v>-73.319999999999993</v>
      </c>
      <c r="O91">
        <f t="shared" si="4"/>
        <v>0</v>
      </c>
      <c r="Q91">
        <f t="shared" si="3"/>
        <v>-122.49</v>
      </c>
      <c r="AA91" s="7" t="s">
        <v>88</v>
      </c>
      <c r="AB91" s="8">
        <v>111114.7</v>
      </c>
      <c r="AC91" s="8">
        <v>0</v>
      </c>
      <c r="AD91" s="8">
        <v>0</v>
      </c>
      <c r="AE91" s="8">
        <v>151555.70000000001</v>
      </c>
      <c r="AF91" s="8">
        <v>0</v>
      </c>
      <c r="AG91" s="8">
        <v>0</v>
      </c>
      <c r="AH91" s="8">
        <v>338055.6</v>
      </c>
      <c r="AI91" s="8">
        <v>600725.9</v>
      </c>
      <c r="AJ91" s="8">
        <v>270000</v>
      </c>
      <c r="AK91" s="8">
        <v>-330725.90000000002</v>
      </c>
      <c r="AL91" s="8">
        <v>-122.49</v>
      </c>
      <c r="AN91" s="7" t="s">
        <v>88</v>
      </c>
      <c r="AO91" s="8">
        <v>0</v>
      </c>
      <c r="AP91" s="8">
        <v>0</v>
      </c>
      <c r="AQ91" s="8">
        <v>0</v>
      </c>
      <c r="AR91" s="8">
        <v>0</v>
      </c>
      <c r="AS91" s="8">
        <v>1989</v>
      </c>
      <c r="AT91" s="8">
        <v>0</v>
      </c>
      <c r="AU91" s="8">
        <v>2690.4</v>
      </c>
      <c r="AV91" s="8">
        <v>4679.3999999999996</v>
      </c>
      <c r="AW91" s="8">
        <v>2700</v>
      </c>
      <c r="AX91" s="8">
        <v>-1979.4</v>
      </c>
      <c r="AY91" s="8">
        <v>-73.31</v>
      </c>
    </row>
    <row r="92" spans="3:51" ht="15.75" thickBot="1" x14ac:dyDescent="0.3">
      <c r="C92" s="7" t="s">
        <v>89</v>
      </c>
      <c r="D92" s="8">
        <v>0</v>
      </c>
      <c r="E92" s="8">
        <v>0</v>
      </c>
      <c r="F92" s="8">
        <v>0</v>
      </c>
      <c r="G92" s="8">
        <v>8715.4</v>
      </c>
      <c r="H92" s="8">
        <v>0</v>
      </c>
      <c r="I92" s="8">
        <v>0</v>
      </c>
      <c r="J92" s="8">
        <v>2690.3</v>
      </c>
      <c r="K92" s="8">
        <v>11405.7</v>
      </c>
      <c r="L92" s="8">
        <v>2891</v>
      </c>
      <c r="M92" s="8">
        <v>-8514.7000000000007</v>
      </c>
      <c r="N92" s="8">
        <v>-294.52</v>
      </c>
      <c r="O92">
        <f t="shared" si="4"/>
        <v>0</v>
      </c>
      <c r="Q92">
        <f t="shared" si="3"/>
        <v>-143.66</v>
      </c>
      <c r="AA92" s="7" t="s">
        <v>89</v>
      </c>
      <c r="AB92" s="8">
        <v>111114.7</v>
      </c>
      <c r="AC92" s="8">
        <v>0</v>
      </c>
      <c r="AD92" s="8">
        <v>0</v>
      </c>
      <c r="AE92" s="8">
        <v>0</v>
      </c>
      <c r="AF92" s="8">
        <v>567744.9</v>
      </c>
      <c r="AG92" s="8">
        <v>0</v>
      </c>
      <c r="AH92" s="8">
        <v>25560.3</v>
      </c>
      <c r="AI92" s="8">
        <v>704419.9</v>
      </c>
      <c r="AJ92" s="8">
        <v>289100</v>
      </c>
      <c r="AK92" s="8">
        <v>-415319.9</v>
      </c>
      <c r="AL92" s="8">
        <v>-143.66</v>
      </c>
      <c r="AN92" s="7" t="s">
        <v>89</v>
      </c>
      <c r="AO92" s="8">
        <v>0</v>
      </c>
      <c r="AP92" s="8">
        <v>0</v>
      </c>
      <c r="AQ92" s="8">
        <v>0</v>
      </c>
      <c r="AR92" s="8">
        <v>9947.6</v>
      </c>
      <c r="AS92" s="8">
        <v>0</v>
      </c>
      <c r="AT92" s="8">
        <v>0</v>
      </c>
      <c r="AU92" s="8">
        <v>2690.4</v>
      </c>
      <c r="AV92" s="8">
        <v>12638</v>
      </c>
      <c r="AW92" s="8">
        <v>5362</v>
      </c>
      <c r="AX92" s="8">
        <v>-7276</v>
      </c>
      <c r="AY92" s="20">
        <v>-135.69999999999999</v>
      </c>
    </row>
    <row r="93" spans="3:51" ht="15.75" thickBot="1" x14ac:dyDescent="0.3">
      <c r="C93" s="7" t="s">
        <v>90</v>
      </c>
      <c r="D93" s="8">
        <v>0</v>
      </c>
      <c r="E93" s="8">
        <v>0</v>
      </c>
      <c r="F93" s="8">
        <v>0</v>
      </c>
      <c r="G93" s="8">
        <v>2548.6999999999998</v>
      </c>
      <c r="H93" s="8">
        <v>1890.2</v>
      </c>
      <c r="I93" s="8">
        <v>4834.8</v>
      </c>
      <c r="J93" s="8">
        <v>2690.3</v>
      </c>
      <c r="K93" s="8">
        <v>11964</v>
      </c>
      <c r="L93" s="8">
        <v>12600</v>
      </c>
      <c r="M93" s="8">
        <v>636</v>
      </c>
      <c r="N93" s="8">
        <v>5.05</v>
      </c>
      <c r="O93">
        <f t="shared" si="4"/>
        <v>0</v>
      </c>
      <c r="P93" s="18">
        <v>1</v>
      </c>
      <c r="Q93">
        <f t="shared" si="3"/>
        <v>21.47</v>
      </c>
      <c r="AA93" s="7" t="s">
        <v>90</v>
      </c>
      <c r="AB93" s="8">
        <v>111114.7</v>
      </c>
      <c r="AC93" s="8">
        <v>0</v>
      </c>
      <c r="AD93" s="8">
        <v>388705</v>
      </c>
      <c r="AE93" s="8">
        <v>151555.70000000001</v>
      </c>
      <c r="AF93" s="8">
        <v>0</v>
      </c>
      <c r="AG93" s="8">
        <v>0</v>
      </c>
      <c r="AH93" s="8">
        <v>338055.6</v>
      </c>
      <c r="AI93" s="8">
        <v>989430.9</v>
      </c>
      <c r="AJ93" s="8">
        <v>1260000</v>
      </c>
      <c r="AK93" s="8">
        <v>270569.09999999998</v>
      </c>
      <c r="AL93" s="8">
        <v>21.47</v>
      </c>
      <c r="AN93" s="7" t="s">
        <v>90</v>
      </c>
      <c r="AO93" s="8">
        <v>0</v>
      </c>
      <c r="AP93" s="8">
        <v>0</v>
      </c>
      <c r="AQ93" s="8">
        <v>0</v>
      </c>
      <c r="AR93" s="8">
        <v>2548.8000000000002</v>
      </c>
      <c r="AS93" s="8">
        <v>1989</v>
      </c>
      <c r="AT93" s="8">
        <v>4735.8</v>
      </c>
      <c r="AU93" s="8">
        <v>2690.4</v>
      </c>
      <c r="AV93" s="8">
        <v>11964</v>
      </c>
      <c r="AW93" s="8">
        <v>12600</v>
      </c>
      <c r="AX93" s="8">
        <v>636</v>
      </c>
      <c r="AY93" s="8">
        <v>5.05</v>
      </c>
    </row>
    <row r="94" spans="3:51" ht="15.75" thickBot="1" x14ac:dyDescent="0.3">
      <c r="C94" s="7" t="s">
        <v>91</v>
      </c>
      <c r="D94" s="8">
        <v>0</v>
      </c>
      <c r="E94" s="8">
        <v>0</v>
      </c>
      <c r="F94" s="8">
        <v>0</v>
      </c>
      <c r="G94" s="8">
        <v>6412.5</v>
      </c>
      <c r="H94" s="8">
        <v>0</v>
      </c>
      <c r="I94" s="8">
        <v>4834.8</v>
      </c>
      <c r="J94" s="8">
        <v>0</v>
      </c>
      <c r="K94" s="8">
        <v>11247.2</v>
      </c>
      <c r="L94" s="8">
        <v>9849</v>
      </c>
      <c r="M94" s="8">
        <v>-1398.2</v>
      </c>
      <c r="N94" s="8">
        <v>-14.2</v>
      </c>
      <c r="O94">
        <f t="shared" si="4"/>
        <v>0</v>
      </c>
      <c r="Q94">
        <f t="shared" si="3"/>
        <v>-314.76</v>
      </c>
      <c r="AA94" s="7" t="s">
        <v>91</v>
      </c>
      <c r="AB94" s="8">
        <v>111114.7</v>
      </c>
      <c r="AC94" s="8">
        <v>0</v>
      </c>
      <c r="AD94" s="8">
        <v>0</v>
      </c>
      <c r="AE94" s="8">
        <v>0</v>
      </c>
      <c r="AF94" s="8">
        <v>697313.2</v>
      </c>
      <c r="AG94" s="8">
        <v>0</v>
      </c>
      <c r="AH94" s="8">
        <v>3276508.4</v>
      </c>
      <c r="AI94" s="8">
        <v>4084936.3</v>
      </c>
      <c r="AJ94" s="8">
        <v>984900</v>
      </c>
      <c r="AK94" s="8">
        <v>-3100036.3</v>
      </c>
      <c r="AL94" s="8">
        <v>-314.76</v>
      </c>
      <c r="AN94" s="7" t="s">
        <v>91</v>
      </c>
      <c r="AO94" s="8">
        <v>0</v>
      </c>
      <c r="AP94" s="8">
        <v>0</v>
      </c>
      <c r="AQ94" s="8">
        <v>0</v>
      </c>
      <c r="AR94" s="8">
        <v>6313.5</v>
      </c>
      <c r="AS94" s="8">
        <v>0</v>
      </c>
      <c r="AT94" s="8">
        <v>4933.7</v>
      </c>
      <c r="AU94" s="8">
        <v>0</v>
      </c>
      <c r="AV94" s="8">
        <v>11247.2</v>
      </c>
      <c r="AW94" s="8">
        <v>9849</v>
      </c>
      <c r="AX94" s="8">
        <v>-1398.2</v>
      </c>
      <c r="AY94" s="8">
        <v>-14.2</v>
      </c>
    </row>
    <row r="95" spans="3:51" ht="15.75" thickBot="1" x14ac:dyDescent="0.3">
      <c r="C95" s="7" t="s">
        <v>92</v>
      </c>
      <c r="D95" s="8">
        <v>742.2</v>
      </c>
      <c r="E95" s="8">
        <v>14403.6</v>
      </c>
      <c r="F95" s="8">
        <v>0</v>
      </c>
      <c r="G95" s="8">
        <v>4402.1000000000004</v>
      </c>
      <c r="H95" s="8">
        <v>1890.2</v>
      </c>
      <c r="I95" s="8">
        <v>0</v>
      </c>
      <c r="J95" s="8">
        <v>2690.3</v>
      </c>
      <c r="K95" s="8">
        <v>24128.5</v>
      </c>
      <c r="L95" s="8">
        <v>25150</v>
      </c>
      <c r="M95" s="8">
        <v>1021.5</v>
      </c>
      <c r="N95" s="8">
        <v>4.0599999999999996</v>
      </c>
      <c r="O95">
        <f t="shared" si="4"/>
        <v>0</v>
      </c>
      <c r="Q95">
        <f t="shared" si="3"/>
        <v>34.68</v>
      </c>
      <c r="AA95" s="7" t="s">
        <v>92</v>
      </c>
      <c r="AB95" s="8">
        <v>111114.7</v>
      </c>
      <c r="AC95" s="8">
        <v>0</v>
      </c>
      <c r="AD95" s="8">
        <v>0</v>
      </c>
      <c r="AE95" s="8">
        <v>45545.2</v>
      </c>
      <c r="AF95" s="8">
        <v>567744.9</v>
      </c>
      <c r="AG95" s="8">
        <v>580309.1</v>
      </c>
      <c r="AH95" s="8">
        <v>338055.6</v>
      </c>
      <c r="AI95" s="8">
        <v>1642769.5</v>
      </c>
      <c r="AJ95" s="8">
        <v>2515000</v>
      </c>
      <c r="AK95" s="8">
        <v>872230.5</v>
      </c>
      <c r="AL95" s="8">
        <v>34.68</v>
      </c>
      <c r="AN95" s="7" t="s">
        <v>92</v>
      </c>
      <c r="AO95" s="8">
        <v>643.1</v>
      </c>
      <c r="AP95" s="8">
        <v>14502.9</v>
      </c>
      <c r="AQ95" s="8">
        <v>0</v>
      </c>
      <c r="AR95" s="8">
        <v>4303.1000000000004</v>
      </c>
      <c r="AS95" s="8">
        <v>1989</v>
      </c>
      <c r="AT95" s="8">
        <v>0</v>
      </c>
      <c r="AU95" s="8">
        <v>2690.4</v>
      </c>
      <c r="AV95" s="8">
        <v>24128.400000000001</v>
      </c>
      <c r="AW95" s="8">
        <v>25150</v>
      </c>
      <c r="AX95" s="8">
        <v>1021.6</v>
      </c>
      <c r="AY95" s="8">
        <v>4.0599999999999996</v>
      </c>
    </row>
    <row r="96" spans="3:51" ht="15.75" thickBot="1" x14ac:dyDescent="0.3"/>
    <row r="97" spans="3:41" ht="15.75" thickBot="1" x14ac:dyDescent="0.3">
      <c r="C97" s="9" t="s">
        <v>226</v>
      </c>
      <c r="D97" s="10">
        <v>132199.6</v>
      </c>
      <c r="AA97" s="9" t="s">
        <v>226</v>
      </c>
      <c r="AB97" s="10">
        <v>9507842.4000000004</v>
      </c>
      <c r="AN97" s="9" t="s">
        <v>226</v>
      </c>
      <c r="AO97" s="10">
        <v>132204.4</v>
      </c>
    </row>
    <row r="98" spans="3:41" ht="21.75" thickBot="1" x14ac:dyDescent="0.3">
      <c r="C98" s="9" t="s">
        <v>227</v>
      </c>
      <c r="D98" s="10">
        <v>0</v>
      </c>
      <c r="AA98" s="9" t="s">
        <v>227</v>
      </c>
      <c r="AB98" s="10">
        <v>0</v>
      </c>
      <c r="AN98" s="9" t="s">
        <v>227</v>
      </c>
      <c r="AO98" s="10">
        <v>0</v>
      </c>
    </row>
    <row r="99" spans="3:41" ht="21.75" thickBot="1" x14ac:dyDescent="0.3">
      <c r="C99" s="9" t="s">
        <v>228</v>
      </c>
      <c r="D99" s="10">
        <v>420576.7</v>
      </c>
      <c r="AA99" s="9" t="s">
        <v>228</v>
      </c>
      <c r="AB99" s="10">
        <v>45456538.600000001</v>
      </c>
      <c r="AN99" s="9" t="s">
        <v>228</v>
      </c>
      <c r="AO99" s="10">
        <v>423047.7</v>
      </c>
    </row>
    <row r="100" spans="3:41" ht="21.75" thickBot="1" x14ac:dyDescent="0.3">
      <c r="C100" s="9" t="s">
        <v>229</v>
      </c>
      <c r="D100" s="10">
        <v>420573</v>
      </c>
      <c r="AA100" s="9" t="s">
        <v>229</v>
      </c>
      <c r="AB100" s="10">
        <v>42057300</v>
      </c>
      <c r="AN100" s="9" t="s">
        <v>229</v>
      </c>
      <c r="AO100" s="10">
        <v>423044</v>
      </c>
    </row>
    <row r="101" spans="3:41" ht="32.25" thickBot="1" x14ac:dyDescent="0.3">
      <c r="C101" s="9" t="s">
        <v>230</v>
      </c>
      <c r="D101" s="10">
        <v>3.7</v>
      </c>
      <c r="AA101" s="9" t="s">
        <v>230</v>
      </c>
      <c r="AB101" s="10">
        <v>3399238.6</v>
      </c>
      <c r="AN101" s="9" t="s">
        <v>230</v>
      </c>
      <c r="AO101" s="10">
        <v>3.7</v>
      </c>
    </row>
    <row r="102" spans="3:41" ht="32.25" thickBot="1" x14ac:dyDescent="0.3">
      <c r="C102" s="9" t="s">
        <v>231</v>
      </c>
      <c r="D102" s="10"/>
      <c r="AA102" s="9" t="s">
        <v>231</v>
      </c>
      <c r="AB102" s="10"/>
      <c r="AN102" s="9" t="s">
        <v>231</v>
      </c>
      <c r="AO102" s="10"/>
    </row>
    <row r="103" spans="3:41" ht="32.25" thickBot="1" x14ac:dyDescent="0.3">
      <c r="C103" s="9" t="s">
        <v>232</v>
      </c>
      <c r="D103" s="10"/>
      <c r="AA103" s="9" t="s">
        <v>232</v>
      </c>
      <c r="AB103" s="10"/>
      <c r="AN103" s="9" t="s">
        <v>232</v>
      </c>
      <c r="AO103" s="10"/>
    </row>
    <row r="104" spans="3:41" ht="21.75" thickBot="1" x14ac:dyDescent="0.3">
      <c r="C104" s="9" t="s">
        <v>233</v>
      </c>
      <c r="D104" s="10">
        <v>0</v>
      </c>
      <c r="AA104" s="9" t="s">
        <v>233</v>
      </c>
      <c r="AB104" s="10">
        <v>0</v>
      </c>
      <c r="AN104" s="9" t="s">
        <v>233</v>
      </c>
      <c r="AO104" s="10">
        <v>0</v>
      </c>
    </row>
    <row r="106" spans="3:41" x14ac:dyDescent="0.25">
      <c r="C106" s="11" t="s">
        <v>234</v>
      </c>
      <c r="AA106" s="11" t="s">
        <v>234</v>
      </c>
      <c r="AN106" s="11" t="s">
        <v>234</v>
      </c>
    </row>
    <row r="108" spans="3:41" x14ac:dyDescent="0.25">
      <c r="C108" s="12" t="s">
        <v>235</v>
      </c>
      <c r="AA108" s="12" t="s">
        <v>235</v>
      </c>
      <c r="AN108" s="12" t="s">
        <v>235</v>
      </c>
    </row>
    <row r="109" spans="3:41" x14ac:dyDescent="0.25">
      <c r="C109" s="12" t="s">
        <v>394</v>
      </c>
      <c r="AA109" s="12" t="s">
        <v>359</v>
      </c>
      <c r="AN109" s="12" t="s">
        <v>359</v>
      </c>
    </row>
  </sheetData>
  <hyperlinks>
    <hyperlink ref="C106" r:id="rId1" display="https://miau.my-x.hu/myx-free/coco/test/495029920231129152151.html" xr:uid="{6A987CA0-9A9B-4200-B805-B0FC51677D9D}"/>
    <hyperlink ref="AA106" r:id="rId2" display="https://miau.my-x.hu/myx-free/coco/test/924877420231129152601.html" xr:uid="{8913C43D-A6C1-46D1-B271-C55082D3AAFA}"/>
    <hyperlink ref="AN106" r:id="rId3" display="https://miau.my-x.hu/myx-free/coco/test/956084520231129153748.html" xr:uid="{7A1D2601-06BA-4029-B6E9-176FCB4C5E7B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nyers adat</vt:lpstr>
      <vt:lpstr>feldolgozott adat</vt:lpstr>
      <vt:lpstr>nyers adat (2)</vt:lpstr>
      <vt:lpstr>FELDOZOTT 2</vt:lpstr>
      <vt:lpstr>FELDOZOTT 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Gábor Kosdi</dc:creator>
  <cp:lastModifiedBy>Gábor Kosdi</cp:lastModifiedBy>
  <dcterms:created xsi:type="dcterms:W3CDTF">2023-11-28T15:10:55Z</dcterms:created>
  <dcterms:modified xsi:type="dcterms:W3CDTF">2023-11-29T14:45:50Z</dcterms:modified>
</cp:coreProperties>
</file>