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BB7F4890-0472-4E35-B2AF-B8C09EA43743}" xr6:coauthVersionLast="47" xr6:coauthVersionMax="47" xr10:uidLastSave="{00000000-0000-0000-0000-000000000000}"/>
  <bookViews>
    <workbookView xWindow="-108" yWindow="-108" windowWidth="23256" windowHeight="12456" activeTab="6" xr2:uid="{02AA96A2-9165-4516-9A0C-117AEA9FEA3B}"/>
  </bookViews>
  <sheets>
    <sheet name="random" sheetId="1" r:id="rId1"/>
    <sheet name="fix" sheetId="2" r:id="rId2"/>
    <sheet name="fix (2)" sheetId="3" r:id="rId3"/>
    <sheet name="modell_opt" sheetId="4" r:id="rId4"/>
    <sheet name="modell_0" sheetId="5" r:id="rId5"/>
    <sheet name="modell1" sheetId="6" r:id="rId6"/>
    <sheet name="forecast1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" i="5" l="1"/>
  <c r="M104" i="7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Q112" i="5"/>
  <c r="S105" i="5" s="1"/>
  <c r="Q136" i="5"/>
  <c r="Q135" i="5"/>
  <c r="Q133" i="5"/>
  <c r="Q129" i="5"/>
  <c r="Q12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07" i="5"/>
  <c r="Q108" i="5"/>
  <c r="Q109" i="5"/>
  <c r="Q110" i="5"/>
  <c r="Q111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8" i="5"/>
  <c r="Q130" i="5"/>
  <c r="Q131" i="5"/>
  <c r="Q132" i="5"/>
  <c r="Q134" i="5"/>
  <c r="Q137" i="5"/>
  <c r="Q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07" i="5"/>
  <c r="Q105" i="5" l="1"/>
  <c r="AA104" i="4"/>
  <c r="AA103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A79" i="4"/>
  <c r="AA78" i="4"/>
  <c r="AA77" i="4"/>
  <c r="AA76" i="4"/>
  <c r="AA75" i="4"/>
  <c r="AA74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X104" i="4"/>
  <c r="X103" i="4"/>
  <c r="X102" i="4"/>
  <c r="X101" i="4"/>
  <c r="X100" i="4"/>
  <c r="X99" i="4"/>
  <c r="X98" i="4"/>
  <c r="X97" i="4"/>
  <c r="X96" i="4"/>
  <c r="X95" i="4"/>
  <c r="X94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2" i="4"/>
  <c r="X73" i="4"/>
  <c r="X74" i="4"/>
  <c r="X9" i="3"/>
  <c r="X10" i="3"/>
  <c r="X11" i="3"/>
  <c r="X12" i="3"/>
  <c r="X13" i="3"/>
  <c r="X14" i="3"/>
  <c r="X39" i="3" s="1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8" i="3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G38" i="4"/>
  <c r="AF38" i="4"/>
  <c r="AE38" i="4"/>
  <c r="AD38" i="4"/>
  <c r="AC38" i="4"/>
  <c r="AB38" i="4"/>
  <c r="AA38" i="4"/>
  <c r="Z38" i="4"/>
  <c r="Y38" i="4"/>
  <c r="X38" i="4"/>
  <c r="AG37" i="4"/>
  <c r="AF37" i="4"/>
  <c r="AE37" i="4"/>
  <c r="AD37" i="4"/>
  <c r="AC37" i="4"/>
  <c r="AB37" i="4"/>
  <c r="AA37" i="4"/>
  <c r="Z37" i="4"/>
  <c r="Y37" i="4"/>
  <c r="X37" i="4"/>
  <c r="AG36" i="4"/>
  <c r="AF36" i="4"/>
  <c r="AE36" i="4"/>
  <c r="AD36" i="4"/>
  <c r="AC36" i="4"/>
  <c r="AB36" i="4"/>
  <c r="AA36" i="4"/>
  <c r="Z36" i="4"/>
  <c r="Y36" i="4"/>
  <c r="X36" i="4"/>
  <c r="AG35" i="4"/>
  <c r="AF35" i="4"/>
  <c r="AE35" i="4"/>
  <c r="AD35" i="4"/>
  <c r="AC35" i="4"/>
  <c r="AB35" i="4"/>
  <c r="AA35" i="4"/>
  <c r="Z35" i="4"/>
  <c r="Y35" i="4"/>
  <c r="X35" i="4"/>
  <c r="AG34" i="4"/>
  <c r="AF34" i="4"/>
  <c r="AE34" i="4"/>
  <c r="AD34" i="4"/>
  <c r="AC34" i="4"/>
  <c r="AB34" i="4"/>
  <c r="AA34" i="4"/>
  <c r="Z34" i="4"/>
  <c r="Y34" i="4"/>
  <c r="X34" i="4"/>
  <c r="AG33" i="4"/>
  <c r="AF33" i="4"/>
  <c r="AE33" i="4"/>
  <c r="AD33" i="4"/>
  <c r="AC33" i="4"/>
  <c r="AB33" i="4"/>
  <c r="AA33" i="4"/>
  <c r="Z33" i="4"/>
  <c r="Y33" i="4"/>
  <c r="X33" i="4"/>
  <c r="AG32" i="4"/>
  <c r="AF32" i="4"/>
  <c r="AE32" i="4"/>
  <c r="AD32" i="4"/>
  <c r="AC32" i="4"/>
  <c r="AB32" i="4"/>
  <c r="AA32" i="4"/>
  <c r="Z32" i="4"/>
  <c r="Y32" i="4"/>
  <c r="X32" i="4"/>
  <c r="AG31" i="4"/>
  <c r="AF31" i="4"/>
  <c r="AE31" i="4"/>
  <c r="AD31" i="4"/>
  <c r="AC31" i="4"/>
  <c r="AB31" i="4"/>
  <c r="AA31" i="4"/>
  <c r="Z31" i="4"/>
  <c r="Y31" i="4"/>
  <c r="X31" i="4"/>
  <c r="AG30" i="4"/>
  <c r="AF30" i="4"/>
  <c r="AE30" i="4"/>
  <c r="AD30" i="4"/>
  <c r="AC30" i="4"/>
  <c r="AB30" i="4"/>
  <c r="AA30" i="4"/>
  <c r="Z30" i="4"/>
  <c r="Y30" i="4"/>
  <c r="X30" i="4"/>
  <c r="AG29" i="4"/>
  <c r="AF29" i="4"/>
  <c r="AE29" i="4"/>
  <c r="AD29" i="4"/>
  <c r="AC29" i="4"/>
  <c r="AB29" i="4"/>
  <c r="AA29" i="4"/>
  <c r="Z29" i="4"/>
  <c r="Y29" i="4"/>
  <c r="X29" i="4"/>
  <c r="AG28" i="4"/>
  <c r="AF28" i="4"/>
  <c r="AE28" i="4"/>
  <c r="AD28" i="4"/>
  <c r="AC28" i="4"/>
  <c r="AB28" i="4"/>
  <c r="AA28" i="4"/>
  <c r="Z28" i="4"/>
  <c r="Y28" i="4"/>
  <c r="X28" i="4"/>
  <c r="AG27" i="4"/>
  <c r="AF27" i="4"/>
  <c r="AE27" i="4"/>
  <c r="AD27" i="4"/>
  <c r="AC27" i="4"/>
  <c r="AB27" i="4"/>
  <c r="AA27" i="4"/>
  <c r="Z27" i="4"/>
  <c r="Y27" i="4"/>
  <c r="X27" i="4"/>
  <c r="AG26" i="4"/>
  <c r="AF26" i="4"/>
  <c r="AE26" i="4"/>
  <c r="AD26" i="4"/>
  <c r="AC26" i="4"/>
  <c r="AB26" i="4"/>
  <c r="AA26" i="4"/>
  <c r="Z26" i="4"/>
  <c r="Y26" i="4"/>
  <c r="X26" i="4"/>
  <c r="AG25" i="4"/>
  <c r="AF25" i="4"/>
  <c r="AE25" i="4"/>
  <c r="AD25" i="4"/>
  <c r="AC25" i="4"/>
  <c r="AB25" i="4"/>
  <c r="AA25" i="4"/>
  <c r="Z25" i="4"/>
  <c r="Y25" i="4"/>
  <c r="X25" i="4"/>
  <c r="AG24" i="4"/>
  <c r="AF24" i="4"/>
  <c r="AE24" i="4"/>
  <c r="AD24" i="4"/>
  <c r="AC24" i="4"/>
  <c r="AB24" i="4"/>
  <c r="AA24" i="4"/>
  <c r="Z24" i="4"/>
  <c r="Y24" i="4"/>
  <c r="X24" i="4"/>
  <c r="AG23" i="4"/>
  <c r="AF23" i="4"/>
  <c r="AE23" i="4"/>
  <c r="AD23" i="4"/>
  <c r="AC23" i="4"/>
  <c r="AB23" i="4"/>
  <c r="AA23" i="4"/>
  <c r="Z23" i="4"/>
  <c r="Y23" i="4"/>
  <c r="X23" i="4"/>
  <c r="AG22" i="4"/>
  <c r="AF22" i="4"/>
  <c r="AE22" i="4"/>
  <c r="AD22" i="4"/>
  <c r="AC22" i="4"/>
  <c r="AB22" i="4"/>
  <c r="AA22" i="4"/>
  <c r="Z22" i="4"/>
  <c r="Y22" i="4"/>
  <c r="X22" i="4"/>
  <c r="AG21" i="4"/>
  <c r="AF21" i="4"/>
  <c r="AE21" i="4"/>
  <c r="AD21" i="4"/>
  <c r="AC21" i="4"/>
  <c r="AB21" i="4"/>
  <c r="AA21" i="4"/>
  <c r="Z21" i="4"/>
  <c r="Y21" i="4"/>
  <c r="X21" i="4"/>
  <c r="AG20" i="4"/>
  <c r="AF20" i="4"/>
  <c r="AE20" i="4"/>
  <c r="AD20" i="4"/>
  <c r="AC20" i="4"/>
  <c r="AB20" i="4"/>
  <c r="AA20" i="4"/>
  <c r="Z20" i="4"/>
  <c r="Y20" i="4"/>
  <c r="X20" i="4"/>
  <c r="AG19" i="4"/>
  <c r="AF19" i="4"/>
  <c r="AE19" i="4"/>
  <c r="AD19" i="4"/>
  <c r="AC19" i="4"/>
  <c r="AB19" i="4"/>
  <c r="AA19" i="4"/>
  <c r="Z19" i="4"/>
  <c r="Y19" i="4"/>
  <c r="X19" i="4"/>
  <c r="AG18" i="4"/>
  <c r="AF18" i="4"/>
  <c r="AE18" i="4"/>
  <c r="AD18" i="4"/>
  <c r="AC18" i="4"/>
  <c r="AB18" i="4"/>
  <c r="AA18" i="4"/>
  <c r="Z18" i="4"/>
  <c r="Y18" i="4"/>
  <c r="X18" i="4"/>
  <c r="AG17" i="4"/>
  <c r="AF17" i="4"/>
  <c r="AE17" i="4"/>
  <c r="AD17" i="4"/>
  <c r="AC17" i="4"/>
  <c r="AB17" i="4"/>
  <c r="AA17" i="4"/>
  <c r="Z17" i="4"/>
  <c r="Y17" i="4"/>
  <c r="X17" i="4"/>
  <c r="AG16" i="4"/>
  <c r="AF16" i="4"/>
  <c r="AE16" i="4"/>
  <c r="AD16" i="4"/>
  <c r="AC16" i="4"/>
  <c r="AB16" i="4"/>
  <c r="AA16" i="4"/>
  <c r="Z16" i="4"/>
  <c r="Y16" i="4"/>
  <c r="X16" i="4"/>
  <c r="AG15" i="4"/>
  <c r="AF15" i="4"/>
  <c r="AE15" i="4"/>
  <c r="AD15" i="4"/>
  <c r="AC15" i="4"/>
  <c r="AB15" i="4"/>
  <c r="AA15" i="4"/>
  <c r="Z15" i="4"/>
  <c r="Y15" i="4"/>
  <c r="X15" i="4"/>
  <c r="AG14" i="4"/>
  <c r="AF14" i="4"/>
  <c r="AE14" i="4"/>
  <c r="AD14" i="4"/>
  <c r="AC14" i="4"/>
  <c r="AB14" i="4"/>
  <c r="AA14" i="4"/>
  <c r="Z14" i="4"/>
  <c r="Y14" i="4"/>
  <c r="X14" i="4"/>
  <c r="AG13" i="4"/>
  <c r="AF13" i="4"/>
  <c r="AE13" i="4"/>
  <c r="AD13" i="4"/>
  <c r="AC13" i="4"/>
  <c r="AB13" i="4"/>
  <c r="AA13" i="4"/>
  <c r="Z13" i="4"/>
  <c r="Y13" i="4"/>
  <c r="X13" i="4"/>
  <c r="AG12" i="4"/>
  <c r="AF12" i="4"/>
  <c r="AE12" i="4"/>
  <c r="AD12" i="4"/>
  <c r="AC12" i="4"/>
  <c r="AB12" i="4"/>
  <c r="AA12" i="4"/>
  <c r="Z12" i="4"/>
  <c r="Y12" i="4"/>
  <c r="X12" i="4"/>
  <c r="AG11" i="4"/>
  <c r="AF11" i="4"/>
  <c r="AE11" i="4"/>
  <c r="AD11" i="4"/>
  <c r="AC11" i="4"/>
  <c r="AB11" i="4"/>
  <c r="AA11" i="4"/>
  <c r="Z11" i="4"/>
  <c r="Y11" i="4"/>
  <c r="X11" i="4"/>
  <c r="AG10" i="4"/>
  <c r="AF10" i="4"/>
  <c r="AE10" i="4"/>
  <c r="AD10" i="4"/>
  <c r="AC10" i="4"/>
  <c r="AB10" i="4"/>
  <c r="AA10" i="4"/>
  <c r="Z10" i="4"/>
  <c r="Y10" i="4"/>
  <c r="X10" i="4"/>
  <c r="AG9" i="4"/>
  <c r="AF9" i="4"/>
  <c r="AE9" i="4"/>
  <c r="AD9" i="4"/>
  <c r="AC9" i="4"/>
  <c r="AB9" i="4"/>
  <c r="AA9" i="4"/>
  <c r="Z9" i="4"/>
  <c r="Y9" i="4"/>
  <c r="X9" i="4"/>
  <c r="AG8" i="4"/>
  <c r="AF8" i="4"/>
  <c r="AE8" i="4"/>
  <c r="AD8" i="4"/>
  <c r="AC8" i="4"/>
  <c r="AB8" i="4"/>
  <c r="AA8" i="4"/>
  <c r="Z8" i="4"/>
  <c r="Y8" i="4"/>
  <c r="X8" i="4"/>
  <c r="AG7" i="4"/>
  <c r="AF7" i="4"/>
  <c r="AE7" i="4"/>
  <c r="AD7" i="4"/>
  <c r="AC7" i="4"/>
  <c r="AB7" i="4"/>
  <c r="AA7" i="4"/>
  <c r="Z7" i="4"/>
  <c r="Y7" i="4"/>
  <c r="X7" i="4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8" i="3"/>
  <c r="L43" i="2"/>
  <c r="K43" i="2"/>
  <c r="J43" i="2"/>
  <c r="J45" i="2" s="1"/>
  <c r="I43" i="2"/>
  <c r="H43" i="2"/>
  <c r="G43" i="2"/>
  <c r="F43" i="2"/>
  <c r="E43" i="2"/>
  <c r="D43" i="2"/>
  <c r="D45" i="2" s="1"/>
  <c r="C43" i="2"/>
  <c r="B43" i="2"/>
  <c r="B45" i="2" s="1"/>
  <c r="L42" i="2"/>
  <c r="K42" i="2"/>
  <c r="J42" i="2"/>
  <c r="I42" i="2"/>
  <c r="H42" i="2"/>
  <c r="G42" i="2"/>
  <c r="F42" i="2"/>
  <c r="F44" i="2" s="1"/>
  <c r="E42" i="2"/>
  <c r="D42" i="2"/>
  <c r="D44" i="2" s="1"/>
  <c r="C42" i="2"/>
  <c r="B42" i="2"/>
  <c r="B44" i="2" s="1"/>
  <c r="A43" i="2"/>
  <c r="A42" i="2"/>
  <c r="L41" i="2"/>
  <c r="K41" i="2"/>
  <c r="K45" i="2" s="1"/>
  <c r="J41" i="2"/>
  <c r="I41" i="2"/>
  <c r="I45" i="2" s="1"/>
  <c r="H41" i="2"/>
  <c r="H45" i="2" s="1"/>
  <c r="G41" i="2"/>
  <c r="G45" i="2" s="1"/>
  <c r="F41" i="2"/>
  <c r="F45" i="2" s="1"/>
  <c r="E41" i="2"/>
  <c r="E45" i="2" s="1"/>
  <c r="D41" i="2"/>
  <c r="C41" i="2"/>
  <c r="C45" i="2" s="1"/>
  <c r="B41" i="2"/>
  <c r="L40" i="2"/>
  <c r="K40" i="2"/>
  <c r="K44" i="2" s="1"/>
  <c r="J40" i="2"/>
  <c r="J44" i="2" s="1"/>
  <c r="I40" i="2"/>
  <c r="I44" i="2" s="1"/>
  <c r="H40" i="2"/>
  <c r="H44" i="2" s="1"/>
  <c r="G40" i="2"/>
  <c r="G44" i="2" s="1"/>
  <c r="F40" i="2"/>
  <c r="E40" i="2"/>
  <c r="E44" i="2" s="1"/>
  <c r="D40" i="2"/>
  <c r="C40" i="2"/>
  <c r="C44" i="2" s="1"/>
  <c r="B40" i="2"/>
  <c r="V41" i="3"/>
  <c r="V40" i="3"/>
  <c r="K38" i="3"/>
  <c r="U38" i="3" s="1"/>
  <c r="J38" i="3"/>
  <c r="T38" i="3" s="1"/>
  <c r="I38" i="3"/>
  <c r="S38" i="3" s="1"/>
  <c r="H38" i="3"/>
  <c r="R38" i="3" s="1"/>
  <c r="G38" i="3"/>
  <c r="Q38" i="3" s="1"/>
  <c r="F38" i="3"/>
  <c r="P38" i="3" s="1"/>
  <c r="E38" i="3"/>
  <c r="O38" i="3" s="1"/>
  <c r="D38" i="3"/>
  <c r="N38" i="3" s="1"/>
  <c r="C38" i="3"/>
  <c r="M38" i="3" s="1"/>
  <c r="K37" i="3"/>
  <c r="U37" i="3" s="1"/>
  <c r="J37" i="3"/>
  <c r="T37" i="3" s="1"/>
  <c r="I37" i="3"/>
  <c r="S37" i="3" s="1"/>
  <c r="H37" i="3"/>
  <c r="R37" i="3" s="1"/>
  <c r="G37" i="3"/>
  <c r="Q37" i="3" s="1"/>
  <c r="F37" i="3"/>
  <c r="P37" i="3" s="1"/>
  <c r="E37" i="3"/>
  <c r="O37" i="3" s="1"/>
  <c r="D37" i="3"/>
  <c r="N37" i="3" s="1"/>
  <c r="C37" i="3"/>
  <c r="M37" i="3" s="1"/>
  <c r="K36" i="3"/>
  <c r="U36" i="3" s="1"/>
  <c r="J36" i="3"/>
  <c r="T36" i="3" s="1"/>
  <c r="I36" i="3"/>
  <c r="S36" i="3" s="1"/>
  <c r="H36" i="3"/>
  <c r="R36" i="3" s="1"/>
  <c r="G36" i="3"/>
  <c r="Q36" i="3" s="1"/>
  <c r="F36" i="3"/>
  <c r="P36" i="3" s="1"/>
  <c r="E36" i="3"/>
  <c r="O36" i="3" s="1"/>
  <c r="D36" i="3"/>
  <c r="N36" i="3" s="1"/>
  <c r="C36" i="3"/>
  <c r="M36" i="3" s="1"/>
  <c r="K35" i="3"/>
  <c r="U35" i="3" s="1"/>
  <c r="J35" i="3"/>
  <c r="T35" i="3" s="1"/>
  <c r="I35" i="3"/>
  <c r="S35" i="3" s="1"/>
  <c r="H35" i="3"/>
  <c r="R35" i="3" s="1"/>
  <c r="G35" i="3"/>
  <c r="Q35" i="3" s="1"/>
  <c r="F35" i="3"/>
  <c r="P35" i="3" s="1"/>
  <c r="E35" i="3"/>
  <c r="O35" i="3" s="1"/>
  <c r="D35" i="3"/>
  <c r="N35" i="3" s="1"/>
  <c r="C35" i="3"/>
  <c r="M35" i="3" s="1"/>
  <c r="K34" i="3"/>
  <c r="U34" i="3" s="1"/>
  <c r="J34" i="3"/>
  <c r="T34" i="3" s="1"/>
  <c r="I34" i="3"/>
  <c r="S34" i="3" s="1"/>
  <c r="H34" i="3"/>
  <c r="R34" i="3" s="1"/>
  <c r="G34" i="3"/>
  <c r="Q34" i="3" s="1"/>
  <c r="F34" i="3"/>
  <c r="P34" i="3" s="1"/>
  <c r="E34" i="3"/>
  <c r="O34" i="3" s="1"/>
  <c r="D34" i="3"/>
  <c r="N34" i="3" s="1"/>
  <c r="C34" i="3"/>
  <c r="M34" i="3" s="1"/>
  <c r="K33" i="3"/>
  <c r="U33" i="3" s="1"/>
  <c r="J33" i="3"/>
  <c r="T33" i="3" s="1"/>
  <c r="I33" i="3"/>
  <c r="S33" i="3" s="1"/>
  <c r="H33" i="3"/>
  <c r="R33" i="3" s="1"/>
  <c r="G33" i="3"/>
  <c r="Q33" i="3" s="1"/>
  <c r="F33" i="3"/>
  <c r="P33" i="3" s="1"/>
  <c r="E33" i="3"/>
  <c r="O33" i="3" s="1"/>
  <c r="D33" i="3"/>
  <c r="N33" i="3" s="1"/>
  <c r="C33" i="3"/>
  <c r="M33" i="3" s="1"/>
  <c r="K32" i="3"/>
  <c r="U32" i="3" s="1"/>
  <c r="J32" i="3"/>
  <c r="T32" i="3" s="1"/>
  <c r="I32" i="3"/>
  <c r="S32" i="3" s="1"/>
  <c r="H32" i="3"/>
  <c r="R32" i="3" s="1"/>
  <c r="G32" i="3"/>
  <c r="Q32" i="3" s="1"/>
  <c r="F32" i="3"/>
  <c r="P32" i="3" s="1"/>
  <c r="E32" i="3"/>
  <c r="O32" i="3" s="1"/>
  <c r="D32" i="3"/>
  <c r="N32" i="3" s="1"/>
  <c r="C32" i="3"/>
  <c r="M32" i="3" s="1"/>
  <c r="K31" i="3"/>
  <c r="U31" i="3" s="1"/>
  <c r="J31" i="3"/>
  <c r="T31" i="3" s="1"/>
  <c r="I31" i="3"/>
  <c r="S31" i="3" s="1"/>
  <c r="H31" i="3"/>
  <c r="R31" i="3" s="1"/>
  <c r="G31" i="3"/>
  <c r="Q31" i="3" s="1"/>
  <c r="F31" i="3"/>
  <c r="P31" i="3" s="1"/>
  <c r="E31" i="3"/>
  <c r="O31" i="3" s="1"/>
  <c r="D31" i="3"/>
  <c r="N31" i="3" s="1"/>
  <c r="C31" i="3"/>
  <c r="M31" i="3" s="1"/>
  <c r="K30" i="3"/>
  <c r="U30" i="3" s="1"/>
  <c r="J30" i="3"/>
  <c r="T30" i="3" s="1"/>
  <c r="I30" i="3"/>
  <c r="S30" i="3" s="1"/>
  <c r="H30" i="3"/>
  <c r="R30" i="3" s="1"/>
  <c r="G30" i="3"/>
  <c r="Q30" i="3" s="1"/>
  <c r="F30" i="3"/>
  <c r="P30" i="3" s="1"/>
  <c r="E30" i="3"/>
  <c r="O30" i="3" s="1"/>
  <c r="D30" i="3"/>
  <c r="N30" i="3" s="1"/>
  <c r="C30" i="3"/>
  <c r="M30" i="3" s="1"/>
  <c r="K29" i="3"/>
  <c r="U29" i="3" s="1"/>
  <c r="J29" i="3"/>
  <c r="T29" i="3" s="1"/>
  <c r="I29" i="3"/>
  <c r="S29" i="3" s="1"/>
  <c r="H29" i="3"/>
  <c r="R29" i="3" s="1"/>
  <c r="G29" i="3"/>
  <c r="Q29" i="3" s="1"/>
  <c r="F29" i="3"/>
  <c r="P29" i="3" s="1"/>
  <c r="E29" i="3"/>
  <c r="O29" i="3" s="1"/>
  <c r="D29" i="3"/>
  <c r="N29" i="3" s="1"/>
  <c r="C29" i="3"/>
  <c r="M29" i="3" s="1"/>
  <c r="K28" i="3"/>
  <c r="U28" i="3" s="1"/>
  <c r="J28" i="3"/>
  <c r="T28" i="3" s="1"/>
  <c r="I28" i="3"/>
  <c r="S28" i="3" s="1"/>
  <c r="H28" i="3"/>
  <c r="R28" i="3" s="1"/>
  <c r="G28" i="3"/>
  <c r="Q28" i="3" s="1"/>
  <c r="F28" i="3"/>
  <c r="P28" i="3" s="1"/>
  <c r="E28" i="3"/>
  <c r="O28" i="3" s="1"/>
  <c r="D28" i="3"/>
  <c r="N28" i="3" s="1"/>
  <c r="C28" i="3"/>
  <c r="M28" i="3" s="1"/>
  <c r="K27" i="3"/>
  <c r="U27" i="3" s="1"/>
  <c r="J27" i="3"/>
  <c r="T27" i="3" s="1"/>
  <c r="I27" i="3"/>
  <c r="S27" i="3" s="1"/>
  <c r="H27" i="3"/>
  <c r="R27" i="3" s="1"/>
  <c r="G27" i="3"/>
  <c r="Q27" i="3" s="1"/>
  <c r="F27" i="3"/>
  <c r="P27" i="3" s="1"/>
  <c r="E27" i="3"/>
  <c r="O27" i="3" s="1"/>
  <c r="D27" i="3"/>
  <c r="N27" i="3" s="1"/>
  <c r="C27" i="3"/>
  <c r="M27" i="3" s="1"/>
  <c r="K26" i="3"/>
  <c r="U26" i="3" s="1"/>
  <c r="J26" i="3"/>
  <c r="T26" i="3" s="1"/>
  <c r="I26" i="3"/>
  <c r="S26" i="3" s="1"/>
  <c r="H26" i="3"/>
  <c r="R26" i="3" s="1"/>
  <c r="G26" i="3"/>
  <c r="Q26" i="3" s="1"/>
  <c r="F26" i="3"/>
  <c r="P26" i="3" s="1"/>
  <c r="E26" i="3"/>
  <c r="O26" i="3" s="1"/>
  <c r="D26" i="3"/>
  <c r="N26" i="3" s="1"/>
  <c r="C26" i="3"/>
  <c r="M26" i="3" s="1"/>
  <c r="K25" i="3"/>
  <c r="U25" i="3" s="1"/>
  <c r="J25" i="3"/>
  <c r="T25" i="3" s="1"/>
  <c r="I25" i="3"/>
  <c r="S25" i="3" s="1"/>
  <c r="H25" i="3"/>
  <c r="R25" i="3" s="1"/>
  <c r="G25" i="3"/>
  <c r="Q25" i="3" s="1"/>
  <c r="F25" i="3"/>
  <c r="P25" i="3" s="1"/>
  <c r="E25" i="3"/>
  <c r="O25" i="3" s="1"/>
  <c r="D25" i="3"/>
  <c r="N25" i="3" s="1"/>
  <c r="C25" i="3"/>
  <c r="M25" i="3" s="1"/>
  <c r="K24" i="3"/>
  <c r="U24" i="3" s="1"/>
  <c r="J24" i="3"/>
  <c r="T24" i="3" s="1"/>
  <c r="I24" i="3"/>
  <c r="S24" i="3" s="1"/>
  <c r="H24" i="3"/>
  <c r="R24" i="3" s="1"/>
  <c r="G24" i="3"/>
  <c r="Q24" i="3" s="1"/>
  <c r="F24" i="3"/>
  <c r="P24" i="3" s="1"/>
  <c r="E24" i="3"/>
  <c r="O24" i="3" s="1"/>
  <c r="D24" i="3"/>
  <c r="N24" i="3" s="1"/>
  <c r="C24" i="3"/>
  <c r="M24" i="3" s="1"/>
  <c r="K23" i="3"/>
  <c r="U23" i="3" s="1"/>
  <c r="J23" i="3"/>
  <c r="T23" i="3" s="1"/>
  <c r="I23" i="3"/>
  <c r="S23" i="3" s="1"/>
  <c r="H23" i="3"/>
  <c r="R23" i="3" s="1"/>
  <c r="G23" i="3"/>
  <c r="Q23" i="3" s="1"/>
  <c r="F23" i="3"/>
  <c r="P23" i="3" s="1"/>
  <c r="E23" i="3"/>
  <c r="O23" i="3" s="1"/>
  <c r="D23" i="3"/>
  <c r="N23" i="3" s="1"/>
  <c r="C23" i="3"/>
  <c r="M23" i="3" s="1"/>
  <c r="K22" i="3"/>
  <c r="U22" i="3" s="1"/>
  <c r="J22" i="3"/>
  <c r="T22" i="3" s="1"/>
  <c r="I22" i="3"/>
  <c r="S22" i="3" s="1"/>
  <c r="H22" i="3"/>
  <c r="R22" i="3" s="1"/>
  <c r="G22" i="3"/>
  <c r="Q22" i="3" s="1"/>
  <c r="F22" i="3"/>
  <c r="P22" i="3" s="1"/>
  <c r="E22" i="3"/>
  <c r="O22" i="3" s="1"/>
  <c r="D22" i="3"/>
  <c r="N22" i="3" s="1"/>
  <c r="C22" i="3"/>
  <c r="M22" i="3" s="1"/>
  <c r="K21" i="3"/>
  <c r="U21" i="3" s="1"/>
  <c r="J21" i="3"/>
  <c r="T21" i="3" s="1"/>
  <c r="I21" i="3"/>
  <c r="S21" i="3" s="1"/>
  <c r="H21" i="3"/>
  <c r="R21" i="3" s="1"/>
  <c r="G21" i="3"/>
  <c r="Q21" i="3" s="1"/>
  <c r="F21" i="3"/>
  <c r="P21" i="3" s="1"/>
  <c r="E21" i="3"/>
  <c r="O21" i="3" s="1"/>
  <c r="D21" i="3"/>
  <c r="N21" i="3" s="1"/>
  <c r="C21" i="3"/>
  <c r="M21" i="3" s="1"/>
  <c r="K20" i="3"/>
  <c r="U20" i="3" s="1"/>
  <c r="J20" i="3"/>
  <c r="T20" i="3" s="1"/>
  <c r="I20" i="3"/>
  <c r="S20" i="3" s="1"/>
  <c r="H20" i="3"/>
  <c r="R20" i="3" s="1"/>
  <c r="G20" i="3"/>
  <c r="Q20" i="3" s="1"/>
  <c r="F20" i="3"/>
  <c r="P20" i="3" s="1"/>
  <c r="E20" i="3"/>
  <c r="O20" i="3" s="1"/>
  <c r="D20" i="3"/>
  <c r="N20" i="3" s="1"/>
  <c r="C20" i="3"/>
  <c r="M20" i="3" s="1"/>
  <c r="K19" i="3"/>
  <c r="U19" i="3" s="1"/>
  <c r="J19" i="3"/>
  <c r="T19" i="3" s="1"/>
  <c r="I19" i="3"/>
  <c r="S19" i="3" s="1"/>
  <c r="H19" i="3"/>
  <c r="R19" i="3" s="1"/>
  <c r="G19" i="3"/>
  <c r="Q19" i="3" s="1"/>
  <c r="F19" i="3"/>
  <c r="P19" i="3" s="1"/>
  <c r="E19" i="3"/>
  <c r="O19" i="3" s="1"/>
  <c r="D19" i="3"/>
  <c r="N19" i="3" s="1"/>
  <c r="C19" i="3"/>
  <c r="M19" i="3" s="1"/>
  <c r="K18" i="3"/>
  <c r="U18" i="3" s="1"/>
  <c r="J18" i="3"/>
  <c r="T18" i="3" s="1"/>
  <c r="I18" i="3"/>
  <c r="S18" i="3" s="1"/>
  <c r="H18" i="3"/>
  <c r="R18" i="3" s="1"/>
  <c r="G18" i="3"/>
  <c r="Q18" i="3" s="1"/>
  <c r="F18" i="3"/>
  <c r="P18" i="3" s="1"/>
  <c r="E18" i="3"/>
  <c r="O18" i="3" s="1"/>
  <c r="D18" i="3"/>
  <c r="N18" i="3" s="1"/>
  <c r="C18" i="3"/>
  <c r="M18" i="3" s="1"/>
  <c r="K17" i="3"/>
  <c r="U17" i="3" s="1"/>
  <c r="J17" i="3"/>
  <c r="T17" i="3" s="1"/>
  <c r="I17" i="3"/>
  <c r="S17" i="3" s="1"/>
  <c r="H17" i="3"/>
  <c r="R17" i="3" s="1"/>
  <c r="G17" i="3"/>
  <c r="Q17" i="3" s="1"/>
  <c r="F17" i="3"/>
  <c r="P17" i="3" s="1"/>
  <c r="E17" i="3"/>
  <c r="O17" i="3" s="1"/>
  <c r="D17" i="3"/>
  <c r="N17" i="3" s="1"/>
  <c r="C17" i="3"/>
  <c r="M17" i="3" s="1"/>
  <c r="K16" i="3"/>
  <c r="U16" i="3" s="1"/>
  <c r="J16" i="3"/>
  <c r="T16" i="3" s="1"/>
  <c r="I16" i="3"/>
  <c r="S16" i="3" s="1"/>
  <c r="H16" i="3"/>
  <c r="R16" i="3" s="1"/>
  <c r="G16" i="3"/>
  <c r="Q16" i="3" s="1"/>
  <c r="F16" i="3"/>
  <c r="P16" i="3" s="1"/>
  <c r="E16" i="3"/>
  <c r="O16" i="3" s="1"/>
  <c r="D16" i="3"/>
  <c r="N16" i="3" s="1"/>
  <c r="C16" i="3"/>
  <c r="M16" i="3" s="1"/>
  <c r="K15" i="3"/>
  <c r="U15" i="3" s="1"/>
  <c r="J15" i="3"/>
  <c r="T15" i="3" s="1"/>
  <c r="I15" i="3"/>
  <c r="S15" i="3" s="1"/>
  <c r="H15" i="3"/>
  <c r="R15" i="3" s="1"/>
  <c r="G15" i="3"/>
  <c r="Q15" i="3" s="1"/>
  <c r="F15" i="3"/>
  <c r="P15" i="3" s="1"/>
  <c r="E15" i="3"/>
  <c r="O15" i="3" s="1"/>
  <c r="D15" i="3"/>
  <c r="N15" i="3" s="1"/>
  <c r="C15" i="3"/>
  <c r="M15" i="3" s="1"/>
  <c r="K14" i="3"/>
  <c r="U14" i="3" s="1"/>
  <c r="J14" i="3"/>
  <c r="T14" i="3" s="1"/>
  <c r="I14" i="3"/>
  <c r="S14" i="3" s="1"/>
  <c r="H14" i="3"/>
  <c r="R14" i="3" s="1"/>
  <c r="G14" i="3"/>
  <c r="Q14" i="3" s="1"/>
  <c r="F14" i="3"/>
  <c r="P14" i="3" s="1"/>
  <c r="E14" i="3"/>
  <c r="O14" i="3" s="1"/>
  <c r="D14" i="3"/>
  <c r="N14" i="3" s="1"/>
  <c r="C14" i="3"/>
  <c r="M14" i="3" s="1"/>
  <c r="K13" i="3"/>
  <c r="U13" i="3" s="1"/>
  <c r="J13" i="3"/>
  <c r="T13" i="3" s="1"/>
  <c r="I13" i="3"/>
  <c r="S13" i="3" s="1"/>
  <c r="H13" i="3"/>
  <c r="R13" i="3" s="1"/>
  <c r="G13" i="3"/>
  <c r="Q13" i="3" s="1"/>
  <c r="F13" i="3"/>
  <c r="P13" i="3" s="1"/>
  <c r="E13" i="3"/>
  <c r="O13" i="3" s="1"/>
  <c r="D13" i="3"/>
  <c r="N13" i="3" s="1"/>
  <c r="C13" i="3"/>
  <c r="M13" i="3" s="1"/>
  <c r="K12" i="3"/>
  <c r="U12" i="3" s="1"/>
  <c r="J12" i="3"/>
  <c r="T12" i="3" s="1"/>
  <c r="I12" i="3"/>
  <c r="S12" i="3" s="1"/>
  <c r="H12" i="3"/>
  <c r="R12" i="3" s="1"/>
  <c r="G12" i="3"/>
  <c r="Q12" i="3" s="1"/>
  <c r="F12" i="3"/>
  <c r="P12" i="3" s="1"/>
  <c r="E12" i="3"/>
  <c r="O12" i="3" s="1"/>
  <c r="D12" i="3"/>
  <c r="N12" i="3" s="1"/>
  <c r="C12" i="3"/>
  <c r="M12" i="3" s="1"/>
  <c r="K11" i="3"/>
  <c r="U11" i="3" s="1"/>
  <c r="J11" i="3"/>
  <c r="T11" i="3" s="1"/>
  <c r="I11" i="3"/>
  <c r="S11" i="3" s="1"/>
  <c r="H11" i="3"/>
  <c r="R11" i="3" s="1"/>
  <c r="G11" i="3"/>
  <c r="Q11" i="3" s="1"/>
  <c r="F11" i="3"/>
  <c r="P11" i="3" s="1"/>
  <c r="E11" i="3"/>
  <c r="O11" i="3" s="1"/>
  <c r="D11" i="3"/>
  <c r="N11" i="3" s="1"/>
  <c r="C11" i="3"/>
  <c r="M11" i="3" s="1"/>
  <c r="K10" i="3"/>
  <c r="U10" i="3" s="1"/>
  <c r="J10" i="3"/>
  <c r="T10" i="3" s="1"/>
  <c r="I10" i="3"/>
  <c r="S10" i="3" s="1"/>
  <c r="H10" i="3"/>
  <c r="R10" i="3" s="1"/>
  <c r="G10" i="3"/>
  <c r="Q10" i="3" s="1"/>
  <c r="F10" i="3"/>
  <c r="P10" i="3" s="1"/>
  <c r="E10" i="3"/>
  <c r="O10" i="3" s="1"/>
  <c r="D10" i="3"/>
  <c r="N10" i="3" s="1"/>
  <c r="C10" i="3"/>
  <c r="M10" i="3" s="1"/>
  <c r="K9" i="3"/>
  <c r="U9" i="3" s="1"/>
  <c r="J9" i="3"/>
  <c r="T9" i="3" s="1"/>
  <c r="I9" i="3"/>
  <c r="S9" i="3" s="1"/>
  <c r="H9" i="3"/>
  <c r="R9" i="3" s="1"/>
  <c r="G9" i="3"/>
  <c r="Q9" i="3" s="1"/>
  <c r="F9" i="3"/>
  <c r="P9" i="3" s="1"/>
  <c r="E9" i="3"/>
  <c r="O9" i="3" s="1"/>
  <c r="D9" i="3"/>
  <c r="N9" i="3" s="1"/>
  <c r="C9" i="3"/>
  <c r="M9" i="3" s="1"/>
  <c r="K8" i="3"/>
  <c r="U8" i="3" s="1"/>
  <c r="J8" i="3"/>
  <c r="T8" i="3" s="1"/>
  <c r="I8" i="3"/>
  <c r="S8" i="3" s="1"/>
  <c r="H8" i="3"/>
  <c r="R8" i="3" s="1"/>
  <c r="G8" i="3"/>
  <c r="Q8" i="3" s="1"/>
  <c r="F8" i="3"/>
  <c r="P8" i="3" s="1"/>
  <c r="E8" i="3"/>
  <c r="O8" i="3" s="1"/>
  <c r="D8" i="3"/>
  <c r="N8" i="3" s="1"/>
  <c r="C8" i="3"/>
  <c r="M8" i="3" s="1"/>
  <c r="B38" i="3"/>
  <c r="L38" i="3" s="1"/>
  <c r="B37" i="3"/>
  <c r="L37" i="3" s="1"/>
  <c r="B36" i="3"/>
  <c r="L36" i="3" s="1"/>
  <c r="B35" i="3"/>
  <c r="L35" i="3" s="1"/>
  <c r="B34" i="3"/>
  <c r="L34" i="3" s="1"/>
  <c r="B33" i="3"/>
  <c r="L33" i="3" s="1"/>
  <c r="B32" i="3"/>
  <c r="L32" i="3" s="1"/>
  <c r="B31" i="3"/>
  <c r="L31" i="3" s="1"/>
  <c r="B30" i="3"/>
  <c r="L30" i="3" s="1"/>
  <c r="B29" i="3"/>
  <c r="L29" i="3" s="1"/>
  <c r="B28" i="3"/>
  <c r="L28" i="3" s="1"/>
  <c r="B27" i="3"/>
  <c r="L27" i="3" s="1"/>
  <c r="B26" i="3"/>
  <c r="L26" i="3" s="1"/>
  <c r="B25" i="3"/>
  <c r="L25" i="3" s="1"/>
  <c r="B24" i="3"/>
  <c r="L24" i="3" s="1"/>
  <c r="B23" i="3"/>
  <c r="L23" i="3" s="1"/>
  <c r="B22" i="3"/>
  <c r="L22" i="3" s="1"/>
  <c r="B21" i="3"/>
  <c r="L21" i="3" s="1"/>
  <c r="B20" i="3"/>
  <c r="L20" i="3" s="1"/>
  <c r="B19" i="3"/>
  <c r="L19" i="3" s="1"/>
  <c r="B18" i="3"/>
  <c r="L18" i="3" s="1"/>
  <c r="B17" i="3"/>
  <c r="L17" i="3" s="1"/>
  <c r="B16" i="3"/>
  <c r="L16" i="3" s="1"/>
  <c r="B15" i="3"/>
  <c r="L15" i="3" s="1"/>
  <c r="B14" i="3"/>
  <c r="L14" i="3" s="1"/>
  <c r="B13" i="3"/>
  <c r="L13" i="3" s="1"/>
  <c r="B12" i="3"/>
  <c r="L12" i="3" s="1"/>
  <c r="B11" i="3"/>
  <c r="L11" i="3" s="1"/>
  <c r="B10" i="3"/>
  <c r="L10" i="3" s="1"/>
  <c r="B9" i="3"/>
  <c r="L9" i="3" s="1"/>
  <c r="B8" i="3"/>
  <c r="L8" i="3" s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F41" i="3" l="1"/>
  <c r="G41" i="3"/>
  <c r="H40" i="3"/>
  <c r="I41" i="3"/>
  <c r="J41" i="3"/>
  <c r="I40" i="3"/>
  <c r="H41" i="3"/>
  <c r="C41" i="3"/>
  <c r="K41" i="3"/>
  <c r="B41" i="3"/>
  <c r="D41" i="3"/>
  <c r="C40" i="3"/>
  <c r="K40" i="3"/>
  <c r="E41" i="3"/>
  <c r="B40" i="3"/>
  <c r="J40" i="3"/>
  <c r="D40" i="3"/>
  <c r="E40" i="3"/>
  <c r="F40" i="3"/>
  <c r="G40" i="3"/>
</calcChain>
</file>

<file path=xl/sharedStrings.xml><?xml version="1.0" encoding="utf-8"?>
<sst xmlns="http://schemas.openxmlformats.org/spreadsheetml/2006/main" count="2618" uniqueCount="351">
  <si>
    <t>OAM</t>
  </si>
  <si>
    <t>y</t>
  </si>
  <si>
    <t>kg/ha</t>
  </si>
  <si>
    <t>típus</t>
  </si>
  <si>
    <t>mértékegység</t>
  </si>
  <si>
    <t>irány</t>
  </si>
  <si>
    <t>nincs</t>
  </si>
  <si>
    <t>x</t>
  </si>
  <si>
    <t>y=f(x1, …, xn)</t>
  </si>
  <si>
    <t>terméseredmény (kukorica)</t>
  </si>
  <si>
    <t>Év1_Tábla/Parcella1</t>
  </si>
  <si>
    <t>Év1_Tábla/Parcella2</t>
  </si>
  <si>
    <t>Év1_Tábla/Parcella3</t>
  </si>
  <si>
    <t>Év1_Tábla/Parcella4</t>
  </si>
  <si>
    <t>Év1_Tábla/Parcella5</t>
  </si>
  <si>
    <t>Év1_Tábla/Parcella6</t>
  </si>
  <si>
    <t>Év1_Tábla/Parcella7</t>
  </si>
  <si>
    <t>Év1_Tábla/Parcella8</t>
  </si>
  <si>
    <t>Év1_Tábla/Parcella9</t>
  </si>
  <si>
    <t>Év1_Tábla/Parcella10</t>
  </si>
  <si>
    <t>Év1_Tábla/Parcella11</t>
  </si>
  <si>
    <t>Év1_Tábla/Parcella12</t>
  </si>
  <si>
    <t>Év1_Tábla/Parcella13</t>
  </si>
  <si>
    <t>Év1_Tábla/Parcella14</t>
  </si>
  <si>
    <t>Év1_Tábla/Parcella15</t>
  </si>
  <si>
    <t>Év1_Tábla/Parcella16</t>
  </si>
  <si>
    <t>Év1_Tábla/Parcella17</t>
  </si>
  <si>
    <t>Év1_Tábla/Parcella18</t>
  </si>
  <si>
    <t>Év1_Tábla/Parcella19</t>
  </si>
  <si>
    <t>Év1_Tábla/Parcella20</t>
  </si>
  <si>
    <t>Év1_Tábla/Parcella21</t>
  </si>
  <si>
    <t>Év1_Tábla/Parcella22</t>
  </si>
  <si>
    <t>Év1_Tábla/Parcella23</t>
  </si>
  <si>
    <t>Év1_Tábla/Parcella24</t>
  </si>
  <si>
    <t>Év1_Tábla/Parcella25</t>
  </si>
  <si>
    <t>Év1_Tábla/Parcella26</t>
  </si>
  <si>
    <t>Év1_Tábla/Parcella27</t>
  </si>
  <si>
    <t>Év1_Tábla/Parcella28</t>
  </si>
  <si>
    <t>Év1_Tábla/Parcella29</t>
  </si>
  <si>
    <t>Év1_Tábla/Parcella30</t>
  </si>
  <si>
    <t>Év1_Tábla/Parcella31</t>
  </si>
  <si>
    <t>tenyészidő</t>
  </si>
  <si>
    <t>nap</t>
  </si>
  <si>
    <t>víz (csapadék/öntőző)</t>
  </si>
  <si>
    <t>mm (liter)</t>
  </si>
  <si>
    <t>napsütéses óra</t>
  </si>
  <si>
    <t>óra</t>
  </si>
  <si>
    <t>N</t>
  </si>
  <si>
    <t>P</t>
  </si>
  <si>
    <t>K</t>
  </si>
  <si>
    <t>szerves trágya</t>
  </si>
  <si>
    <t>állománysűrűség</t>
  </si>
  <si>
    <t>szántásmélység</t>
  </si>
  <si>
    <t>vetésmélység</t>
  </si>
  <si>
    <t>cm</t>
  </si>
  <si>
    <t>max</t>
  </si>
  <si>
    <t>min</t>
  </si>
  <si>
    <t>x(n)</t>
  </si>
  <si>
    <t>x(1)</t>
  </si>
  <si>
    <t>becslés</t>
  </si>
  <si>
    <t>genetikai potenciál</t>
  </si>
  <si>
    <t>irány (egyszerű)</t>
  </si>
  <si>
    <t>irány (opt)</t>
  </si>
  <si>
    <t>opt</t>
  </si>
  <si>
    <t>y=f(x1d,…,xnd,x1i,…,xni)</t>
  </si>
  <si>
    <t>max_ell</t>
  </si>
  <si>
    <t>min_ell</t>
  </si>
  <si>
    <t>inverz</t>
  </si>
  <si>
    <t>Azonosító:</t>
  </si>
  <si>
    <t>Objektumok:</t>
  </si>
  <si>
    <t>Attribútumok:</t>
  </si>
  <si>
    <t>Lépcsôk:</t>
  </si>
  <si>
    <t>Eltolás:</t>
  </si>
  <si>
    <t>Leírás:</t>
  </si>
  <si>
    <t>COCO STD: 9682941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</si>
  <si>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</si>
  <si>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</si>
  <si>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</si>
  <si>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</si>
  <si>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</si>
  <si>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</si>
  <si>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</si>
  <si>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</si>
  <si>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</si>
  <si>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</si>
  <si>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</si>
  <si>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</si>
  <si>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</si>
  <si>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</si>
  <si>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</si>
  <si>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</si>
  <si>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</si>
  <si>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</si>
  <si>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</si>
  <si>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</si>
  <si>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</si>
  <si>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</si>
  <si>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</si>
  <si>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</si>
  <si>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</si>
  <si>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</si>
  <si>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</si>
  <si>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</si>
  <si>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</si>
  <si>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</si>
  <si>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</si>
  <si>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</si>
  <si>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</si>
  <si>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</si>
  <si>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</si>
  <si>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</si>
  <si>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</si>
  <si>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</si>
  <si>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</si>
  <si>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</si>
  <si>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</si>
  <si>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</si>
  <si>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</si>
  <si>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</si>
  <si>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</si>
  <si>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</si>
  <si>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</si>
  <si>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</si>
  <si>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</si>
  <si>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</si>
  <si>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</si>
  <si>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</si>
  <si>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</si>
  <si>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Lépcsôk(1)</t>
  </si>
  <si>
    <t>S1</t>
  </si>
  <si>
    <t>(2780+2007)/(2)=2393.5</t>
  </si>
  <si>
    <t>(1993+3094)/(2)=2543.5</t>
  </si>
  <si>
    <t>(0+904)/(2)=452</t>
  </si>
  <si>
    <t>(2230+3371)/(2)=2800.5</t>
  </si>
  <si>
    <t>(2319+1141)/(2)=1730</t>
  </si>
  <si>
    <t>(3042+1034)/(2)=2038</t>
  </si>
  <si>
    <t>(1316+719)/(2)=1017.5</t>
  </si>
  <si>
    <t>(2986+2351)/(2)=2668.5</t>
  </si>
  <si>
    <t>(2336+1056)/(2)=1696</t>
  </si>
  <si>
    <t>(297+897)/(2)=597</t>
  </si>
  <si>
    <t>(110+0)/(2)=55</t>
  </si>
  <si>
    <t>(1219+1379)/(2)=1299</t>
  </si>
  <si>
    <t>(2624+2308)/(2)=2466</t>
  </si>
  <si>
    <t>(3409+2684)/(2)=3046.5</t>
  </si>
  <si>
    <t>(2549+5552)/(2)=4050.5</t>
  </si>
  <si>
    <t>(3198+2011)/(2)=2604.5</t>
  </si>
  <si>
    <t>(3063+3072)/(2)=3067.5</t>
  </si>
  <si>
    <t>(1594+0)/(2)=797</t>
  </si>
  <si>
    <t>(0+2125)/(2)=1062.5</t>
  </si>
  <si>
    <t>(2050+0)/(2)=1025</t>
  </si>
  <si>
    <t>S2</t>
  </si>
  <si>
    <t>(2780+1928)/(2)=2354</t>
  </si>
  <si>
    <t>(0+1141)/(2)=570.5</t>
  </si>
  <si>
    <t>(3042+868)/(2)=1955</t>
  </si>
  <si>
    <t>(0+0)/(2)=0</t>
  </si>
  <si>
    <t>(0+1562)/(2)=781</t>
  </si>
  <si>
    <t>S3</t>
  </si>
  <si>
    <t>(0+860)/(2)=430</t>
  </si>
  <si>
    <t>(747+0)/(2)=373.5</t>
  </si>
  <si>
    <t>(0+787)/(2)=393.5</t>
  </si>
  <si>
    <t>S4</t>
  </si>
  <si>
    <t>(2986+0)/(2)=1493</t>
  </si>
  <si>
    <t>(1219+577)/(2)=898</t>
  </si>
  <si>
    <t>(0+2011)/(2)=1005.5</t>
  </si>
  <si>
    <t>(3063+704)/(2)=1883.5</t>
  </si>
  <si>
    <t>S5</t>
  </si>
  <si>
    <t>(850+0)/(2)=425</t>
  </si>
  <si>
    <t>(0+1781)/(2)=890.5</t>
  </si>
  <si>
    <t>(0+704)/(2)=352</t>
  </si>
  <si>
    <t>S6</t>
  </si>
  <si>
    <t>(2310+1928)/(2)=2119</t>
  </si>
  <si>
    <t>(2230+871)/(2)=1550.5</t>
  </si>
  <si>
    <t>(2784+868)/(2)=1826</t>
  </si>
  <si>
    <t>(569+0)/(2)=284.5</t>
  </si>
  <si>
    <t>S7</t>
  </si>
  <si>
    <t>(1130+0)/(2)=565</t>
  </si>
  <si>
    <t>S8</t>
  </si>
  <si>
    <t>(2310+0)/(2)=1155</t>
  </si>
  <si>
    <t>(0+3094)/(2)=1547</t>
  </si>
  <si>
    <t>(2466+868)/(2)=1667</t>
  </si>
  <si>
    <t>S9</t>
  </si>
  <si>
    <t>(528+0)/(2)=264</t>
  </si>
  <si>
    <t>(0+804)/(2)=402</t>
  </si>
  <si>
    <t>S10</t>
  </si>
  <si>
    <t>(0+98)/(2)=49</t>
  </si>
  <si>
    <t>S11</t>
  </si>
  <si>
    <t>(782+0)/(2)=391</t>
  </si>
  <si>
    <t>S12</t>
  </si>
  <si>
    <t>(0+890)/(2)=445</t>
  </si>
  <si>
    <t>S13</t>
  </si>
  <si>
    <t>(1219+0)/(2)=609.5</t>
  </si>
  <si>
    <t>S14</t>
  </si>
  <si>
    <t>(119+0)/(2)=59.5</t>
  </si>
  <si>
    <t>(0+495)/(2)=247.5</t>
  </si>
  <si>
    <t>S15</t>
  </si>
  <si>
    <t>(2295+1044)/(2)=1669.5</t>
  </si>
  <si>
    <t>S16</t>
  </si>
  <si>
    <t>(1549+1044)/(2)=1296.5</t>
  </si>
  <si>
    <t>S17</t>
  </si>
  <si>
    <t>(1549+0)/(2)=774.5</t>
  </si>
  <si>
    <t>S18</t>
  </si>
  <si>
    <t>S19</t>
  </si>
  <si>
    <t>S20</t>
  </si>
  <si>
    <t>S21</t>
  </si>
  <si>
    <t>(694+0)/(2)=347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</si>
  <si>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</si>
  <si>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</si>
  <si>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</si>
  <si>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</si>
  <si>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</si>
  <si>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</si>
  <si>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</si>
  <si>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</si>
  <si>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</si>
  <si>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</si>
  <si>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</si>
  <si>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</si>
  <si>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</si>
  <si>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</si>
  <si>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</si>
  <si>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</si>
  <si>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</si>
  <si>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S31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</si>
  <si>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</si>
  <si>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</si>
  <si>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</si>
  <si>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</si>
  <si>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</si>
  <si>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</si>
  <si>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</si>
  <si>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</si>
  <si>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0.31 mp (0.01 p)</t>
    </r>
  </si>
  <si>
    <t>direkt</t>
  </si>
  <si>
    <t>COCO STD: 9058871</t>
  </si>
  <si>
    <t>Y(A11)</t>
  </si>
  <si>
    <t>(2351.4+2568.8)/(2)=2460.15</t>
  </si>
  <si>
    <t>(3896.1+5257.3)/(2)=4576.7</t>
  </si>
  <si>
    <t>(846.6+56.8)/(2)=451.75</t>
  </si>
  <si>
    <t>(2830.1+1770.1)/(2)=2300.05</t>
  </si>
  <si>
    <t>(1681.3+1557.6)/(2)=1619.45</t>
  </si>
  <si>
    <t>(2687.5+1487.8)/(2)=2087.65</t>
  </si>
  <si>
    <t>(0+262.3)/(2)=131.15</t>
  </si>
  <si>
    <t>(3122.3+2862)/(2)=2992.15</t>
  </si>
  <si>
    <t>(2200.8+524.5)/(2)=1362.7</t>
  </si>
  <si>
    <t>(952.3+0)/(2)=476.15</t>
  </si>
  <si>
    <t>(1681.3+1529.7)/(2)=1605.5</t>
  </si>
  <si>
    <t>(1215.6+0)/(2)=607.8</t>
  </si>
  <si>
    <t>(1305.4+829.7)/(2)=1067.5</t>
  </si>
  <si>
    <t>(2687.5+1471.9)/(2)=2079.7</t>
  </si>
  <si>
    <t>(579.4+2862)/(2)=1720.7</t>
  </si>
  <si>
    <t>(3217+5257.3)/(2)=4237.15</t>
  </si>
  <si>
    <t>(0+1425)/(2)=712.5</t>
  </si>
  <si>
    <t>(1494.8+2568.8)/(2)=2031.8</t>
  </si>
  <si>
    <t>(2250.7+5257.3)/(2)=3754</t>
  </si>
  <si>
    <t>(2687.5+889.5)/(2)=1788.5</t>
  </si>
  <si>
    <t>(0+1422)/(2)=711</t>
  </si>
  <si>
    <t>(0+889.5)/(2)=444.75</t>
  </si>
  <si>
    <t>(1305.4+771.8)/(2)=1038.6</t>
  </si>
  <si>
    <t>(495.6+0)/(2)=247.8</t>
  </si>
  <si>
    <t>(1494.8+1656.4)/(2)=1575.6</t>
  </si>
  <si>
    <t>(2149+5257.3)/(2)=3703.15</t>
  </si>
  <si>
    <t>(1598.5+5257.3)/(2)=3427.9</t>
  </si>
  <si>
    <t>(1387.1+626.2)/(2)=1006.7</t>
  </si>
  <si>
    <t>(733.9+56.8)/(2)=395.4</t>
  </si>
  <si>
    <t>(1298.4+626.2)/(2)=962.3</t>
  </si>
  <si>
    <t>(1598.5+4038.7)/(2)=2818.6</t>
  </si>
  <si>
    <t>(291.2+0)/(2)=145.6</t>
  </si>
  <si>
    <t>(0+56.8)/(2)=28.4</t>
  </si>
  <si>
    <t>(1298.4+553.5)/(2)=925.9</t>
  </si>
  <si>
    <t>(0+4038.7)/(2)=2019.35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</si>
  <si>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</si>
  <si>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0.13 mp (0 p)</t>
    </r>
  </si>
  <si>
    <t>becslés_opt</t>
  </si>
  <si>
    <t>becslés_0</t>
  </si>
  <si>
    <t>korrel</t>
  </si>
  <si>
    <t>termésrész</t>
  </si>
  <si>
    <t>https://miau.my-x.hu/miau/254/coco_optimum_hatasok_std_modellekkel.xlsx</t>
  </si>
  <si>
    <t>COCO STD: 8078844</t>
  </si>
  <si>
    <t>(1172.8+2794.9)/(2)=1983.8</t>
  </si>
  <si>
    <t>(3711.1+4112.5)/(2)=3911.8</t>
  </si>
  <si>
    <t>(3375.4+1697.5)/(2)=2536.4</t>
  </si>
  <si>
    <t>(3335.2+3398.9)/(2)=3367.05</t>
  </si>
  <si>
    <t>(4627.4+2934.8)/(2)=3781.15</t>
  </si>
  <si>
    <t>(4561.8+3648.5)/(2)=4105.15</t>
  </si>
  <si>
    <t>(4473.7+0)/(2)=2236.85</t>
  </si>
  <si>
    <t>(3525.1+4614.7)/(2)=4069.9</t>
  </si>
  <si>
    <t>(2196.7+1278.5)/(2)=1737.6</t>
  </si>
  <si>
    <t>(993.6+0)/(2)=496.8</t>
  </si>
  <si>
    <t>(2007.8+4112.5)/(2)=3060.15</t>
  </si>
  <si>
    <t>(1394+2934.8)/(2)=2164.4</t>
  </si>
  <si>
    <t>(766.5+1278.5)/(2)=1022.5</t>
  </si>
  <si>
    <t>(1172.8+0)/(2)=586.4</t>
  </si>
  <si>
    <t>(630.4+118.5)/(2)=374.45</t>
  </si>
  <si>
    <t>(2030.3+0)/(2)=1015.15</t>
  </si>
  <si>
    <t>(1680.8+4614.7)/(2)=3147.75</t>
  </si>
  <si>
    <t>(630.4+0)/(2)=315.2</t>
  </si>
  <si>
    <t>(151.7+0)/(2)=75.85</t>
  </si>
  <si>
    <t>(2007.8+4087)/(2)=3047.4</t>
  </si>
  <si>
    <t>(0+1628.9)/(2)=814.45</t>
  </si>
  <si>
    <t>(1394+2087.1)/(2)=1740.55</t>
  </si>
  <si>
    <t>(849.7+0)/(2)=424.85</t>
  </si>
  <si>
    <t>(2684.2+1697.5)/(2)=2190.85</t>
  </si>
  <si>
    <t>(1400.9+1697.5)/(2)=1549.15</t>
  </si>
  <si>
    <t>(559.9+1697.5)/(2)=1128.7</t>
  </si>
  <si>
    <t>(1311.8+0)/(2)=655.9</t>
  </si>
  <si>
    <t>(342.6+3504.6)/(2)=1923.6</t>
  </si>
  <si>
    <t>(0+3265.7)/(2)=1632.85</t>
  </si>
  <si>
    <r>
      <t>A futtatás idôtartama: </t>
    </r>
    <r>
      <rPr>
        <b/>
        <sz val="7"/>
        <color rgb="FF333333"/>
        <rFont val="Verdana"/>
        <family val="2"/>
        <charset val="238"/>
      </rPr>
      <t>0.11 mp (0 p)</t>
    </r>
  </si>
  <si>
    <t>inverz delta</t>
  </si>
  <si>
    <t>validitas</t>
  </si>
  <si>
    <t>valid_korr</t>
  </si>
  <si>
    <t>Y!!!</t>
  </si>
  <si>
    <t>végtelen</t>
  </si>
  <si>
    <t>simu_nyers</t>
  </si>
  <si>
    <t>simu_rank</t>
  </si>
  <si>
    <t>vlookup</t>
  </si>
  <si>
    <t>Y</t>
  </si>
  <si>
    <t>&lt;--nonszensz</t>
  </si>
  <si>
    <t>&lt;--OK</t>
  </si>
  <si>
    <t>COCO STD: 4521487</t>
  </si>
  <si>
    <t>(2392.1+1518.8)/(2)=1955.45</t>
  </si>
  <si>
    <t>(5429.7+1698.5)/(2)=3564.1</t>
  </si>
  <si>
    <t>(1369.2+2700.3)/(2)=2034.75</t>
  </si>
  <si>
    <t>(609.3+2519.6)/(2)=1564.45</t>
  </si>
  <si>
    <t>(2784.6+3280.5)/(2)=3032.6</t>
  </si>
  <si>
    <t>(3341.8+2623)/(2)=2982.4</t>
  </si>
  <si>
    <t>(3225.3+2999.5)/(2)=3112.4</t>
  </si>
  <si>
    <t>(5632.5+2622)/(2)=4127.25</t>
  </si>
  <si>
    <t>(1161.4+0)/(2)=580.7</t>
  </si>
  <si>
    <t>(512+0)/(2)=256</t>
  </si>
  <si>
    <t>(2137.2+2029.8)/(2)=2083.45</t>
  </si>
  <si>
    <t>(2569.8+774)/(2)=1671.9</t>
  </si>
  <si>
    <t>(1775.8+1516.8)/(2)=1646.3</t>
  </si>
  <si>
    <t>(0+1168.5)/(2)=584.25</t>
  </si>
  <si>
    <t>(996.8+2029.8)/(2)=1513.3</t>
  </si>
  <si>
    <t>(1597.1+2427.3)/(2)=2012.2</t>
  </si>
  <si>
    <t>(996.8+918.5)/(2)=957.65</t>
  </si>
  <si>
    <t>(3053.7+2623)/(2)=2838.35</t>
  </si>
  <si>
    <t>(2426.3+1724.6)/(2)=2075.45</t>
  </si>
  <si>
    <t>(996.8+0)/(2)=498.4</t>
  </si>
  <si>
    <t>(547.1+2284.7)/(2)=1415.9</t>
  </si>
  <si>
    <t>(868.3+1516.8)/(2)=1192.55</t>
  </si>
  <si>
    <t>(736.8+1316)/(2)=1026.4</t>
  </si>
  <si>
    <t>(868.3+1013.9)/(2)=941.1</t>
  </si>
  <si>
    <t>(0+1925.4)/(2)=962.7</t>
  </si>
  <si>
    <t>(409.6+1013.9)/(2)=711.7</t>
  </si>
  <si>
    <t>(0+251)/(2)=125.5</t>
  </si>
  <si>
    <t>(0+1316)/(2)=658</t>
  </si>
  <si>
    <t>(2426.3+810.1)/(2)=1618.2</t>
  </si>
  <si>
    <t>(0+1620.2)/(2)=810.1</t>
  </si>
  <si>
    <r>
      <t>A futtatás idôtartama: </t>
    </r>
    <r>
      <rPr>
        <b/>
        <sz val="7"/>
        <color rgb="FF333333"/>
        <rFont val="Verdana"/>
        <family val="2"/>
        <charset val="238"/>
      </rPr>
      <t>0.17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</si>
</sst>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3" fillId="0" borderId="0" xfId="2"/>
    <xf numFmtId="0" fontId="10" fillId="0" borderId="0" xfId="0" applyFont="1"/>
    <xf numFmtId="166" fontId="0" fillId="0" borderId="0" xfId="0" applyNumberFormat="1"/>
    <xf numFmtId="0" fontId="7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0" xfId="0" applyFill="1"/>
    <xf numFmtId="9" fontId="0" fillId="0" borderId="0" xfId="1" applyFont="1"/>
    <xf numFmtId="0" fontId="0" fillId="6" borderId="0" xfId="0" applyFill="1"/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modell_opt!$AA$74:$AA$104</c:f>
              <c:numCache>
                <c:formatCode>General</c:formatCode>
                <c:ptCount val="31"/>
                <c:pt idx="0">
                  <c:v>2543.5</c:v>
                </c:pt>
                <c:pt idx="1">
                  <c:v>2543.5</c:v>
                </c:pt>
                <c:pt idx="2">
                  <c:v>2543.5</c:v>
                </c:pt>
                <c:pt idx="3">
                  <c:v>2543.5</c:v>
                </c:pt>
                <c:pt idx="4">
                  <c:v>2543.5</c:v>
                </c:pt>
                <c:pt idx="5">
                  <c:v>2543.5</c:v>
                </c:pt>
                <c:pt idx="6">
                  <c:v>2543.5</c:v>
                </c:pt>
                <c:pt idx="7">
                  <c:v>1547</c:v>
                </c:pt>
                <c:pt idx="8">
                  <c:v>1547</c:v>
                </c:pt>
                <c:pt idx="9">
                  <c:v>1547</c:v>
                </c:pt>
                <c:pt idx="10">
                  <c:v>1547</c:v>
                </c:pt>
                <c:pt idx="11">
                  <c:v>1547</c:v>
                </c:pt>
                <c:pt idx="12">
                  <c:v>2156.5</c:v>
                </c:pt>
                <c:pt idx="13">
                  <c:v>2156.5</c:v>
                </c:pt>
                <c:pt idx="14">
                  <c:v>2156.5</c:v>
                </c:pt>
                <c:pt idx="15">
                  <c:v>2156.5</c:v>
                </c:pt>
                <c:pt idx="16">
                  <c:v>2156.5</c:v>
                </c:pt>
                <c:pt idx="17">
                  <c:v>2156.5</c:v>
                </c:pt>
                <c:pt idx="18">
                  <c:v>2156.5</c:v>
                </c:pt>
                <c:pt idx="19">
                  <c:v>2445</c:v>
                </c:pt>
                <c:pt idx="20">
                  <c:v>2445</c:v>
                </c:pt>
                <c:pt idx="21">
                  <c:v>898</c:v>
                </c:pt>
                <c:pt idx="22">
                  <c:v>898</c:v>
                </c:pt>
                <c:pt idx="23">
                  <c:v>898</c:v>
                </c:pt>
                <c:pt idx="24">
                  <c:v>898</c:v>
                </c:pt>
                <c:pt idx="25">
                  <c:v>898</c:v>
                </c:pt>
                <c:pt idx="26">
                  <c:v>898</c:v>
                </c:pt>
                <c:pt idx="27">
                  <c:v>898</c:v>
                </c:pt>
                <c:pt idx="28">
                  <c:v>1299</c:v>
                </c:pt>
                <c:pt idx="29">
                  <c:v>1299</c:v>
                </c:pt>
                <c:pt idx="30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0-4F08-8199-E8E60443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443935"/>
        <c:axId val="1495215007"/>
      </c:lineChart>
      <c:catAx>
        <c:axId val="175444393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215007"/>
        <c:crosses val="autoZero"/>
        <c:auto val="1"/>
        <c:lblAlgn val="ctr"/>
        <c:lblOffset val="100"/>
        <c:noMultiLvlLbl val="0"/>
      </c:catAx>
      <c:valAx>
        <c:axId val="1495215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44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1914939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3A34ABC4-C22E-2E73-766D-EE21B916C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562970</xdr:colOff>
      <xdr:row>83</xdr:row>
      <xdr:rowOff>31753</xdr:rowOff>
    </xdr:from>
    <xdr:to>
      <xdr:col>35</xdr:col>
      <xdr:colOff>261567</xdr:colOff>
      <xdr:row>97</xdr:row>
      <xdr:rowOff>83028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707BF22-7B6A-F006-4B1B-31E915BAC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5E198064-B7A8-E6D4-6AA2-622927938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F7DCF852-A137-D4CA-05C0-891FA02EB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6880505A-4225-182D-AB2E-904BAA27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iau/254/coco_optimum_hatasok_std_modellekkel.xlsx" TargetMode="External"/><Relationship Id="rId1" Type="http://schemas.openxmlformats.org/officeDocument/2006/relationships/hyperlink" Target="https://miau.my-x.hu/myx-free/coco/test/968294120231018124505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0588712023101812530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807884420231018130856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521487202310181331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CCFD-BA63-44B5-B615-E6AD0EC3335A}">
  <dimension ref="A1:M37"/>
  <sheetViews>
    <sheetView topLeftCell="A6" zoomScale="160" zoomScaleNormal="160" workbookViewId="0">
      <selection activeCell="B7" sqref="B7"/>
    </sheetView>
  </sheetViews>
  <sheetFormatPr defaultRowHeight="14.4" x14ac:dyDescent="0.3"/>
  <cols>
    <col min="1" max="1" width="18.77734375" bestFit="1" customWidth="1"/>
    <col min="2" max="2" width="9.6640625" bestFit="1" customWidth="1"/>
    <col min="3" max="3" width="9.109375" bestFit="1" customWidth="1"/>
    <col min="4" max="4" width="8.21875" bestFit="1" customWidth="1"/>
    <col min="5" max="7" width="5.5546875" bestFit="1" customWidth="1"/>
    <col min="8" max="8" width="6.88671875" bestFit="1" customWidth="1"/>
    <col min="9" max="9" width="8.5546875" customWidth="1"/>
    <col min="10" max="10" width="9.21875" customWidth="1"/>
    <col min="11" max="11" width="9.77734375" customWidth="1"/>
    <col min="13" max="13" width="11.77734375" bestFit="1" customWidth="1"/>
  </cols>
  <sheetData>
    <row r="1" spans="1:13" x14ac:dyDescent="0.3">
      <c r="A1" t="s">
        <v>5</v>
      </c>
      <c r="L1" t="s">
        <v>6</v>
      </c>
    </row>
    <row r="2" spans="1:13" x14ac:dyDescent="0.3">
      <c r="A2" t="s">
        <v>4</v>
      </c>
      <c r="B2" t="s">
        <v>42</v>
      </c>
      <c r="C2" t="s">
        <v>44</v>
      </c>
      <c r="D2" t="s">
        <v>46</v>
      </c>
      <c r="E2" t="s">
        <v>2</v>
      </c>
      <c r="F2" t="s">
        <v>2</v>
      </c>
      <c r="G2" t="s">
        <v>2</v>
      </c>
      <c r="H2" t="s">
        <v>2</v>
      </c>
      <c r="I2" t="s">
        <v>2</v>
      </c>
      <c r="J2" t="s">
        <v>54</v>
      </c>
      <c r="K2" t="s">
        <v>54</v>
      </c>
      <c r="L2" t="s">
        <v>2</v>
      </c>
    </row>
    <row r="3" spans="1:13" x14ac:dyDescent="0.3">
      <c r="A3" t="s">
        <v>3</v>
      </c>
      <c r="B3" t="s">
        <v>7</v>
      </c>
      <c r="C3" t="s">
        <v>7</v>
      </c>
      <c r="D3" t="s">
        <v>7</v>
      </c>
      <c r="E3" t="s">
        <v>7</v>
      </c>
      <c r="F3" t="s">
        <v>7</v>
      </c>
      <c r="G3" t="s">
        <v>7</v>
      </c>
      <c r="H3" t="s">
        <v>7</v>
      </c>
      <c r="I3" t="s">
        <v>7</v>
      </c>
      <c r="J3" t="s">
        <v>7</v>
      </c>
      <c r="K3" t="s">
        <v>7</v>
      </c>
      <c r="L3" t="s">
        <v>1</v>
      </c>
      <c r="M3" t="s">
        <v>8</v>
      </c>
    </row>
    <row r="4" spans="1:13" x14ac:dyDescent="0.3">
      <c r="A4" t="s">
        <v>55</v>
      </c>
      <c r="B4">
        <v>200</v>
      </c>
      <c r="C4">
        <v>600</v>
      </c>
      <c r="D4">
        <v>1555</v>
      </c>
      <c r="E4">
        <v>333</v>
      </c>
      <c r="F4">
        <v>100</v>
      </c>
      <c r="G4">
        <v>100</v>
      </c>
      <c r="H4">
        <v>2000</v>
      </c>
      <c r="I4">
        <v>35</v>
      </c>
      <c r="J4">
        <v>40</v>
      </c>
      <c r="K4">
        <v>8</v>
      </c>
      <c r="L4">
        <v>12000</v>
      </c>
    </row>
    <row r="5" spans="1:13" x14ac:dyDescent="0.3">
      <c r="A5" t="s">
        <v>56</v>
      </c>
      <c r="B5">
        <v>150</v>
      </c>
      <c r="C5">
        <v>300</v>
      </c>
      <c r="D5">
        <v>1000</v>
      </c>
      <c r="E5">
        <v>100</v>
      </c>
      <c r="F5">
        <v>33</v>
      </c>
      <c r="G5">
        <v>33</v>
      </c>
      <c r="H5">
        <v>500</v>
      </c>
      <c r="I5">
        <v>25</v>
      </c>
      <c r="J5">
        <v>10</v>
      </c>
      <c r="K5">
        <v>3</v>
      </c>
      <c r="L5">
        <v>5000</v>
      </c>
    </row>
    <row r="6" spans="1:13" ht="57.6" x14ac:dyDescent="0.3">
      <c r="A6" t="s">
        <v>0</v>
      </c>
      <c r="B6" t="s">
        <v>41</v>
      </c>
      <c r="C6" s="1" t="s">
        <v>43</v>
      </c>
      <c r="D6" s="1" t="s">
        <v>45</v>
      </c>
      <c r="E6" s="1" t="s">
        <v>47</v>
      </c>
      <c r="F6" s="1" t="s">
        <v>48</v>
      </c>
      <c r="G6" s="1" t="s">
        <v>49</v>
      </c>
      <c r="H6" s="1" t="s">
        <v>50</v>
      </c>
      <c r="I6" s="1" t="s">
        <v>51</v>
      </c>
      <c r="J6" s="1" t="s">
        <v>52</v>
      </c>
      <c r="K6" s="1" t="s">
        <v>53</v>
      </c>
      <c r="L6" s="1" t="s">
        <v>9</v>
      </c>
    </row>
    <row r="7" spans="1:13" x14ac:dyDescent="0.3">
      <c r="A7" t="s">
        <v>10</v>
      </c>
      <c r="B7">
        <v>175</v>
      </c>
      <c r="C7">
        <v>543</v>
      </c>
      <c r="D7">
        <v>1111</v>
      </c>
      <c r="E7">
        <v>222</v>
      </c>
      <c r="F7">
        <v>100</v>
      </c>
      <c r="G7">
        <v>77</v>
      </c>
      <c r="H7">
        <v>999</v>
      </c>
      <c r="I7">
        <v>30</v>
      </c>
      <c r="J7">
        <v>30</v>
      </c>
      <c r="K7">
        <v>7</v>
      </c>
      <c r="L7">
        <v>7650</v>
      </c>
    </row>
    <row r="8" spans="1:13" x14ac:dyDescent="0.3">
      <c r="A8" t="s">
        <v>11</v>
      </c>
      <c r="B8">
        <f ca="1">RANDBETWEEN(B$5,B$4)</f>
        <v>186</v>
      </c>
      <c r="C8">
        <f t="shared" ref="C8:L23" ca="1" si="0">RANDBETWEEN(C$5,C$4)</f>
        <v>580</v>
      </c>
      <c r="D8">
        <f t="shared" ca="1" si="0"/>
        <v>1412</v>
      </c>
      <c r="E8">
        <f t="shared" ca="1" si="0"/>
        <v>178</v>
      </c>
      <c r="F8">
        <f t="shared" ca="1" si="0"/>
        <v>38</v>
      </c>
      <c r="G8">
        <f t="shared" ca="1" si="0"/>
        <v>81</v>
      </c>
      <c r="H8">
        <f t="shared" ca="1" si="0"/>
        <v>966</v>
      </c>
      <c r="I8">
        <f t="shared" ca="1" si="0"/>
        <v>30</v>
      </c>
      <c r="J8">
        <f t="shared" ca="1" si="0"/>
        <v>30</v>
      </c>
      <c r="K8">
        <f t="shared" ca="1" si="0"/>
        <v>5</v>
      </c>
      <c r="L8">
        <f t="shared" ca="1" si="0"/>
        <v>7108</v>
      </c>
    </row>
    <row r="9" spans="1:13" x14ac:dyDescent="0.3">
      <c r="A9" t="s">
        <v>12</v>
      </c>
      <c r="B9">
        <f t="shared" ref="B9:L24" ca="1" si="1">RANDBETWEEN(B$5,B$4)</f>
        <v>171</v>
      </c>
      <c r="C9">
        <f t="shared" ca="1" si="0"/>
        <v>495</v>
      </c>
      <c r="D9">
        <f t="shared" ca="1" si="0"/>
        <v>1252</v>
      </c>
      <c r="E9">
        <f t="shared" ca="1" si="0"/>
        <v>142</v>
      </c>
      <c r="F9">
        <f t="shared" ca="1" si="0"/>
        <v>92</v>
      </c>
      <c r="G9">
        <f t="shared" ca="1" si="0"/>
        <v>99</v>
      </c>
      <c r="H9">
        <f t="shared" ca="1" si="0"/>
        <v>905</v>
      </c>
      <c r="I9">
        <f t="shared" ca="1" si="0"/>
        <v>31</v>
      </c>
      <c r="J9">
        <f t="shared" ca="1" si="0"/>
        <v>11</v>
      </c>
      <c r="K9">
        <f t="shared" ca="1" si="0"/>
        <v>7</v>
      </c>
      <c r="L9">
        <f t="shared" ca="1" si="0"/>
        <v>8378</v>
      </c>
    </row>
    <row r="10" spans="1:13" x14ac:dyDescent="0.3">
      <c r="A10" t="s">
        <v>13</v>
      </c>
      <c r="B10">
        <f t="shared" ca="1" si="1"/>
        <v>157</v>
      </c>
      <c r="C10">
        <f t="shared" ca="1" si="0"/>
        <v>565</v>
      </c>
      <c r="D10">
        <f t="shared" ca="1" si="0"/>
        <v>1426</v>
      </c>
      <c r="E10">
        <f t="shared" ca="1" si="0"/>
        <v>228</v>
      </c>
      <c r="F10">
        <f t="shared" ca="1" si="0"/>
        <v>84</v>
      </c>
      <c r="G10">
        <f t="shared" ca="1" si="0"/>
        <v>98</v>
      </c>
      <c r="H10">
        <f t="shared" ca="1" si="0"/>
        <v>1601</v>
      </c>
      <c r="I10">
        <f t="shared" ca="1" si="0"/>
        <v>33</v>
      </c>
      <c r="J10">
        <f t="shared" ca="1" si="0"/>
        <v>32</v>
      </c>
      <c r="K10">
        <f t="shared" ca="1" si="0"/>
        <v>7</v>
      </c>
      <c r="L10">
        <f t="shared" ca="1" si="0"/>
        <v>10264</v>
      </c>
    </row>
    <row r="11" spans="1:13" x14ac:dyDescent="0.3">
      <c r="A11" t="s">
        <v>14</v>
      </c>
      <c r="B11">
        <f t="shared" ca="1" si="1"/>
        <v>167</v>
      </c>
      <c r="C11">
        <f t="shared" ca="1" si="0"/>
        <v>315</v>
      </c>
      <c r="D11">
        <f t="shared" ca="1" si="0"/>
        <v>1225</v>
      </c>
      <c r="E11">
        <f t="shared" ca="1" si="0"/>
        <v>177</v>
      </c>
      <c r="F11">
        <f t="shared" ca="1" si="0"/>
        <v>84</v>
      </c>
      <c r="G11">
        <f t="shared" ca="1" si="0"/>
        <v>96</v>
      </c>
      <c r="H11">
        <f t="shared" ca="1" si="0"/>
        <v>1981</v>
      </c>
      <c r="I11">
        <f t="shared" ca="1" si="0"/>
        <v>35</v>
      </c>
      <c r="J11">
        <f t="shared" ca="1" si="0"/>
        <v>20</v>
      </c>
      <c r="K11">
        <f t="shared" ca="1" si="0"/>
        <v>6</v>
      </c>
      <c r="L11">
        <f t="shared" ca="1" si="0"/>
        <v>9654</v>
      </c>
    </row>
    <row r="12" spans="1:13" x14ac:dyDescent="0.3">
      <c r="A12" t="s">
        <v>15</v>
      </c>
      <c r="B12">
        <f t="shared" ca="1" si="1"/>
        <v>184</v>
      </c>
      <c r="C12">
        <f t="shared" ca="1" si="0"/>
        <v>538</v>
      </c>
      <c r="D12">
        <f t="shared" ca="1" si="0"/>
        <v>1129</v>
      </c>
      <c r="E12">
        <f t="shared" ca="1" si="0"/>
        <v>171</v>
      </c>
      <c r="F12">
        <f t="shared" ca="1" si="0"/>
        <v>36</v>
      </c>
      <c r="G12">
        <f t="shared" ca="1" si="0"/>
        <v>84</v>
      </c>
      <c r="H12">
        <f t="shared" ca="1" si="0"/>
        <v>1872</v>
      </c>
      <c r="I12">
        <f t="shared" ca="1" si="0"/>
        <v>29</v>
      </c>
      <c r="J12">
        <f t="shared" ca="1" si="0"/>
        <v>18</v>
      </c>
      <c r="K12">
        <f t="shared" ca="1" si="0"/>
        <v>6</v>
      </c>
      <c r="L12">
        <f t="shared" ca="1" si="0"/>
        <v>8397</v>
      </c>
    </row>
    <row r="13" spans="1:13" x14ac:dyDescent="0.3">
      <c r="A13" t="s">
        <v>16</v>
      </c>
      <c r="B13">
        <f t="shared" ca="1" si="1"/>
        <v>193</v>
      </c>
      <c r="C13">
        <f t="shared" ca="1" si="0"/>
        <v>321</v>
      </c>
      <c r="D13">
        <f t="shared" ca="1" si="0"/>
        <v>1084</v>
      </c>
      <c r="E13">
        <f t="shared" ca="1" si="0"/>
        <v>250</v>
      </c>
      <c r="F13">
        <f t="shared" ca="1" si="0"/>
        <v>43</v>
      </c>
      <c r="G13">
        <f t="shared" ca="1" si="0"/>
        <v>67</v>
      </c>
      <c r="H13">
        <f t="shared" ca="1" si="0"/>
        <v>1644</v>
      </c>
      <c r="I13">
        <f t="shared" ca="1" si="0"/>
        <v>30</v>
      </c>
      <c r="J13">
        <f t="shared" ca="1" si="0"/>
        <v>36</v>
      </c>
      <c r="K13">
        <f t="shared" ca="1" si="0"/>
        <v>7</v>
      </c>
      <c r="L13">
        <f t="shared" ca="1" si="0"/>
        <v>6679</v>
      </c>
    </row>
    <row r="14" spans="1:13" x14ac:dyDescent="0.3">
      <c r="A14" t="s">
        <v>17</v>
      </c>
      <c r="B14">
        <f t="shared" ca="1" si="1"/>
        <v>167</v>
      </c>
      <c r="C14">
        <f t="shared" ca="1" si="0"/>
        <v>440</v>
      </c>
      <c r="D14">
        <f t="shared" ca="1" si="0"/>
        <v>1514</v>
      </c>
      <c r="E14">
        <f t="shared" ca="1" si="0"/>
        <v>148</v>
      </c>
      <c r="F14">
        <f t="shared" ca="1" si="0"/>
        <v>41</v>
      </c>
      <c r="G14">
        <f t="shared" ca="1" si="0"/>
        <v>35</v>
      </c>
      <c r="H14">
        <f t="shared" ca="1" si="0"/>
        <v>923</v>
      </c>
      <c r="I14">
        <f t="shared" ca="1" si="0"/>
        <v>26</v>
      </c>
      <c r="J14">
        <f t="shared" ca="1" si="0"/>
        <v>16</v>
      </c>
      <c r="K14">
        <f t="shared" ca="1" si="0"/>
        <v>5</v>
      </c>
      <c r="L14">
        <f t="shared" ca="1" si="0"/>
        <v>6586</v>
      </c>
    </row>
    <row r="15" spans="1:13" x14ac:dyDescent="0.3">
      <c r="A15" t="s">
        <v>18</v>
      </c>
      <c r="B15">
        <f t="shared" ca="1" si="1"/>
        <v>199</v>
      </c>
      <c r="C15">
        <f t="shared" ca="1" si="0"/>
        <v>353</v>
      </c>
      <c r="D15">
        <f t="shared" ca="1" si="0"/>
        <v>1453</v>
      </c>
      <c r="E15">
        <f t="shared" ca="1" si="0"/>
        <v>128</v>
      </c>
      <c r="F15">
        <f t="shared" ca="1" si="0"/>
        <v>89</v>
      </c>
      <c r="G15">
        <f t="shared" ca="1" si="0"/>
        <v>63</v>
      </c>
      <c r="H15">
        <f t="shared" ca="1" si="0"/>
        <v>1573</v>
      </c>
      <c r="I15">
        <f t="shared" ca="1" si="0"/>
        <v>32</v>
      </c>
      <c r="J15">
        <f t="shared" ca="1" si="0"/>
        <v>35</v>
      </c>
      <c r="K15">
        <f t="shared" ca="1" si="0"/>
        <v>8</v>
      </c>
      <c r="L15">
        <f t="shared" ca="1" si="0"/>
        <v>8412</v>
      </c>
    </row>
    <row r="16" spans="1:13" x14ac:dyDescent="0.3">
      <c r="A16" t="s">
        <v>19</v>
      </c>
      <c r="B16">
        <f t="shared" ca="1" si="1"/>
        <v>172</v>
      </c>
      <c r="C16">
        <f t="shared" ca="1" si="0"/>
        <v>408</v>
      </c>
      <c r="D16">
        <f t="shared" ca="1" si="0"/>
        <v>1536</v>
      </c>
      <c r="E16">
        <f t="shared" ca="1" si="0"/>
        <v>153</v>
      </c>
      <c r="F16">
        <f t="shared" ca="1" si="0"/>
        <v>38</v>
      </c>
      <c r="G16">
        <f t="shared" ca="1" si="0"/>
        <v>67</v>
      </c>
      <c r="H16">
        <f t="shared" ca="1" si="0"/>
        <v>776</v>
      </c>
      <c r="I16">
        <f t="shared" ca="1" si="0"/>
        <v>31</v>
      </c>
      <c r="J16">
        <f t="shared" ca="1" si="0"/>
        <v>35</v>
      </c>
      <c r="K16">
        <f t="shared" ca="1" si="0"/>
        <v>5</v>
      </c>
      <c r="L16">
        <f t="shared" ca="1" si="0"/>
        <v>5342</v>
      </c>
    </row>
    <row r="17" spans="1:12" x14ac:dyDescent="0.3">
      <c r="A17" t="s">
        <v>20</v>
      </c>
      <c r="B17">
        <f t="shared" ca="1" si="1"/>
        <v>155</v>
      </c>
      <c r="C17">
        <f t="shared" ca="1" si="0"/>
        <v>398</v>
      </c>
      <c r="D17">
        <f t="shared" ca="1" si="0"/>
        <v>1137</v>
      </c>
      <c r="E17">
        <f t="shared" ca="1" si="0"/>
        <v>260</v>
      </c>
      <c r="F17">
        <f t="shared" ca="1" si="0"/>
        <v>89</v>
      </c>
      <c r="G17">
        <f t="shared" ca="1" si="0"/>
        <v>40</v>
      </c>
      <c r="H17">
        <f t="shared" ca="1" si="0"/>
        <v>1328</v>
      </c>
      <c r="I17">
        <f t="shared" ca="1" si="0"/>
        <v>32</v>
      </c>
      <c r="J17">
        <f t="shared" ca="1" si="0"/>
        <v>17</v>
      </c>
      <c r="K17">
        <f t="shared" ca="1" si="0"/>
        <v>8</v>
      </c>
      <c r="L17">
        <f t="shared" ca="1" si="0"/>
        <v>9170</v>
      </c>
    </row>
    <row r="18" spans="1:12" x14ac:dyDescent="0.3">
      <c r="A18" t="s">
        <v>21</v>
      </c>
      <c r="B18">
        <f t="shared" ca="1" si="1"/>
        <v>193</v>
      </c>
      <c r="C18">
        <f t="shared" ca="1" si="0"/>
        <v>505</v>
      </c>
      <c r="D18">
        <f t="shared" ca="1" si="0"/>
        <v>1217</v>
      </c>
      <c r="E18">
        <f t="shared" ca="1" si="0"/>
        <v>317</v>
      </c>
      <c r="F18">
        <f t="shared" ca="1" si="0"/>
        <v>68</v>
      </c>
      <c r="G18">
        <f t="shared" ca="1" si="0"/>
        <v>86</v>
      </c>
      <c r="H18">
        <f t="shared" ca="1" si="0"/>
        <v>1914</v>
      </c>
      <c r="I18">
        <f t="shared" ca="1" si="0"/>
        <v>27</v>
      </c>
      <c r="J18">
        <f t="shared" ca="1" si="0"/>
        <v>38</v>
      </c>
      <c r="K18">
        <f t="shared" ca="1" si="0"/>
        <v>7</v>
      </c>
      <c r="L18">
        <f t="shared" ca="1" si="0"/>
        <v>9648</v>
      </c>
    </row>
    <row r="19" spans="1:12" x14ac:dyDescent="0.3">
      <c r="A19" t="s">
        <v>22</v>
      </c>
      <c r="B19">
        <f t="shared" ca="1" si="1"/>
        <v>192</v>
      </c>
      <c r="C19">
        <f t="shared" ca="1" si="0"/>
        <v>464</v>
      </c>
      <c r="D19">
        <f t="shared" ca="1" si="0"/>
        <v>1466</v>
      </c>
      <c r="E19">
        <f t="shared" ca="1" si="0"/>
        <v>234</v>
      </c>
      <c r="F19">
        <f t="shared" ca="1" si="0"/>
        <v>100</v>
      </c>
      <c r="G19">
        <f t="shared" ca="1" si="0"/>
        <v>74</v>
      </c>
      <c r="H19">
        <f t="shared" ca="1" si="0"/>
        <v>1521</v>
      </c>
      <c r="I19">
        <f t="shared" ca="1" si="0"/>
        <v>31</v>
      </c>
      <c r="J19">
        <f t="shared" ca="1" si="0"/>
        <v>23</v>
      </c>
      <c r="K19">
        <f t="shared" ca="1" si="0"/>
        <v>7</v>
      </c>
      <c r="L19">
        <f t="shared" ca="1" si="0"/>
        <v>7232</v>
      </c>
    </row>
    <row r="20" spans="1:12" x14ac:dyDescent="0.3">
      <c r="A20" t="s">
        <v>23</v>
      </c>
      <c r="B20">
        <f t="shared" ca="1" si="1"/>
        <v>175</v>
      </c>
      <c r="C20">
        <f t="shared" ca="1" si="0"/>
        <v>326</v>
      </c>
      <c r="D20">
        <f t="shared" ca="1" si="0"/>
        <v>1265</v>
      </c>
      <c r="E20">
        <f t="shared" ca="1" si="0"/>
        <v>100</v>
      </c>
      <c r="F20">
        <f t="shared" ca="1" si="0"/>
        <v>68</v>
      </c>
      <c r="G20">
        <f t="shared" ca="1" si="0"/>
        <v>55</v>
      </c>
      <c r="H20">
        <f t="shared" ca="1" si="0"/>
        <v>923</v>
      </c>
      <c r="I20">
        <f t="shared" ca="1" si="0"/>
        <v>27</v>
      </c>
      <c r="J20">
        <f t="shared" ca="1" si="0"/>
        <v>26</v>
      </c>
      <c r="K20">
        <f t="shared" ca="1" si="0"/>
        <v>5</v>
      </c>
      <c r="L20">
        <f t="shared" ca="1" si="0"/>
        <v>11824</v>
      </c>
    </row>
    <row r="21" spans="1:12" x14ac:dyDescent="0.3">
      <c r="A21" t="s">
        <v>24</v>
      </c>
      <c r="B21">
        <f t="shared" ca="1" si="1"/>
        <v>172</v>
      </c>
      <c r="C21">
        <f t="shared" ca="1" si="0"/>
        <v>512</v>
      </c>
      <c r="D21">
        <f t="shared" ca="1" si="0"/>
        <v>1052</v>
      </c>
      <c r="E21">
        <f t="shared" ca="1" si="0"/>
        <v>258</v>
      </c>
      <c r="F21">
        <f t="shared" ca="1" si="0"/>
        <v>85</v>
      </c>
      <c r="G21">
        <f t="shared" ca="1" si="0"/>
        <v>60</v>
      </c>
      <c r="H21">
        <f t="shared" ca="1" si="0"/>
        <v>1491</v>
      </c>
      <c r="I21">
        <f t="shared" ca="1" si="0"/>
        <v>25</v>
      </c>
      <c r="J21">
        <f t="shared" ca="1" si="0"/>
        <v>21</v>
      </c>
      <c r="K21">
        <f t="shared" ca="1" si="0"/>
        <v>6</v>
      </c>
      <c r="L21">
        <f t="shared" ca="1" si="0"/>
        <v>6155</v>
      </c>
    </row>
    <row r="22" spans="1:12" x14ac:dyDescent="0.3">
      <c r="A22" t="s">
        <v>25</v>
      </c>
      <c r="B22">
        <f t="shared" ca="1" si="1"/>
        <v>171</v>
      </c>
      <c r="C22">
        <f t="shared" ca="1" si="0"/>
        <v>319</v>
      </c>
      <c r="D22">
        <f t="shared" ca="1" si="0"/>
        <v>1170</v>
      </c>
      <c r="E22">
        <f t="shared" ca="1" si="0"/>
        <v>262</v>
      </c>
      <c r="F22">
        <f t="shared" ca="1" si="0"/>
        <v>46</v>
      </c>
      <c r="G22">
        <f t="shared" ca="1" si="0"/>
        <v>39</v>
      </c>
      <c r="H22">
        <f t="shared" ca="1" si="0"/>
        <v>1587</v>
      </c>
      <c r="I22">
        <f t="shared" ca="1" si="0"/>
        <v>26</v>
      </c>
      <c r="J22">
        <f t="shared" ca="1" si="0"/>
        <v>22</v>
      </c>
      <c r="K22">
        <f t="shared" ca="1" si="0"/>
        <v>7</v>
      </c>
      <c r="L22">
        <f t="shared" ca="1" si="0"/>
        <v>5658</v>
      </c>
    </row>
    <row r="23" spans="1:12" x14ac:dyDescent="0.3">
      <c r="A23" t="s">
        <v>26</v>
      </c>
      <c r="B23">
        <f t="shared" ca="1" si="1"/>
        <v>167</v>
      </c>
      <c r="C23">
        <f t="shared" ca="1" si="0"/>
        <v>580</v>
      </c>
      <c r="D23">
        <f t="shared" ca="1" si="0"/>
        <v>1545</v>
      </c>
      <c r="E23">
        <f t="shared" ca="1" si="0"/>
        <v>181</v>
      </c>
      <c r="F23">
        <f t="shared" ca="1" si="0"/>
        <v>58</v>
      </c>
      <c r="G23">
        <f t="shared" ca="1" si="0"/>
        <v>73</v>
      </c>
      <c r="H23">
        <f t="shared" ca="1" si="0"/>
        <v>857</v>
      </c>
      <c r="I23">
        <f t="shared" ca="1" si="0"/>
        <v>33</v>
      </c>
      <c r="J23">
        <f t="shared" ca="1" si="0"/>
        <v>32</v>
      </c>
      <c r="K23">
        <f t="shared" ca="1" si="0"/>
        <v>6</v>
      </c>
      <c r="L23">
        <f t="shared" ca="1" si="0"/>
        <v>10863</v>
      </c>
    </row>
    <row r="24" spans="1:12" x14ac:dyDescent="0.3">
      <c r="A24" t="s">
        <v>27</v>
      </c>
      <c r="B24">
        <f t="shared" ca="1" si="1"/>
        <v>193</v>
      </c>
      <c r="C24">
        <f t="shared" ca="1" si="1"/>
        <v>538</v>
      </c>
      <c r="D24">
        <f t="shared" ca="1" si="1"/>
        <v>1474</v>
      </c>
      <c r="E24">
        <f t="shared" ca="1" si="1"/>
        <v>117</v>
      </c>
      <c r="F24">
        <f t="shared" ca="1" si="1"/>
        <v>66</v>
      </c>
      <c r="G24">
        <f t="shared" ca="1" si="1"/>
        <v>39</v>
      </c>
      <c r="H24">
        <f t="shared" ca="1" si="1"/>
        <v>648</v>
      </c>
      <c r="I24">
        <f t="shared" ca="1" si="1"/>
        <v>28</v>
      </c>
      <c r="J24">
        <f t="shared" ca="1" si="1"/>
        <v>36</v>
      </c>
      <c r="K24">
        <f t="shared" ca="1" si="1"/>
        <v>7</v>
      </c>
      <c r="L24">
        <f t="shared" ca="1" si="1"/>
        <v>5496</v>
      </c>
    </row>
    <row r="25" spans="1:12" x14ac:dyDescent="0.3">
      <c r="A25" t="s">
        <v>28</v>
      </c>
      <c r="B25">
        <f t="shared" ref="B25:L37" ca="1" si="2">RANDBETWEEN(B$5,B$4)</f>
        <v>184</v>
      </c>
      <c r="C25">
        <f t="shared" ca="1" si="2"/>
        <v>414</v>
      </c>
      <c r="D25">
        <f t="shared" ca="1" si="2"/>
        <v>1072</v>
      </c>
      <c r="E25">
        <f t="shared" ca="1" si="2"/>
        <v>195</v>
      </c>
      <c r="F25">
        <f t="shared" ca="1" si="2"/>
        <v>55</v>
      </c>
      <c r="G25">
        <f t="shared" ca="1" si="2"/>
        <v>89</v>
      </c>
      <c r="H25">
        <f t="shared" ca="1" si="2"/>
        <v>1991</v>
      </c>
      <c r="I25">
        <f t="shared" ca="1" si="2"/>
        <v>26</v>
      </c>
      <c r="J25">
        <f t="shared" ca="1" si="2"/>
        <v>21</v>
      </c>
      <c r="K25">
        <f t="shared" ca="1" si="2"/>
        <v>3</v>
      </c>
      <c r="L25">
        <f t="shared" ca="1" si="2"/>
        <v>8259</v>
      </c>
    </row>
    <row r="26" spans="1:12" x14ac:dyDescent="0.3">
      <c r="A26" t="s">
        <v>29</v>
      </c>
      <c r="B26">
        <f t="shared" ca="1" si="2"/>
        <v>166</v>
      </c>
      <c r="C26">
        <f t="shared" ca="1" si="2"/>
        <v>534</v>
      </c>
      <c r="D26">
        <f t="shared" ca="1" si="2"/>
        <v>1270</v>
      </c>
      <c r="E26">
        <f t="shared" ca="1" si="2"/>
        <v>131</v>
      </c>
      <c r="F26">
        <f t="shared" ca="1" si="2"/>
        <v>81</v>
      </c>
      <c r="G26">
        <f t="shared" ca="1" si="2"/>
        <v>54</v>
      </c>
      <c r="H26">
        <f t="shared" ca="1" si="2"/>
        <v>1056</v>
      </c>
      <c r="I26">
        <f t="shared" ca="1" si="2"/>
        <v>35</v>
      </c>
      <c r="J26">
        <f t="shared" ca="1" si="2"/>
        <v>25</v>
      </c>
      <c r="K26">
        <f t="shared" ca="1" si="2"/>
        <v>7</v>
      </c>
      <c r="L26">
        <f t="shared" ca="1" si="2"/>
        <v>10147</v>
      </c>
    </row>
    <row r="27" spans="1:12" x14ac:dyDescent="0.3">
      <c r="A27" t="s">
        <v>30</v>
      </c>
      <c r="B27">
        <f t="shared" ca="1" si="2"/>
        <v>193</v>
      </c>
      <c r="C27">
        <f t="shared" ca="1" si="2"/>
        <v>583</v>
      </c>
      <c r="D27">
        <f t="shared" ca="1" si="2"/>
        <v>1447</v>
      </c>
      <c r="E27">
        <f t="shared" ca="1" si="2"/>
        <v>333</v>
      </c>
      <c r="F27">
        <f t="shared" ca="1" si="2"/>
        <v>60</v>
      </c>
      <c r="G27">
        <f t="shared" ca="1" si="2"/>
        <v>38</v>
      </c>
      <c r="H27">
        <f t="shared" ca="1" si="2"/>
        <v>1964</v>
      </c>
      <c r="I27">
        <f t="shared" ca="1" si="2"/>
        <v>25</v>
      </c>
      <c r="J27">
        <f t="shared" ca="1" si="2"/>
        <v>13</v>
      </c>
      <c r="K27">
        <f t="shared" ca="1" si="2"/>
        <v>8</v>
      </c>
      <c r="L27">
        <f t="shared" ca="1" si="2"/>
        <v>6430</v>
      </c>
    </row>
    <row r="28" spans="1:12" x14ac:dyDescent="0.3">
      <c r="A28" t="s">
        <v>31</v>
      </c>
      <c r="B28">
        <f t="shared" ca="1" si="2"/>
        <v>200</v>
      </c>
      <c r="C28">
        <f t="shared" ca="1" si="2"/>
        <v>454</v>
      </c>
      <c r="D28">
        <f t="shared" ca="1" si="2"/>
        <v>1076</v>
      </c>
      <c r="E28">
        <f t="shared" ca="1" si="2"/>
        <v>157</v>
      </c>
      <c r="F28">
        <f t="shared" ca="1" si="2"/>
        <v>88</v>
      </c>
      <c r="G28">
        <f t="shared" ca="1" si="2"/>
        <v>89</v>
      </c>
      <c r="H28">
        <f t="shared" ca="1" si="2"/>
        <v>1012</v>
      </c>
      <c r="I28">
        <f t="shared" ca="1" si="2"/>
        <v>33</v>
      </c>
      <c r="J28">
        <f t="shared" ca="1" si="2"/>
        <v>21</v>
      </c>
      <c r="K28">
        <f t="shared" ca="1" si="2"/>
        <v>4</v>
      </c>
      <c r="L28">
        <f t="shared" ca="1" si="2"/>
        <v>5119</v>
      </c>
    </row>
    <row r="29" spans="1:12" x14ac:dyDescent="0.3">
      <c r="A29" t="s">
        <v>32</v>
      </c>
      <c r="B29">
        <f t="shared" ca="1" si="2"/>
        <v>154</v>
      </c>
      <c r="C29">
        <f t="shared" ca="1" si="2"/>
        <v>465</v>
      </c>
      <c r="D29">
        <f t="shared" ca="1" si="2"/>
        <v>1286</v>
      </c>
      <c r="E29">
        <f t="shared" ca="1" si="2"/>
        <v>306</v>
      </c>
      <c r="F29">
        <f t="shared" ca="1" si="2"/>
        <v>90</v>
      </c>
      <c r="G29">
        <f t="shared" ca="1" si="2"/>
        <v>97</v>
      </c>
      <c r="H29">
        <f t="shared" ca="1" si="2"/>
        <v>503</v>
      </c>
      <c r="I29">
        <f t="shared" ca="1" si="2"/>
        <v>31</v>
      </c>
      <c r="J29">
        <f t="shared" ca="1" si="2"/>
        <v>35</v>
      </c>
      <c r="K29">
        <f t="shared" ca="1" si="2"/>
        <v>8</v>
      </c>
      <c r="L29">
        <f t="shared" ca="1" si="2"/>
        <v>9869</v>
      </c>
    </row>
    <row r="30" spans="1:12" x14ac:dyDescent="0.3">
      <c r="A30" t="s">
        <v>33</v>
      </c>
      <c r="B30">
        <f t="shared" ca="1" si="2"/>
        <v>152</v>
      </c>
      <c r="C30">
        <f t="shared" ca="1" si="2"/>
        <v>433</v>
      </c>
      <c r="D30">
        <f t="shared" ca="1" si="2"/>
        <v>1207</v>
      </c>
      <c r="E30">
        <f t="shared" ca="1" si="2"/>
        <v>239</v>
      </c>
      <c r="F30">
        <f t="shared" ca="1" si="2"/>
        <v>93</v>
      </c>
      <c r="G30">
        <f t="shared" ca="1" si="2"/>
        <v>42</v>
      </c>
      <c r="H30">
        <f t="shared" ca="1" si="2"/>
        <v>1750</v>
      </c>
      <c r="I30">
        <f t="shared" ca="1" si="2"/>
        <v>29</v>
      </c>
      <c r="J30">
        <f t="shared" ca="1" si="2"/>
        <v>21</v>
      </c>
      <c r="K30">
        <f t="shared" ca="1" si="2"/>
        <v>7</v>
      </c>
      <c r="L30">
        <f t="shared" ca="1" si="2"/>
        <v>6286</v>
      </c>
    </row>
    <row r="31" spans="1:12" x14ac:dyDescent="0.3">
      <c r="A31" t="s">
        <v>34</v>
      </c>
      <c r="B31">
        <f t="shared" ca="1" si="2"/>
        <v>193</v>
      </c>
      <c r="C31">
        <f t="shared" ca="1" si="2"/>
        <v>501</v>
      </c>
      <c r="D31">
        <f t="shared" ca="1" si="2"/>
        <v>1072</v>
      </c>
      <c r="E31">
        <f t="shared" ca="1" si="2"/>
        <v>172</v>
      </c>
      <c r="F31">
        <f t="shared" ca="1" si="2"/>
        <v>92</v>
      </c>
      <c r="G31">
        <f t="shared" ca="1" si="2"/>
        <v>97</v>
      </c>
      <c r="H31">
        <f t="shared" ca="1" si="2"/>
        <v>1598</v>
      </c>
      <c r="I31">
        <f t="shared" ca="1" si="2"/>
        <v>33</v>
      </c>
      <c r="J31">
        <f t="shared" ca="1" si="2"/>
        <v>32</v>
      </c>
      <c r="K31">
        <f t="shared" ca="1" si="2"/>
        <v>5</v>
      </c>
      <c r="L31">
        <f t="shared" ca="1" si="2"/>
        <v>9951</v>
      </c>
    </row>
    <row r="32" spans="1:12" x14ac:dyDescent="0.3">
      <c r="A32" t="s">
        <v>35</v>
      </c>
      <c r="B32">
        <f t="shared" ca="1" si="2"/>
        <v>152</v>
      </c>
      <c r="C32">
        <f t="shared" ca="1" si="2"/>
        <v>484</v>
      </c>
      <c r="D32">
        <f t="shared" ca="1" si="2"/>
        <v>1338</v>
      </c>
      <c r="E32">
        <f t="shared" ca="1" si="2"/>
        <v>128</v>
      </c>
      <c r="F32">
        <f t="shared" ca="1" si="2"/>
        <v>95</v>
      </c>
      <c r="G32">
        <f t="shared" ca="1" si="2"/>
        <v>51</v>
      </c>
      <c r="H32">
        <f t="shared" ca="1" si="2"/>
        <v>1126</v>
      </c>
      <c r="I32">
        <f t="shared" ca="1" si="2"/>
        <v>30</v>
      </c>
      <c r="J32">
        <f t="shared" ca="1" si="2"/>
        <v>14</v>
      </c>
      <c r="K32">
        <f t="shared" ca="1" si="2"/>
        <v>7</v>
      </c>
      <c r="L32">
        <f t="shared" ca="1" si="2"/>
        <v>11188</v>
      </c>
    </row>
    <row r="33" spans="1:12" x14ac:dyDescent="0.3">
      <c r="A33" t="s">
        <v>36</v>
      </c>
      <c r="B33">
        <f t="shared" ca="1" si="2"/>
        <v>162</v>
      </c>
      <c r="C33">
        <f t="shared" ca="1" si="2"/>
        <v>464</v>
      </c>
      <c r="D33">
        <f t="shared" ca="1" si="2"/>
        <v>1036</v>
      </c>
      <c r="E33">
        <f t="shared" ca="1" si="2"/>
        <v>234</v>
      </c>
      <c r="F33">
        <f t="shared" ca="1" si="2"/>
        <v>82</v>
      </c>
      <c r="G33">
        <f t="shared" ca="1" si="2"/>
        <v>81</v>
      </c>
      <c r="H33">
        <f t="shared" ca="1" si="2"/>
        <v>943</v>
      </c>
      <c r="I33">
        <f t="shared" ca="1" si="2"/>
        <v>34</v>
      </c>
      <c r="J33">
        <f t="shared" ca="1" si="2"/>
        <v>23</v>
      </c>
      <c r="K33">
        <f t="shared" ca="1" si="2"/>
        <v>5</v>
      </c>
      <c r="L33">
        <f t="shared" ca="1" si="2"/>
        <v>6302</v>
      </c>
    </row>
    <row r="34" spans="1:12" x14ac:dyDescent="0.3">
      <c r="A34" t="s">
        <v>37</v>
      </c>
      <c r="B34">
        <f t="shared" ca="1" si="2"/>
        <v>167</v>
      </c>
      <c r="C34">
        <f t="shared" ca="1" si="2"/>
        <v>366</v>
      </c>
      <c r="D34">
        <f t="shared" ca="1" si="2"/>
        <v>1155</v>
      </c>
      <c r="E34">
        <f t="shared" ca="1" si="2"/>
        <v>215</v>
      </c>
      <c r="F34">
        <f t="shared" ca="1" si="2"/>
        <v>64</v>
      </c>
      <c r="G34">
        <f t="shared" ca="1" si="2"/>
        <v>73</v>
      </c>
      <c r="H34">
        <f t="shared" ca="1" si="2"/>
        <v>1090</v>
      </c>
      <c r="I34">
        <f t="shared" ca="1" si="2"/>
        <v>25</v>
      </c>
      <c r="J34">
        <f t="shared" ca="1" si="2"/>
        <v>29</v>
      </c>
      <c r="K34">
        <f t="shared" ca="1" si="2"/>
        <v>4</v>
      </c>
      <c r="L34">
        <f t="shared" ca="1" si="2"/>
        <v>11290</v>
      </c>
    </row>
    <row r="35" spans="1:12" x14ac:dyDescent="0.3">
      <c r="A35" t="s">
        <v>38</v>
      </c>
      <c r="B35">
        <f t="shared" ca="1" si="2"/>
        <v>186</v>
      </c>
      <c r="C35">
        <f t="shared" ca="1" si="2"/>
        <v>330</v>
      </c>
      <c r="D35">
        <f t="shared" ca="1" si="2"/>
        <v>1327</v>
      </c>
      <c r="E35">
        <f t="shared" ca="1" si="2"/>
        <v>100</v>
      </c>
      <c r="F35">
        <f t="shared" ca="1" si="2"/>
        <v>68</v>
      </c>
      <c r="G35">
        <f t="shared" ca="1" si="2"/>
        <v>97</v>
      </c>
      <c r="H35">
        <f t="shared" ca="1" si="2"/>
        <v>927</v>
      </c>
      <c r="I35">
        <f t="shared" ca="1" si="2"/>
        <v>26</v>
      </c>
      <c r="J35">
        <f t="shared" ca="1" si="2"/>
        <v>11</v>
      </c>
      <c r="K35">
        <f t="shared" ca="1" si="2"/>
        <v>3</v>
      </c>
      <c r="L35">
        <f t="shared" ca="1" si="2"/>
        <v>9450</v>
      </c>
    </row>
    <row r="36" spans="1:12" x14ac:dyDescent="0.3">
      <c r="A36" t="s">
        <v>39</v>
      </c>
      <c r="B36">
        <f t="shared" ca="1" si="2"/>
        <v>163</v>
      </c>
      <c r="C36">
        <f t="shared" ca="1" si="2"/>
        <v>322</v>
      </c>
      <c r="D36">
        <f t="shared" ca="1" si="2"/>
        <v>1157</v>
      </c>
      <c r="E36">
        <f t="shared" ca="1" si="2"/>
        <v>253</v>
      </c>
      <c r="F36">
        <f t="shared" ca="1" si="2"/>
        <v>49</v>
      </c>
      <c r="G36">
        <f t="shared" ca="1" si="2"/>
        <v>51</v>
      </c>
      <c r="H36">
        <f t="shared" ca="1" si="2"/>
        <v>572</v>
      </c>
      <c r="I36">
        <f t="shared" ca="1" si="2"/>
        <v>27</v>
      </c>
      <c r="J36">
        <f t="shared" ca="1" si="2"/>
        <v>18</v>
      </c>
      <c r="K36">
        <f t="shared" ca="1" si="2"/>
        <v>4</v>
      </c>
      <c r="L36">
        <f t="shared" ca="1" si="2"/>
        <v>5426</v>
      </c>
    </row>
    <row r="37" spans="1:12" x14ac:dyDescent="0.3">
      <c r="A37" t="s">
        <v>40</v>
      </c>
      <c r="B37">
        <f t="shared" ca="1" si="2"/>
        <v>151</v>
      </c>
      <c r="C37">
        <f t="shared" ca="1" si="2"/>
        <v>495</v>
      </c>
      <c r="D37">
        <f t="shared" ca="1" si="2"/>
        <v>1540</v>
      </c>
      <c r="E37">
        <f t="shared" ca="1" si="2"/>
        <v>215</v>
      </c>
      <c r="F37">
        <f t="shared" ca="1" si="2"/>
        <v>56</v>
      </c>
      <c r="G37">
        <f t="shared" ca="1" si="2"/>
        <v>62</v>
      </c>
      <c r="H37">
        <f t="shared" ca="1" si="2"/>
        <v>1307</v>
      </c>
      <c r="I37">
        <f t="shared" ca="1" si="2"/>
        <v>27</v>
      </c>
      <c r="J37">
        <f t="shared" ca="1" si="2"/>
        <v>29</v>
      </c>
      <c r="K37">
        <f t="shared" ca="1" si="2"/>
        <v>6</v>
      </c>
      <c r="L37">
        <f t="shared" ca="1" si="2"/>
        <v>10882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B4E0-19F2-4AFC-9ADE-46D60D0B8A07}">
  <dimension ref="A1:N45"/>
  <sheetViews>
    <sheetView zoomScale="75" zoomScaleNormal="160" workbookViewId="0">
      <selection activeCell="L7" sqref="L7:L37"/>
    </sheetView>
  </sheetViews>
  <sheetFormatPr defaultRowHeight="14.4" x14ac:dyDescent="0.3"/>
  <cols>
    <col min="1" max="1" width="18.77734375" bestFit="1" customWidth="1"/>
    <col min="2" max="2" width="9.6640625" bestFit="1" customWidth="1"/>
    <col min="3" max="3" width="9.109375" bestFit="1" customWidth="1"/>
    <col min="4" max="4" width="8.21875" bestFit="1" customWidth="1"/>
    <col min="5" max="7" width="5.5546875" bestFit="1" customWidth="1"/>
    <col min="8" max="8" width="6.88671875" bestFit="1" customWidth="1"/>
    <col min="9" max="9" width="8.5546875" customWidth="1"/>
    <col min="10" max="10" width="9.21875" customWidth="1"/>
    <col min="11" max="11" width="9.77734375" customWidth="1"/>
    <col min="13" max="13" width="16.44140625" bestFit="1" customWidth="1"/>
  </cols>
  <sheetData>
    <row r="1" spans="1:14" x14ac:dyDescent="0.3">
      <c r="A1" s="2" t="s">
        <v>62</v>
      </c>
      <c r="B1" s="2" t="s">
        <v>63</v>
      </c>
      <c r="C1" s="2" t="s">
        <v>63</v>
      </c>
      <c r="D1" s="2" t="s">
        <v>63</v>
      </c>
      <c r="E1" s="2" t="s">
        <v>63</v>
      </c>
      <c r="F1" s="2" t="s">
        <v>63</v>
      </c>
      <c r="G1" s="2" t="s">
        <v>63</v>
      </c>
      <c r="H1" s="2" t="s">
        <v>63</v>
      </c>
      <c r="I1" s="2" t="s">
        <v>63</v>
      </c>
      <c r="J1" s="2" t="s">
        <v>63</v>
      </c>
      <c r="K1" s="2" t="s">
        <v>63</v>
      </c>
      <c r="L1" s="2"/>
      <c r="M1" s="2"/>
    </row>
    <row r="2" spans="1:14" x14ac:dyDescent="0.3">
      <c r="A2" s="2" t="s">
        <v>61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 t="s">
        <v>6</v>
      </c>
      <c r="M2" s="2" t="s">
        <v>6</v>
      </c>
    </row>
    <row r="3" spans="1:14" x14ac:dyDescent="0.3">
      <c r="A3" s="2" t="s">
        <v>4</v>
      </c>
      <c r="B3" s="2" t="s">
        <v>42</v>
      </c>
      <c r="C3" s="2" t="s">
        <v>44</v>
      </c>
      <c r="D3" s="2" t="s">
        <v>46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54</v>
      </c>
      <c r="K3" s="2" t="s">
        <v>54</v>
      </c>
      <c r="L3" s="2" t="s">
        <v>2</v>
      </c>
      <c r="M3" s="2" t="s">
        <v>2</v>
      </c>
    </row>
    <row r="4" spans="1:14" x14ac:dyDescent="0.3">
      <c r="A4" s="2" t="s">
        <v>3</v>
      </c>
      <c r="B4" s="2" t="s">
        <v>58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57</v>
      </c>
      <c r="L4" s="2" t="s">
        <v>1</v>
      </c>
      <c r="M4" s="2" t="s">
        <v>8</v>
      </c>
      <c r="N4" s="2" t="s">
        <v>64</v>
      </c>
    </row>
    <row r="5" spans="1:14" x14ac:dyDescent="0.3">
      <c r="A5" s="2" t="s">
        <v>55</v>
      </c>
      <c r="B5" s="2">
        <v>200</v>
      </c>
      <c r="C5" s="2">
        <v>600</v>
      </c>
      <c r="D5" s="2">
        <v>1555</v>
      </c>
      <c r="E5" s="2">
        <v>333</v>
      </c>
      <c r="F5" s="2">
        <v>100</v>
      </c>
      <c r="G5" s="2">
        <v>100</v>
      </c>
      <c r="H5" s="2">
        <v>2000</v>
      </c>
      <c r="I5" s="2">
        <v>35</v>
      </c>
      <c r="J5" s="2">
        <v>40</v>
      </c>
      <c r="K5" s="2">
        <v>8</v>
      </c>
      <c r="L5" s="2">
        <v>12000</v>
      </c>
      <c r="M5" s="2" t="s">
        <v>60</v>
      </c>
    </row>
    <row r="6" spans="1:14" x14ac:dyDescent="0.3">
      <c r="A6" s="2" t="s">
        <v>56</v>
      </c>
      <c r="B6" s="2">
        <v>150</v>
      </c>
      <c r="C6" s="2">
        <v>300</v>
      </c>
      <c r="D6" s="2">
        <v>1000</v>
      </c>
      <c r="E6" s="2">
        <v>100</v>
      </c>
      <c r="F6" s="2">
        <v>33</v>
      </c>
      <c r="G6" s="2">
        <v>33</v>
      </c>
      <c r="H6" s="2">
        <v>500</v>
      </c>
      <c r="I6" s="2">
        <v>25</v>
      </c>
      <c r="J6" s="2">
        <v>10</v>
      </c>
      <c r="K6" s="2">
        <v>3</v>
      </c>
      <c r="L6" s="2">
        <v>5000</v>
      </c>
      <c r="M6" s="2">
        <v>0</v>
      </c>
    </row>
    <row r="7" spans="1:14" ht="57.6" x14ac:dyDescent="0.3">
      <c r="A7" s="2" t="s">
        <v>0</v>
      </c>
      <c r="B7" s="2" t="s">
        <v>41</v>
      </c>
      <c r="C7" s="3" t="s">
        <v>43</v>
      </c>
      <c r="D7" s="3" t="s">
        <v>45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9</v>
      </c>
      <c r="M7" s="3" t="s">
        <v>59</v>
      </c>
    </row>
    <row r="8" spans="1:14" x14ac:dyDescent="0.3">
      <c r="A8" s="2" t="s">
        <v>10</v>
      </c>
      <c r="B8" s="2">
        <v>175</v>
      </c>
      <c r="C8" s="2">
        <v>543</v>
      </c>
      <c r="D8" s="2">
        <v>1111</v>
      </c>
      <c r="E8" s="2">
        <v>222</v>
      </c>
      <c r="F8" s="2">
        <v>100</v>
      </c>
      <c r="G8" s="2">
        <v>77</v>
      </c>
      <c r="H8" s="2">
        <v>999</v>
      </c>
      <c r="I8" s="2">
        <v>30</v>
      </c>
      <c r="J8" s="2">
        <v>30</v>
      </c>
      <c r="K8" s="2">
        <v>7</v>
      </c>
      <c r="L8" s="2">
        <v>7650</v>
      </c>
      <c r="M8" s="2"/>
    </row>
    <row r="9" spans="1:14" x14ac:dyDescent="0.3">
      <c r="A9" s="2" t="s">
        <v>11</v>
      </c>
      <c r="B9" s="2">
        <v>170</v>
      </c>
      <c r="C9" s="2">
        <v>506</v>
      </c>
      <c r="D9" s="2">
        <v>1161</v>
      </c>
      <c r="E9" s="2">
        <v>124</v>
      </c>
      <c r="F9" s="2">
        <v>77</v>
      </c>
      <c r="G9" s="2">
        <v>33</v>
      </c>
      <c r="H9" s="2">
        <v>755</v>
      </c>
      <c r="I9" s="2">
        <v>32</v>
      </c>
      <c r="J9" s="2">
        <v>38</v>
      </c>
      <c r="K9" s="2">
        <v>7</v>
      </c>
      <c r="L9" s="2">
        <v>10690</v>
      </c>
      <c r="M9" s="2"/>
    </row>
    <row r="10" spans="1:14" x14ac:dyDescent="0.3">
      <c r="A10" s="2" t="s">
        <v>12</v>
      </c>
      <c r="B10" s="2">
        <v>182</v>
      </c>
      <c r="C10" s="2">
        <v>302</v>
      </c>
      <c r="D10" s="2">
        <v>1532</v>
      </c>
      <c r="E10" s="2">
        <v>195</v>
      </c>
      <c r="F10" s="2">
        <v>89</v>
      </c>
      <c r="G10" s="2">
        <v>69</v>
      </c>
      <c r="H10" s="2">
        <v>1395</v>
      </c>
      <c r="I10" s="2">
        <v>29</v>
      </c>
      <c r="J10" s="2">
        <v>38</v>
      </c>
      <c r="K10" s="2">
        <v>7</v>
      </c>
      <c r="L10" s="2">
        <v>5865</v>
      </c>
      <c r="M10" s="2"/>
    </row>
    <row r="11" spans="1:14" x14ac:dyDescent="0.3">
      <c r="A11" s="2" t="s">
        <v>13</v>
      </c>
      <c r="B11" s="2">
        <v>167</v>
      </c>
      <c r="C11" s="2">
        <v>533</v>
      </c>
      <c r="D11" s="2">
        <v>1058</v>
      </c>
      <c r="E11" s="2">
        <v>287</v>
      </c>
      <c r="F11" s="2">
        <v>33</v>
      </c>
      <c r="G11" s="2">
        <v>95</v>
      </c>
      <c r="H11" s="2">
        <v>1001</v>
      </c>
      <c r="I11" s="2">
        <v>33</v>
      </c>
      <c r="J11" s="2">
        <v>19</v>
      </c>
      <c r="K11" s="2">
        <v>5</v>
      </c>
      <c r="L11" s="2">
        <v>11877</v>
      </c>
      <c r="M11" s="2"/>
    </row>
    <row r="12" spans="1:14" x14ac:dyDescent="0.3">
      <c r="A12" s="2" t="s">
        <v>14</v>
      </c>
      <c r="B12" s="2">
        <v>197</v>
      </c>
      <c r="C12" s="2">
        <v>425</v>
      </c>
      <c r="D12" s="2">
        <v>1140</v>
      </c>
      <c r="E12" s="2">
        <v>184</v>
      </c>
      <c r="F12" s="2">
        <v>35</v>
      </c>
      <c r="G12" s="2">
        <v>47</v>
      </c>
      <c r="H12" s="2">
        <v>1519</v>
      </c>
      <c r="I12" s="2">
        <v>27</v>
      </c>
      <c r="J12" s="2">
        <v>32</v>
      </c>
      <c r="K12" s="2">
        <v>7</v>
      </c>
      <c r="L12" s="2">
        <v>6904</v>
      </c>
      <c r="M12" s="2"/>
    </row>
    <row r="13" spans="1:14" x14ac:dyDescent="0.3">
      <c r="A13" s="2" t="s">
        <v>15</v>
      </c>
      <c r="B13" s="2">
        <v>159</v>
      </c>
      <c r="C13" s="2">
        <v>546</v>
      </c>
      <c r="D13" s="2">
        <v>1533</v>
      </c>
      <c r="E13" s="2">
        <v>134</v>
      </c>
      <c r="F13" s="2">
        <v>69</v>
      </c>
      <c r="G13" s="2">
        <v>87</v>
      </c>
      <c r="H13" s="2">
        <v>754</v>
      </c>
      <c r="I13" s="2">
        <v>31</v>
      </c>
      <c r="J13" s="2">
        <v>38</v>
      </c>
      <c r="K13" s="2">
        <v>6</v>
      </c>
      <c r="L13" s="2">
        <v>9311</v>
      </c>
      <c r="M13" s="2"/>
    </row>
    <row r="14" spans="1:14" x14ac:dyDescent="0.3">
      <c r="A14" s="2" t="s">
        <v>16</v>
      </c>
      <c r="B14" s="2">
        <v>177</v>
      </c>
      <c r="C14" s="2">
        <v>570</v>
      </c>
      <c r="D14" s="2">
        <v>1276</v>
      </c>
      <c r="E14" s="2">
        <v>296</v>
      </c>
      <c r="F14" s="2">
        <v>94</v>
      </c>
      <c r="G14" s="2">
        <v>49</v>
      </c>
      <c r="H14" s="2">
        <v>656</v>
      </c>
      <c r="I14" s="2">
        <v>25</v>
      </c>
      <c r="J14" s="2">
        <v>15</v>
      </c>
      <c r="K14" s="2">
        <v>3</v>
      </c>
      <c r="L14" s="2">
        <v>8395</v>
      </c>
      <c r="M14" s="2"/>
    </row>
    <row r="15" spans="1:14" x14ac:dyDescent="0.3">
      <c r="A15" s="2" t="s">
        <v>17</v>
      </c>
      <c r="B15" s="2">
        <v>156</v>
      </c>
      <c r="C15" s="2">
        <v>584</v>
      </c>
      <c r="D15" s="2">
        <v>1106</v>
      </c>
      <c r="E15" s="2">
        <v>297</v>
      </c>
      <c r="F15" s="2">
        <v>54</v>
      </c>
      <c r="G15" s="2">
        <v>80</v>
      </c>
      <c r="H15" s="2">
        <v>1476</v>
      </c>
      <c r="I15" s="2">
        <v>33</v>
      </c>
      <c r="J15" s="2">
        <v>27</v>
      </c>
      <c r="K15" s="2">
        <v>8</v>
      </c>
      <c r="L15" s="2">
        <v>10172</v>
      </c>
      <c r="M15" s="2"/>
    </row>
    <row r="16" spans="1:14" x14ac:dyDescent="0.3">
      <c r="A16" s="2" t="s">
        <v>18</v>
      </c>
      <c r="B16" s="2">
        <v>170</v>
      </c>
      <c r="C16" s="2">
        <v>479</v>
      </c>
      <c r="D16" s="2">
        <v>1329</v>
      </c>
      <c r="E16" s="2">
        <v>253</v>
      </c>
      <c r="F16" s="2">
        <v>37</v>
      </c>
      <c r="G16" s="2">
        <v>85</v>
      </c>
      <c r="H16" s="2">
        <v>1688</v>
      </c>
      <c r="I16" s="2">
        <v>27</v>
      </c>
      <c r="J16" s="2">
        <v>11</v>
      </c>
      <c r="K16" s="2">
        <v>4</v>
      </c>
      <c r="L16" s="2">
        <v>9380</v>
      </c>
      <c r="M16" s="2"/>
    </row>
    <row r="17" spans="1:13" x14ac:dyDescent="0.3">
      <c r="A17" s="2" t="s">
        <v>19</v>
      </c>
      <c r="B17" s="2">
        <v>198</v>
      </c>
      <c r="C17" s="2">
        <v>359</v>
      </c>
      <c r="D17" s="2">
        <v>1414</v>
      </c>
      <c r="E17" s="2">
        <v>315</v>
      </c>
      <c r="F17" s="2">
        <v>38</v>
      </c>
      <c r="G17" s="2">
        <v>96</v>
      </c>
      <c r="H17" s="2">
        <v>907</v>
      </c>
      <c r="I17" s="2">
        <v>32</v>
      </c>
      <c r="J17" s="2">
        <v>36</v>
      </c>
      <c r="K17" s="2">
        <v>8</v>
      </c>
      <c r="L17" s="2">
        <v>11903</v>
      </c>
      <c r="M17" s="2"/>
    </row>
    <row r="18" spans="1:13" x14ac:dyDescent="0.3">
      <c r="A18" s="2" t="s">
        <v>20</v>
      </c>
      <c r="B18" s="2">
        <v>192</v>
      </c>
      <c r="C18" s="2">
        <v>490</v>
      </c>
      <c r="D18" s="2">
        <v>1302</v>
      </c>
      <c r="E18" s="2">
        <v>223</v>
      </c>
      <c r="F18" s="2">
        <v>83</v>
      </c>
      <c r="G18" s="2">
        <v>76</v>
      </c>
      <c r="H18" s="2">
        <v>1929</v>
      </c>
      <c r="I18" s="2">
        <v>30</v>
      </c>
      <c r="J18" s="2">
        <v>21</v>
      </c>
      <c r="K18" s="2">
        <v>7</v>
      </c>
      <c r="L18" s="2">
        <v>8879</v>
      </c>
      <c r="M18" s="2"/>
    </row>
    <row r="19" spans="1:13" x14ac:dyDescent="0.3">
      <c r="A19" s="2" t="s">
        <v>21</v>
      </c>
      <c r="B19" s="2">
        <v>197</v>
      </c>
      <c r="C19" s="2">
        <v>524</v>
      </c>
      <c r="D19" s="2">
        <v>1139</v>
      </c>
      <c r="E19" s="2">
        <v>280</v>
      </c>
      <c r="F19" s="2">
        <v>49</v>
      </c>
      <c r="G19" s="2">
        <v>55</v>
      </c>
      <c r="H19" s="2">
        <v>1960</v>
      </c>
      <c r="I19" s="2">
        <v>31</v>
      </c>
      <c r="J19" s="2">
        <v>35</v>
      </c>
      <c r="K19" s="2">
        <v>5</v>
      </c>
      <c r="L19" s="2">
        <v>11011</v>
      </c>
      <c r="M19" s="2"/>
    </row>
    <row r="20" spans="1:13" x14ac:dyDescent="0.3">
      <c r="A20" s="2" t="s">
        <v>22</v>
      </c>
      <c r="B20" s="2">
        <v>186</v>
      </c>
      <c r="C20" s="2">
        <v>447</v>
      </c>
      <c r="D20" s="2">
        <v>1248</v>
      </c>
      <c r="E20" s="2">
        <v>271</v>
      </c>
      <c r="F20" s="2">
        <v>75</v>
      </c>
      <c r="G20" s="2">
        <v>52</v>
      </c>
      <c r="H20" s="2">
        <v>946</v>
      </c>
      <c r="I20" s="2">
        <v>25</v>
      </c>
      <c r="J20" s="2">
        <v>16</v>
      </c>
      <c r="K20" s="2">
        <v>3</v>
      </c>
      <c r="L20" s="2">
        <v>10096</v>
      </c>
      <c r="M20" s="2"/>
    </row>
    <row r="21" spans="1:13" x14ac:dyDescent="0.3">
      <c r="A21" s="2" t="s">
        <v>23</v>
      </c>
      <c r="B21" s="2">
        <v>189</v>
      </c>
      <c r="C21" s="2">
        <v>592</v>
      </c>
      <c r="D21" s="2">
        <v>1289</v>
      </c>
      <c r="E21" s="2">
        <v>174</v>
      </c>
      <c r="F21" s="2">
        <v>35</v>
      </c>
      <c r="G21" s="2">
        <v>67</v>
      </c>
      <c r="H21" s="2">
        <v>1747</v>
      </c>
      <c r="I21" s="2">
        <v>25</v>
      </c>
      <c r="J21" s="2">
        <v>24</v>
      </c>
      <c r="K21" s="2">
        <v>5</v>
      </c>
      <c r="L21" s="2">
        <v>9322</v>
      </c>
      <c r="M21" s="2"/>
    </row>
    <row r="22" spans="1:13" x14ac:dyDescent="0.3">
      <c r="A22" s="2" t="s">
        <v>24</v>
      </c>
      <c r="B22" s="2">
        <v>166</v>
      </c>
      <c r="C22" s="2">
        <v>471</v>
      </c>
      <c r="D22" s="2">
        <v>1119</v>
      </c>
      <c r="E22" s="2">
        <v>223</v>
      </c>
      <c r="F22" s="2">
        <v>34</v>
      </c>
      <c r="G22" s="2">
        <v>98</v>
      </c>
      <c r="H22" s="2">
        <v>1529</v>
      </c>
      <c r="I22" s="2">
        <v>32</v>
      </c>
      <c r="J22" s="2">
        <v>14</v>
      </c>
      <c r="K22" s="2">
        <v>6</v>
      </c>
      <c r="L22" s="2">
        <v>5689</v>
      </c>
      <c r="M22" s="2"/>
    </row>
    <row r="23" spans="1:13" x14ac:dyDescent="0.3">
      <c r="A23" s="2" t="s">
        <v>25</v>
      </c>
      <c r="B23" s="2">
        <v>163</v>
      </c>
      <c r="C23" s="2">
        <v>510</v>
      </c>
      <c r="D23" s="2">
        <v>1264</v>
      </c>
      <c r="E23" s="2">
        <v>278</v>
      </c>
      <c r="F23" s="2">
        <v>56</v>
      </c>
      <c r="G23" s="2">
        <v>44</v>
      </c>
      <c r="H23" s="2">
        <v>931</v>
      </c>
      <c r="I23" s="2">
        <v>29</v>
      </c>
      <c r="J23" s="2">
        <v>33</v>
      </c>
      <c r="K23" s="2">
        <v>4</v>
      </c>
      <c r="L23" s="2">
        <v>7835</v>
      </c>
      <c r="M23" s="2"/>
    </row>
    <row r="24" spans="1:13" x14ac:dyDescent="0.3">
      <c r="A24" s="2" t="s">
        <v>26</v>
      </c>
      <c r="B24" s="2">
        <v>177</v>
      </c>
      <c r="C24" s="2">
        <v>376</v>
      </c>
      <c r="D24" s="2">
        <v>1008</v>
      </c>
      <c r="E24" s="2">
        <v>173</v>
      </c>
      <c r="F24" s="2">
        <v>76</v>
      </c>
      <c r="G24" s="2">
        <v>66</v>
      </c>
      <c r="H24" s="2">
        <v>728</v>
      </c>
      <c r="I24" s="2">
        <v>27</v>
      </c>
      <c r="J24" s="2">
        <v>37</v>
      </c>
      <c r="K24" s="2">
        <v>8</v>
      </c>
      <c r="L24" s="2">
        <v>7573</v>
      </c>
      <c r="M24" s="2"/>
    </row>
    <row r="25" spans="1:13" x14ac:dyDescent="0.3">
      <c r="A25" s="2" t="s">
        <v>27</v>
      </c>
      <c r="B25" s="2">
        <v>154</v>
      </c>
      <c r="C25" s="2">
        <v>317</v>
      </c>
      <c r="D25" s="2">
        <v>1174</v>
      </c>
      <c r="E25" s="2">
        <v>168</v>
      </c>
      <c r="F25" s="2">
        <v>80</v>
      </c>
      <c r="G25" s="2">
        <v>69</v>
      </c>
      <c r="H25" s="2">
        <v>912</v>
      </c>
      <c r="I25" s="2">
        <v>29</v>
      </c>
      <c r="J25" s="2">
        <v>21</v>
      </c>
      <c r="K25" s="2">
        <v>3</v>
      </c>
      <c r="L25" s="2">
        <v>8337</v>
      </c>
      <c r="M25" s="2"/>
    </row>
    <row r="26" spans="1:13" x14ac:dyDescent="0.3">
      <c r="A26" s="2" t="s">
        <v>28</v>
      </c>
      <c r="B26" s="2">
        <v>172</v>
      </c>
      <c r="C26" s="2">
        <v>362</v>
      </c>
      <c r="D26" s="2">
        <v>1059</v>
      </c>
      <c r="E26" s="2">
        <v>153</v>
      </c>
      <c r="F26" s="2">
        <v>57</v>
      </c>
      <c r="G26" s="2">
        <v>55</v>
      </c>
      <c r="H26" s="2">
        <v>601</v>
      </c>
      <c r="I26" s="2">
        <v>30</v>
      </c>
      <c r="J26" s="2">
        <v>12</v>
      </c>
      <c r="K26" s="2">
        <v>6</v>
      </c>
      <c r="L26" s="2">
        <v>9000</v>
      </c>
      <c r="M26" s="2"/>
    </row>
    <row r="27" spans="1:13" x14ac:dyDescent="0.3">
      <c r="A27" s="2" t="s">
        <v>29</v>
      </c>
      <c r="B27" s="2">
        <v>152</v>
      </c>
      <c r="C27" s="2">
        <v>545</v>
      </c>
      <c r="D27" s="2">
        <v>1031</v>
      </c>
      <c r="E27" s="2">
        <v>282</v>
      </c>
      <c r="F27" s="2">
        <v>82</v>
      </c>
      <c r="G27" s="2">
        <v>91</v>
      </c>
      <c r="H27" s="2">
        <v>2000</v>
      </c>
      <c r="I27" s="2">
        <v>31</v>
      </c>
      <c r="J27" s="2">
        <v>12</v>
      </c>
      <c r="K27" s="2">
        <v>6</v>
      </c>
      <c r="L27" s="2">
        <v>7480</v>
      </c>
      <c r="M27" s="2"/>
    </row>
    <row r="28" spans="1:13" x14ac:dyDescent="0.3">
      <c r="A28" s="2" t="s">
        <v>30</v>
      </c>
      <c r="B28" s="2">
        <v>196</v>
      </c>
      <c r="C28" s="2">
        <v>541</v>
      </c>
      <c r="D28" s="2">
        <v>1385</v>
      </c>
      <c r="E28" s="2">
        <v>198</v>
      </c>
      <c r="F28" s="2">
        <v>73</v>
      </c>
      <c r="G28" s="2">
        <v>39</v>
      </c>
      <c r="H28" s="2">
        <v>1353</v>
      </c>
      <c r="I28" s="2">
        <v>34</v>
      </c>
      <c r="J28" s="2">
        <v>39</v>
      </c>
      <c r="K28" s="2">
        <v>7</v>
      </c>
      <c r="L28" s="2">
        <v>11300</v>
      </c>
      <c r="M28" s="2"/>
    </row>
    <row r="29" spans="1:13" x14ac:dyDescent="0.3">
      <c r="A29" s="2" t="s">
        <v>31</v>
      </c>
      <c r="B29" s="2">
        <v>156</v>
      </c>
      <c r="C29" s="2">
        <v>373</v>
      </c>
      <c r="D29" s="2">
        <v>1454</v>
      </c>
      <c r="E29" s="2">
        <v>212</v>
      </c>
      <c r="F29" s="2">
        <v>86</v>
      </c>
      <c r="G29" s="2">
        <v>49</v>
      </c>
      <c r="H29" s="2">
        <v>647</v>
      </c>
      <c r="I29" s="2">
        <v>31</v>
      </c>
      <c r="J29" s="2">
        <v>14</v>
      </c>
      <c r="K29" s="2">
        <v>6</v>
      </c>
      <c r="L29" s="2">
        <v>5063</v>
      </c>
      <c r="M29" s="2"/>
    </row>
    <row r="30" spans="1:13" x14ac:dyDescent="0.3">
      <c r="A30" s="2" t="s">
        <v>32</v>
      </c>
      <c r="B30" s="2">
        <v>153</v>
      </c>
      <c r="C30" s="2">
        <v>427</v>
      </c>
      <c r="D30" s="2">
        <v>1449</v>
      </c>
      <c r="E30" s="2">
        <v>210</v>
      </c>
      <c r="F30" s="2">
        <v>100</v>
      </c>
      <c r="G30" s="2">
        <v>75</v>
      </c>
      <c r="H30" s="2">
        <v>1561</v>
      </c>
      <c r="I30" s="2">
        <v>34</v>
      </c>
      <c r="J30" s="2">
        <v>31</v>
      </c>
      <c r="K30" s="2">
        <v>8</v>
      </c>
      <c r="L30" s="2">
        <v>11734</v>
      </c>
      <c r="M30" s="2"/>
    </row>
    <row r="31" spans="1:13" x14ac:dyDescent="0.3">
      <c r="A31" s="2" t="s">
        <v>33</v>
      </c>
      <c r="B31" s="2">
        <v>165</v>
      </c>
      <c r="C31" s="2">
        <v>584</v>
      </c>
      <c r="D31" s="2">
        <v>1025</v>
      </c>
      <c r="E31" s="2">
        <v>186</v>
      </c>
      <c r="F31" s="2">
        <v>45</v>
      </c>
      <c r="G31" s="2">
        <v>55</v>
      </c>
      <c r="H31" s="2">
        <v>1162</v>
      </c>
      <c r="I31" s="2">
        <v>29</v>
      </c>
      <c r="J31" s="2">
        <v>19</v>
      </c>
      <c r="K31" s="2">
        <v>3</v>
      </c>
      <c r="L31" s="2">
        <v>8744</v>
      </c>
      <c r="M31" s="2"/>
    </row>
    <row r="32" spans="1:13" x14ac:dyDescent="0.3">
      <c r="A32" s="2" t="s">
        <v>34</v>
      </c>
      <c r="B32" s="2">
        <v>152</v>
      </c>
      <c r="C32" s="2">
        <v>354</v>
      </c>
      <c r="D32" s="2">
        <v>1179</v>
      </c>
      <c r="E32" s="2">
        <v>315</v>
      </c>
      <c r="F32" s="2">
        <v>71</v>
      </c>
      <c r="G32" s="2">
        <v>58</v>
      </c>
      <c r="H32" s="2">
        <v>1127</v>
      </c>
      <c r="I32" s="2">
        <v>28</v>
      </c>
      <c r="J32" s="2">
        <v>40</v>
      </c>
      <c r="K32" s="2">
        <v>7</v>
      </c>
      <c r="L32" s="2">
        <v>5895</v>
      </c>
      <c r="M32" s="2"/>
    </row>
    <row r="33" spans="1:13" x14ac:dyDescent="0.3">
      <c r="A33" s="2" t="s">
        <v>35</v>
      </c>
      <c r="B33" s="2">
        <v>178</v>
      </c>
      <c r="C33" s="2">
        <v>599</v>
      </c>
      <c r="D33" s="2">
        <v>1263</v>
      </c>
      <c r="E33" s="2">
        <v>294</v>
      </c>
      <c r="F33" s="2">
        <v>59</v>
      </c>
      <c r="G33" s="2">
        <v>71</v>
      </c>
      <c r="H33" s="2">
        <v>1698</v>
      </c>
      <c r="I33" s="2">
        <v>26</v>
      </c>
      <c r="J33" s="2">
        <v>11</v>
      </c>
      <c r="K33" s="2">
        <v>5</v>
      </c>
      <c r="L33" s="2">
        <v>7475</v>
      </c>
      <c r="M33" s="2"/>
    </row>
    <row r="34" spans="1:13" x14ac:dyDescent="0.3">
      <c r="A34" s="2" t="s">
        <v>36</v>
      </c>
      <c r="B34" s="2">
        <v>170</v>
      </c>
      <c r="C34" s="2">
        <v>565</v>
      </c>
      <c r="D34" s="2">
        <v>1271</v>
      </c>
      <c r="E34" s="2">
        <v>311</v>
      </c>
      <c r="F34" s="2">
        <v>81</v>
      </c>
      <c r="G34" s="2">
        <v>73</v>
      </c>
      <c r="H34" s="2">
        <v>1034</v>
      </c>
      <c r="I34" s="2">
        <v>26</v>
      </c>
      <c r="J34" s="2">
        <v>29</v>
      </c>
      <c r="K34" s="2">
        <v>6</v>
      </c>
      <c r="L34" s="2">
        <v>11929</v>
      </c>
      <c r="M34" s="2"/>
    </row>
    <row r="35" spans="1:13" x14ac:dyDescent="0.3">
      <c r="A35" s="2" t="s">
        <v>37</v>
      </c>
      <c r="B35" s="2">
        <v>168</v>
      </c>
      <c r="C35" s="2">
        <v>309</v>
      </c>
      <c r="D35" s="2">
        <v>1357</v>
      </c>
      <c r="E35" s="2">
        <v>199</v>
      </c>
      <c r="F35" s="2">
        <v>59</v>
      </c>
      <c r="G35" s="2">
        <v>60</v>
      </c>
      <c r="H35" s="2">
        <v>1751</v>
      </c>
      <c r="I35" s="2">
        <v>35</v>
      </c>
      <c r="J35" s="2">
        <v>12</v>
      </c>
      <c r="K35" s="2">
        <v>7</v>
      </c>
      <c r="L35" s="2">
        <v>5480</v>
      </c>
      <c r="M35" s="2"/>
    </row>
    <row r="36" spans="1:13" x14ac:dyDescent="0.3">
      <c r="A36" s="2" t="s">
        <v>38</v>
      </c>
      <c r="B36" s="2">
        <v>175</v>
      </c>
      <c r="C36" s="2">
        <v>571</v>
      </c>
      <c r="D36" s="2">
        <v>1151</v>
      </c>
      <c r="E36" s="2">
        <v>139</v>
      </c>
      <c r="F36" s="2">
        <v>97</v>
      </c>
      <c r="G36" s="2">
        <v>84</v>
      </c>
      <c r="H36" s="2">
        <v>579</v>
      </c>
      <c r="I36" s="2">
        <v>29</v>
      </c>
      <c r="J36" s="2">
        <v>13</v>
      </c>
      <c r="K36" s="2">
        <v>8</v>
      </c>
      <c r="L36" s="2">
        <v>11756</v>
      </c>
      <c r="M36" s="2"/>
    </row>
    <row r="37" spans="1:13" x14ac:dyDescent="0.3">
      <c r="A37" s="2" t="s">
        <v>39</v>
      </c>
      <c r="B37" s="2">
        <v>165</v>
      </c>
      <c r="C37" s="2">
        <v>412</v>
      </c>
      <c r="D37" s="2">
        <v>1052</v>
      </c>
      <c r="E37" s="2">
        <v>312</v>
      </c>
      <c r="F37" s="2">
        <v>99</v>
      </c>
      <c r="G37" s="2">
        <v>39</v>
      </c>
      <c r="H37" s="2">
        <v>1095</v>
      </c>
      <c r="I37" s="2">
        <v>35</v>
      </c>
      <c r="J37" s="2">
        <v>15</v>
      </c>
      <c r="K37" s="2">
        <v>6</v>
      </c>
      <c r="L37" s="2">
        <v>10942</v>
      </c>
      <c r="M37" s="2"/>
    </row>
    <row r="38" spans="1:13" x14ac:dyDescent="0.3">
      <c r="A38" s="2" t="s">
        <v>40</v>
      </c>
      <c r="B38" s="2">
        <v>165</v>
      </c>
      <c r="C38" s="2">
        <v>521</v>
      </c>
      <c r="D38" s="2">
        <v>1314</v>
      </c>
      <c r="E38" s="2">
        <v>188</v>
      </c>
      <c r="F38" s="2">
        <v>46</v>
      </c>
      <c r="G38" s="2">
        <v>93</v>
      </c>
      <c r="H38" s="2">
        <v>538</v>
      </c>
      <c r="I38" s="2">
        <v>30</v>
      </c>
      <c r="J38" s="2">
        <v>20</v>
      </c>
      <c r="K38" s="2">
        <v>7</v>
      </c>
      <c r="L38" s="2">
        <v>9400</v>
      </c>
      <c r="M38" s="2"/>
    </row>
    <row r="40" spans="1:13" x14ac:dyDescent="0.3">
      <c r="A40" s="2" t="s">
        <v>55</v>
      </c>
      <c r="B40">
        <f>MAX(B8:B38)</f>
        <v>198</v>
      </c>
      <c r="C40">
        <f t="shared" ref="C40:K40" si="0">MAX(C8:C38)</f>
        <v>599</v>
      </c>
      <c r="D40">
        <f t="shared" si="0"/>
        <v>1533</v>
      </c>
      <c r="E40">
        <f t="shared" si="0"/>
        <v>315</v>
      </c>
      <c r="F40">
        <f t="shared" si="0"/>
        <v>100</v>
      </c>
      <c r="G40">
        <f t="shared" si="0"/>
        <v>98</v>
      </c>
      <c r="H40">
        <f t="shared" si="0"/>
        <v>2000</v>
      </c>
      <c r="I40">
        <f t="shared" si="0"/>
        <v>35</v>
      </c>
      <c r="J40">
        <f t="shared" si="0"/>
        <v>40</v>
      </c>
      <c r="K40">
        <f t="shared" si="0"/>
        <v>8</v>
      </c>
      <c r="L40">
        <f>MAX(L8:L38)</f>
        <v>11929</v>
      </c>
    </row>
    <row r="41" spans="1:13" x14ac:dyDescent="0.3">
      <c r="A41" s="2" t="s">
        <v>56</v>
      </c>
      <c r="B41">
        <f>MIN(B8:B38)</f>
        <v>152</v>
      </c>
      <c r="C41">
        <f t="shared" ref="C41:K41" si="1">MIN(C8:C38)</f>
        <v>302</v>
      </c>
      <c r="D41">
        <f t="shared" si="1"/>
        <v>1008</v>
      </c>
      <c r="E41">
        <f t="shared" si="1"/>
        <v>124</v>
      </c>
      <c r="F41">
        <f t="shared" si="1"/>
        <v>33</v>
      </c>
      <c r="G41">
        <f t="shared" si="1"/>
        <v>33</v>
      </c>
      <c r="H41">
        <f t="shared" si="1"/>
        <v>538</v>
      </c>
      <c r="I41">
        <f t="shared" si="1"/>
        <v>25</v>
      </c>
      <c r="J41">
        <f t="shared" si="1"/>
        <v>11</v>
      </c>
      <c r="K41">
        <f t="shared" si="1"/>
        <v>3</v>
      </c>
      <c r="L41">
        <f>MIN(L8:L38)</f>
        <v>5063</v>
      </c>
    </row>
    <row r="42" spans="1:13" x14ac:dyDescent="0.3">
      <c r="A42" t="str">
        <f>A5</f>
        <v>max</v>
      </c>
      <c r="B42">
        <f t="shared" ref="B42:L42" si="2">B5</f>
        <v>200</v>
      </c>
      <c r="C42">
        <f t="shared" si="2"/>
        <v>600</v>
      </c>
      <c r="D42">
        <f t="shared" si="2"/>
        <v>1555</v>
      </c>
      <c r="E42">
        <f t="shared" si="2"/>
        <v>333</v>
      </c>
      <c r="F42">
        <f t="shared" si="2"/>
        <v>100</v>
      </c>
      <c r="G42">
        <f t="shared" si="2"/>
        <v>100</v>
      </c>
      <c r="H42">
        <f t="shared" si="2"/>
        <v>2000</v>
      </c>
      <c r="I42">
        <f t="shared" si="2"/>
        <v>35</v>
      </c>
      <c r="J42">
        <f t="shared" si="2"/>
        <v>40</v>
      </c>
      <c r="K42">
        <f t="shared" si="2"/>
        <v>8</v>
      </c>
      <c r="L42">
        <f t="shared" si="2"/>
        <v>12000</v>
      </c>
    </row>
    <row r="43" spans="1:13" x14ac:dyDescent="0.3">
      <c r="A43" t="str">
        <f t="shared" ref="A43:L43" si="3">A6</f>
        <v>min</v>
      </c>
      <c r="B43">
        <f t="shared" si="3"/>
        <v>150</v>
      </c>
      <c r="C43">
        <f t="shared" si="3"/>
        <v>300</v>
      </c>
      <c r="D43">
        <f t="shared" si="3"/>
        <v>1000</v>
      </c>
      <c r="E43">
        <f t="shared" si="3"/>
        <v>100</v>
      </c>
      <c r="F43">
        <f t="shared" si="3"/>
        <v>33</v>
      </c>
      <c r="G43">
        <f t="shared" si="3"/>
        <v>33</v>
      </c>
      <c r="H43">
        <f t="shared" si="3"/>
        <v>500</v>
      </c>
      <c r="I43">
        <f t="shared" si="3"/>
        <v>25</v>
      </c>
      <c r="J43">
        <f t="shared" si="3"/>
        <v>10</v>
      </c>
      <c r="K43">
        <f t="shared" si="3"/>
        <v>3</v>
      </c>
      <c r="L43">
        <f t="shared" si="3"/>
        <v>5000</v>
      </c>
    </row>
    <row r="44" spans="1:13" x14ac:dyDescent="0.3">
      <c r="A44" t="s">
        <v>65</v>
      </c>
      <c r="B44">
        <f>IF(B42&gt;=B40,1,0)</f>
        <v>1</v>
      </c>
      <c r="C44">
        <f t="shared" ref="C44:K44" si="4">IF(C42&gt;=C40,1,0)</f>
        <v>1</v>
      </c>
      <c r="D44">
        <f t="shared" si="4"/>
        <v>1</v>
      </c>
      <c r="E44">
        <f t="shared" si="4"/>
        <v>1</v>
      </c>
      <c r="F44">
        <f t="shared" si="4"/>
        <v>1</v>
      </c>
      <c r="G44">
        <f t="shared" si="4"/>
        <v>1</v>
      </c>
      <c r="H44">
        <f t="shared" si="4"/>
        <v>1</v>
      </c>
      <c r="I44">
        <f t="shared" si="4"/>
        <v>1</v>
      </c>
      <c r="J44">
        <f t="shared" si="4"/>
        <v>1</v>
      </c>
      <c r="K44">
        <f t="shared" si="4"/>
        <v>1</v>
      </c>
    </row>
    <row r="45" spans="1:13" x14ac:dyDescent="0.3">
      <c r="A45" t="s">
        <v>66</v>
      </c>
      <c r="B45">
        <f>IF(B43&lt;=B41,1,0)</f>
        <v>1</v>
      </c>
      <c r="C45">
        <f t="shared" ref="C45:K45" si="5">IF(C43&lt;=C41,1,0)</f>
        <v>1</v>
      </c>
      <c r="D45">
        <f t="shared" si="5"/>
        <v>1</v>
      </c>
      <c r="E45">
        <f t="shared" si="5"/>
        <v>1</v>
      </c>
      <c r="F45">
        <f t="shared" si="5"/>
        <v>1</v>
      </c>
      <c r="G45">
        <f t="shared" si="5"/>
        <v>1</v>
      </c>
      <c r="H45">
        <f t="shared" si="5"/>
        <v>1</v>
      </c>
      <c r="I45">
        <f t="shared" si="5"/>
        <v>1</v>
      </c>
      <c r="J45">
        <f t="shared" si="5"/>
        <v>1</v>
      </c>
      <c r="K45">
        <f t="shared" si="5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F5E5-5B78-4007-9DE3-F97099CD6569}">
  <dimension ref="A1:Y41"/>
  <sheetViews>
    <sheetView zoomScale="57" zoomScaleNormal="160" workbookViewId="0">
      <selection activeCell="X39" sqref="X39"/>
    </sheetView>
  </sheetViews>
  <sheetFormatPr defaultRowHeight="14.4" x14ac:dyDescent="0.3"/>
  <cols>
    <col min="1" max="1" width="18.77734375" bestFit="1" customWidth="1"/>
    <col min="2" max="2" width="9.6640625" bestFit="1" customWidth="1"/>
    <col min="3" max="3" width="9.109375" bestFit="1" customWidth="1"/>
    <col min="4" max="4" width="8.21875" bestFit="1" customWidth="1"/>
    <col min="5" max="7" width="5.5546875" bestFit="1" customWidth="1"/>
    <col min="8" max="8" width="6.88671875" bestFit="1" customWidth="1"/>
    <col min="9" max="9" width="8.5546875" customWidth="1"/>
    <col min="10" max="10" width="9.21875" customWidth="1"/>
    <col min="11" max="21" width="9.77734375" customWidth="1"/>
    <col min="23" max="23" width="16.44140625" bestFit="1" customWidth="1"/>
  </cols>
  <sheetData>
    <row r="1" spans="1:24" x14ac:dyDescent="0.3">
      <c r="A1" s="2" t="s">
        <v>62</v>
      </c>
      <c r="B1" s="2" t="s">
        <v>63</v>
      </c>
      <c r="C1" s="2" t="s">
        <v>63</v>
      </c>
      <c r="D1" s="2" t="s">
        <v>63</v>
      </c>
      <c r="E1" s="2" t="s">
        <v>63</v>
      </c>
      <c r="F1" s="2" t="s">
        <v>63</v>
      </c>
      <c r="G1" s="2" t="s">
        <v>63</v>
      </c>
      <c r="H1" s="2" t="s">
        <v>63</v>
      </c>
      <c r="I1" s="2" t="s">
        <v>63</v>
      </c>
      <c r="J1" s="2" t="s">
        <v>63</v>
      </c>
      <c r="K1" s="2" t="s">
        <v>63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x14ac:dyDescent="0.3">
      <c r="A2" s="2" t="s">
        <v>61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1</v>
      </c>
      <c r="U2" s="2">
        <v>1</v>
      </c>
      <c r="V2" s="2" t="s">
        <v>6</v>
      </c>
      <c r="W2" s="2" t="s">
        <v>6</v>
      </c>
    </row>
    <row r="3" spans="1:24" x14ac:dyDescent="0.3">
      <c r="A3" s="2" t="s">
        <v>4</v>
      </c>
      <c r="B3" s="2" t="s">
        <v>42</v>
      </c>
      <c r="C3" s="2" t="s">
        <v>44</v>
      </c>
      <c r="D3" s="2" t="s">
        <v>46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54</v>
      </c>
      <c r="K3" s="2" t="s">
        <v>54</v>
      </c>
      <c r="L3" s="2"/>
      <c r="M3" s="2"/>
      <c r="N3" s="2"/>
      <c r="O3" s="2"/>
      <c r="P3" s="2"/>
      <c r="Q3" s="2"/>
      <c r="R3" s="2"/>
      <c r="S3" s="2"/>
      <c r="T3" s="2"/>
      <c r="U3" s="2"/>
      <c r="V3" s="2" t="s">
        <v>2</v>
      </c>
      <c r="W3" s="2" t="s">
        <v>2</v>
      </c>
    </row>
    <row r="4" spans="1:24" x14ac:dyDescent="0.3">
      <c r="A4" s="2" t="s">
        <v>3</v>
      </c>
      <c r="B4" s="2" t="s">
        <v>58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57</v>
      </c>
      <c r="L4" s="2"/>
      <c r="M4" s="2"/>
      <c r="N4" s="2"/>
      <c r="O4" s="2"/>
      <c r="P4" s="2"/>
      <c r="Q4" s="2"/>
      <c r="R4" s="2"/>
      <c r="S4" s="2"/>
      <c r="T4" s="2"/>
      <c r="U4" s="2"/>
      <c r="V4" s="2" t="s">
        <v>1</v>
      </c>
      <c r="W4" s="2" t="s">
        <v>8</v>
      </c>
      <c r="X4" s="2" t="s">
        <v>64</v>
      </c>
    </row>
    <row r="5" spans="1:24" x14ac:dyDescent="0.3">
      <c r="A5" s="2" t="s">
        <v>55</v>
      </c>
      <c r="B5" s="2">
        <v>200</v>
      </c>
      <c r="C5" s="2">
        <v>600</v>
      </c>
      <c r="D5" s="2">
        <v>1555</v>
      </c>
      <c r="E5" s="2">
        <v>333</v>
      </c>
      <c r="F5" s="2">
        <v>100</v>
      </c>
      <c r="G5" s="2">
        <v>100</v>
      </c>
      <c r="H5" s="2">
        <v>2000</v>
      </c>
      <c r="I5" s="2">
        <v>35</v>
      </c>
      <c r="J5" s="2">
        <v>40</v>
      </c>
      <c r="K5" s="2">
        <v>8</v>
      </c>
      <c r="L5" s="2"/>
      <c r="M5" s="2"/>
      <c r="N5" s="2"/>
      <c r="O5" s="2"/>
      <c r="P5" s="2"/>
      <c r="Q5" s="2"/>
      <c r="R5" s="2"/>
      <c r="S5" s="2"/>
      <c r="T5" s="2"/>
      <c r="U5" s="2"/>
      <c r="V5" s="2">
        <v>12000</v>
      </c>
      <c r="W5" s="2" t="s">
        <v>60</v>
      </c>
    </row>
    <row r="6" spans="1:24" x14ac:dyDescent="0.3">
      <c r="A6" s="2" t="s">
        <v>56</v>
      </c>
      <c r="B6" s="2">
        <v>150</v>
      </c>
      <c r="C6" s="2">
        <v>300</v>
      </c>
      <c r="D6" s="2">
        <v>1000</v>
      </c>
      <c r="E6" s="2">
        <v>100</v>
      </c>
      <c r="F6" s="2">
        <v>33</v>
      </c>
      <c r="G6" s="2">
        <v>33</v>
      </c>
      <c r="H6" s="2">
        <v>500</v>
      </c>
      <c r="I6" s="2">
        <v>25</v>
      </c>
      <c r="J6" s="2">
        <v>10</v>
      </c>
      <c r="K6" s="2">
        <v>3</v>
      </c>
      <c r="L6" s="2"/>
      <c r="M6" s="2"/>
      <c r="N6" s="2"/>
      <c r="O6" s="2"/>
      <c r="P6" s="2"/>
      <c r="Q6" s="2"/>
      <c r="R6" s="2"/>
      <c r="S6" s="2"/>
      <c r="T6" s="2"/>
      <c r="U6" s="2"/>
      <c r="V6" s="2">
        <v>5000</v>
      </c>
      <c r="W6" s="2">
        <v>0</v>
      </c>
    </row>
    <row r="7" spans="1:24" ht="57.6" x14ac:dyDescent="0.3">
      <c r="A7" s="2" t="s">
        <v>0</v>
      </c>
      <c r="B7" s="2" t="s">
        <v>41</v>
      </c>
      <c r="C7" s="3" t="s">
        <v>43</v>
      </c>
      <c r="D7" s="3" t="s">
        <v>45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67</v>
      </c>
      <c r="M7" s="3" t="s">
        <v>67</v>
      </c>
      <c r="N7" s="3" t="s">
        <v>67</v>
      </c>
      <c r="O7" s="3" t="s">
        <v>67</v>
      </c>
      <c r="P7" s="3" t="s">
        <v>67</v>
      </c>
      <c r="Q7" s="3" t="s">
        <v>67</v>
      </c>
      <c r="R7" s="3" t="s">
        <v>67</v>
      </c>
      <c r="S7" s="3" t="s">
        <v>67</v>
      </c>
      <c r="T7" s="3" t="s">
        <v>67</v>
      </c>
      <c r="U7" s="3" t="s">
        <v>67</v>
      </c>
      <c r="V7" s="3" t="s">
        <v>9</v>
      </c>
      <c r="W7" s="3" t="s">
        <v>272</v>
      </c>
      <c r="X7" s="3" t="s">
        <v>273</v>
      </c>
    </row>
    <row r="8" spans="1:24" x14ac:dyDescent="0.3">
      <c r="A8" s="2" t="s">
        <v>10</v>
      </c>
      <c r="B8" s="2">
        <f>RANK(fix!B8,fix!B$8:B$38,fix!B$2)</f>
        <v>12</v>
      </c>
      <c r="C8" s="2">
        <f>RANK(fix!C8,fix!C$8:C$38,fix!C$2)</f>
        <v>10</v>
      </c>
      <c r="D8" s="2">
        <f>RANK(fix!D8,fix!D$8:D$38,fix!D$2)</f>
        <v>24</v>
      </c>
      <c r="E8" s="2">
        <f>RANK(fix!E8,fix!E$8:E$38,fix!E$2)</f>
        <v>16</v>
      </c>
      <c r="F8" s="2">
        <f>RANK(fix!F8,fix!F$8:F$38,fix!F$2)</f>
        <v>1</v>
      </c>
      <c r="G8" s="2">
        <f>RANK(fix!G8,fix!G$8:G$38,fix!G$2)</f>
        <v>10</v>
      </c>
      <c r="H8" s="2">
        <f>RANK(fix!H8,fix!H$8:H$38,fix!H$2)</f>
        <v>19</v>
      </c>
      <c r="I8" s="2">
        <f>RANK(fix!I8,fix!I$8:I$38,fix!I$2)</f>
        <v>14</v>
      </c>
      <c r="J8" s="2">
        <f>RANK(fix!J8,fix!J$8:J$38,fix!J$2)</f>
        <v>12</v>
      </c>
      <c r="K8" s="2">
        <f>RANK(fix!K8,fix!K$8:K$38,fix!K$2)</f>
        <v>6</v>
      </c>
      <c r="L8" s="2">
        <f>32-B8</f>
        <v>20</v>
      </c>
      <c r="M8" s="2">
        <f t="shared" ref="M8:M38" si="0">32-C8</f>
        <v>22</v>
      </c>
      <c r="N8" s="2">
        <f t="shared" ref="N8:N38" si="1">32-D8</f>
        <v>8</v>
      </c>
      <c r="O8" s="2">
        <f t="shared" ref="O8:O38" si="2">32-E8</f>
        <v>16</v>
      </c>
      <c r="P8" s="2">
        <f t="shared" ref="P8:P38" si="3">32-F8</f>
        <v>31</v>
      </c>
      <c r="Q8" s="2">
        <f t="shared" ref="Q8:Q38" si="4">32-G8</f>
        <v>22</v>
      </c>
      <c r="R8" s="2">
        <f t="shared" ref="R8:R38" si="5">32-H8</f>
        <v>13</v>
      </c>
      <c r="S8" s="2">
        <f t="shared" ref="S8:S38" si="6">32-I8</f>
        <v>18</v>
      </c>
      <c r="T8" s="2">
        <f t="shared" ref="T8:T38" si="7">32-J8</f>
        <v>20</v>
      </c>
      <c r="U8" s="2">
        <f t="shared" ref="U8:U38" si="8">32-K8</f>
        <v>26</v>
      </c>
      <c r="V8" s="2">
        <v>7650</v>
      </c>
      <c r="W8" s="2">
        <f>modell_opt!V107</f>
        <v>7649.5</v>
      </c>
      <c r="X8">
        <f>modell_0!L107</f>
        <v>9952.2000000000007</v>
      </c>
    </row>
    <row r="9" spans="1:24" x14ac:dyDescent="0.3">
      <c r="A9" s="2" t="s">
        <v>11</v>
      </c>
      <c r="B9" s="2">
        <f>RANK(fix!B9,fix!B$8:B$38,fix!B$2)</f>
        <v>15</v>
      </c>
      <c r="C9" s="2">
        <f>RANK(fix!C9,fix!C$8:C$38,fix!C$2)</f>
        <v>16</v>
      </c>
      <c r="D9" s="2">
        <f>RANK(fix!D9,fix!D$8:D$38,fix!D$2)</f>
        <v>19</v>
      </c>
      <c r="E9" s="2">
        <f>RANK(fix!E9,fix!E$8:E$38,fix!E$2)</f>
        <v>31</v>
      </c>
      <c r="F9" s="2">
        <f>RANK(fix!F9,fix!F$8:F$38,fix!F$2)</f>
        <v>12</v>
      </c>
      <c r="G9" s="2">
        <f>RANK(fix!G9,fix!G$8:G$38,fix!G$2)</f>
        <v>31</v>
      </c>
      <c r="H9" s="2">
        <f>RANK(fix!H9,fix!H$8:H$38,fix!H$2)</f>
        <v>24</v>
      </c>
      <c r="I9" s="2">
        <f>RANK(fix!I9,fix!I$8:I$38,fix!I$2)</f>
        <v>7</v>
      </c>
      <c r="J9" s="2">
        <f>RANK(fix!J9,fix!J$8:J$38,fix!J$2)</f>
        <v>3</v>
      </c>
      <c r="K9" s="2">
        <f>RANK(fix!K9,fix!K$8:K$38,fix!K$2)</f>
        <v>6</v>
      </c>
      <c r="L9" s="2">
        <f t="shared" ref="L9:L38" si="9">32-B9</f>
        <v>17</v>
      </c>
      <c r="M9" s="2">
        <f t="shared" si="0"/>
        <v>16</v>
      </c>
      <c r="N9" s="2">
        <f t="shared" si="1"/>
        <v>13</v>
      </c>
      <c r="O9" s="2">
        <f t="shared" si="2"/>
        <v>1</v>
      </c>
      <c r="P9" s="2">
        <f t="shared" si="3"/>
        <v>20</v>
      </c>
      <c r="Q9" s="2">
        <f t="shared" si="4"/>
        <v>1</v>
      </c>
      <c r="R9" s="2">
        <f t="shared" si="5"/>
        <v>8</v>
      </c>
      <c r="S9" s="2">
        <f t="shared" si="6"/>
        <v>25</v>
      </c>
      <c r="T9" s="2">
        <f t="shared" si="7"/>
        <v>29</v>
      </c>
      <c r="U9" s="2">
        <f t="shared" si="8"/>
        <v>26</v>
      </c>
      <c r="V9" s="2">
        <v>10690</v>
      </c>
      <c r="W9" s="2">
        <f>modell_opt!V108</f>
        <v>10690</v>
      </c>
      <c r="X9">
        <f>modell_0!L108</f>
        <v>9380.2999999999993</v>
      </c>
    </row>
    <row r="10" spans="1:24" x14ac:dyDescent="0.3">
      <c r="A10" s="2" t="s">
        <v>12</v>
      </c>
      <c r="B10" s="2">
        <f>RANK(fix!B10,fix!B$8:B$38,fix!B$2)</f>
        <v>8</v>
      </c>
      <c r="C10" s="2">
        <f>RANK(fix!C10,fix!C$8:C$38,fix!C$2)</f>
        <v>31</v>
      </c>
      <c r="D10" s="2">
        <f>RANK(fix!D10,fix!D$8:D$38,fix!D$2)</f>
        <v>2</v>
      </c>
      <c r="E10" s="2">
        <f>RANK(fix!E10,fix!E$8:E$38,fix!E$2)</f>
        <v>21</v>
      </c>
      <c r="F10" s="2">
        <f>RANK(fix!F10,fix!F$8:F$38,fix!F$2)</f>
        <v>6</v>
      </c>
      <c r="G10" s="2">
        <f>RANK(fix!G10,fix!G$8:G$38,fix!G$2)</f>
        <v>15</v>
      </c>
      <c r="H10" s="2">
        <f>RANK(fix!H10,fix!H$8:H$38,fix!H$2)</f>
        <v>12</v>
      </c>
      <c r="I10" s="2">
        <f>RANK(fix!I10,fix!I$8:I$38,fix!I$2)</f>
        <v>18</v>
      </c>
      <c r="J10" s="2">
        <f>RANK(fix!J10,fix!J$8:J$38,fix!J$2)</f>
        <v>3</v>
      </c>
      <c r="K10" s="2">
        <f>RANK(fix!K10,fix!K$8:K$38,fix!K$2)</f>
        <v>6</v>
      </c>
      <c r="L10" s="2">
        <f t="shared" si="9"/>
        <v>24</v>
      </c>
      <c r="M10" s="2">
        <f t="shared" si="0"/>
        <v>1</v>
      </c>
      <c r="N10" s="2">
        <f t="shared" si="1"/>
        <v>30</v>
      </c>
      <c r="O10" s="2">
        <f t="shared" si="2"/>
        <v>11</v>
      </c>
      <c r="P10" s="2">
        <f t="shared" si="3"/>
        <v>26</v>
      </c>
      <c r="Q10" s="2">
        <f t="shared" si="4"/>
        <v>17</v>
      </c>
      <c r="R10" s="2">
        <f t="shared" si="5"/>
        <v>20</v>
      </c>
      <c r="S10" s="2">
        <f t="shared" si="6"/>
        <v>14</v>
      </c>
      <c r="T10" s="2">
        <f t="shared" si="7"/>
        <v>29</v>
      </c>
      <c r="U10" s="2">
        <f t="shared" si="8"/>
        <v>26</v>
      </c>
      <c r="V10" s="2">
        <v>5865</v>
      </c>
      <c r="W10" s="2">
        <f>modell_opt!V109</f>
        <v>5865</v>
      </c>
      <c r="X10">
        <f>modell_0!L109</f>
        <v>6069.5</v>
      </c>
    </row>
    <row r="11" spans="1:24" x14ac:dyDescent="0.3">
      <c r="A11" s="2" t="s">
        <v>13</v>
      </c>
      <c r="B11" s="2">
        <f>RANK(fix!B11,fix!B$8:B$38,fix!B$2)</f>
        <v>19</v>
      </c>
      <c r="C11" s="2">
        <f>RANK(fix!C11,fix!C$8:C$38,fix!C$2)</f>
        <v>12</v>
      </c>
      <c r="D11" s="2">
        <f>RANK(fix!D11,fix!D$8:D$38,fix!D$2)</f>
        <v>27</v>
      </c>
      <c r="E11" s="2">
        <f>RANK(fix!E11,fix!E$8:E$38,fix!E$2)</f>
        <v>8</v>
      </c>
      <c r="F11" s="2">
        <f>RANK(fix!F11,fix!F$8:F$38,fix!F$2)</f>
        <v>31</v>
      </c>
      <c r="G11" s="2">
        <f>RANK(fix!G11,fix!G$8:G$38,fix!G$2)</f>
        <v>3</v>
      </c>
      <c r="H11" s="2">
        <f>RANK(fix!H11,fix!H$8:H$38,fix!H$2)</f>
        <v>18</v>
      </c>
      <c r="I11" s="2">
        <f>RANK(fix!I11,fix!I$8:I$38,fix!I$2)</f>
        <v>5</v>
      </c>
      <c r="J11" s="2">
        <f>RANK(fix!J11,fix!J$8:J$38,fix!J$2)</f>
        <v>19</v>
      </c>
      <c r="K11" s="2">
        <f>RANK(fix!K11,fix!K$8:K$38,fix!K$2)</f>
        <v>22</v>
      </c>
      <c r="L11" s="2">
        <f t="shared" si="9"/>
        <v>13</v>
      </c>
      <c r="M11" s="2">
        <f t="shared" si="0"/>
        <v>20</v>
      </c>
      <c r="N11" s="2">
        <f t="shared" si="1"/>
        <v>5</v>
      </c>
      <c r="O11" s="2">
        <f t="shared" si="2"/>
        <v>24</v>
      </c>
      <c r="P11" s="2">
        <f t="shared" si="3"/>
        <v>1</v>
      </c>
      <c r="Q11" s="2">
        <f t="shared" si="4"/>
        <v>29</v>
      </c>
      <c r="R11" s="2">
        <f t="shared" si="5"/>
        <v>14</v>
      </c>
      <c r="S11" s="2">
        <f t="shared" si="6"/>
        <v>27</v>
      </c>
      <c r="T11" s="2">
        <f t="shared" si="7"/>
        <v>13</v>
      </c>
      <c r="U11" s="2">
        <f t="shared" si="8"/>
        <v>10</v>
      </c>
      <c r="V11" s="2">
        <v>11877</v>
      </c>
      <c r="W11" s="2">
        <f>modell_opt!V110</f>
        <v>11877</v>
      </c>
      <c r="X11">
        <f>modell_0!L110</f>
        <v>11136.9</v>
      </c>
    </row>
    <row r="12" spans="1:24" x14ac:dyDescent="0.3">
      <c r="A12" s="2" t="s">
        <v>14</v>
      </c>
      <c r="B12" s="2">
        <f>RANK(fix!B12,fix!B$8:B$38,fix!B$2)</f>
        <v>2</v>
      </c>
      <c r="C12" s="2">
        <f>RANK(fix!C12,fix!C$8:C$38,fix!C$2)</f>
        <v>22</v>
      </c>
      <c r="D12" s="2">
        <f>RANK(fix!D12,fix!D$8:D$38,fix!D$2)</f>
        <v>21</v>
      </c>
      <c r="E12" s="2">
        <f>RANK(fix!E12,fix!E$8:E$38,fix!E$2)</f>
        <v>24</v>
      </c>
      <c r="F12" s="2">
        <f>RANK(fix!F12,fix!F$8:F$38,fix!F$2)</f>
        <v>28</v>
      </c>
      <c r="G12" s="2">
        <f>RANK(fix!G12,fix!G$8:G$38,fix!G$2)</f>
        <v>27</v>
      </c>
      <c r="H12" s="2">
        <f>RANK(fix!H12,fix!H$8:H$38,fix!H$2)</f>
        <v>10</v>
      </c>
      <c r="I12" s="2">
        <f>RANK(fix!I12,fix!I$8:I$38,fix!I$2)</f>
        <v>24</v>
      </c>
      <c r="J12" s="2">
        <f>RANK(fix!J12,fix!J$8:J$38,fix!J$2)</f>
        <v>10</v>
      </c>
      <c r="K12" s="2">
        <f>RANK(fix!K12,fix!K$8:K$38,fix!K$2)</f>
        <v>6</v>
      </c>
      <c r="L12" s="2">
        <f t="shared" si="9"/>
        <v>30</v>
      </c>
      <c r="M12" s="2">
        <f t="shared" si="0"/>
        <v>10</v>
      </c>
      <c r="N12" s="2">
        <f t="shared" si="1"/>
        <v>11</v>
      </c>
      <c r="O12" s="2">
        <f t="shared" si="2"/>
        <v>8</v>
      </c>
      <c r="P12" s="2">
        <f t="shared" si="3"/>
        <v>4</v>
      </c>
      <c r="Q12" s="2">
        <f t="shared" si="4"/>
        <v>5</v>
      </c>
      <c r="R12" s="2">
        <f t="shared" si="5"/>
        <v>22</v>
      </c>
      <c r="S12" s="2">
        <f t="shared" si="6"/>
        <v>8</v>
      </c>
      <c r="T12" s="2">
        <f t="shared" si="7"/>
        <v>22</v>
      </c>
      <c r="U12" s="2">
        <f t="shared" si="8"/>
        <v>26</v>
      </c>
      <c r="V12" s="2">
        <v>6904</v>
      </c>
      <c r="W12" s="2">
        <f>modell_opt!V111</f>
        <v>6904</v>
      </c>
      <c r="X12">
        <f>modell_0!L111</f>
        <v>7036.8</v>
      </c>
    </row>
    <row r="13" spans="1:24" x14ac:dyDescent="0.3">
      <c r="A13" s="2" t="s">
        <v>15</v>
      </c>
      <c r="B13" s="2">
        <f>RANK(fix!B13,fix!B$8:B$38,fix!B$2)</f>
        <v>25</v>
      </c>
      <c r="C13" s="2">
        <f>RANK(fix!C13,fix!C$8:C$38,fix!C$2)</f>
        <v>8</v>
      </c>
      <c r="D13" s="2">
        <f>RANK(fix!D13,fix!D$8:D$38,fix!D$2)</f>
        <v>1</v>
      </c>
      <c r="E13" s="2">
        <f>RANK(fix!E13,fix!E$8:E$38,fix!E$2)</f>
        <v>30</v>
      </c>
      <c r="F13" s="2">
        <f>RANK(fix!F13,fix!F$8:F$38,fix!F$2)</f>
        <v>17</v>
      </c>
      <c r="G13" s="2">
        <f>RANK(fix!G13,fix!G$8:G$38,fix!G$2)</f>
        <v>6</v>
      </c>
      <c r="H13" s="2">
        <f>RANK(fix!H13,fix!H$8:H$38,fix!H$2)</f>
        <v>25</v>
      </c>
      <c r="I13" s="2">
        <f>RANK(fix!I13,fix!I$8:I$38,fix!I$2)</f>
        <v>10</v>
      </c>
      <c r="J13" s="2">
        <f>RANK(fix!J13,fix!J$8:J$38,fix!J$2)</f>
        <v>3</v>
      </c>
      <c r="K13" s="2">
        <f>RANK(fix!K13,fix!K$8:K$38,fix!K$2)</f>
        <v>15</v>
      </c>
      <c r="L13" s="2">
        <f t="shared" si="9"/>
        <v>7</v>
      </c>
      <c r="M13" s="2">
        <f t="shared" si="0"/>
        <v>24</v>
      </c>
      <c r="N13" s="2">
        <f t="shared" si="1"/>
        <v>31</v>
      </c>
      <c r="O13" s="2">
        <f t="shared" si="2"/>
        <v>2</v>
      </c>
      <c r="P13" s="2">
        <f t="shared" si="3"/>
        <v>15</v>
      </c>
      <c r="Q13" s="2">
        <f t="shared" si="4"/>
        <v>26</v>
      </c>
      <c r="R13" s="2">
        <f t="shared" si="5"/>
        <v>7</v>
      </c>
      <c r="S13" s="2">
        <f t="shared" si="6"/>
        <v>22</v>
      </c>
      <c r="T13" s="2">
        <f t="shared" si="7"/>
        <v>29</v>
      </c>
      <c r="U13" s="2">
        <f t="shared" si="8"/>
        <v>17</v>
      </c>
      <c r="V13" s="2">
        <v>9311</v>
      </c>
      <c r="W13" s="2">
        <f>modell_opt!V112</f>
        <v>9310.5</v>
      </c>
      <c r="X13">
        <f>modell_0!L112</f>
        <v>9285.1</v>
      </c>
    </row>
    <row r="14" spans="1:24" x14ac:dyDescent="0.3">
      <c r="A14" s="2" t="s">
        <v>16</v>
      </c>
      <c r="B14" s="2">
        <f>RANK(fix!B14,fix!B$8:B$38,fix!B$2)</f>
        <v>10</v>
      </c>
      <c r="C14" s="2">
        <f>RANK(fix!C14,fix!C$8:C$38,fix!C$2)</f>
        <v>6</v>
      </c>
      <c r="D14" s="2">
        <f>RANK(fix!D14,fix!D$8:D$38,fix!D$2)</f>
        <v>12</v>
      </c>
      <c r="E14" s="2">
        <f>RANK(fix!E14,fix!E$8:E$38,fix!E$2)</f>
        <v>6</v>
      </c>
      <c r="F14" s="2">
        <f>RANK(fix!F14,fix!F$8:F$38,fix!F$2)</f>
        <v>5</v>
      </c>
      <c r="G14" s="2">
        <f>RANK(fix!G14,fix!G$8:G$38,fix!G$2)</f>
        <v>25</v>
      </c>
      <c r="H14" s="2">
        <f>RANK(fix!H14,fix!H$8:H$38,fix!H$2)</f>
        <v>27</v>
      </c>
      <c r="I14" s="2">
        <f>RANK(fix!I14,fix!I$8:I$38,fix!I$2)</f>
        <v>29</v>
      </c>
      <c r="J14" s="2">
        <f>RANK(fix!J14,fix!J$8:J$38,fix!J$2)</f>
        <v>22</v>
      </c>
      <c r="K14" s="2">
        <f>RANK(fix!K14,fix!K$8:K$38,fix!K$2)</f>
        <v>28</v>
      </c>
      <c r="L14" s="2">
        <f t="shared" si="9"/>
        <v>22</v>
      </c>
      <c r="M14" s="2">
        <f t="shared" si="0"/>
        <v>26</v>
      </c>
      <c r="N14" s="2">
        <f t="shared" si="1"/>
        <v>20</v>
      </c>
      <c r="O14" s="2">
        <f t="shared" si="2"/>
        <v>26</v>
      </c>
      <c r="P14" s="2">
        <f t="shared" si="3"/>
        <v>27</v>
      </c>
      <c r="Q14" s="2">
        <f t="shared" si="4"/>
        <v>7</v>
      </c>
      <c r="R14" s="2">
        <f t="shared" si="5"/>
        <v>5</v>
      </c>
      <c r="S14" s="2">
        <f t="shared" si="6"/>
        <v>3</v>
      </c>
      <c r="T14" s="2">
        <f t="shared" si="7"/>
        <v>10</v>
      </c>
      <c r="U14" s="2">
        <f t="shared" si="8"/>
        <v>4</v>
      </c>
      <c r="V14" s="2">
        <v>8395</v>
      </c>
      <c r="W14" s="2">
        <f>modell_opt!V113</f>
        <v>8395</v>
      </c>
      <c r="X14">
        <f>modell_0!L113</f>
        <v>8541.6</v>
      </c>
    </row>
    <row r="15" spans="1:24" x14ac:dyDescent="0.3">
      <c r="A15" s="2" t="s">
        <v>17</v>
      </c>
      <c r="B15" s="2">
        <f>RANK(fix!B15,fix!B$8:B$38,fix!B$2)</f>
        <v>26</v>
      </c>
      <c r="C15" s="2">
        <f>RANK(fix!C15,fix!C$8:C$38,fix!C$2)</f>
        <v>3</v>
      </c>
      <c r="D15" s="2">
        <f>RANK(fix!D15,fix!D$8:D$38,fix!D$2)</f>
        <v>25</v>
      </c>
      <c r="E15" s="2">
        <f>RANK(fix!E15,fix!E$8:E$38,fix!E$2)</f>
        <v>5</v>
      </c>
      <c r="F15" s="2">
        <f>RANK(fix!F15,fix!F$8:F$38,fix!F$2)</f>
        <v>22</v>
      </c>
      <c r="G15" s="2">
        <f>RANK(fix!G15,fix!G$8:G$38,fix!G$2)</f>
        <v>9</v>
      </c>
      <c r="H15" s="2">
        <f>RANK(fix!H15,fix!H$8:H$38,fix!H$2)</f>
        <v>11</v>
      </c>
      <c r="I15" s="2">
        <f>RANK(fix!I15,fix!I$8:I$38,fix!I$2)</f>
        <v>5</v>
      </c>
      <c r="J15" s="2">
        <f>RANK(fix!J15,fix!J$8:J$38,fix!J$2)</f>
        <v>14</v>
      </c>
      <c r="K15" s="2">
        <f>RANK(fix!K15,fix!K$8:K$38,fix!K$2)</f>
        <v>1</v>
      </c>
      <c r="L15" s="2">
        <f t="shared" si="9"/>
        <v>6</v>
      </c>
      <c r="M15" s="2">
        <f t="shared" si="0"/>
        <v>29</v>
      </c>
      <c r="N15" s="2">
        <f t="shared" si="1"/>
        <v>7</v>
      </c>
      <c r="O15" s="2">
        <f t="shared" si="2"/>
        <v>27</v>
      </c>
      <c r="P15" s="2">
        <f t="shared" si="3"/>
        <v>10</v>
      </c>
      <c r="Q15" s="2">
        <f t="shared" si="4"/>
        <v>23</v>
      </c>
      <c r="R15" s="2">
        <f t="shared" si="5"/>
        <v>21</v>
      </c>
      <c r="S15" s="2">
        <f t="shared" si="6"/>
        <v>27</v>
      </c>
      <c r="T15" s="2">
        <f t="shared" si="7"/>
        <v>18</v>
      </c>
      <c r="U15" s="2">
        <f t="shared" si="8"/>
        <v>31</v>
      </c>
      <c r="V15" s="2">
        <v>10172</v>
      </c>
      <c r="W15" s="2">
        <f>modell_opt!V114</f>
        <v>10171.5</v>
      </c>
      <c r="X15">
        <f>modell_0!L114</f>
        <v>10143.200000000001</v>
      </c>
    </row>
    <row r="16" spans="1:24" x14ac:dyDescent="0.3">
      <c r="A16" s="2" t="s">
        <v>18</v>
      </c>
      <c r="B16" s="2">
        <f>RANK(fix!B16,fix!B$8:B$38,fix!B$2)</f>
        <v>15</v>
      </c>
      <c r="C16" s="2">
        <f>RANK(fix!C16,fix!C$8:C$38,fix!C$2)</f>
        <v>18</v>
      </c>
      <c r="D16" s="2">
        <f>RANK(fix!D16,fix!D$8:D$38,fix!D$2)</f>
        <v>8</v>
      </c>
      <c r="E16" s="2">
        <f>RANK(fix!E16,fix!E$8:E$38,fix!E$2)</f>
        <v>13</v>
      </c>
      <c r="F16" s="2">
        <f>RANK(fix!F16,fix!F$8:F$38,fix!F$2)</f>
        <v>27</v>
      </c>
      <c r="G16" s="2">
        <f>RANK(fix!G16,fix!G$8:G$38,fix!G$2)</f>
        <v>7</v>
      </c>
      <c r="H16" s="2">
        <f>RANK(fix!H16,fix!H$8:H$38,fix!H$2)</f>
        <v>7</v>
      </c>
      <c r="I16" s="2">
        <f>RANK(fix!I16,fix!I$8:I$38,fix!I$2)</f>
        <v>24</v>
      </c>
      <c r="J16" s="2">
        <f>RANK(fix!J16,fix!J$8:J$38,fix!J$2)</f>
        <v>30</v>
      </c>
      <c r="K16" s="2">
        <f>RANK(fix!K16,fix!K$8:K$38,fix!K$2)</f>
        <v>26</v>
      </c>
      <c r="L16" s="2">
        <f t="shared" si="9"/>
        <v>17</v>
      </c>
      <c r="M16" s="2">
        <f t="shared" si="0"/>
        <v>14</v>
      </c>
      <c r="N16" s="2">
        <f t="shared" si="1"/>
        <v>24</v>
      </c>
      <c r="O16" s="2">
        <f t="shared" si="2"/>
        <v>19</v>
      </c>
      <c r="P16" s="2">
        <f t="shared" si="3"/>
        <v>5</v>
      </c>
      <c r="Q16" s="2">
        <f t="shared" si="4"/>
        <v>25</v>
      </c>
      <c r="R16" s="2">
        <f t="shared" si="5"/>
        <v>25</v>
      </c>
      <c r="S16" s="2">
        <f t="shared" si="6"/>
        <v>8</v>
      </c>
      <c r="T16" s="2">
        <f t="shared" si="7"/>
        <v>2</v>
      </c>
      <c r="U16" s="2">
        <f t="shared" si="8"/>
        <v>6</v>
      </c>
      <c r="V16" s="2">
        <v>9380</v>
      </c>
      <c r="W16" s="2">
        <f>modell_opt!V115</f>
        <v>9380</v>
      </c>
      <c r="X16">
        <f>modell_0!L115</f>
        <v>8874.2000000000007</v>
      </c>
    </row>
    <row r="17" spans="1:24" x14ac:dyDescent="0.3">
      <c r="A17" s="2" t="s">
        <v>19</v>
      </c>
      <c r="B17" s="2">
        <f>RANK(fix!B17,fix!B$8:B$38,fix!B$2)</f>
        <v>1</v>
      </c>
      <c r="C17" s="2">
        <f>RANK(fix!C17,fix!C$8:C$38,fix!C$2)</f>
        <v>27</v>
      </c>
      <c r="D17" s="2">
        <f>RANK(fix!D17,fix!D$8:D$38,fix!D$2)</f>
        <v>5</v>
      </c>
      <c r="E17" s="2">
        <f>RANK(fix!E17,fix!E$8:E$38,fix!E$2)</f>
        <v>1</v>
      </c>
      <c r="F17" s="2">
        <f>RANK(fix!F17,fix!F$8:F$38,fix!F$2)</f>
        <v>26</v>
      </c>
      <c r="G17" s="2">
        <f>RANK(fix!G17,fix!G$8:G$38,fix!G$2)</f>
        <v>2</v>
      </c>
      <c r="H17" s="2">
        <f>RANK(fix!H17,fix!H$8:H$38,fix!H$2)</f>
        <v>23</v>
      </c>
      <c r="I17" s="2">
        <f>RANK(fix!I17,fix!I$8:I$38,fix!I$2)</f>
        <v>7</v>
      </c>
      <c r="J17" s="2">
        <f>RANK(fix!J17,fix!J$8:J$38,fix!J$2)</f>
        <v>7</v>
      </c>
      <c r="K17" s="2">
        <f>RANK(fix!K17,fix!K$8:K$38,fix!K$2)</f>
        <v>1</v>
      </c>
      <c r="L17" s="2">
        <f t="shared" si="9"/>
        <v>31</v>
      </c>
      <c r="M17" s="2">
        <f t="shared" si="0"/>
        <v>5</v>
      </c>
      <c r="N17" s="2">
        <f t="shared" si="1"/>
        <v>27</v>
      </c>
      <c r="O17" s="2">
        <f t="shared" si="2"/>
        <v>31</v>
      </c>
      <c r="P17" s="2">
        <f t="shared" si="3"/>
        <v>6</v>
      </c>
      <c r="Q17" s="2">
        <f t="shared" si="4"/>
        <v>30</v>
      </c>
      <c r="R17" s="2">
        <f t="shared" si="5"/>
        <v>9</v>
      </c>
      <c r="S17" s="2">
        <f t="shared" si="6"/>
        <v>25</v>
      </c>
      <c r="T17" s="2">
        <f t="shared" si="7"/>
        <v>25</v>
      </c>
      <c r="U17" s="2">
        <f t="shared" si="8"/>
        <v>31</v>
      </c>
      <c r="V17" s="2">
        <v>11903</v>
      </c>
      <c r="W17" s="2">
        <f>modell_opt!V116</f>
        <v>11903</v>
      </c>
      <c r="X17">
        <f>modell_0!L116</f>
        <v>11870.3</v>
      </c>
    </row>
    <row r="18" spans="1:24" x14ac:dyDescent="0.3">
      <c r="A18" s="2" t="s">
        <v>20</v>
      </c>
      <c r="B18" s="2">
        <f>RANK(fix!B18,fix!B$8:B$38,fix!B$2)</f>
        <v>5</v>
      </c>
      <c r="C18" s="2">
        <f>RANK(fix!C18,fix!C$8:C$38,fix!C$2)</f>
        <v>17</v>
      </c>
      <c r="D18" s="2">
        <f>RANK(fix!D18,fix!D$8:D$38,fix!D$2)</f>
        <v>10</v>
      </c>
      <c r="E18" s="2">
        <f>RANK(fix!E18,fix!E$8:E$38,fix!E$2)</f>
        <v>14</v>
      </c>
      <c r="F18" s="2">
        <f>RANK(fix!F18,fix!F$8:F$38,fix!F$2)</f>
        <v>8</v>
      </c>
      <c r="G18" s="2">
        <f>RANK(fix!G18,fix!G$8:G$38,fix!G$2)</f>
        <v>11</v>
      </c>
      <c r="H18" s="2">
        <f>RANK(fix!H18,fix!H$8:H$38,fix!H$2)</f>
        <v>3</v>
      </c>
      <c r="I18" s="2">
        <f>RANK(fix!I18,fix!I$8:I$38,fix!I$2)</f>
        <v>14</v>
      </c>
      <c r="J18" s="2">
        <f>RANK(fix!J18,fix!J$8:J$38,fix!J$2)</f>
        <v>16</v>
      </c>
      <c r="K18" s="2">
        <f>RANK(fix!K18,fix!K$8:K$38,fix!K$2)</f>
        <v>6</v>
      </c>
      <c r="L18" s="2">
        <f t="shared" si="9"/>
        <v>27</v>
      </c>
      <c r="M18" s="2">
        <f t="shared" si="0"/>
        <v>15</v>
      </c>
      <c r="N18" s="2">
        <f t="shared" si="1"/>
        <v>22</v>
      </c>
      <c r="O18" s="2">
        <f t="shared" si="2"/>
        <v>18</v>
      </c>
      <c r="P18" s="2">
        <f t="shared" si="3"/>
        <v>24</v>
      </c>
      <c r="Q18" s="2">
        <f t="shared" si="4"/>
        <v>21</v>
      </c>
      <c r="R18" s="2">
        <f t="shared" si="5"/>
        <v>29</v>
      </c>
      <c r="S18" s="2">
        <f t="shared" si="6"/>
        <v>18</v>
      </c>
      <c r="T18" s="2">
        <f t="shared" si="7"/>
        <v>16</v>
      </c>
      <c r="U18" s="2">
        <f t="shared" si="8"/>
        <v>26</v>
      </c>
      <c r="V18" s="2">
        <v>8879</v>
      </c>
      <c r="W18" s="2">
        <f>modell_opt!V117</f>
        <v>8879.5</v>
      </c>
      <c r="X18">
        <f>modell_0!L117</f>
        <v>10201</v>
      </c>
    </row>
    <row r="19" spans="1:24" x14ac:dyDescent="0.3">
      <c r="A19" s="2" t="s">
        <v>21</v>
      </c>
      <c r="B19" s="2">
        <f>RANK(fix!B19,fix!B$8:B$38,fix!B$2)</f>
        <v>2</v>
      </c>
      <c r="C19" s="2">
        <f>RANK(fix!C19,fix!C$8:C$38,fix!C$2)</f>
        <v>13</v>
      </c>
      <c r="D19" s="2">
        <f>RANK(fix!D19,fix!D$8:D$38,fix!D$2)</f>
        <v>22</v>
      </c>
      <c r="E19" s="2">
        <f>RANK(fix!E19,fix!E$8:E$38,fix!E$2)</f>
        <v>10</v>
      </c>
      <c r="F19" s="2">
        <f>RANK(fix!F19,fix!F$8:F$38,fix!F$2)</f>
        <v>23</v>
      </c>
      <c r="G19" s="2">
        <f>RANK(fix!G19,fix!G$8:G$38,fix!G$2)</f>
        <v>21</v>
      </c>
      <c r="H19" s="2">
        <f>RANK(fix!H19,fix!H$8:H$38,fix!H$2)</f>
        <v>2</v>
      </c>
      <c r="I19" s="2">
        <f>RANK(fix!I19,fix!I$8:I$38,fix!I$2)</f>
        <v>10</v>
      </c>
      <c r="J19" s="2">
        <f>RANK(fix!J19,fix!J$8:J$38,fix!J$2)</f>
        <v>8</v>
      </c>
      <c r="K19" s="2">
        <f>RANK(fix!K19,fix!K$8:K$38,fix!K$2)</f>
        <v>22</v>
      </c>
      <c r="L19" s="2">
        <f t="shared" si="9"/>
        <v>30</v>
      </c>
      <c r="M19" s="2">
        <f t="shared" si="0"/>
        <v>19</v>
      </c>
      <c r="N19" s="2">
        <f t="shared" si="1"/>
        <v>10</v>
      </c>
      <c r="O19" s="2">
        <f t="shared" si="2"/>
        <v>22</v>
      </c>
      <c r="P19" s="2">
        <f t="shared" si="3"/>
        <v>9</v>
      </c>
      <c r="Q19" s="2">
        <f t="shared" si="4"/>
        <v>11</v>
      </c>
      <c r="R19" s="2">
        <f t="shared" si="5"/>
        <v>30</v>
      </c>
      <c r="S19" s="2">
        <f t="shared" si="6"/>
        <v>22</v>
      </c>
      <c r="T19" s="2">
        <f t="shared" si="7"/>
        <v>24</v>
      </c>
      <c r="U19" s="2">
        <f t="shared" si="8"/>
        <v>10</v>
      </c>
      <c r="V19" s="2">
        <v>11011</v>
      </c>
      <c r="W19" s="2">
        <f>modell_opt!V118</f>
        <v>11011</v>
      </c>
      <c r="X19">
        <f>modell_0!L118</f>
        <v>9866.9</v>
      </c>
    </row>
    <row r="20" spans="1:24" x14ac:dyDescent="0.3">
      <c r="A20" s="2" t="s">
        <v>22</v>
      </c>
      <c r="B20" s="2">
        <f>RANK(fix!B20,fix!B$8:B$38,fix!B$2)</f>
        <v>7</v>
      </c>
      <c r="C20" s="2">
        <f>RANK(fix!C20,fix!C$8:C$38,fix!C$2)</f>
        <v>20</v>
      </c>
      <c r="D20" s="2">
        <f>RANK(fix!D20,fix!D$8:D$38,fix!D$2)</f>
        <v>16</v>
      </c>
      <c r="E20" s="2">
        <f>RANK(fix!E20,fix!E$8:E$38,fix!E$2)</f>
        <v>12</v>
      </c>
      <c r="F20" s="2">
        <f>RANK(fix!F20,fix!F$8:F$38,fix!F$2)</f>
        <v>14</v>
      </c>
      <c r="G20" s="2">
        <f>RANK(fix!G20,fix!G$8:G$38,fix!G$2)</f>
        <v>24</v>
      </c>
      <c r="H20" s="2">
        <f>RANK(fix!H20,fix!H$8:H$38,fix!H$2)</f>
        <v>20</v>
      </c>
      <c r="I20" s="2">
        <f>RANK(fix!I20,fix!I$8:I$38,fix!I$2)</f>
        <v>29</v>
      </c>
      <c r="J20" s="2">
        <f>RANK(fix!J20,fix!J$8:J$38,fix!J$2)</f>
        <v>21</v>
      </c>
      <c r="K20" s="2">
        <f>RANK(fix!K20,fix!K$8:K$38,fix!K$2)</f>
        <v>28</v>
      </c>
      <c r="L20" s="2">
        <f t="shared" si="9"/>
        <v>25</v>
      </c>
      <c r="M20" s="2">
        <f t="shared" si="0"/>
        <v>12</v>
      </c>
      <c r="N20" s="2">
        <f t="shared" si="1"/>
        <v>16</v>
      </c>
      <c r="O20" s="2">
        <f t="shared" si="2"/>
        <v>20</v>
      </c>
      <c r="P20" s="2">
        <f t="shared" si="3"/>
        <v>18</v>
      </c>
      <c r="Q20" s="2">
        <f t="shared" si="4"/>
        <v>8</v>
      </c>
      <c r="R20" s="2">
        <f t="shared" si="5"/>
        <v>12</v>
      </c>
      <c r="S20" s="2">
        <f t="shared" si="6"/>
        <v>3</v>
      </c>
      <c r="T20" s="2">
        <f t="shared" si="7"/>
        <v>11</v>
      </c>
      <c r="U20" s="2">
        <f t="shared" si="8"/>
        <v>4</v>
      </c>
      <c r="V20" s="2">
        <v>10096</v>
      </c>
      <c r="W20" s="2">
        <f>modell_opt!V119</f>
        <v>10096.5</v>
      </c>
      <c r="X20">
        <f>modell_0!L119</f>
        <v>9793.6</v>
      </c>
    </row>
    <row r="21" spans="1:24" x14ac:dyDescent="0.3">
      <c r="A21" s="2" t="s">
        <v>23</v>
      </c>
      <c r="B21" s="2">
        <f>RANK(fix!B21,fix!B$8:B$38,fix!B$2)</f>
        <v>6</v>
      </c>
      <c r="C21" s="2">
        <f>RANK(fix!C21,fix!C$8:C$38,fix!C$2)</f>
        <v>2</v>
      </c>
      <c r="D21" s="2">
        <f>RANK(fix!D21,fix!D$8:D$38,fix!D$2)</f>
        <v>11</v>
      </c>
      <c r="E21" s="2">
        <f>RANK(fix!E21,fix!E$8:E$38,fix!E$2)</f>
        <v>25</v>
      </c>
      <c r="F21" s="2">
        <f>RANK(fix!F21,fix!F$8:F$38,fix!F$2)</f>
        <v>28</v>
      </c>
      <c r="G21" s="2">
        <f>RANK(fix!G21,fix!G$8:G$38,fix!G$2)</f>
        <v>17</v>
      </c>
      <c r="H21" s="2">
        <f>RANK(fix!H21,fix!H$8:H$38,fix!H$2)</f>
        <v>5</v>
      </c>
      <c r="I21" s="2">
        <f>RANK(fix!I21,fix!I$8:I$38,fix!I$2)</f>
        <v>29</v>
      </c>
      <c r="J21" s="2">
        <f>RANK(fix!J21,fix!J$8:J$38,fix!J$2)</f>
        <v>15</v>
      </c>
      <c r="K21" s="2">
        <f>RANK(fix!K21,fix!K$8:K$38,fix!K$2)</f>
        <v>22</v>
      </c>
      <c r="L21" s="2">
        <f t="shared" si="9"/>
        <v>26</v>
      </c>
      <c r="M21" s="2">
        <f t="shared" si="0"/>
        <v>30</v>
      </c>
      <c r="N21" s="2">
        <f t="shared" si="1"/>
        <v>21</v>
      </c>
      <c r="O21" s="2">
        <f t="shared" si="2"/>
        <v>7</v>
      </c>
      <c r="P21" s="2">
        <f t="shared" si="3"/>
        <v>4</v>
      </c>
      <c r="Q21" s="2">
        <f t="shared" si="4"/>
        <v>15</v>
      </c>
      <c r="R21" s="2">
        <f t="shared" si="5"/>
        <v>27</v>
      </c>
      <c r="S21" s="2">
        <f t="shared" si="6"/>
        <v>3</v>
      </c>
      <c r="T21" s="2">
        <f t="shared" si="7"/>
        <v>17</v>
      </c>
      <c r="U21" s="2">
        <f t="shared" si="8"/>
        <v>10</v>
      </c>
      <c r="V21" s="2">
        <v>9322</v>
      </c>
      <c r="W21" s="2">
        <f>modell_opt!V120</f>
        <v>9322</v>
      </c>
      <c r="X21">
        <f>modell_0!L120</f>
        <v>9296</v>
      </c>
    </row>
    <row r="22" spans="1:24" x14ac:dyDescent="0.3">
      <c r="A22" s="2" t="s">
        <v>24</v>
      </c>
      <c r="B22" s="2">
        <f>RANK(fix!B22,fix!B$8:B$38,fix!B$2)</f>
        <v>20</v>
      </c>
      <c r="C22" s="2">
        <f>RANK(fix!C22,fix!C$8:C$38,fix!C$2)</f>
        <v>19</v>
      </c>
      <c r="D22" s="2">
        <f>RANK(fix!D22,fix!D$8:D$38,fix!D$2)</f>
        <v>23</v>
      </c>
      <c r="E22" s="2">
        <f>RANK(fix!E22,fix!E$8:E$38,fix!E$2)</f>
        <v>14</v>
      </c>
      <c r="F22" s="2">
        <f>RANK(fix!F22,fix!F$8:F$38,fix!F$2)</f>
        <v>30</v>
      </c>
      <c r="G22" s="2">
        <f>RANK(fix!G22,fix!G$8:G$38,fix!G$2)</f>
        <v>1</v>
      </c>
      <c r="H22" s="2">
        <f>RANK(fix!H22,fix!H$8:H$38,fix!H$2)</f>
        <v>9</v>
      </c>
      <c r="I22" s="2">
        <f>RANK(fix!I22,fix!I$8:I$38,fix!I$2)</f>
        <v>7</v>
      </c>
      <c r="J22" s="2">
        <f>RANK(fix!J22,fix!J$8:J$38,fix!J$2)</f>
        <v>24</v>
      </c>
      <c r="K22" s="2">
        <f>RANK(fix!K22,fix!K$8:K$38,fix!K$2)</f>
        <v>15</v>
      </c>
      <c r="L22" s="2">
        <f t="shared" si="9"/>
        <v>12</v>
      </c>
      <c r="M22" s="2">
        <f t="shared" si="0"/>
        <v>13</v>
      </c>
      <c r="N22" s="2">
        <f t="shared" si="1"/>
        <v>9</v>
      </c>
      <c r="O22" s="2">
        <f t="shared" si="2"/>
        <v>18</v>
      </c>
      <c r="P22" s="2">
        <f t="shared" si="3"/>
        <v>2</v>
      </c>
      <c r="Q22" s="2">
        <f t="shared" si="4"/>
        <v>31</v>
      </c>
      <c r="R22" s="2">
        <f t="shared" si="5"/>
        <v>23</v>
      </c>
      <c r="S22" s="2">
        <f t="shared" si="6"/>
        <v>25</v>
      </c>
      <c r="T22" s="2">
        <f t="shared" si="7"/>
        <v>8</v>
      </c>
      <c r="U22" s="2">
        <f t="shared" si="8"/>
        <v>17</v>
      </c>
      <c r="V22" s="2">
        <v>5689</v>
      </c>
      <c r="W22" s="2">
        <f>modell_opt!V121</f>
        <v>5690</v>
      </c>
      <c r="X22">
        <f>modell_0!L121</f>
        <v>7263.2</v>
      </c>
    </row>
    <row r="23" spans="1:24" x14ac:dyDescent="0.3">
      <c r="A23" s="2" t="s">
        <v>25</v>
      </c>
      <c r="B23" s="2">
        <f>RANK(fix!B23,fix!B$8:B$38,fix!B$2)</f>
        <v>24</v>
      </c>
      <c r="C23" s="2">
        <f>RANK(fix!C23,fix!C$8:C$38,fix!C$2)</f>
        <v>15</v>
      </c>
      <c r="D23" s="2">
        <f>RANK(fix!D23,fix!D$8:D$38,fix!D$2)</f>
        <v>14</v>
      </c>
      <c r="E23" s="2">
        <f>RANK(fix!E23,fix!E$8:E$38,fix!E$2)</f>
        <v>11</v>
      </c>
      <c r="F23" s="2">
        <f>RANK(fix!F23,fix!F$8:F$38,fix!F$2)</f>
        <v>21</v>
      </c>
      <c r="G23" s="2">
        <f>RANK(fix!G23,fix!G$8:G$38,fix!G$2)</f>
        <v>28</v>
      </c>
      <c r="H23" s="2">
        <f>RANK(fix!H23,fix!H$8:H$38,fix!H$2)</f>
        <v>21</v>
      </c>
      <c r="I23" s="2">
        <f>RANK(fix!I23,fix!I$8:I$38,fix!I$2)</f>
        <v>18</v>
      </c>
      <c r="J23" s="2">
        <f>RANK(fix!J23,fix!J$8:J$38,fix!J$2)</f>
        <v>9</v>
      </c>
      <c r="K23" s="2">
        <f>RANK(fix!K23,fix!K$8:K$38,fix!K$2)</f>
        <v>26</v>
      </c>
      <c r="L23" s="2">
        <f t="shared" si="9"/>
        <v>8</v>
      </c>
      <c r="M23" s="2">
        <f t="shared" si="0"/>
        <v>17</v>
      </c>
      <c r="N23" s="2">
        <f t="shared" si="1"/>
        <v>18</v>
      </c>
      <c r="O23" s="2">
        <f t="shared" si="2"/>
        <v>21</v>
      </c>
      <c r="P23" s="2">
        <f t="shared" si="3"/>
        <v>11</v>
      </c>
      <c r="Q23" s="2">
        <f t="shared" si="4"/>
        <v>4</v>
      </c>
      <c r="R23" s="2">
        <f t="shared" si="5"/>
        <v>11</v>
      </c>
      <c r="S23" s="2">
        <f t="shared" si="6"/>
        <v>14</v>
      </c>
      <c r="T23" s="2">
        <f t="shared" si="7"/>
        <v>23</v>
      </c>
      <c r="U23" s="2">
        <f t="shared" si="8"/>
        <v>6</v>
      </c>
      <c r="V23" s="2">
        <v>7835</v>
      </c>
      <c r="W23" s="2">
        <f>modell_opt!V122</f>
        <v>7834.5</v>
      </c>
      <c r="X23">
        <f>modell_0!L122</f>
        <v>7813.2</v>
      </c>
    </row>
    <row r="24" spans="1:24" x14ac:dyDescent="0.3">
      <c r="A24" s="2" t="s">
        <v>26</v>
      </c>
      <c r="B24" s="2">
        <f>RANK(fix!B24,fix!B$8:B$38,fix!B$2)</f>
        <v>10</v>
      </c>
      <c r="C24" s="2">
        <f>RANK(fix!C24,fix!C$8:C$38,fix!C$2)</f>
        <v>24</v>
      </c>
      <c r="D24" s="2">
        <f>RANK(fix!D24,fix!D$8:D$38,fix!D$2)</f>
        <v>31</v>
      </c>
      <c r="E24" s="2">
        <f>RANK(fix!E24,fix!E$8:E$38,fix!E$2)</f>
        <v>26</v>
      </c>
      <c r="F24" s="2">
        <f>RANK(fix!F24,fix!F$8:F$38,fix!F$2)</f>
        <v>13</v>
      </c>
      <c r="G24" s="2">
        <f>RANK(fix!G24,fix!G$8:G$38,fix!G$2)</f>
        <v>18</v>
      </c>
      <c r="H24" s="2">
        <f>RANK(fix!H24,fix!H$8:H$38,fix!H$2)</f>
        <v>26</v>
      </c>
      <c r="I24" s="2">
        <f>RANK(fix!I24,fix!I$8:I$38,fix!I$2)</f>
        <v>24</v>
      </c>
      <c r="J24" s="2">
        <f>RANK(fix!J24,fix!J$8:J$38,fix!J$2)</f>
        <v>6</v>
      </c>
      <c r="K24" s="2">
        <f>RANK(fix!K24,fix!K$8:K$38,fix!K$2)</f>
        <v>1</v>
      </c>
      <c r="L24" s="2">
        <f t="shared" si="9"/>
        <v>22</v>
      </c>
      <c r="M24" s="2">
        <f t="shared" si="0"/>
        <v>8</v>
      </c>
      <c r="N24" s="2">
        <f t="shared" si="1"/>
        <v>1</v>
      </c>
      <c r="O24" s="2">
        <f t="shared" si="2"/>
        <v>6</v>
      </c>
      <c r="P24" s="2">
        <f t="shared" si="3"/>
        <v>19</v>
      </c>
      <c r="Q24" s="2">
        <f t="shared" si="4"/>
        <v>14</v>
      </c>
      <c r="R24" s="2">
        <f t="shared" si="5"/>
        <v>6</v>
      </c>
      <c r="S24" s="2">
        <f t="shared" si="6"/>
        <v>8</v>
      </c>
      <c r="T24" s="2">
        <f t="shared" si="7"/>
        <v>26</v>
      </c>
      <c r="U24" s="2">
        <f t="shared" si="8"/>
        <v>31</v>
      </c>
      <c r="V24" s="2">
        <v>7573</v>
      </c>
      <c r="W24" s="2">
        <f>modell_opt!V123</f>
        <v>7573</v>
      </c>
      <c r="X24">
        <f>modell_0!L123</f>
        <v>8172.7</v>
      </c>
    </row>
    <row r="25" spans="1:24" x14ac:dyDescent="0.3">
      <c r="A25" s="2" t="s">
        <v>27</v>
      </c>
      <c r="B25" s="2">
        <f>RANK(fix!B25,fix!B$8:B$38,fix!B$2)</f>
        <v>28</v>
      </c>
      <c r="C25" s="2">
        <f>RANK(fix!C25,fix!C$8:C$38,fix!C$2)</f>
        <v>29</v>
      </c>
      <c r="D25" s="2">
        <f>RANK(fix!D25,fix!D$8:D$38,fix!D$2)</f>
        <v>18</v>
      </c>
      <c r="E25" s="2">
        <f>RANK(fix!E25,fix!E$8:E$38,fix!E$2)</f>
        <v>27</v>
      </c>
      <c r="F25" s="2">
        <f>RANK(fix!F25,fix!F$8:F$38,fix!F$2)</f>
        <v>11</v>
      </c>
      <c r="G25" s="2">
        <f>RANK(fix!G25,fix!G$8:G$38,fix!G$2)</f>
        <v>15</v>
      </c>
      <c r="H25" s="2">
        <f>RANK(fix!H25,fix!H$8:H$38,fix!H$2)</f>
        <v>22</v>
      </c>
      <c r="I25" s="2">
        <f>RANK(fix!I25,fix!I$8:I$38,fix!I$2)</f>
        <v>18</v>
      </c>
      <c r="J25" s="2">
        <f>RANK(fix!J25,fix!J$8:J$38,fix!J$2)</f>
        <v>16</v>
      </c>
      <c r="K25" s="2">
        <f>RANK(fix!K25,fix!K$8:K$38,fix!K$2)</f>
        <v>28</v>
      </c>
      <c r="L25" s="2">
        <f t="shared" si="9"/>
        <v>4</v>
      </c>
      <c r="M25" s="2">
        <f t="shared" si="0"/>
        <v>3</v>
      </c>
      <c r="N25" s="2">
        <f t="shared" si="1"/>
        <v>14</v>
      </c>
      <c r="O25" s="2">
        <f t="shared" si="2"/>
        <v>5</v>
      </c>
      <c r="P25" s="2">
        <f t="shared" si="3"/>
        <v>21</v>
      </c>
      <c r="Q25" s="2">
        <f t="shared" si="4"/>
        <v>17</v>
      </c>
      <c r="R25" s="2">
        <f t="shared" si="5"/>
        <v>10</v>
      </c>
      <c r="S25" s="2">
        <f t="shared" si="6"/>
        <v>14</v>
      </c>
      <c r="T25" s="2">
        <f t="shared" si="7"/>
        <v>16</v>
      </c>
      <c r="U25" s="2">
        <f t="shared" si="8"/>
        <v>4</v>
      </c>
      <c r="V25" s="2">
        <v>8337</v>
      </c>
      <c r="W25" s="2">
        <f>modell_opt!V124</f>
        <v>8337</v>
      </c>
      <c r="X25">
        <f>modell_0!L124</f>
        <v>6983</v>
      </c>
    </row>
    <row r="26" spans="1:24" x14ac:dyDescent="0.3">
      <c r="A26" s="2" t="s">
        <v>28</v>
      </c>
      <c r="B26" s="2">
        <f>RANK(fix!B26,fix!B$8:B$38,fix!B$2)</f>
        <v>14</v>
      </c>
      <c r="C26" s="2">
        <f>RANK(fix!C26,fix!C$8:C$38,fix!C$2)</f>
        <v>26</v>
      </c>
      <c r="D26" s="2">
        <f>RANK(fix!D26,fix!D$8:D$38,fix!D$2)</f>
        <v>26</v>
      </c>
      <c r="E26" s="2">
        <f>RANK(fix!E26,fix!E$8:E$38,fix!E$2)</f>
        <v>28</v>
      </c>
      <c r="F26" s="2">
        <f>RANK(fix!F26,fix!F$8:F$38,fix!F$2)</f>
        <v>20</v>
      </c>
      <c r="G26" s="2">
        <f>RANK(fix!G26,fix!G$8:G$38,fix!G$2)</f>
        <v>21</v>
      </c>
      <c r="H26" s="2">
        <f>RANK(fix!H26,fix!H$8:H$38,fix!H$2)</f>
        <v>29</v>
      </c>
      <c r="I26" s="2">
        <f>RANK(fix!I26,fix!I$8:I$38,fix!I$2)</f>
        <v>14</v>
      </c>
      <c r="J26" s="2">
        <f>RANK(fix!J26,fix!J$8:J$38,fix!J$2)</f>
        <v>27</v>
      </c>
      <c r="K26" s="2">
        <f>RANK(fix!K26,fix!K$8:K$38,fix!K$2)</f>
        <v>15</v>
      </c>
      <c r="L26" s="2">
        <f t="shared" si="9"/>
        <v>18</v>
      </c>
      <c r="M26" s="2">
        <f t="shared" si="0"/>
        <v>6</v>
      </c>
      <c r="N26" s="2">
        <f t="shared" si="1"/>
        <v>6</v>
      </c>
      <c r="O26" s="2">
        <f t="shared" si="2"/>
        <v>4</v>
      </c>
      <c r="P26" s="2">
        <f t="shared" si="3"/>
        <v>12</v>
      </c>
      <c r="Q26" s="2">
        <f t="shared" si="4"/>
        <v>11</v>
      </c>
      <c r="R26" s="2">
        <f t="shared" si="5"/>
        <v>3</v>
      </c>
      <c r="S26" s="2">
        <f t="shared" si="6"/>
        <v>18</v>
      </c>
      <c r="T26" s="2">
        <f t="shared" si="7"/>
        <v>5</v>
      </c>
      <c r="U26" s="2">
        <f t="shared" si="8"/>
        <v>17</v>
      </c>
      <c r="V26" s="2">
        <v>9000</v>
      </c>
      <c r="W26" s="2">
        <f>modell_opt!V125</f>
        <v>9000</v>
      </c>
      <c r="X26">
        <f>modell_0!L125</f>
        <v>6034.6</v>
      </c>
    </row>
    <row r="27" spans="1:24" x14ac:dyDescent="0.3">
      <c r="A27" s="2" t="s">
        <v>29</v>
      </c>
      <c r="B27" s="2">
        <f>RANK(fix!B27,fix!B$8:B$38,fix!B$2)</f>
        <v>30</v>
      </c>
      <c r="C27" s="2">
        <f>RANK(fix!C27,fix!C$8:C$38,fix!C$2)</f>
        <v>9</v>
      </c>
      <c r="D27" s="2">
        <f>RANK(fix!D27,fix!D$8:D$38,fix!D$2)</f>
        <v>29</v>
      </c>
      <c r="E27" s="2">
        <f>RANK(fix!E27,fix!E$8:E$38,fix!E$2)</f>
        <v>9</v>
      </c>
      <c r="F27" s="2">
        <f>RANK(fix!F27,fix!F$8:F$38,fix!F$2)</f>
        <v>9</v>
      </c>
      <c r="G27" s="2">
        <f>RANK(fix!G27,fix!G$8:G$38,fix!G$2)</f>
        <v>5</v>
      </c>
      <c r="H27" s="2">
        <f>RANK(fix!H27,fix!H$8:H$38,fix!H$2)</f>
        <v>1</v>
      </c>
      <c r="I27" s="2">
        <f>RANK(fix!I27,fix!I$8:I$38,fix!I$2)</f>
        <v>10</v>
      </c>
      <c r="J27" s="2">
        <f>RANK(fix!J27,fix!J$8:J$38,fix!J$2)</f>
        <v>27</v>
      </c>
      <c r="K27" s="2">
        <f>RANK(fix!K27,fix!K$8:K$38,fix!K$2)</f>
        <v>15</v>
      </c>
      <c r="L27" s="2">
        <f t="shared" si="9"/>
        <v>2</v>
      </c>
      <c r="M27" s="2">
        <f t="shared" si="0"/>
        <v>23</v>
      </c>
      <c r="N27" s="2">
        <f t="shared" si="1"/>
        <v>3</v>
      </c>
      <c r="O27" s="2">
        <f t="shared" si="2"/>
        <v>23</v>
      </c>
      <c r="P27" s="2">
        <f t="shared" si="3"/>
        <v>23</v>
      </c>
      <c r="Q27" s="2">
        <f t="shared" si="4"/>
        <v>27</v>
      </c>
      <c r="R27" s="2">
        <f t="shared" si="5"/>
        <v>31</v>
      </c>
      <c r="S27" s="2">
        <f t="shared" si="6"/>
        <v>22</v>
      </c>
      <c r="T27" s="2">
        <f t="shared" si="7"/>
        <v>5</v>
      </c>
      <c r="U27" s="2">
        <f t="shared" si="8"/>
        <v>17</v>
      </c>
      <c r="V27" s="2">
        <v>7480</v>
      </c>
      <c r="W27" s="2">
        <f>modell_opt!V126</f>
        <v>7480</v>
      </c>
      <c r="X27">
        <f>modell_0!L126</f>
        <v>8351.2000000000007</v>
      </c>
    </row>
    <row r="28" spans="1:24" x14ac:dyDescent="0.3">
      <c r="A28" s="2" t="s">
        <v>30</v>
      </c>
      <c r="B28" s="2">
        <f>RANK(fix!B28,fix!B$8:B$38,fix!B$2)</f>
        <v>4</v>
      </c>
      <c r="C28" s="2">
        <f>RANK(fix!C28,fix!C$8:C$38,fix!C$2)</f>
        <v>11</v>
      </c>
      <c r="D28" s="2">
        <f>RANK(fix!D28,fix!D$8:D$38,fix!D$2)</f>
        <v>6</v>
      </c>
      <c r="E28" s="2">
        <f>RANK(fix!E28,fix!E$8:E$38,fix!E$2)</f>
        <v>20</v>
      </c>
      <c r="F28" s="2">
        <f>RANK(fix!F28,fix!F$8:F$38,fix!F$2)</f>
        <v>15</v>
      </c>
      <c r="G28" s="2">
        <f>RANK(fix!G28,fix!G$8:G$38,fix!G$2)</f>
        <v>29</v>
      </c>
      <c r="H28" s="2">
        <f>RANK(fix!H28,fix!H$8:H$38,fix!H$2)</f>
        <v>13</v>
      </c>
      <c r="I28" s="2">
        <f>RANK(fix!I28,fix!I$8:I$38,fix!I$2)</f>
        <v>3</v>
      </c>
      <c r="J28" s="2">
        <f>RANK(fix!J28,fix!J$8:J$38,fix!J$2)</f>
        <v>2</v>
      </c>
      <c r="K28" s="2">
        <f>RANK(fix!K28,fix!K$8:K$38,fix!K$2)</f>
        <v>6</v>
      </c>
      <c r="L28" s="2">
        <f t="shared" si="9"/>
        <v>28</v>
      </c>
      <c r="M28" s="2">
        <f t="shared" si="0"/>
        <v>21</v>
      </c>
      <c r="N28" s="2">
        <f t="shared" si="1"/>
        <v>26</v>
      </c>
      <c r="O28" s="2">
        <f t="shared" si="2"/>
        <v>12</v>
      </c>
      <c r="P28" s="2">
        <f t="shared" si="3"/>
        <v>17</v>
      </c>
      <c r="Q28" s="2">
        <f t="shared" si="4"/>
        <v>3</v>
      </c>
      <c r="R28" s="2">
        <f t="shared" si="5"/>
        <v>19</v>
      </c>
      <c r="S28" s="2">
        <f t="shared" si="6"/>
        <v>29</v>
      </c>
      <c r="T28" s="2">
        <f t="shared" si="7"/>
        <v>30</v>
      </c>
      <c r="U28" s="2">
        <f t="shared" si="8"/>
        <v>26</v>
      </c>
      <c r="V28" s="2">
        <v>11300</v>
      </c>
      <c r="W28" s="2">
        <f>modell_opt!V127</f>
        <v>11300</v>
      </c>
      <c r="X28">
        <f>modell_0!L127</f>
        <v>11268.5</v>
      </c>
    </row>
    <row r="29" spans="1:24" x14ac:dyDescent="0.3">
      <c r="A29" s="2" t="s">
        <v>31</v>
      </c>
      <c r="B29" s="2">
        <f>RANK(fix!B29,fix!B$8:B$38,fix!B$2)</f>
        <v>26</v>
      </c>
      <c r="C29" s="2">
        <f>RANK(fix!C29,fix!C$8:C$38,fix!C$2)</f>
        <v>25</v>
      </c>
      <c r="D29" s="2">
        <f>RANK(fix!D29,fix!D$8:D$38,fix!D$2)</f>
        <v>3</v>
      </c>
      <c r="E29" s="2">
        <f>RANK(fix!E29,fix!E$8:E$38,fix!E$2)</f>
        <v>17</v>
      </c>
      <c r="F29" s="2">
        <f>RANK(fix!F29,fix!F$8:F$38,fix!F$2)</f>
        <v>7</v>
      </c>
      <c r="G29" s="2">
        <f>RANK(fix!G29,fix!G$8:G$38,fix!G$2)</f>
        <v>25</v>
      </c>
      <c r="H29" s="2">
        <f>RANK(fix!H29,fix!H$8:H$38,fix!H$2)</f>
        <v>28</v>
      </c>
      <c r="I29" s="2">
        <f>RANK(fix!I29,fix!I$8:I$38,fix!I$2)</f>
        <v>10</v>
      </c>
      <c r="J29" s="2">
        <f>RANK(fix!J29,fix!J$8:J$38,fix!J$2)</f>
        <v>24</v>
      </c>
      <c r="K29" s="2">
        <f>RANK(fix!K29,fix!K$8:K$38,fix!K$2)</f>
        <v>15</v>
      </c>
      <c r="L29" s="2">
        <f t="shared" si="9"/>
        <v>6</v>
      </c>
      <c r="M29" s="2">
        <f t="shared" si="0"/>
        <v>7</v>
      </c>
      <c r="N29" s="2">
        <f t="shared" si="1"/>
        <v>29</v>
      </c>
      <c r="O29" s="2">
        <f t="shared" si="2"/>
        <v>15</v>
      </c>
      <c r="P29" s="2">
        <f t="shared" si="3"/>
        <v>25</v>
      </c>
      <c r="Q29" s="2">
        <f t="shared" si="4"/>
        <v>7</v>
      </c>
      <c r="R29" s="2">
        <f t="shared" si="5"/>
        <v>4</v>
      </c>
      <c r="S29" s="2">
        <f t="shared" si="6"/>
        <v>22</v>
      </c>
      <c r="T29" s="2">
        <f t="shared" si="7"/>
        <v>8</v>
      </c>
      <c r="U29" s="2">
        <f t="shared" si="8"/>
        <v>17</v>
      </c>
      <c r="V29" s="2">
        <v>5063</v>
      </c>
      <c r="W29" s="2">
        <f>modell_opt!V128</f>
        <v>5063.5</v>
      </c>
      <c r="X29">
        <f>modell_0!L128</f>
        <v>5974.8</v>
      </c>
    </row>
    <row r="30" spans="1:24" x14ac:dyDescent="0.3">
      <c r="A30" s="2" t="s">
        <v>32</v>
      </c>
      <c r="B30" s="2">
        <f>RANK(fix!B30,fix!B$8:B$38,fix!B$2)</f>
        <v>29</v>
      </c>
      <c r="C30" s="2">
        <f>RANK(fix!C30,fix!C$8:C$38,fix!C$2)</f>
        <v>21</v>
      </c>
      <c r="D30" s="2">
        <f>RANK(fix!D30,fix!D$8:D$38,fix!D$2)</f>
        <v>4</v>
      </c>
      <c r="E30" s="2">
        <f>RANK(fix!E30,fix!E$8:E$38,fix!E$2)</f>
        <v>18</v>
      </c>
      <c r="F30" s="2">
        <f>RANK(fix!F30,fix!F$8:F$38,fix!F$2)</f>
        <v>1</v>
      </c>
      <c r="G30" s="2">
        <f>RANK(fix!G30,fix!G$8:G$38,fix!G$2)</f>
        <v>12</v>
      </c>
      <c r="H30" s="2">
        <f>RANK(fix!H30,fix!H$8:H$38,fix!H$2)</f>
        <v>8</v>
      </c>
      <c r="I30" s="2">
        <f>RANK(fix!I30,fix!I$8:I$38,fix!I$2)</f>
        <v>3</v>
      </c>
      <c r="J30" s="2">
        <f>RANK(fix!J30,fix!J$8:J$38,fix!J$2)</f>
        <v>11</v>
      </c>
      <c r="K30" s="2">
        <f>RANK(fix!K30,fix!K$8:K$38,fix!K$2)</f>
        <v>1</v>
      </c>
      <c r="L30" s="2">
        <f t="shared" si="9"/>
        <v>3</v>
      </c>
      <c r="M30" s="2">
        <f t="shared" si="0"/>
        <v>11</v>
      </c>
      <c r="N30" s="2">
        <f t="shared" si="1"/>
        <v>28</v>
      </c>
      <c r="O30" s="2">
        <f t="shared" si="2"/>
        <v>14</v>
      </c>
      <c r="P30" s="2">
        <f t="shared" si="3"/>
        <v>31</v>
      </c>
      <c r="Q30" s="2">
        <f t="shared" si="4"/>
        <v>20</v>
      </c>
      <c r="R30" s="2">
        <f t="shared" si="5"/>
        <v>24</v>
      </c>
      <c r="S30" s="2">
        <f t="shared" si="6"/>
        <v>29</v>
      </c>
      <c r="T30" s="2">
        <f t="shared" si="7"/>
        <v>21</v>
      </c>
      <c r="U30" s="2">
        <f t="shared" si="8"/>
        <v>31</v>
      </c>
      <c r="V30" s="2">
        <v>11734</v>
      </c>
      <c r="W30" s="2">
        <f>modell_opt!V129</f>
        <v>11733.5</v>
      </c>
      <c r="X30">
        <f>modell_0!L129</f>
        <v>11700.8</v>
      </c>
    </row>
    <row r="31" spans="1:24" x14ac:dyDescent="0.3">
      <c r="A31" s="2" t="s">
        <v>33</v>
      </c>
      <c r="B31" s="2">
        <f>RANK(fix!B31,fix!B$8:B$38,fix!B$2)</f>
        <v>21</v>
      </c>
      <c r="C31" s="2">
        <f>RANK(fix!C31,fix!C$8:C$38,fix!C$2)</f>
        <v>3</v>
      </c>
      <c r="D31" s="2">
        <f>RANK(fix!D31,fix!D$8:D$38,fix!D$2)</f>
        <v>30</v>
      </c>
      <c r="E31" s="2">
        <f>RANK(fix!E31,fix!E$8:E$38,fix!E$2)</f>
        <v>23</v>
      </c>
      <c r="F31" s="2">
        <f>RANK(fix!F31,fix!F$8:F$38,fix!F$2)</f>
        <v>25</v>
      </c>
      <c r="G31" s="2">
        <f>RANK(fix!G31,fix!G$8:G$38,fix!G$2)</f>
        <v>21</v>
      </c>
      <c r="H31" s="2">
        <f>RANK(fix!H31,fix!H$8:H$38,fix!H$2)</f>
        <v>14</v>
      </c>
      <c r="I31" s="2">
        <f>RANK(fix!I31,fix!I$8:I$38,fix!I$2)</f>
        <v>18</v>
      </c>
      <c r="J31" s="2">
        <f>RANK(fix!J31,fix!J$8:J$38,fix!J$2)</f>
        <v>19</v>
      </c>
      <c r="K31" s="2">
        <f>RANK(fix!K31,fix!K$8:K$38,fix!K$2)</f>
        <v>28</v>
      </c>
      <c r="L31" s="2">
        <f t="shared" si="9"/>
        <v>11</v>
      </c>
      <c r="M31" s="2">
        <f t="shared" si="0"/>
        <v>29</v>
      </c>
      <c r="N31" s="2">
        <f t="shared" si="1"/>
        <v>2</v>
      </c>
      <c r="O31" s="2">
        <f t="shared" si="2"/>
        <v>9</v>
      </c>
      <c r="P31" s="2">
        <f t="shared" si="3"/>
        <v>7</v>
      </c>
      <c r="Q31" s="2">
        <f t="shared" si="4"/>
        <v>11</v>
      </c>
      <c r="R31" s="2">
        <f t="shared" si="5"/>
        <v>18</v>
      </c>
      <c r="S31" s="2">
        <f t="shared" si="6"/>
        <v>14</v>
      </c>
      <c r="T31" s="2">
        <f t="shared" si="7"/>
        <v>13</v>
      </c>
      <c r="U31" s="2">
        <f t="shared" si="8"/>
        <v>4</v>
      </c>
      <c r="V31" s="2">
        <v>8744</v>
      </c>
      <c r="W31" s="2">
        <f>modell_opt!V130</f>
        <v>8744.5</v>
      </c>
      <c r="X31">
        <f>modell_0!L130</f>
        <v>8101.9</v>
      </c>
    </row>
    <row r="32" spans="1:24" x14ac:dyDescent="0.3">
      <c r="A32" s="2" t="s">
        <v>34</v>
      </c>
      <c r="B32" s="2">
        <f>RANK(fix!B32,fix!B$8:B$38,fix!B$2)</f>
        <v>30</v>
      </c>
      <c r="C32" s="2">
        <f>RANK(fix!C32,fix!C$8:C$38,fix!C$2)</f>
        <v>28</v>
      </c>
      <c r="D32" s="2">
        <f>RANK(fix!D32,fix!D$8:D$38,fix!D$2)</f>
        <v>17</v>
      </c>
      <c r="E32" s="2">
        <f>RANK(fix!E32,fix!E$8:E$38,fix!E$2)</f>
        <v>1</v>
      </c>
      <c r="F32" s="2">
        <f>RANK(fix!F32,fix!F$8:F$38,fix!F$2)</f>
        <v>16</v>
      </c>
      <c r="G32" s="2">
        <f>RANK(fix!G32,fix!G$8:G$38,fix!G$2)</f>
        <v>20</v>
      </c>
      <c r="H32" s="2">
        <f>RANK(fix!H32,fix!H$8:H$38,fix!H$2)</f>
        <v>15</v>
      </c>
      <c r="I32" s="2">
        <f>RANK(fix!I32,fix!I$8:I$38,fix!I$2)</f>
        <v>23</v>
      </c>
      <c r="J32" s="2">
        <f>RANK(fix!J32,fix!J$8:J$38,fix!J$2)</f>
        <v>1</v>
      </c>
      <c r="K32" s="2">
        <f>RANK(fix!K32,fix!K$8:K$38,fix!K$2)</f>
        <v>6</v>
      </c>
      <c r="L32" s="2">
        <f t="shared" si="9"/>
        <v>2</v>
      </c>
      <c r="M32" s="2">
        <f t="shared" si="0"/>
        <v>4</v>
      </c>
      <c r="N32" s="2">
        <f t="shared" si="1"/>
        <v>15</v>
      </c>
      <c r="O32" s="2">
        <f t="shared" si="2"/>
        <v>31</v>
      </c>
      <c r="P32" s="2">
        <f t="shared" si="3"/>
        <v>16</v>
      </c>
      <c r="Q32" s="2">
        <f t="shared" si="4"/>
        <v>12</v>
      </c>
      <c r="R32" s="2">
        <f t="shared" si="5"/>
        <v>17</v>
      </c>
      <c r="S32" s="2">
        <f t="shared" si="6"/>
        <v>9</v>
      </c>
      <c r="T32" s="2">
        <f t="shared" si="7"/>
        <v>31</v>
      </c>
      <c r="U32" s="2">
        <f t="shared" si="8"/>
        <v>26</v>
      </c>
      <c r="V32" s="2">
        <v>5895</v>
      </c>
      <c r="W32" s="2">
        <f>modell_opt!V131</f>
        <v>5894.5</v>
      </c>
      <c r="X32">
        <f>modell_0!L131</f>
        <v>6578.6</v>
      </c>
    </row>
    <row r="33" spans="1:25" x14ac:dyDescent="0.3">
      <c r="A33" s="2" t="s">
        <v>35</v>
      </c>
      <c r="B33" s="2">
        <f>RANK(fix!B33,fix!B$8:B$38,fix!B$2)</f>
        <v>9</v>
      </c>
      <c r="C33" s="2">
        <f>RANK(fix!C33,fix!C$8:C$38,fix!C$2)</f>
        <v>1</v>
      </c>
      <c r="D33" s="2">
        <f>RANK(fix!D33,fix!D$8:D$38,fix!D$2)</f>
        <v>15</v>
      </c>
      <c r="E33" s="2">
        <f>RANK(fix!E33,fix!E$8:E$38,fix!E$2)</f>
        <v>7</v>
      </c>
      <c r="F33" s="2">
        <f>RANK(fix!F33,fix!F$8:F$38,fix!F$2)</f>
        <v>18</v>
      </c>
      <c r="G33" s="2">
        <f>RANK(fix!G33,fix!G$8:G$38,fix!G$2)</f>
        <v>14</v>
      </c>
      <c r="H33" s="2">
        <f>RANK(fix!H33,fix!H$8:H$38,fix!H$2)</f>
        <v>6</v>
      </c>
      <c r="I33" s="2">
        <f>RANK(fix!I33,fix!I$8:I$38,fix!I$2)</f>
        <v>27</v>
      </c>
      <c r="J33" s="2">
        <f>RANK(fix!J33,fix!J$8:J$38,fix!J$2)</f>
        <v>30</v>
      </c>
      <c r="K33" s="2">
        <f>RANK(fix!K33,fix!K$8:K$38,fix!K$2)</f>
        <v>22</v>
      </c>
      <c r="L33" s="2">
        <f t="shared" si="9"/>
        <v>23</v>
      </c>
      <c r="M33" s="2">
        <f t="shared" si="0"/>
        <v>31</v>
      </c>
      <c r="N33" s="2">
        <f t="shared" si="1"/>
        <v>17</v>
      </c>
      <c r="O33" s="2">
        <f t="shared" si="2"/>
        <v>25</v>
      </c>
      <c r="P33" s="2">
        <f t="shared" si="3"/>
        <v>14</v>
      </c>
      <c r="Q33" s="2">
        <f t="shared" si="4"/>
        <v>18</v>
      </c>
      <c r="R33" s="2">
        <f t="shared" si="5"/>
        <v>26</v>
      </c>
      <c r="S33" s="2">
        <f t="shared" si="6"/>
        <v>5</v>
      </c>
      <c r="T33" s="2">
        <f t="shared" si="7"/>
        <v>2</v>
      </c>
      <c r="U33" s="2">
        <f t="shared" si="8"/>
        <v>10</v>
      </c>
      <c r="V33" s="2">
        <v>7475</v>
      </c>
      <c r="W33" s="2">
        <f>modell_opt!V132</f>
        <v>7475</v>
      </c>
      <c r="X33">
        <f>modell_0!L132</f>
        <v>8112.8</v>
      </c>
    </row>
    <row r="34" spans="1:25" x14ac:dyDescent="0.3">
      <c r="A34" s="2" t="s">
        <v>36</v>
      </c>
      <c r="B34" s="2">
        <f>RANK(fix!B34,fix!B$8:B$38,fix!B$2)</f>
        <v>15</v>
      </c>
      <c r="C34" s="2">
        <f>RANK(fix!C34,fix!C$8:C$38,fix!C$2)</f>
        <v>7</v>
      </c>
      <c r="D34" s="2">
        <f>RANK(fix!D34,fix!D$8:D$38,fix!D$2)</f>
        <v>13</v>
      </c>
      <c r="E34" s="2">
        <f>RANK(fix!E34,fix!E$8:E$38,fix!E$2)</f>
        <v>4</v>
      </c>
      <c r="F34" s="2">
        <f>RANK(fix!F34,fix!F$8:F$38,fix!F$2)</f>
        <v>10</v>
      </c>
      <c r="G34" s="2">
        <f>RANK(fix!G34,fix!G$8:G$38,fix!G$2)</f>
        <v>13</v>
      </c>
      <c r="H34" s="2">
        <f>RANK(fix!H34,fix!H$8:H$38,fix!H$2)</f>
        <v>17</v>
      </c>
      <c r="I34" s="2">
        <f>RANK(fix!I34,fix!I$8:I$38,fix!I$2)</f>
        <v>27</v>
      </c>
      <c r="J34" s="2">
        <f>RANK(fix!J34,fix!J$8:J$38,fix!J$2)</f>
        <v>13</v>
      </c>
      <c r="K34" s="2">
        <f>RANK(fix!K34,fix!K$8:K$38,fix!K$2)</f>
        <v>15</v>
      </c>
      <c r="L34" s="2">
        <f t="shared" si="9"/>
        <v>17</v>
      </c>
      <c r="M34" s="2">
        <f t="shared" si="0"/>
        <v>25</v>
      </c>
      <c r="N34" s="2">
        <f t="shared" si="1"/>
        <v>19</v>
      </c>
      <c r="O34" s="2">
        <f t="shared" si="2"/>
        <v>28</v>
      </c>
      <c r="P34" s="2">
        <f t="shared" si="3"/>
        <v>22</v>
      </c>
      <c r="Q34" s="2">
        <f t="shared" si="4"/>
        <v>19</v>
      </c>
      <c r="R34" s="2">
        <f t="shared" si="5"/>
        <v>15</v>
      </c>
      <c r="S34" s="2">
        <f t="shared" si="6"/>
        <v>5</v>
      </c>
      <c r="T34" s="2">
        <f t="shared" si="7"/>
        <v>19</v>
      </c>
      <c r="U34" s="2">
        <f t="shared" si="8"/>
        <v>17</v>
      </c>
      <c r="V34" s="2">
        <v>11929</v>
      </c>
      <c r="W34" s="2">
        <f>modell_opt!V133</f>
        <v>11928.5</v>
      </c>
      <c r="X34">
        <f>modell_0!L133</f>
        <v>11895.8</v>
      </c>
    </row>
    <row r="35" spans="1:25" x14ac:dyDescent="0.3">
      <c r="A35" s="2" t="s">
        <v>37</v>
      </c>
      <c r="B35" s="2">
        <f>RANK(fix!B35,fix!B$8:B$38,fix!B$2)</f>
        <v>18</v>
      </c>
      <c r="C35" s="2">
        <f>RANK(fix!C35,fix!C$8:C$38,fix!C$2)</f>
        <v>30</v>
      </c>
      <c r="D35" s="2">
        <f>RANK(fix!D35,fix!D$8:D$38,fix!D$2)</f>
        <v>7</v>
      </c>
      <c r="E35" s="2">
        <f>RANK(fix!E35,fix!E$8:E$38,fix!E$2)</f>
        <v>19</v>
      </c>
      <c r="F35" s="2">
        <f>RANK(fix!F35,fix!F$8:F$38,fix!F$2)</f>
        <v>18</v>
      </c>
      <c r="G35" s="2">
        <f>RANK(fix!G35,fix!G$8:G$38,fix!G$2)</f>
        <v>19</v>
      </c>
      <c r="H35" s="2">
        <f>RANK(fix!H35,fix!H$8:H$38,fix!H$2)</f>
        <v>4</v>
      </c>
      <c r="I35" s="2">
        <f>RANK(fix!I35,fix!I$8:I$38,fix!I$2)</f>
        <v>1</v>
      </c>
      <c r="J35" s="2">
        <f>RANK(fix!J35,fix!J$8:J$38,fix!J$2)</f>
        <v>27</v>
      </c>
      <c r="K35" s="2">
        <f>RANK(fix!K35,fix!K$8:K$38,fix!K$2)</f>
        <v>6</v>
      </c>
      <c r="L35" s="2">
        <f t="shared" si="9"/>
        <v>14</v>
      </c>
      <c r="M35" s="2">
        <f t="shared" si="0"/>
        <v>2</v>
      </c>
      <c r="N35" s="2">
        <f t="shared" si="1"/>
        <v>25</v>
      </c>
      <c r="O35" s="2">
        <f t="shared" si="2"/>
        <v>13</v>
      </c>
      <c r="P35" s="2">
        <f t="shared" si="3"/>
        <v>14</v>
      </c>
      <c r="Q35" s="2">
        <f t="shared" si="4"/>
        <v>13</v>
      </c>
      <c r="R35" s="2">
        <f t="shared" si="5"/>
        <v>28</v>
      </c>
      <c r="S35" s="2">
        <f t="shared" si="6"/>
        <v>31</v>
      </c>
      <c r="T35" s="2">
        <f t="shared" si="7"/>
        <v>5</v>
      </c>
      <c r="U35" s="2">
        <f t="shared" si="8"/>
        <v>26</v>
      </c>
      <c r="V35" s="2">
        <v>5480</v>
      </c>
      <c r="W35" s="2">
        <f>modell_opt!V134</f>
        <v>5480</v>
      </c>
      <c r="X35">
        <f>modell_0!L134</f>
        <v>5464.2</v>
      </c>
    </row>
    <row r="36" spans="1:25" x14ac:dyDescent="0.3">
      <c r="A36" s="2" t="s">
        <v>38</v>
      </c>
      <c r="B36" s="2">
        <f>RANK(fix!B36,fix!B$8:B$38,fix!B$2)</f>
        <v>12</v>
      </c>
      <c r="C36" s="2">
        <f>RANK(fix!C36,fix!C$8:C$38,fix!C$2)</f>
        <v>5</v>
      </c>
      <c r="D36" s="2">
        <f>RANK(fix!D36,fix!D$8:D$38,fix!D$2)</f>
        <v>20</v>
      </c>
      <c r="E36" s="2">
        <f>RANK(fix!E36,fix!E$8:E$38,fix!E$2)</f>
        <v>29</v>
      </c>
      <c r="F36" s="2">
        <f>RANK(fix!F36,fix!F$8:F$38,fix!F$2)</f>
        <v>4</v>
      </c>
      <c r="G36" s="2">
        <f>RANK(fix!G36,fix!G$8:G$38,fix!G$2)</f>
        <v>8</v>
      </c>
      <c r="H36" s="2">
        <f>RANK(fix!H36,fix!H$8:H$38,fix!H$2)</f>
        <v>30</v>
      </c>
      <c r="I36" s="2">
        <f>RANK(fix!I36,fix!I$8:I$38,fix!I$2)</f>
        <v>18</v>
      </c>
      <c r="J36" s="2">
        <f>RANK(fix!J36,fix!J$8:J$38,fix!J$2)</f>
        <v>26</v>
      </c>
      <c r="K36" s="2">
        <f>RANK(fix!K36,fix!K$8:K$38,fix!K$2)</f>
        <v>1</v>
      </c>
      <c r="L36" s="2">
        <f t="shared" si="9"/>
        <v>20</v>
      </c>
      <c r="M36" s="2">
        <f t="shared" si="0"/>
        <v>27</v>
      </c>
      <c r="N36" s="2">
        <f t="shared" si="1"/>
        <v>12</v>
      </c>
      <c r="O36" s="2">
        <f t="shared" si="2"/>
        <v>3</v>
      </c>
      <c r="P36" s="2">
        <f t="shared" si="3"/>
        <v>28</v>
      </c>
      <c r="Q36" s="2">
        <f t="shared" si="4"/>
        <v>24</v>
      </c>
      <c r="R36" s="2">
        <f t="shared" si="5"/>
        <v>2</v>
      </c>
      <c r="S36" s="2">
        <f t="shared" si="6"/>
        <v>14</v>
      </c>
      <c r="T36" s="2">
        <f t="shared" si="7"/>
        <v>6</v>
      </c>
      <c r="U36" s="2">
        <f t="shared" si="8"/>
        <v>31</v>
      </c>
      <c r="V36" s="2">
        <v>11756</v>
      </c>
      <c r="W36" s="2">
        <f>modell_opt!V135</f>
        <v>11756</v>
      </c>
      <c r="X36">
        <f>modell_0!L135</f>
        <v>11641.5</v>
      </c>
    </row>
    <row r="37" spans="1:25" x14ac:dyDescent="0.3">
      <c r="A37" s="2" t="s">
        <v>39</v>
      </c>
      <c r="B37" s="2">
        <f>RANK(fix!B37,fix!B$8:B$38,fix!B$2)</f>
        <v>21</v>
      </c>
      <c r="C37" s="2">
        <f>RANK(fix!C37,fix!C$8:C$38,fix!C$2)</f>
        <v>23</v>
      </c>
      <c r="D37" s="2">
        <f>RANK(fix!D37,fix!D$8:D$38,fix!D$2)</f>
        <v>28</v>
      </c>
      <c r="E37" s="2">
        <f>RANK(fix!E37,fix!E$8:E$38,fix!E$2)</f>
        <v>3</v>
      </c>
      <c r="F37" s="2">
        <f>RANK(fix!F37,fix!F$8:F$38,fix!F$2)</f>
        <v>3</v>
      </c>
      <c r="G37" s="2">
        <f>RANK(fix!G37,fix!G$8:G$38,fix!G$2)</f>
        <v>29</v>
      </c>
      <c r="H37" s="2">
        <f>RANK(fix!H37,fix!H$8:H$38,fix!H$2)</f>
        <v>16</v>
      </c>
      <c r="I37" s="2">
        <f>RANK(fix!I37,fix!I$8:I$38,fix!I$2)</f>
        <v>1</v>
      </c>
      <c r="J37" s="2">
        <f>RANK(fix!J37,fix!J$8:J$38,fix!J$2)</f>
        <v>22</v>
      </c>
      <c r="K37" s="2">
        <f>RANK(fix!K37,fix!K$8:K$38,fix!K$2)</f>
        <v>15</v>
      </c>
      <c r="L37" s="2">
        <f t="shared" si="9"/>
        <v>11</v>
      </c>
      <c r="M37" s="2">
        <f t="shared" si="0"/>
        <v>9</v>
      </c>
      <c r="N37" s="2">
        <f t="shared" si="1"/>
        <v>4</v>
      </c>
      <c r="O37" s="2">
        <f t="shared" si="2"/>
        <v>29</v>
      </c>
      <c r="P37" s="2">
        <f t="shared" si="3"/>
        <v>29</v>
      </c>
      <c r="Q37" s="2">
        <f t="shared" si="4"/>
        <v>3</v>
      </c>
      <c r="R37" s="2">
        <f t="shared" si="5"/>
        <v>16</v>
      </c>
      <c r="S37" s="2">
        <f t="shared" si="6"/>
        <v>31</v>
      </c>
      <c r="T37" s="2">
        <f t="shared" si="7"/>
        <v>10</v>
      </c>
      <c r="U37" s="2">
        <f t="shared" si="8"/>
        <v>17</v>
      </c>
      <c r="V37" s="2">
        <v>10942</v>
      </c>
      <c r="W37" s="2">
        <f>modell_opt!V136</f>
        <v>10942.5</v>
      </c>
      <c r="X37">
        <f>modell_0!L136</f>
        <v>10911</v>
      </c>
    </row>
    <row r="38" spans="1:25" x14ac:dyDescent="0.3">
      <c r="A38" s="2" t="s">
        <v>40</v>
      </c>
      <c r="B38" s="2">
        <f>RANK(fix!B38,fix!B$8:B$38,fix!B$2)</f>
        <v>21</v>
      </c>
      <c r="C38" s="2">
        <f>RANK(fix!C38,fix!C$8:C$38,fix!C$2)</f>
        <v>14</v>
      </c>
      <c r="D38" s="2">
        <f>RANK(fix!D38,fix!D$8:D$38,fix!D$2)</f>
        <v>9</v>
      </c>
      <c r="E38" s="2">
        <f>RANK(fix!E38,fix!E$8:E$38,fix!E$2)</f>
        <v>22</v>
      </c>
      <c r="F38" s="2">
        <f>RANK(fix!F38,fix!F$8:F$38,fix!F$2)</f>
        <v>24</v>
      </c>
      <c r="G38" s="2">
        <f>RANK(fix!G38,fix!G$8:G$38,fix!G$2)</f>
        <v>4</v>
      </c>
      <c r="H38" s="2">
        <f>RANK(fix!H38,fix!H$8:H$38,fix!H$2)</f>
        <v>31</v>
      </c>
      <c r="I38" s="2">
        <f>RANK(fix!I38,fix!I$8:I$38,fix!I$2)</f>
        <v>14</v>
      </c>
      <c r="J38" s="2">
        <f>RANK(fix!J38,fix!J$8:J$38,fix!J$2)</f>
        <v>18</v>
      </c>
      <c r="K38" s="2">
        <f>RANK(fix!K38,fix!K$8:K$38,fix!K$2)</f>
        <v>6</v>
      </c>
      <c r="L38" s="2">
        <f t="shared" si="9"/>
        <v>11</v>
      </c>
      <c r="M38" s="2">
        <f t="shared" si="0"/>
        <v>18</v>
      </c>
      <c r="N38" s="2">
        <f t="shared" si="1"/>
        <v>23</v>
      </c>
      <c r="O38" s="2">
        <f t="shared" si="2"/>
        <v>10</v>
      </c>
      <c r="P38" s="2">
        <f t="shared" si="3"/>
        <v>8</v>
      </c>
      <c r="Q38" s="2">
        <f t="shared" si="4"/>
        <v>28</v>
      </c>
      <c r="R38" s="2">
        <f t="shared" si="5"/>
        <v>1</v>
      </c>
      <c r="S38" s="2">
        <f t="shared" si="6"/>
        <v>18</v>
      </c>
      <c r="T38" s="2">
        <f t="shared" si="7"/>
        <v>14</v>
      </c>
      <c r="U38" s="2">
        <f t="shared" si="8"/>
        <v>26</v>
      </c>
      <c r="V38" s="2">
        <v>9400</v>
      </c>
      <c r="W38" s="2">
        <f>modell_opt!V137</f>
        <v>9400.5</v>
      </c>
      <c r="X38">
        <f>modell_0!L137</f>
        <v>9373.7999999999993</v>
      </c>
    </row>
    <row r="39" spans="1:25" x14ac:dyDescent="0.3">
      <c r="X39" s="14">
        <f>CORREL(X8:X38,V8:V38)</f>
        <v>0.89096894024190909</v>
      </c>
      <c r="Y39" t="s">
        <v>274</v>
      </c>
    </row>
    <row r="40" spans="1:25" x14ac:dyDescent="0.3">
      <c r="A40" s="2" t="s">
        <v>55</v>
      </c>
      <c r="B40">
        <f>MAX(B8:B38)</f>
        <v>30</v>
      </c>
      <c r="C40">
        <f t="shared" ref="C40:K40" si="10">MAX(C8:C38)</f>
        <v>31</v>
      </c>
      <c r="D40">
        <f t="shared" si="10"/>
        <v>31</v>
      </c>
      <c r="E40">
        <f t="shared" si="10"/>
        <v>31</v>
      </c>
      <c r="F40">
        <f t="shared" si="10"/>
        <v>31</v>
      </c>
      <c r="G40">
        <f t="shared" si="10"/>
        <v>31</v>
      </c>
      <c r="H40">
        <f t="shared" si="10"/>
        <v>31</v>
      </c>
      <c r="I40">
        <f t="shared" si="10"/>
        <v>29</v>
      </c>
      <c r="J40">
        <f t="shared" si="10"/>
        <v>30</v>
      </c>
      <c r="K40">
        <f t="shared" si="10"/>
        <v>28</v>
      </c>
      <c r="V40">
        <f t="shared" ref="V40" si="11">MAX(V8:V38)</f>
        <v>11929</v>
      </c>
    </row>
    <row r="41" spans="1:25" x14ac:dyDescent="0.3">
      <c r="A41" s="2" t="s">
        <v>56</v>
      </c>
      <c r="B41">
        <f>MIN(B8:B38)</f>
        <v>1</v>
      </c>
      <c r="C41">
        <f t="shared" ref="C41:K41" si="12">MIN(C8:C38)</f>
        <v>1</v>
      </c>
      <c r="D41">
        <f t="shared" si="12"/>
        <v>1</v>
      </c>
      <c r="E41">
        <f t="shared" si="12"/>
        <v>1</v>
      </c>
      <c r="F41">
        <f t="shared" si="12"/>
        <v>1</v>
      </c>
      <c r="G41">
        <f t="shared" si="12"/>
        <v>1</v>
      </c>
      <c r="H41">
        <f t="shared" si="12"/>
        <v>1</v>
      </c>
      <c r="I41">
        <f t="shared" si="12"/>
        <v>1</v>
      </c>
      <c r="J41">
        <f t="shared" si="12"/>
        <v>1</v>
      </c>
      <c r="K41">
        <f t="shared" si="12"/>
        <v>1</v>
      </c>
      <c r="V41">
        <f t="shared" ref="V41" si="13">MIN(V8:V38)</f>
        <v>5063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BECF-4733-4C94-96D7-A516243DD976}">
  <dimension ref="A1:AH156"/>
  <sheetViews>
    <sheetView zoomScale="72" workbookViewId="0">
      <selection activeCell="W156" sqref="W156"/>
    </sheetView>
  </sheetViews>
  <sheetFormatPr defaultRowHeight="14.4" x14ac:dyDescent="0.3"/>
  <cols>
    <col min="1" max="1" width="30.21875" bestFit="1" customWidth="1"/>
  </cols>
  <sheetData>
    <row r="1" spans="1:34" ht="18" x14ac:dyDescent="0.3">
      <c r="A1" s="4"/>
    </row>
    <row r="2" spans="1:34" x14ac:dyDescent="0.3">
      <c r="A2" s="5"/>
    </row>
    <row r="5" spans="1:34" ht="18" x14ac:dyDescent="0.3">
      <c r="A5" s="6" t="s">
        <v>68</v>
      </c>
      <c r="B5" s="7">
        <v>9682941</v>
      </c>
      <c r="C5" s="6" t="s">
        <v>69</v>
      </c>
      <c r="D5" s="7">
        <v>31</v>
      </c>
      <c r="E5" s="6" t="s">
        <v>70</v>
      </c>
      <c r="F5" s="7">
        <v>20</v>
      </c>
      <c r="G5" s="6" t="s">
        <v>71</v>
      </c>
      <c r="H5" s="7">
        <v>31</v>
      </c>
      <c r="I5" s="6" t="s">
        <v>72</v>
      </c>
      <c r="J5" s="7">
        <v>0</v>
      </c>
      <c r="K5" s="6" t="s">
        <v>73</v>
      </c>
      <c r="L5" s="7" t="s">
        <v>74</v>
      </c>
    </row>
    <row r="6" spans="1:34" ht="18.600000000000001" thickBot="1" x14ac:dyDescent="0.35">
      <c r="A6" s="4"/>
      <c r="X6" t="s">
        <v>232</v>
      </c>
      <c r="Y6" t="s">
        <v>232</v>
      </c>
      <c r="Z6" t="s">
        <v>232</v>
      </c>
      <c r="AA6" t="s">
        <v>232</v>
      </c>
      <c r="AB6" t="s">
        <v>232</v>
      </c>
      <c r="AC6" t="s">
        <v>232</v>
      </c>
      <c r="AD6" t="s">
        <v>232</v>
      </c>
      <c r="AE6" t="s">
        <v>232</v>
      </c>
      <c r="AF6" t="s">
        <v>232</v>
      </c>
      <c r="AG6" t="s">
        <v>232</v>
      </c>
    </row>
    <row r="7" spans="1:34" ht="15" thickBot="1" x14ac:dyDescent="0.35">
      <c r="A7" s="8" t="s">
        <v>75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80</v>
      </c>
      <c r="G7" s="8" t="s">
        <v>81</v>
      </c>
      <c r="H7" s="8" t="s">
        <v>82</v>
      </c>
      <c r="I7" s="8" t="s">
        <v>83</v>
      </c>
      <c r="J7" s="8" t="s">
        <v>84</v>
      </c>
      <c r="K7" s="8" t="s">
        <v>85</v>
      </c>
      <c r="L7" s="8" t="s">
        <v>86</v>
      </c>
      <c r="M7" s="8" t="s">
        <v>87</v>
      </c>
      <c r="N7" s="8" t="s">
        <v>88</v>
      </c>
      <c r="O7" s="8" t="s">
        <v>89</v>
      </c>
      <c r="P7" s="8" t="s">
        <v>90</v>
      </c>
      <c r="Q7" s="8" t="s">
        <v>91</v>
      </c>
      <c r="R7" s="8" t="s">
        <v>92</v>
      </c>
      <c r="S7" s="8" t="s">
        <v>93</v>
      </c>
      <c r="T7" s="8" t="s">
        <v>94</v>
      </c>
      <c r="U7" s="8" t="s">
        <v>95</v>
      </c>
      <c r="V7" s="8" t="s">
        <v>96</v>
      </c>
      <c r="X7" t="str">
        <f>B7</f>
        <v>X(A1)</v>
      </c>
      <c r="Y7" t="str">
        <f t="shared" ref="Y7:Y38" si="0">C7</f>
        <v>X(A2)</v>
      </c>
      <c r="Z7" t="str">
        <f t="shared" ref="Z7:Z38" si="1">D7</f>
        <v>X(A3)</v>
      </c>
      <c r="AA7" t="str">
        <f t="shared" ref="AA7:AA38" si="2">E7</f>
        <v>X(A4)</v>
      </c>
      <c r="AB7" t="str">
        <f t="shared" ref="AB7:AB38" si="3">F7</f>
        <v>X(A5)</v>
      </c>
      <c r="AC7" t="str">
        <f t="shared" ref="AC7:AC38" si="4">G7</f>
        <v>X(A6)</v>
      </c>
      <c r="AD7" t="str">
        <f t="shared" ref="AD7:AD38" si="5">H7</f>
        <v>X(A7)</v>
      </c>
      <c r="AE7" t="str">
        <f t="shared" ref="AE7:AE38" si="6">I7</f>
        <v>X(A8)</v>
      </c>
      <c r="AF7" t="str">
        <f t="shared" ref="AF7:AF38" si="7">J7</f>
        <v>X(A9)</v>
      </c>
      <c r="AG7" t="str">
        <f t="shared" ref="AG7:AG38" si="8">K7</f>
        <v>X(A10)</v>
      </c>
      <c r="AH7" t="str">
        <f>V7</f>
        <v>Y(A21)</v>
      </c>
    </row>
    <row r="8" spans="1:34" ht="15" thickBot="1" x14ac:dyDescent="0.35">
      <c r="A8" s="8" t="s">
        <v>97</v>
      </c>
      <c r="B8" s="9">
        <v>12</v>
      </c>
      <c r="C8" s="9">
        <v>10</v>
      </c>
      <c r="D8" s="9">
        <v>24</v>
      </c>
      <c r="E8" s="9">
        <v>16</v>
      </c>
      <c r="F8" s="9">
        <v>1</v>
      </c>
      <c r="G8" s="9">
        <v>10</v>
      </c>
      <c r="H8" s="9">
        <v>19</v>
      </c>
      <c r="I8" s="9">
        <v>14</v>
      </c>
      <c r="J8" s="9">
        <v>12</v>
      </c>
      <c r="K8" s="9">
        <v>6</v>
      </c>
      <c r="L8" s="9">
        <v>20</v>
      </c>
      <c r="M8" s="9">
        <v>22</v>
      </c>
      <c r="N8" s="9">
        <v>8</v>
      </c>
      <c r="O8" s="9">
        <v>16</v>
      </c>
      <c r="P8" s="9">
        <v>31</v>
      </c>
      <c r="Q8" s="9">
        <v>22</v>
      </c>
      <c r="R8" s="9">
        <v>13</v>
      </c>
      <c r="S8" s="9">
        <v>18</v>
      </c>
      <c r="T8" s="9">
        <v>20</v>
      </c>
      <c r="U8" s="9">
        <v>26</v>
      </c>
      <c r="V8" s="9">
        <v>7650</v>
      </c>
      <c r="X8">
        <f t="shared" ref="X8:X38" si="9">B8</f>
        <v>12</v>
      </c>
      <c r="Y8">
        <f t="shared" si="0"/>
        <v>10</v>
      </c>
      <c r="Z8">
        <f t="shared" si="1"/>
        <v>24</v>
      </c>
      <c r="AA8">
        <f t="shared" si="2"/>
        <v>16</v>
      </c>
      <c r="AB8">
        <f t="shared" si="3"/>
        <v>1</v>
      </c>
      <c r="AC8">
        <f t="shared" si="4"/>
        <v>10</v>
      </c>
      <c r="AD8">
        <f t="shared" si="5"/>
        <v>19</v>
      </c>
      <c r="AE8">
        <f t="shared" si="6"/>
        <v>14</v>
      </c>
      <c r="AF8">
        <f t="shared" si="7"/>
        <v>12</v>
      </c>
      <c r="AG8">
        <f t="shared" si="8"/>
        <v>6</v>
      </c>
      <c r="AH8">
        <f t="shared" ref="AH8:AH38" si="10">V8</f>
        <v>7650</v>
      </c>
    </row>
    <row r="9" spans="1:34" ht="15" thickBot="1" x14ac:dyDescent="0.35">
      <c r="A9" s="8" t="s">
        <v>98</v>
      </c>
      <c r="B9" s="9">
        <v>15</v>
      </c>
      <c r="C9" s="9">
        <v>16</v>
      </c>
      <c r="D9" s="9">
        <v>19</v>
      </c>
      <c r="E9" s="9">
        <v>31</v>
      </c>
      <c r="F9" s="9">
        <v>12</v>
      </c>
      <c r="G9" s="9">
        <v>31</v>
      </c>
      <c r="H9" s="9">
        <v>24</v>
      </c>
      <c r="I9" s="9">
        <v>7</v>
      </c>
      <c r="J9" s="9">
        <v>3</v>
      </c>
      <c r="K9" s="9">
        <v>6</v>
      </c>
      <c r="L9" s="9">
        <v>17</v>
      </c>
      <c r="M9" s="9">
        <v>16</v>
      </c>
      <c r="N9" s="9">
        <v>13</v>
      </c>
      <c r="O9" s="9">
        <v>1</v>
      </c>
      <c r="P9" s="9">
        <v>20</v>
      </c>
      <c r="Q9" s="9">
        <v>1</v>
      </c>
      <c r="R9" s="9">
        <v>8</v>
      </c>
      <c r="S9" s="9">
        <v>25</v>
      </c>
      <c r="T9" s="9">
        <v>29</v>
      </c>
      <c r="U9" s="9">
        <v>26</v>
      </c>
      <c r="V9" s="9">
        <v>10690</v>
      </c>
      <c r="X9">
        <f t="shared" si="9"/>
        <v>15</v>
      </c>
      <c r="Y9">
        <f t="shared" si="0"/>
        <v>16</v>
      </c>
      <c r="Z9">
        <f t="shared" si="1"/>
        <v>19</v>
      </c>
      <c r="AA9">
        <f t="shared" si="2"/>
        <v>31</v>
      </c>
      <c r="AB9">
        <f t="shared" si="3"/>
        <v>12</v>
      </c>
      <c r="AC9">
        <f t="shared" si="4"/>
        <v>31</v>
      </c>
      <c r="AD9">
        <f t="shared" si="5"/>
        <v>24</v>
      </c>
      <c r="AE9">
        <f t="shared" si="6"/>
        <v>7</v>
      </c>
      <c r="AF9">
        <f t="shared" si="7"/>
        <v>3</v>
      </c>
      <c r="AG9">
        <f t="shared" si="8"/>
        <v>6</v>
      </c>
      <c r="AH9">
        <f t="shared" si="10"/>
        <v>10690</v>
      </c>
    </row>
    <row r="10" spans="1:34" ht="15" thickBot="1" x14ac:dyDescent="0.35">
      <c r="A10" s="8" t="s">
        <v>99</v>
      </c>
      <c r="B10" s="9">
        <v>8</v>
      </c>
      <c r="C10" s="9">
        <v>31</v>
      </c>
      <c r="D10" s="9">
        <v>2</v>
      </c>
      <c r="E10" s="9">
        <v>21</v>
      </c>
      <c r="F10" s="9">
        <v>6</v>
      </c>
      <c r="G10" s="9">
        <v>15</v>
      </c>
      <c r="H10" s="9">
        <v>12</v>
      </c>
      <c r="I10" s="9">
        <v>18</v>
      </c>
      <c r="J10" s="9">
        <v>3</v>
      </c>
      <c r="K10" s="9">
        <v>6</v>
      </c>
      <c r="L10" s="9">
        <v>24</v>
      </c>
      <c r="M10" s="9">
        <v>1</v>
      </c>
      <c r="N10" s="9">
        <v>30</v>
      </c>
      <c r="O10" s="9">
        <v>11</v>
      </c>
      <c r="P10" s="9">
        <v>26</v>
      </c>
      <c r="Q10" s="9">
        <v>17</v>
      </c>
      <c r="R10" s="9">
        <v>20</v>
      </c>
      <c r="S10" s="9">
        <v>14</v>
      </c>
      <c r="T10" s="9">
        <v>29</v>
      </c>
      <c r="U10" s="9">
        <v>26</v>
      </c>
      <c r="V10" s="9">
        <v>5865</v>
      </c>
      <c r="X10">
        <f t="shared" si="9"/>
        <v>8</v>
      </c>
      <c r="Y10">
        <f t="shared" si="0"/>
        <v>31</v>
      </c>
      <c r="Z10">
        <f t="shared" si="1"/>
        <v>2</v>
      </c>
      <c r="AA10">
        <f t="shared" si="2"/>
        <v>21</v>
      </c>
      <c r="AB10">
        <f t="shared" si="3"/>
        <v>6</v>
      </c>
      <c r="AC10">
        <f t="shared" si="4"/>
        <v>15</v>
      </c>
      <c r="AD10">
        <f t="shared" si="5"/>
        <v>12</v>
      </c>
      <c r="AE10">
        <f t="shared" si="6"/>
        <v>18</v>
      </c>
      <c r="AF10">
        <f t="shared" si="7"/>
        <v>3</v>
      </c>
      <c r="AG10">
        <f t="shared" si="8"/>
        <v>6</v>
      </c>
      <c r="AH10">
        <f t="shared" si="10"/>
        <v>5865</v>
      </c>
    </row>
    <row r="11" spans="1:34" ht="15" thickBot="1" x14ac:dyDescent="0.35">
      <c r="A11" s="8" t="s">
        <v>100</v>
      </c>
      <c r="B11" s="9">
        <v>19</v>
      </c>
      <c r="C11" s="9">
        <v>12</v>
      </c>
      <c r="D11" s="9">
        <v>27</v>
      </c>
      <c r="E11" s="9">
        <v>8</v>
      </c>
      <c r="F11" s="9">
        <v>31</v>
      </c>
      <c r="G11" s="9">
        <v>3</v>
      </c>
      <c r="H11" s="9">
        <v>18</v>
      </c>
      <c r="I11" s="9">
        <v>5</v>
      </c>
      <c r="J11" s="9">
        <v>19</v>
      </c>
      <c r="K11" s="9">
        <v>22</v>
      </c>
      <c r="L11" s="9">
        <v>13</v>
      </c>
      <c r="M11" s="9">
        <v>20</v>
      </c>
      <c r="N11" s="9">
        <v>5</v>
      </c>
      <c r="O11" s="9">
        <v>24</v>
      </c>
      <c r="P11" s="9">
        <v>1</v>
      </c>
      <c r="Q11" s="9">
        <v>29</v>
      </c>
      <c r="R11" s="9">
        <v>14</v>
      </c>
      <c r="S11" s="9">
        <v>27</v>
      </c>
      <c r="T11" s="9">
        <v>13</v>
      </c>
      <c r="U11" s="9">
        <v>10</v>
      </c>
      <c r="V11" s="9">
        <v>11877</v>
      </c>
      <c r="X11">
        <f t="shared" si="9"/>
        <v>19</v>
      </c>
      <c r="Y11">
        <f t="shared" si="0"/>
        <v>12</v>
      </c>
      <c r="Z11">
        <f t="shared" si="1"/>
        <v>27</v>
      </c>
      <c r="AA11">
        <f t="shared" si="2"/>
        <v>8</v>
      </c>
      <c r="AB11">
        <f t="shared" si="3"/>
        <v>31</v>
      </c>
      <c r="AC11">
        <f t="shared" si="4"/>
        <v>3</v>
      </c>
      <c r="AD11">
        <f t="shared" si="5"/>
        <v>18</v>
      </c>
      <c r="AE11">
        <f t="shared" si="6"/>
        <v>5</v>
      </c>
      <c r="AF11">
        <f t="shared" si="7"/>
        <v>19</v>
      </c>
      <c r="AG11">
        <f t="shared" si="8"/>
        <v>22</v>
      </c>
      <c r="AH11">
        <f t="shared" si="10"/>
        <v>11877</v>
      </c>
    </row>
    <row r="12" spans="1:34" ht="15" thickBot="1" x14ac:dyDescent="0.35">
      <c r="A12" s="8" t="s">
        <v>101</v>
      </c>
      <c r="B12" s="9">
        <v>2</v>
      </c>
      <c r="C12" s="9">
        <v>22</v>
      </c>
      <c r="D12" s="9">
        <v>21</v>
      </c>
      <c r="E12" s="9">
        <v>24</v>
      </c>
      <c r="F12" s="9">
        <v>28</v>
      </c>
      <c r="G12" s="9">
        <v>27</v>
      </c>
      <c r="H12" s="9">
        <v>10</v>
      </c>
      <c r="I12" s="9">
        <v>24</v>
      </c>
      <c r="J12" s="9">
        <v>10</v>
      </c>
      <c r="K12" s="9">
        <v>6</v>
      </c>
      <c r="L12" s="9">
        <v>30</v>
      </c>
      <c r="M12" s="9">
        <v>10</v>
      </c>
      <c r="N12" s="9">
        <v>11</v>
      </c>
      <c r="O12" s="9">
        <v>8</v>
      </c>
      <c r="P12" s="9">
        <v>4</v>
      </c>
      <c r="Q12" s="9">
        <v>5</v>
      </c>
      <c r="R12" s="9">
        <v>22</v>
      </c>
      <c r="S12" s="9">
        <v>8</v>
      </c>
      <c r="T12" s="9">
        <v>22</v>
      </c>
      <c r="U12" s="9">
        <v>26</v>
      </c>
      <c r="V12" s="9">
        <v>6904</v>
      </c>
      <c r="X12">
        <f t="shared" si="9"/>
        <v>2</v>
      </c>
      <c r="Y12">
        <f t="shared" si="0"/>
        <v>22</v>
      </c>
      <c r="Z12">
        <f t="shared" si="1"/>
        <v>21</v>
      </c>
      <c r="AA12">
        <f t="shared" si="2"/>
        <v>24</v>
      </c>
      <c r="AB12">
        <f t="shared" si="3"/>
        <v>28</v>
      </c>
      <c r="AC12">
        <f t="shared" si="4"/>
        <v>27</v>
      </c>
      <c r="AD12">
        <f t="shared" si="5"/>
        <v>10</v>
      </c>
      <c r="AE12">
        <f t="shared" si="6"/>
        <v>24</v>
      </c>
      <c r="AF12">
        <f t="shared" si="7"/>
        <v>10</v>
      </c>
      <c r="AG12">
        <f t="shared" si="8"/>
        <v>6</v>
      </c>
      <c r="AH12">
        <f t="shared" si="10"/>
        <v>6904</v>
      </c>
    </row>
    <row r="13" spans="1:34" ht="15" thickBot="1" x14ac:dyDescent="0.35">
      <c r="A13" s="8" t="s">
        <v>102</v>
      </c>
      <c r="B13" s="9">
        <v>25</v>
      </c>
      <c r="C13" s="9">
        <v>8</v>
      </c>
      <c r="D13" s="9">
        <v>1</v>
      </c>
      <c r="E13" s="9">
        <v>30</v>
      </c>
      <c r="F13" s="9">
        <v>17</v>
      </c>
      <c r="G13" s="9">
        <v>6</v>
      </c>
      <c r="H13" s="9">
        <v>25</v>
      </c>
      <c r="I13" s="9">
        <v>10</v>
      </c>
      <c r="J13" s="9">
        <v>3</v>
      </c>
      <c r="K13" s="9">
        <v>15</v>
      </c>
      <c r="L13" s="9">
        <v>7</v>
      </c>
      <c r="M13" s="9">
        <v>24</v>
      </c>
      <c r="N13" s="9">
        <v>31</v>
      </c>
      <c r="O13" s="9">
        <v>2</v>
      </c>
      <c r="P13" s="9">
        <v>15</v>
      </c>
      <c r="Q13" s="9">
        <v>26</v>
      </c>
      <c r="R13" s="9">
        <v>7</v>
      </c>
      <c r="S13" s="9">
        <v>22</v>
      </c>
      <c r="T13" s="9">
        <v>29</v>
      </c>
      <c r="U13" s="9">
        <v>17</v>
      </c>
      <c r="V13" s="9">
        <v>9311</v>
      </c>
      <c r="X13">
        <f t="shared" si="9"/>
        <v>25</v>
      </c>
      <c r="Y13">
        <f t="shared" si="0"/>
        <v>8</v>
      </c>
      <c r="Z13">
        <f t="shared" si="1"/>
        <v>1</v>
      </c>
      <c r="AA13">
        <f t="shared" si="2"/>
        <v>30</v>
      </c>
      <c r="AB13">
        <f t="shared" si="3"/>
        <v>17</v>
      </c>
      <c r="AC13">
        <f t="shared" si="4"/>
        <v>6</v>
      </c>
      <c r="AD13">
        <f t="shared" si="5"/>
        <v>25</v>
      </c>
      <c r="AE13">
        <f t="shared" si="6"/>
        <v>10</v>
      </c>
      <c r="AF13">
        <f t="shared" si="7"/>
        <v>3</v>
      </c>
      <c r="AG13">
        <f t="shared" si="8"/>
        <v>15</v>
      </c>
      <c r="AH13">
        <f t="shared" si="10"/>
        <v>9311</v>
      </c>
    </row>
    <row r="14" spans="1:34" ht="15" thickBot="1" x14ac:dyDescent="0.35">
      <c r="A14" s="8" t="s">
        <v>103</v>
      </c>
      <c r="B14" s="9">
        <v>10</v>
      </c>
      <c r="C14" s="9">
        <v>6</v>
      </c>
      <c r="D14" s="9">
        <v>12</v>
      </c>
      <c r="E14" s="9">
        <v>6</v>
      </c>
      <c r="F14" s="9">
        <v>5</v>
      </c>
      <c r="G14" s="9">
        <v>25</v>
      </c>
      <c r="H14" s="9">
        <v>27</v>
      </c>
      <c r="I14" s="9">
        <v>29</v>
      </c>
      <c r="J14" s="9">
        <v>22</v>
      </c>
      <c r="K14" s="9">
        <v>28</v>
      </c>
      <c r="L14" s="9">
        <v>22</v>
      </c>
      <c r="M14" s="9">
        <v>26</v>
      </c>
      <c r="N14" s="9">
        <v>20</v>
      </c>
      <c r="O14" s="9">
        <v>26</v>
      </c>
      <c r="P14" s="9">
        <v>27</v>
      </c>
      <c r="Q14" s="9">
        <v>7</v>
      </c>
      <c r="R14" s="9">
        <v>5</v>
      </c>
      <c r="S14" s="9">
        <v>3</v>
      </c>
      <c r="T14" s="9">
        <v>10</v>
      </c>
      <c r="U14" s="9">
        <v>4</v>
      </c>
      <c r="V14" s="9">
        <v>8395</v>
      </c>
      <c r="X14">
        <f t="shared" si="9"/>
        <v>10</v>
      </c>
      <c r="Y14">
        <f t="shared" si="0"/>
        <v>6</v>
      </c>
      <c r="Z14">
        <f t="shared" si="1"/>
        <v>12</v>
      </c>
      <c r="AA14">
        <f t="shared" si="2"/>
        <v>6</v>
      </c>
      <c r="AB14">
        <f t="shared" si="3"/>
        <v>5</v>
      </c>
      <c r="AC14">
        <f t="shared" si="4"/>
        <v>25</v>
      </c>
      <c r="AD14">
        <f t="shared" si="5"/>
        <v>27</v>
      </c>
      <c r="AE14">
        <f t="shared" si="6"/>
        <v>29</v>
      </c>
      <c r="AF14">
        <f t="shared" si="7"/>
        <v>22</v>
      </c>
      <c r="AG14">
        <f t="shared" si="8"/>
        <v>28</v>
      </c>
      <c r="AH14">
        <f t="shared" si="10"/>
        <v>8395</v>
      </c>
    </row>
    <row r="15" spans="1:34" ht="15" thickBot="1" x14ac:dyDescent="0.35">
      <c r="A15" s="8" t="s">
        <v>104</v>
      </c>
      <c r="B15" s="9">
        <v>26</v>
      </c>
      <c r="C15" s="9">
        <v>3</v>
      </c>
      <c r="D15" s="9">
        <v>25</v>
      </c>
      <c r="E15" s="9">
        <v>5</v>
      </c>
      <c r="F15" s="9">
        <v>22</v>
      </c>
      <c r="G15" s="9">
        <v>9</v>
      </c>
      <c r="H15" s="9">
        <v>11</v>
      </c>
      <c r="I15" s="9">
        <v>5</v>
      </c>
      <c r="J15" s="9">
        <v>14</v>
      </c>
      <c r="K15" s="9">
        <v>1</v>
      </c>
      <c r="L15" s="9">
        <v>6</v>
      </c>
      <c r="M15" s="9">
        <v>29</v>
      </c>
      <c r="N15" s="9">
        <v>7</v>
      </c>
      <c r="O15" s="9">
        <v>27</v>
      </c>
      <c r="P15" s="9">
        <v>10</v>
      </c>
      <c r="Q15" s="9">
        <v>23</v>
      </c>
      <c r="R15" s="9">
        <v>21</v>
      </c>
      <c r="S15" s="9">
        <v>27</v>
      </c>
      <c r="T15" s="9">
        <v>18</v>
      </c>
      <c r="U15" s="9">
        <v>31</v>
      </c>
      <c r="V15" s="9">
        <v>10172</v>
      </c>
      <c r="X15">
        <f t="shared" si="9"/>
        <v>26</v>
      </c>
      <c r="Y15">
        <f t="shared" si="0"/>
        <v>3</v>
      </c>
      <c r="Z15">
        <f t="shared" si="1"/>
        <v>25</v>
      </c>
      <c r="AA15">
        <f t="shared" si="2"/>
        <v>5</v>
      </c>
      <c r="AB15">
        <f t="shared" si="3"/>
        <v>22</v>
      </c>
      <c r="AC15">
        <f t="shared" si="4"/>
        <v>9</v>
      </c>
      <c r="AD15">
        <f t="shared" si="5"/>
        <v>11</v>
      </c>
      <c r="AE15">
        <f t="shared" si="6"/>
        <v>5</v>
      </c>
      <c r="AF15">
        <f t="shared" si="7"/>
        <v>14</v>
      </c>
      <c r="AG15">
        <f t="shared" si="8"/>
        <v>1</v>
      </c>
      <c r="AH15">
        <f t="shared" si="10"/>
        <v>10172</v>
      </c>
    </row>
    <row r="16" spans="1:34" ht="15" thickBot="1" x14ac:dyDescent="0.35">
      <c r="A16" s="8" t="s">
        <v>105</v>
      </c>
      <c r="B16" s="9">
        <v>15</v>
      </c>
      <c r="C16" s="9">
        <v>18</v>
      </c>
      <c r="D16" s="9">
        <v>8</v>
      </c>
      <c r="E16" s="9">
        <v>13</v>
      </c>
      <c r="F16" s="9">
        <v>27</v>
      </c>
      <c r="G16" s="9">
        <v>7</v>
      </c>
      <c r="H16" s="9">
        <v>7</v>
      </c>
      <c r="I16" s="9">
        <v>24</v>
      </c>
      <c r="J16" s="9">
        <v>30</v>
      </c>
      <c r="K16" s="9">
        <v>26</v>
      </c>
      <c r="L16" s="9">
        <v>17</v>
      </c>
      <c r="M16" s="9">
        <v>14</v>
      </c>
      <c r="N16" s="9">
        <v>24</v>
      </c>
      <c r="O16" s="9">
        <v>19</v>
      </c>
      <c r="P16" s="9">
        <v>5</v>
      </c>
      <c r="Q16" s="9">
        <v>25</v>
      </c>
      <c r="R16" s="9">
        <v>25</v>
      </c>
      <c r="S16" s="9">
        <v>8</v>
      </c>
      <c r="T16" s="9">
        <v>2</v>
      </c>
      <c r="U16" s="9">
        <v>6</v>
      </c>
      <c r="V16" s="9">
        <v>9380</v>
      </c>
      <c r="X16">
        <f t="shared" si="9"/>
        <v>15</v>
      </c>
      <c r="Y16">
        <f t="shared" si="0"/>
        <v>18</v>
      </c>
      <c r="Z16">
        <f t="shared" si="1"/>
        <v>8</v>
      </c>
      <c r="AA16">
        <f t="shared" si="2"/>
        <v>13</v>
      </c>
      <c r="AB16">
        <f t="shared" si="3"/>
        <v>27</v>
      </c>
      <c r="AC16">
        <f t="shared" si="4"/>
        <v>7</v>
      </c>
      <c r="AD16">
        <f t="shared" si="5"/>
        <v>7</v>
      </c>
      <c r="AE16">
        <f t="shared" si="6"/>
        <v>24</v>
      </c>
      <c r="AF16">
        <f t="shared" si="7"/>
        <v>30</v>
      </c>
      <c r="AG16">
        <f t="shared" si="8"/>
        <v>26</v>
      </c>
      <c r="AH16">
        <f t="shared" si="10"/>
        <v>9380</v>
      </c>
    </row>
    <row r="17" spans="1:34" ht="15" thickBot="1" x14ac:dyDescent="0.35">
      <c r="A17" s="8" t="s">
        <v>106</v>
      </c>
      <c r="B17" s="9">
        <v>1</v>
      </c>
      <c r="C17" s="9">
        <v>27</v>
      </c>
      <c r="D17" s="9">
        <v>5</v>
      </c>
      <c r="E17" s="9">
        <v>1</v>
      </c>
      <c r="F17" s="9">
        <v>26</v>
      </c>
      <c r="G17" s="9">
        <v>2</v>
      </c>
      <c r="H17" s="9">
        <v>23</v>
      </c>
      <c r="I17" s="9">
        <v>7</v>
      </c>
      <c r="J17" s="9">
        <v>7</v>
      </c>
      <c r="K17" s="9">
        <v>1</v>
      </c>
      <c r="L17" s="9">
        <v>31</v>
      </c>
      <c r="M17" s="9">
        <v>5</v>
      </c>
      <c r="N17" s="9">
        <v>27</v>
      </c>
      <c r="O17" s="9">
        <v>31</v>
      </c>
      <c r="P17" s="9">
        <v>6</v>
      </c>
      <c r="Q17" s="9">
        <v>30</v>
      </c>
      <c r="R17" s="9">
        <v>9</v>
      </c>
      <c r="S17" s="9">
        <v>25</v>
      </c>
      <c r="T17" s="9">
        <v>25</v>
      </c>
      <c r="U17" s="9">
        <v>31</v>
      </c>
      <c r="V17" s="9">
        <v>11903</v>
      </c>
      <c r="X17">
        <f t="shared" si="9"/>
        <v>1</v>
      </c>
      <c r="Y17">
        <f t="shared" si="0"/>
        <v>27</v>
      </c>
      <c r="Z17">
        <f t="shared" si="1"/>
        <v>5</v>
      </c>
      <c r="AA17">
        <f t="shared" si="2"/>
        <v>1</v>
      </c>
      <c r="AB17">
        <f t="shared" si="3"/>
        <v>26</v>
      </c>
      <c r="AC17">
        <f t="shared" si="4"/>
        <v>2</v>
      </c>
      <c r="AD17">
        <f t="shared" si="5"/>
        <v>23</v>
      </c>
      <c r="AE17">
        <f t="shared" si="6"/>
        <v>7</v>
      </c>
      <c r="AF17">
        <f t="shared" si="7"/>
        <v>7</v>
      </c>
      <c r="AG17">
        <f t="shared" si="8"/>
        <v>1</v>
      </c>
      <c r="AH17">
        <f t="shared" si="10"/>
        <v>11903</v>
      </c>
    </row>
    <row r="18" spans="1:34" ht="15" thickBot="1" x14ac:dyDescent="0.35">
      <c r="A18" s="8" t="s">
        <v>107</v>
      </c>
      <c r="B18" s="9">
        <v>5</v>
      </c>
      <c r="C18" s="9">
        <v>17</v>
      </c>
      <c r="D18" s="9">
        <v>10</v>
      </c>
      <c r="E18" s="9">
        <v>14</v>
      </c>
      <c r="F18" s="9">
        <v>8</v>
      </c>
      <c r="G18" s="9">
        <v>11</v>
      </c>
      <c r="H18" s="9">
        <v>3</v>
      </c>
      <c r="I18" s="9">
        <v>14</v>
      </c>
      <c r="J18" s="9">
        <v>16</v>
      </c>
      <c r="K18" s="9">
        <v>6</v>
      </c>
      <c r="L18" s="9">
        <v>27</v>
      </c>
      <c r="M18" s="9">
        <v>15</v>
      </c>
      <c r="N18" s="9">
        <v>22</v>
      </c>
      <c r="O18" s="9">
        <v>18</v>
      </c>
      <c r="P18" s="9">
        <v>24</v>
      </c>
      <c r="Q18" s="9">
        <v>21</v>
      </c>
      <c r="R18" s="9">
        <v>29</v>
      </c>
      <c r="S18" s="9">
        <v>18</v>
      </c>
      <c r="T18" s="9">
        <v>16</v>
      </c>
      <c r="U18" s="9">
        <v>26</v>
      </c>
      <c r="V18" s="9">
        <v>8879</v>
      </c>
      <c r="X18">
        <f t="shared" si="9"/>
        <v>5</v>
      </c>
      <c r="Y18">
        <f t="shared" si="0"/>
        <v>17</v>
      </c>
      <c r="Z18">
        <f t="shared" si="1"/>
        <v>10</v>
      </c>
      <c r="AA18">
        <f t="shared" si="2"/>
        <v>14</v>
      </c>
      <c r="AB18">
        <f t="shared" si="3"/>
        <v>8</v>
      </c>
      <c r="AC18">
        <f t="shared" si="4"/>
        <v>11</v>
      </c>
      <c r="AD18">
        <f t="shared" si="5"/>
        <v>3</v>
      </c>
      <c r="AE18">
        <f t="shared" si="6"/>
        <v>14</v>
      </c>
      <c r="AF18">
        <f t="shared" si="7"/>
        <v>16</v>
      </c>
      <c r="AG18">
        <f t="shared" si="8"/>
        <v>6</v>
      </c>
      <c r="AH18">
        <f t="shared" si="10"/>
        <v>8879</v>
      </c>
    </row>
    <row r="19" spans="1:34" ht="15" thickBot="1" x14ac:dyDescent="0.35">
      <c r="A19" s="8" t="s">
        <v>108</v>
      </c>
      <c r="B19" s="9">
        <v>2</v>
      </c>
      <c r="C19" s="9">
        <v>13</v>
      </c>
      <c r="D19" s="9">
        <v>22</v>
      </c>
      <c r="E19" s="9">
        <v>10</v>
      </c>
      <c r="F19" s="9">
        <v>23</v>
      </c>
      <c r="G19" s="9">
        <v>21</v>
      </c>
      <c r="H19" s="9">
        <v>2</v>
      </c>
      <c r="I19" s="9">
        <v>10</v>
      </c>
      <c r="J19" s="9">
        <v>8</v>
      </c>
      <c r="K19" s="9">
        <v>22</v>
      </c>
      <c r="L19" s="9">
        <v>30</v>
      </c>
      <c r="M19" s="9">
        <v>19</v>
      </c>
      <c r="N19" s="9">
        <v>10</v>
      </c>
      <c r="O19" s="9">
        <v>22</v>
      </c>
      <c r="P19" s="9">
        <v>9</v>
      </c>
      <c r="Q19" s="9">
        <v>11</v>
      </c>
      <c r="R19" s="9">
        <v>30</v>
      </c>
      <c r="S19" s="9">
        <v>22</v>
      </c>
      <c r="T19" s="9">
        <v>24</v>
      </c>
      <c r="U19" s="9">
        <v>10</v>
      </c>
      <c r="V19" s="9">
        <v>11011</v>
      </c>
      <c r="X19">
        <f t="shared" si="9"/>
        <v>2</v>
      </c>
      <c r="Y19">
        <f t="shared" si="0"/>
        <v>13</v>
      </c>
      <c r="Z19">
        <f t="shared" si="1"/>
        <v>22</v>
      </c>
      <c r="AA19">
        <f t="shared" si="2"/>
        <v>10</v>
      </c>
      <c r="AB19">
        <f t="shared" si="3"/>
        <v>23</v>
      </c>
      <c r="AC19">
        <f t="shared" si="4"/>
        <v>21</v>
      </c>
      <c r="AD19">
        <f t="shared" si="5"/>
        <v>2</v>
      </c>
      <c r="AE19">
        <f t="shared" si="6"/>
        <v>10</v>
      </c>
      <c r="AF19">
        <f t="shared" si="7"/>
        <v>8</v>
      </c>
      <c r="AG19">
        <f t="shared" si="8"/>
        <v>22</v>
      </c>
      <c r="AH19">
        <f t="shared" si="10"/>
        <v>11011</v>
      </c>
    </row>
    <row r="20" spans="1:34" ht="15" thickBot="1" x14ac:dyDescent="0.35">
      <c r="A20" s="8" t="s">
        <v>109</v>
      </c>
      <c r="B20" s="9">
        <v>7</v>
      </c>
      <c r="C20" s="9">
        <v>20</v>
      </c>
      <c r="D20" s="9">
        <v>16</v>
      </c>
      <c r="E20" s="9">
        <v>12</v>
      </c>
      <c r="F20" s="9">
        <v>14</v>
      </c>
      <c r="G20" s="9">
        <v>24</v>
      </c>
      <c r="H20" s="9">
        <v>20</v>
      </c>
      <c r="I20" s="9">
        <v>29</v>
      </c>
      <c r="J20" s="9">
        <v>21</v>
      </c>
      <c r="K20" s="9">
        <v>28</v>
      </c>
      <c r="L20" s="9">
        <v>25</v>
      </c>
      <c r="M20" s="9">
        <v>12</v>
      </c>
      <c r="N20" s="9">
        <v>16</v>
      </c>
      <c r="O20" s="9">
        <v>20</v>
      </c>
      <c r="P20" s="9">
        <v>18</v>
      </c>
      <c r="Q20" s="9">
        <v>8</v>
      </c>
      <c r="R20" s="9">
        <v>12</v>
      </c>
      <c r="S20" s="9">
        <v>3</v>
      </c>
      <c r="T20" s="9">
        <v>11</v>
      </c>
      <c r="U20" s="9">
        <v>4</v>
      </c>
      <c r="V20" s="9">
        <v>10096</v>
      </c>
      <c r="X20">
        <f t="shared" si="9"/>
        <v>7</v>
      </c>
      <c r="Y20">
        <f t="shared" si="0"/>
        <v>20</v>
      </c>
      <c r="Z20">
        <f t="shared" si="1"/>
        <v>16</v>
      </c>
      <c r="AA20">
        <f t="shared" si="2"/>
        <v>12</v>
      </c>
      <c r="AB20">
        <f t="shared" si="3"/>
        <v>14</v>
      </c>
      <c r="AC20">
        <f t="shared" si="4"/>
        <v>24</v>
      </c>
      <c r="AD20">
        <f t="shared" si="5"/>
        <v>20</v>
      </c>
      <c r="AE20">
        <f t="shared" si="6"/>
        <v>29</v>
      </c>
      <c r="AF20">
        <f t="shared" si="7"/>
        <v>21</v>
      </c>
      <c r="AG20">
        <f t="shared" si="8"/>
        <v>28</v>
      </c>
      <c r="AH20">
        <f t="shared" si="10"/>
        <v>10096</v>
      </c>
    </row>
    <row r="21" spans="1:34" ht="15" thickBot="1" x14ac:dyDescent="0.35">
      <c r="A21" s="8" t="s">
        <v>110</v>
      </c>
      <c r="B21" s="9">
        <v>6</v>
      </c>
      <c r="C21" s="9">
        <v>2</v>
      </c>
      <c r="D21" s="9">
        <v>11</v>
      </c>
      <c r="E21" s="9">
        <v>25</v>
      </c>
      <c r="F21" s="9">
        <v>28</v>
      </c>
      <c r="G21" s="9">
        <v>17</v>
      </c>
      <c r="H21" s="9">
        <v>5</v>
      </c>
      <c r="I21" s="9">
        <v>29</v>
      </c>
      <c r="J21" s="9">
        <v>15</v>
      </c>
      <c r="K21" s="9">
        <v>22</v>
      </c>
      <c r="L21" s="9">
        <v>26</v>
      </c>
      <c r="M21" s="9">
        <v>30</v>
      </c>
      <c r="N21" s="9">
        <v>21</v>
      </c>
      <c r="O21" s="9">
        <v>7</v>
      </c>
      <c r="P21" s="9">
        <v>4</v>
      </c>
      <c r="Q21" s="9">
        <v>15</v>
      </c>
      <c r="R21" s="9">
        <v>27</v>
      </c>
      <c r="S21" s="9">
        <v>3</v>
      </c>
      <c r="T21" s="9">
        <v>17</v>
      </c>
      <c r="U21" s="9">
        <v>10</v>
      </c>
      <c r="V21" s="9">
        <v>9322</v>
      </c>
      <c r="X21">
        <f t="shared" si="9"/>
        <v>6</v>
      </c>
      <c r="Y21">
        <f t="shared" si="0"/>
        <v>2</v>
      </c>
      <c r="Z21">
        <f t="shared" si="1"/>
        <v>11</v>
      </c>
      <c r="AA21">
        <f t="shared" si="2"/>
        <v>25</v>
      </c>
      <c r="AB21">
        <f t="shared" si="3"/>
        <v>28</v>
      </c>
      <c r="AC21">
        <f t="shared" si="4"/>
        <v>17</v>
      </c>
      <c r="AD21">
        <f t="shared" si="5"/>
        <v>5</v>
      </c>
      <c r="AE21">
        <f t="shared" si="6"/>
        <v>29</v>
      </c>
      <c r="AF21">
        <f t="shared" si="7"/>
        <v>15</v>
      </c>
      <c r="AG21">
        <f t="shared" si="8"/>
        <v>22</v>
      </c>
      <c r="AH21">
        <f t="shared" si="10"/>
        <v>9322</v>
      </c>
    </row>
    <row r="22" spans="1:34" ht="15" thickBot="1" x14ac:dyDescent="0.35">
      <c r="A22" s="8" t="s">
        <v>111</v>
      </c>
      <c r="B22" s="9">
        <v>20</v>
      </c>
      <c r="C22" s="9">
        <v>19</v>
      </c>
      <c r="D22" s="9">
        <v>23</v>
      </c>
      <c r="E22" s="9">
        <v>14</v>
      </c>
      <c r="F22" s="9">
        <v>30</v>
      </c>
      <c r="G22" s="9">
        <v>1</v>
      </c>
      <c r="H22" s="9">
        <v>9</v>
      </c>
      <c r="I22" s="9">
        <v>7</v>
      </c>
      <c r="J22" s="9">
        <v>24</v>
      </c>
      <c r="K22" s="9">
        <v>15</v>
      </c>
      <c r="L22" s="9">
        <v>12</v>
      </c>
      <c r="M22" s="9">
        <v>13</v>
      </c>
      <c r="N22" s="9">
        <v>9</v>
      </c>
      <c r="O22" s="9">
        <v>18</v>
      </c>
      <c r="P22" s="9">
        <v>2</v>
      </c>
      <c r="Q22" s="9">
        <v>31</v>
      </c>
      <c r="R22" s="9">
        <v>23</v>
      </c>
      <c r="S22" s="9">
        <v>25</v>
      </c>
      <c r="T22" s="9">
        <v>8</v>
      </c>
      <c r="U22" s="9">
        <v>17</v>
      </c>
      <c r="V22" s="9">
        <v>5689</v>
      </c>
      <c r="X22">
        <f t="shared" si="9"/>
        <v>20</v>
      </c>
      <c r="Y22">
        <f t="shared" si="0"/>
        <v>19</v>
      </c>
      <c r="Z22">
        <f t="shared" si="1"/>
        <v>23</v>
      </c>
      <c r="AA22">
        <f t="shared" si="2"/>
        <v>14</v>
      </c>
      <c r="AB22">
        <f t="shared" si="3"/>
        <v>30</v>
      </c>
      <c r="AC22">
        <f t="shared" si="4"/>
        <v>1</v>
      </c>
      <c r="AD22">
        <f t="shared" si="5"/>
        <v>9</v>
      </c>
      <c r="AE22">
        <f t="shared" si="6"/>
        <v>7</v>
      </c>
      <c r="AF22">
        <f t="shared" si="7"/>
        <v>24</v>
      </c>
      <c r="AG22">
        <f t="shared" si="8"/>
        <v>15</v>
      </c>
      <c r="AH22">
        <f t="shared" si="10"/>
        <v>5689</v>
      </c>
    </row>
    <row r="23" spans="1:34" ht="15" thickBot="1" x14ac:dyDescent="0.35">
      <c r="A23" s="8" t="s">
        <v>112</v>
      </c>
      <c r="B23" s="9">
        <v>24</v>
      </c>
      <c r="C23" s="9">
        <v>15</v>
      </c>
      <c r="D23" s="9">
        <v>14</v>
      </c>
      <c r="E23" s="9">
        <v>11</v>
      </c>
      <c r="F23" s="9">
        <v>21</v>
      </c>
      <c r="G23" s="9">
        <v>28</v>
      </c>
      <c r="H23" s="9">
        <v>21</v>
      </c>
      <c r="I23" s="9">
        <v>18</v>
      </c>
      <c r="J23" s="9">
        <v>9</v>
      </c>
      <c r="K23" s="9">
        <v>26</v>
      </c>
      <c r="L23" s="9">
        <v>8</v>
      </c>
      <c r="M23" s="9">
        <v>17</v>
      </c>
      <c r="N23" s="9">
        <v>18</v>
      </c>
      <c r="O23" s="9">
        <v>21</v>
      </c>
      <c r="P23" s="9">
        <v>11</v>
      </c>
      <c r="Q23" s="9">
        <v>4</v>
      </c>
      <c r="R23" s="9">
        <v>11</v>
      </c>
      <c r="S23" s="9">
        <v>14</v>
      </c>
      <c r="T23" s="9">
        <v>23</v>
      </c>
      <c r="U23" s="9">
        <v>6</v>
      </c>
      <c r="V23" s="9">
        <v>7835</v>
      </c>
      <c r="X23">
        <f t="shared" si="9"/>
        <v>24</v>
      </c>
      <c r="Y23">
        <f t="shared" si="0"/>
        <v>15</v>
      </c>
      <c r="Z23">
        <f t="shared" si="1"/>
        <v>14</v>
      </c>
      <c r="AA23">
        <f t="shared" si="2"/>
        <v>11</v>
      </c>
      <c r="AB23">
        <f t="shared" si="3"/>
        <v>21</v>
      </c>
      <c r="AC23">
        <f t="shared" si="4"/>
        <v>28</v>
      </c>
      <c r="AD23">
        <f t="shared" si="5"/>
        <v>21</v>
      </c>
      <c r="AE23">
        <f t="shared" si="6"/>
        <v>18</v>
      </c>
      <c r="AF23">
        <f t="shared" si="7"/>
        <v>9</v>
      </c>
      <c r="AG23">
        <f t="shared" si="8"/>
        <v>26</v>
      </c>
      <c r="AH23">
        <f t="shared" si="10"/>
        <v>7835</v>
      </c>
    </row>
    <row r="24" spans="1:34" ht="15" thickBot="1" x14ac:dyDescent="0.35">
      <c r="A24" s="8" t="s">
        <v>113</v>
      </c>
      <c r="B24" s="9">
        <v>10</v>
      </c>
      <c r="C24" s="9">
        <v>24</v>
      </c>
      <c r="D24" s="9">
        <v>31</v>
      </c>
      <c r="E24" s="9">
        <v>26</v>
      </c>
      <c r="F24" s="9">
        <v>13</v>
      </c>
      <c r="G24" s="9">
        <v>18</v>
      </c>
      <c r="H24" s="9">
        <v>26</v>
      </c>
      <c r="I24" s="9">
        <v>24</v>
      </c>
      <c r="J24" s="9">
        <v>6</v>
      </c>
      <c r="K24" s="9">
        <v>1</v>
      </c>
      <c r="L24" s="9">
        <v>22</v>
      </c>
      <c r="M24" s="9">
        <v>8</v>
      </c>
      <c r="N24" s="9">
        <v>1</v>
      </c>
      <c r="O24" s="9">
        <v>6</v>
      </c>
      <c r="P24" s="9">
        <v>19</v>
      </c>
      <c r="Q24" s="9">
        <v>14</v>
      </c>
      <c r="R24" s="9">
        <v>6</v>
      </c>
      <c r="S24" s="9">
        <v>8</v>
      </c>
      <c r="T24" s="9">
        <v>26</v>
      </c>
      <c r="U24" s="9">
        <v>31</v>
      </c>
      <c r="V24" s="9">
        <v>7573</v>
      </c>
      <c r="X24">
        <f t="shared" si="9"/>
        <v>10</v>
      </c>
      <c r="Y24">
        <f t="shared" si="0"/>
        <v>24</v>
      </c>
      <c r="Z24">
        <f t="shared" si="1"/>
        <v>31</v>
      </c>
      <c r="AA24">
        <f t="shared" si="2"/>
        <v>26</v>
      </c>
      <c r="AB24">
        <f t="shared" si="3"/>
        <v>13</v>
      </c>
      <c r="AC24">
        <f t="shared" si="4"/>
        <v>18</v>
      </c>
      <c r="AD24">
        <f t="shared" si="5"/>
        <v>26</v>
      </c>
      <c r="AE24">
        <f t="shared" si="6"/>
        <v>24</v>
      </c>
      <c r="AF24">
        <f t="shared" si="7"/>
        <v>6</v>
      </c>
      <c r="AG24">
        <f t="shared" si="8"/>
        <v>1</v>
      </c>
      <c r="AH24">
        <f t="shared" si="10"/>
        <v>7573</v>
      </c>
    </row>
    <row r="25" spans="1:34" ht="15" thickBot="1" x14ac:dyDescent="0.35">
      <c r="A25" s="8" t="s">
        <v>114</v>
      </c>
      <c r="B25" s="9">
        <v>28</v>
      </c>
      <c r="C25" s="9">
        <v>29</v>
      </c>
      <c r="D25" s="9">
        <v>18</v>
      </c>
      <c r="E25" s="9">
        <v>27</v>
      </c>
      <c r="F25" s="9">
        <v>11</v>
      </c>
      <c r="G25" s="9">
        <v>15</v>
      </c>
      <c r="H25" s="9">
        <v>22</v>
      </c>
      <c r="I25" s="9">
        <v>18</v>
      </c>
      <c r="J25" s="9">
        <v>16</v>
      </c>
      <c r="K25" s="9">
        <v>28</v>
      </c>
      <c r="L25" s="9">
        <v>4</v>
      </c>
      <c r="M25" s="9">
        <v>3</v>
      </c>
      <c r="N25" s="9">
        <v>14</v>
      </c>
      <c r="O25" s="9">
        <v>5</v>
      </c>
      <c r="P25" s="9">
        <v>21</v>
      </c>
      <c r="Q25" s="9">
        <v>17</v>
      </c>
      <c r="R25" s="9">
        <v>10</v>
      </c>
      <c r="S25" s="9">
        <v>14</v>
      </c>
      <c r="T25" s="9">
        <v>16</v>
      </c>
      <c r="U25" s="9">
        <v>4</v>
      </c>
      <c r="V25" s="9">
        <v>8337</v>
      </c>
      <c r="X25">
        <f t="shared" si="9"/>
        <v>28</v>
      </c>
      <c r="Y25">
        <f t="shared" si="0"/>
        <v>29</v>
      </c>
      <c r="Z25">
        <f t="shared" si="1"/>
        <v>18</v>
      </c>
      <c r="AA25">
        <f t="shared" si="2"/>
        <v>27</v>
      </c>
      <c r="AB25">
        <f t="shared" si="3"/>
        <v>11</v>
      </c>
      <c r="AC25">
        <f t="shared" si="4"/>
        <v>15</v>
      </c>
      <c r="AD25">
        <f t="shared" si="5"/>
        <v>22</v>
      </c>
      <c r="AE25">
        <f t="shared" si="6"/>
        <v>18</v>
      </c>
      <c r="AF25">
        <f t="shared" si="7"/>
        <v>16</v>
      </c>
      <c r="AG25">
        <f t="shared" si="8"/>
        <v>28</v>
      </c>
      <c r="AH25">
        <f t="shared" si="10"/>
        <v>8337</v>
      </c>
    </row>
    <row r="26" spans="1:34" ht="15" thickBot="1" x14ac:dyDescent="0.35">
      <c r="A26" s="8" t="s">
        <v>115</v>
      </c>
      <c r="B26" s="9">
        <v>14</v>
      </c>
      <c r="C26" s="9">
        <v>26</v>
      </c>
      <c r="D26" s="9">
        <v>26</v>
      </c>
      <c r="E26" s="9">
        <v>28</v>
      </c>
      <c r="F26" s="9">
        <v>20</v>
      </c>
      <c r="G26" s="9">
        <v>21</v>
      </c>
      <c r="H26" s="9">
        <v>29</v>
      </c>
      <c r="I26" s="9">
        <v>14</v>
      </c>
      <c r="J26" s="9">
        <v>27</v>
      </c>
      <c r="K26" s="9">
        <v>15</v>
      </c>
      <c r="L26" s="9">
        <v>18</v>
      </c>
      <c r="M26" s="9">
        <v>6</v>
      </c>
      <c r="N26" s="9">
        <v>6</v>
      </c>
      <c r="O26" s="9">
        <v>4</v>
      </c>
      <c r="P26" s="9">
        <v>12</v>
      </c>
      <c r="Q26" s="9">
        <v>11</v>
      </c>
      <c r="R26" s="9">
        <v>3</v>
      </c>
      <c r="S26" s="9">
        <v>18</v>
      </c>
      <c r="T26" s="9">
        <v>5</v>
      </c>
      <c r="U26" s="9">
        <v>17</v>
      </c>
      <c r="V26" s="9">
        <v>9000</v>
      </c>
      <c r="X26">
        <f t="shared" si="9"/>
        <v>14</v>
      </c>
      <c r="Y26">
        <f t="shared" si="0"/>
        <v>26</v>
      </c>
      <c r="Z26">
        <f t="shared" si="1"/>
        <v>26</v>
      </c>
      <c r="AA26">
        <f t="shared" si="2"/>
        <v>28</v>
      </c>
      <c r="AB26">
        <f t="shared" si="3"/>
        <v>20</v>
      </c>
      <c r="AC26">
        <f t="shared" si="4"/>
        <v>21</v>
      </c>
      <c r="AD26">
        <f t="shared" si="5"/>
        <v>29</v>
      </c>
      <c r="AE26">
        <f t="shared" si="6"/>
        <v>14</v>
      </c>
      <c r="AF26">
        <f t="shared" si="7"/>
        <v>27</v>
      </c>
      <c r="AG26">
        <f t="shared" si="8"/>
        <v>15</v>
      </c>
      <c r="AH26">
        <f t="shared" si="10"/>
        <v>9000</v>
      </c>
    </row>
    <row r="27" spans="1:34" ht="15" thickBot="1" x14ac:dyDescent="0.35">
      <c r="A27" s="8" t="s">
        <v>116</v>
      </c>
      <c r="B27" s="9">
        <v>30</v>
      </c>
      <c r="C27" s="9">
        <v>9</v>
      </c>
      <c r="D27" s="9">
        <v>29</v>
      </c>
      <c r="E27" s="9">
        <v>9</v>
      </c>
      <c r="F27" s="9">
        <v>9</v>
      </c>
      <c r="G27" s="9">
        <v>5</v>
      </c>
      <c r="H27" s="9">
        <v>1</v>
      </c>
      <c r="I27" s="9">
        <v>10</v>
      </c>
      <c r="J27" s="9">
        <v>27</v>
      </c>
      <c r="K27" s="9">
        <v>15</v>
      </c>
      <c r="L27" s="9">
        <v>2</v>
      </c>
      <c r="M27" s="9">
        <v>23</v>
      </c>
      <c r="N27" s="9">
        <v>3</v>
      </c>
      <c r="O27" s="9">
        <v>23</v>
      </c>
      <c r="P27" s="9">
        <v>23</v>
      </c>
      <c r="Q27" s="9">
        <v>27</v>
      </c>
      <c r="R27" s="9">
        <v>31</v>
      </c>
      <c r="S27" s="9">
        <v>22</v>
      </c>
      <c r="T27" s="9">
        <v>5</v>
      </c>
      <c r="U27" s="9">
        <v>17</v>
      </c>
      <c r="V27" s="9">
        <v>7480</v>
      </c>
      <c r="X27">
        <f t="shared" si="9"/>
        <v>30</v>
      </c>
      <c r="Y27">
        <f t="shared" si="0"/>
        <v>9</v>
      </c>
      <c r="Z27">
        <f t="shared" si="1"/>
        <v>29</v>
      </c>
      <c r="AA27">
        <f t="shared" si="2"/>
        <v>9</v>
      </c>
      <c r="AB27">
        <f t="shared" si="3"/>
        <v>9</v>
      </c>
      <c r="AC27">
        <f t="shared" si="4"/>
        <v>5</v>
      </c>
      <c r="AD27">
        <f t="shared" si="5"/>
        <v>1</v>
      </c>
      <c r="AE27">
        <f t="shared" si="6"/>
        <v>10</v>
      </c>
      <c r="AF27">
        <f t="shared" si="7"/>
        <v>27</v>
      </c>
      <c r="AG27">
        <f t="shared" si="8"/>
        <v>15</v>
      </c>
      <c r="AH27">
        <f t="shared" si="10"/>
        <v>7480</v>
      </c>
    </row>
    <row r="28" spans="1:34" ht="15" thickBot="1" x14ac:dyDescent="0.35">
      <c r="A28" s="8" t="s">
        <v>117</v>
      </c>
      <c r="B28" s="9">
        <v>4</v>
      </c>
      <c r="C28" s="9">
        <v>11</v>
      </c>
      <c r="D28" s="9">
        <v>6</v>
      </c>
      <c r="E28" s="9">
        <v>20</v>
      </c>
      <c r="F28" s="9">
        <v>15</v>
      </c>
      <c r="G28" s="9">
        <v>29</v>
      </c>
      <c r="H28" s="9">
        <v>13</v>
      </c>
      <c r="I28" s="9">
        <v>3</v>
      </c>
      <c r="J28" s="9">
        <v>2</v>
      </c>
      <c r="K28" s="9">
        <v>6</v>
      </c>
      <c r="L28" s="9">
        <v>28</v>
      </c>
      <c r="M28" s="9">
        <v>21</v>
      </c>
      <c r="N28" s="9">
        <v>26</v>
      </c>
      <c r="O28" s="9">
        <v>12</v>
      </c>
      <c r="P28" s="9">
        <v>17</v>
      </c>
      <c r="Q28" s="9">
        <v>3</v>
      </c>
      <c r="R28" s="9">
        <v>19</v>
      </c>
      <c r="S28" s="9">
        <v>29</v>
      </c>
      <c r="T28" s="9">
        <v>30</v>
      </c>
      <c r="U28" s="9">
        <v>26</v>
      </c>
      <c r="V28" s="9">
        <v>11300</v>
      </c>
      <c r="X28">
        <f t="shared" si="9"/>
        <v>4</v>
      </c>
      <c r="Y28">
        <f t="shared" si="0"/>
        <v>11</v>
      </c>
      <c r="Z28">
        <f t="shared" si="1"/>
        <v>6</v>
      </c>
      <c r="AA28">
        <f t="shared" si="2"/>
        <v>20</v>
      </c>
      <c r="AB28">
        <f t="shared" si="3"/>
        <v>15</v>
      </c>
      <c r="AC28">
        <f t="shared" si="4"/>
        <v>29</v>
      </c>
      <c r="AD28">
        <f t="shared" si="5"/>
        <v>13</v>
      </c>
      <c r="AE28">
        <f t="shared" si="6"/>
        <v>3</v>
      </c>
      <c r="AF28">
        <f t="shared" si="7"/>
        <v>2</v>
      </c>
      <c r="AG28">
        <f t="shared" si="8"/>
        <v>6</v>
      </c>
      <c r="AH28">
        <f t="shared" si="10"/>
        <v>11300</v>
      </c>
    </row>
    <row r="29" spans="1:34" ht="15" thickBot="1" x14ac:dyDescent="0.35">
      <c r="A29" s="8" t="s">
        <v>118</v>
      </c>
      <c r="B29" s="9">
        <v>26</v>
      </c>
      <c r="C29" s="9">
        <v>25</v>
      </c>
      <c r="D29" s="9">
        <v>3</v>
      </c>
      <c r="E29" s="9">
        <v>17</v>
      </c>
      <c r="F29" s="9">
        <v>7</v>
      </c>
      <c r="G29" s="9">
        <v>25</v>
      </c>
      <c r="H29" s="9">
        <v>28</v>
      </c>
      <c r="I29" s="9">
        <v>10</v>
      </c>
      <c r="J29" s="9">
        <v>24</v>
      </c>
      <c r="K29" s="9">
        <v>15</v>
      </c>
      <c r="L29" s="9">
        <v>6</v>
      </c>
      <c r="M29" s="9">
        <v>7</v>
      </c>
      <c r="N29" s="9">
        <v>29</v>
      </c>
      <c r="O29" s="9">
        <v>15</v>
      </c>
      <c r="P29" s="9">
        <v>25</v>
      </c>
      <c r="Q29" s="9">
        <v>7</v>
      </c>
      <c r="R29" s="9">
        <v>4</v>
      </c>
      <c r="S29" s="9">
        <v>22</v>
      </c>
      <c r="T29" s="9">
        <v>8</v>
      </c>
      <c r="U29" s="9">
        <v>17</v>
      </c>
      <c r="V29" s="9">
        <v>5063</v>
      </c>
      <c r="X29">
        <f t="shared" si="9"/>
        <v>26</v>
      </c>
      <c r="Y29">
        <f t="shared" si="0"/>
        <v>25</v>
      </c>
      <c r="Z29">
        <f t="shared" si="1"/>
        <v>3</v>
      </c>
      <c r="AA29">
        <f t="shared" si="2"/>
        <v>17</v>
      </c>
      <c r="AB29">
        <f t="shared" si="3"/>
        <v>7</v>
      </c>
      <c r="AC29">
        <f t="shared" si="4"/>
        <v>25</v>
      </c>
      <c r="AD29">
        <f t="shared" si="5"/>
        <v>28</v>
      </c>
      <c r="AE29">
        <f t="shared" si="6"/>
        <v>10</v>
      </c>
      <c r="AF29">
        <f t="shared" si="7"/>
        <v>24</v>
      </c>
      <c r="AG29">
        <f t="shared" si="8"/>
        <v>15</v>
      </c>
      <c r="AH29">
        <f t="shared" si="10"/>
        <v>5063</v>
      </c>
    </row>
    <row r="30" spans="1:34" ht="15" thickBot="1" x14ac:dyDescent="0.35">
      <c r="A30" s="8" t="s">
        <v>119</v>
      </c>
      <c r="B30" s="9">
        <v>29</v>
      </c>
      <c r="C30" s="9">
        <v>21</v>
      </c>
      <c r="D30" s="9">
        <v>4</v>
      </c>
      <c r="E30" s="9">
        <v>18</v>
      </c>
      <c r="F30" s="9">
        <v>1</v>
      </c>
      <c r="G30" s="9">
        <v>12</v>
      </c>
      <c r="H30" s="9">
        <v>8</v>
      </c>
      <c r="I30" s="9">
        <v>3</v>
      </c>
      <c r="J30" s="9">
        <v>11</v>
      </c>
      <c r="K30" s="9">
        <v>1</v>
      </c>
      <c r="L30" s="9">
        <v>3</v>
      </c>
      <c r="M30" s="9">
        <v>11</v>
      </c>
      <c r="N30" s="9">
        <v>28</v>
      </c>
      <c r="O30" s="9">
        <v>14</v>
      </c>
      <c r="P30" s="9">
        <v>31</v>
      </c>
      <c r="Q30" s="9">
        <v>20</v>
      </c>
      <c r="R30" s="9">
        <v>24</v>
      </c>
      <c r="S30" s="9">
        <v>29</v>
      </c>
      <c r="T30" s="9">
        <v>21</v>
      </c>
      <c r="U30" s="9">
        <v>31</v>
      </c>
      <c r="V30" s="9">
        <v>11734</v>
      </c>
      <c r="X30">
        <f t="shared" si="9"/>
        <v>29</v>
      </c>
      <c r="Y30">
        <f t="shared" si="0"/>
        <v>21</v>
      </c>
      <c r="Z30">
        <f t="shared" si="1"/>
        <v>4</v>
      </c>
      <c r="AA30">
        <f t="shared" si="2"/>
        <v>18</v>
      </c>
      <c r="AB30">
        <f t="shared" si="3"/>
        <v>1</v>
      </c>
      <c r="AC30">
        <f t="shared" si="4"/>
        <v>12</v>
      </c>
      <c r="AD30">
        <f t="shared" si="5"/>
        <v>8</v>
      </c>
      <c r="AE30">
        <f t="shared" si="6"/>
        <v>3</v>
      </c>
      <c r="AF30">
        <f t="shared" si="7"/>
        <v>11</v>
      </c>
      <c r="AG30">
        <f t="shared" si="8"/>
        <v>1</v>
      </c>
      <c r="AH30">
        <f t="shared" si="10"/>
        <v>11734</v>
      </c>
    </row>
    <row r="31" spans="1:34" ht="15" thickBot="1" x14ac:dyDescent="0.35">
      <c r="A31" s="8" t="s">
        <v>120</v>
      </c>
      <c r="B31" s="9">
        <v>21</v>
      </c>
      <c r="C31" s="9">
        <v>3</v>
      </c>
      <c r="D31" s="9">
        <v>30</v>
      </c>
      <c r="E31" s="9">
        <v>23</v>
      </c>
      <c r="F31" s="9">
        <v>25</v>
      </c>
      <c r="G31" s="9">
        <v>21</v>
      </c>
      <c r="H31" s="9">
        <v>14</v>
      </c>
      <c r="I31" s="9">
        <v>18</v>
      </c>
      <c r="J31" s="9">
        <v>19</v>
      </c>
      <c r="K31" s="9">
        <v>28</v>
      </c>
      <c r="L31" s="9">
        <v>11</v>
      </c>
      <c r="M31" s="9">
        <v>29</v>
      </c>
      <c r="N31" s="9">
        <v>2</v>
      </c>
      <c r="O31" s="9">
        <v>9</v>
      </c>
      <c r="P31" s="9">
        <v>7</v>
      </c>
      <c r="Q31" s="9">
        <v>11</v>
      </c>
      <c r="R31" s="9">
        <v>18</v>
      </c>
      <c r="S31" s="9">
        <v>14</v>
      </c>
      <c r="T31" s="9">
        <v>13</v>
      </c>
      <c r="U31" s="9">
        <v>4</v>
      </c>
      <c r="V31" s="9">
        <v>8744</v>
      </c>
      <c r="X31">
        <f t="shared" si="9"/>
        <v>21</v>
      </c>
      <c r="Y31">
        <f t="shared" si="0"/>
        <v>3</v>
      </c>
      <c r="Z31">
        <f t="shared" si="1"/>
        <v>30</v>
      </c>
      <c r="AA31">
        <f t="shared" si="2"/>
        <v>23</v>
      </c>
      <c r="AB31">
        <f t="shared" si="3"/>
        <v>25</v>
      </c>
      <c r="AC31">
        <f t="shared" si="4"/>
        <v>21</v>
      </c>
      <c r="AD31">
        <f t="shared" si="5"/>
        <v>14</v>
      </c>
      <c r="AE31">
        <f t="shared" si="6"/>
        <v>18</v>
      </c>
      <c r="AF31">
        <f t="shared" si="7"/>
        <v>19</v>
      </c>
      <c r="AG31">
        <f t="shared" si="8"/>
        <v>28</v>
      </c>
      <c r="AH31">
        <f t="shared" si="10"/>
        <v>8744</v>
      </c>
    </row>
    <row r="32" spans="1:34" ht="15" thickBot="1" x14ac:dyDescent="0.35">
      <c r="A32" s="8" t="s">
        <v>121</v>
      </c>
      <c r="B32" s="9">
        <v>30</v>
      </c>
      <c r="C32" s="9">
        <v>28</v>
      </c>
      <c r="D32" s="9">
        <v>17</v>
      </c>
      <c r="E32" s="9">
        <v>1</v>
      </c>
      <c r="F32" s="9">
        <v>16</v>
      </c>
      <c r="G32" s="9">
        <v>20</v>
      </c>
      <c r="H32" s="9">
        <v>15</v>
      </c>
      <c r="I32" s="9">
        <v>23</v>
      </c>
      <c r="J32" s="9">
        <v>1</v>
      </c>
      <c r="K32" s="9">
        <v>6</v>
      </c>
      <c r="L32" s="9">
        <v>2</v>
      </c>
      <c r="M32" s="9">
        <v>4</v>
      </c>
      <c r="N32" s="9">
        <v>15</v>
      </c>
      <c r="O32" s="9">
        <v>31</v>
      </c>
      <c r="P32" s="9">
        <v>16</v>
      </c>
      <c r="Q32" s="9">
        <v>12</v>
      </c>
      <c r="R32" s="9">
        <v>17</v>
      </c>
      <c r="S32" s="9">
        <v>9</v>
      </c>
      <c r="T32" s="9">
        <v>31</v>
      </c>
      <c r="U32" s="9">
        <v>26</v>
      </c>
      <c r="V32" s="9">
        <v>5895</v>
      </c>
      <c r="X32">
        <f t="shared" si="9"/>
        <v>30</v>
      </c>
      <c r="Y32">
        <f t="shared" si="0"/>
        <v>28</v>
      </c>
      <c r="Z32">
        <f t="shared" si="1"/>
        <v>17</v>
      </c>
      <c r="AA32">
        <f t="shared" si="2"/>
        <v>1</v>
      </c>
      <c r="AB32">
        <f t="shared" si="3"/>
        <v>16</v>
      </c>
      <c r="AC32">
        <f t="shared" si="4"/>
        <v>20</v>
      </c>
      <c r="AD32">
        <f t="shared" si="5"/>
        <v>15</v>
      </c>
      <c r="AE32">
        <f t="shared" si="6"/>
        <v>23</v>
      </c>
      <c r="AF32">
        <f t="shared" si="7"/>
        <v>1</v>
      </c>
      <c r="AG32">
        <f t="shared" si="8"/>
        <v>6</v>
      </c>
      <c r="AH32">
        <f t="shared" si="10"/>
        <v>5895</v>
      </c>
    </row>
    <row r="33" spans="1:34" ht="15" thickBot="1" x14ac:dyDescent="0.35">
      <c r="A33" s="8" t="s">
        <v>122</v>
      </c>
      <c r="B33" s="9">
        <v>9</v>
      </c>
      <c r="C33" s="9">
        <v>1</v>
      </c>
      <c r="D33" s="9">
        <v>15</v>
      </c>
      <c r="E33" s="9">
        <v>7</v>
      </c>
      <c r="F33" s="9">
        <v>18</v>
      </c>
      <c r="G33" s="9">
        <v>14</v>
      </c>
      <c r="H33" s="9">
        <v>6</v>
      </c>
      <c r="I33" s="9">
        <v>27</v>
      </c>
      <c r="J33" s="9">
        <v>30</v>
      </c>
      <c r="K33" s="9">
        <v>22</v>
      </c>
      <c r="L33" s="9">
        <v>23</v>
      </c>
      <c r="M33" s="9">
        <v>31</v>
      </c>
      <c r="N33" s="9">
        <v>17</v>
      </c>
      <c r="O33" s="9">
        <v>25</v>
      </c>
      <c r="P33" s="9">
        <v>14</v>
      </c>
      <c r="Q33" s="9">
        <v>18</v>
      </c>
      <c r="R33" s="9">
        <v>26</v>
      </c>
      <c r="S33" s="9">
        <v>5</v>
      </c>
      <c r="T33" s="9">
        <v>2</v>
      </c>
      <c r="U33" s="9">
        <v>10</v>
      </c>
      <c r="V33" s="9">
        <v>7475</v>
      </c>
      <c r="X33">
        <f t="shared" si="9"/>
        <v>9</v>
      </c>
      <c r="Y33">
        <f t="shared" si="0"/>
        <v>1</v>
      </c>
      <c r="Z33">
        <f t="shared" si="1"/>
        <v>15</v>
      </c>
      <c r="AA33">
        <f t="shared" si="2"/>
        <v>7</v>
      </c>
      <c r="AB33">
        <f t="shared" si="3"/>
        <v>18</v>
      </c>
      <c r="AC33">
        <f t="shared" si="4"/>
        <v>14</v>
      </c>
      <c r="AD33">
        <f t="shared" si="5"/>
        <v>6</v>
      </c>
      <c r="AE33">
        <f t="shared" si="6"/>
        <v>27</v>
      </c>
      <c r="AF33">
        <f t="shared" si="7"/>
        <v>30</v>
      </c>
      <c r="AG33">
        <f t="shared" si="8"/>
        <v>22</v>
      </c>
      <c r="AH33">
        <f t="shared" si="10"/>
        <v>7475</v>
      </c>
    </row>
    <row r="34" spans="1:34" ht="15" thickBot="1" x14ac:dyDescent="0.35">
      <c r="A34" s="8" t="s">
        <v>123</v>
      </c>
      <c r="B34" s="9">
        <v>15</v>
      </c>
      <c r="C34" s="9">
        <v>7</v>
      </c>
      <c r="D34" s="9">
        <v>13</v>
      </c>
      <c r="E34" s="9">
        <v>4</v>
      </c>
      <c r="F34" s="9">
        <v>10</v>
      </c>
      <c r="G34" s="9">
        <v>13</v>
      </c>
      <c r="H34" s="9">
        <v>17</v>
      </c>
      <c r="I34" s="9">
        <v>27</v>
      </c>
      <c r="J34" s="9">
        <v>13</v>
      </c>
      <c r="K34" s="9">
        <v>15</v>
      </c>
      <c r="L34" s="9">
        <v>17</v>
      </c>
      <c r="M34" s="9">
        <v>25</v>
      </c>
      <c r="N34" s="9">
        <v>19</v>
      </c>
      <c r="O34" s="9">
        <v>28</v>
      </c>
      <c r="P34" s="9">
        <v>22</v>
      </c>
      <c r="Q34" s="9">
        <v>19</v>
      </c>
      <c r="R34" s="9">
        <v>15</v>
      </c>
      <c r="S34" s="9">
        <v>5</v>
      </c>
      <c r="T34" s="9">
        <v>19</v>
      </c>
      <c r="U34" s="9">
        <v>17</v>
      </c>
      <c r="V34" s="9">
        <v>11929</v>
      </c>
      <c r="X34">
        <f t="shared" si="9"/>
        <v>15</v>
      </c>
      <c r="Y34">
        <f t="shared" si="0"/>
        <v>7</v>
      </c>
      <c r="Z34">
        <f t="shared" si="1"/>
        <v>13</v>
      </c>
      <c r="AA34">
        <f t="shared" si="2"/>
        <v>4</v>
      </c>
      <c r="AB34">
        <f t="shared" si="3"/>
        <v>10</v>
      </c>
      <c r="AC34">
        <f t="shared" si="4"/>
        <v>13</v>
      </c>
      <c r="AD34">
        <f t="shared" si="5"/>
        <v>17</v>
      </c>
      <c r="AE34">
        <f t="shared" si="6"/>
        <v>27</v>
      </c>
      <c r="AF34">
        <f t="shared" si="7"/>
        <v>13</v>
      </c>
      <c r="AG34">
        <f t="shared" si="8"/>
        <v>15</v>
      </c>
      <c r="AH34">
        <f t="shared" si="10"/>
        <v>11929</v>
      </c>
    </row>
    <row r="35" spans="1:34" ht="15" thickBot="1" x14ac:dyDescent="0.35">
      <c r="A35" s="8" t="s">
        <v>124</v>
      </c>
      <c r="B35" s="9">
        <v>18</v>
      </c>
      <c r="C35" s="9">
        <v>30</v>
      </c>
      <c r="D35" s="9">
        <v>7</v>
      </c>
      <c r="E35" s="9">
        <v>19</v>
      </c>
      <c r="F35" s="9">
        <v>18</v>
      </c>
      <c r="G35" s="9">
        <v>19</v>
      </c>
      <c r="H35" s="9">
        <v>4</v>
      </c>
      <c r="I35" s="9">
        <v>1</v>
      </c>
      <c r="J35" s="9">
        <v>27</v>
      </c>
      <c r="K35" s="9">
        <v>6</v>
      </c>
      <c r="L35" s="9">
        <v>14</v>
      </c>
      <c r="M35" s="9">
        <v>2</v>
      </c>
      <c r="N35" s="9">
        <v>25</v>
      </c>
      <c r="O35" s="9">
        <v>13</v>
      </c>
      <c r="P35" s="9">
        <v>14</v>
      </c>
      <c r="Q35" s="9">
        <v>13</v>
      </c>
      <c r="R35" s="9">
        <v>28</v>
      </c>
      <c r="S35" s="9">
        <v>31</v>
      </c>
      <c r="T35" s="9">
        <v>5</v>
      </c>
      <c r="U35" s="9">
        <v>26</v>
      </c>
      <c r="V35" s="9">
        <v>5480</v>
      </c>
      <c r="X35">
        <f t="shared" si="9"/>
        <v>18</v>
      </c>
      <c r="Y35">
        <f t="shared" si="0"/>
        <v>30</v>
      </c>
      <c r="Z35">
        <f t="shared" si="1"/>
        <v>7</v>
      </c>
      <c r="AA35">
        <f t="shared" si="2"/>
        <v>19</v>
      </c>
      <c r="AB35">
        <f t="shared" si="3"/>
        <v>18</v>
      </c>
      <c r="AC35">
        <f t="shared" si="4"/>
        <v>19</v>
      </c>
      <c r="AD35">
        <f t="shared" si="5"/>
        <v>4</v>
      </c>
      <c r="AE35">
        <f t="shared" si="6"/>
        <v>1</v>
      </c>
      <c r="AF35">
        <f t="shared" si="7"/>
        <v>27</v>
      </c>
      <c r="AG35">
        <f t="shared" si="8"/>
        <v>6</v>
      </c>
      <c r="AH35">
        <f t="shared" si="10"/>
        <v>5480</v>
      </c>
    </row>
    <row r="36" spans="1:34" ht="15" thickBot="1" x14ac:dyDescent="0.35">
      <c r="A36" s="8" t="s">
        <v>125</v>
      </c>
      <c r="B36" s="9">
        <v>12</v>
      </c>
      <c r="C36" s="9">
        <v>5</v>
      </c>
      <c r="D36" s="9">
        <v>20</v>
      </c>
      <c r="E36" s="9">
        <v>29</v>
      </c>
      <c r="F36" s="9">
        <v>4</v>
      </c>
      <c r="G36" s="9">
        <v>8</v>
      </c>
      <c r="H36" s="9">
        <v>30</v>
      </c>
      <c r="I36" s="9">
        <v>18</v>
      </c>
      <c r="J36" s="9">
        <v>26</v>
      </c>
      <c r="K36" s="9">
        <v>1</v>
      </c>
      <c r="L36" s="9">
        <v>20</v>
      </c>
      <c r="M36" s="9">
        <v>27</v>
      </c>
      <c r="N36" s="9">
        <v>12</v>
      </c>
      <c r="O36" s="9">
        <v>3</v>
      </c>
      <c r="P36" s="9">
        <v>28</v>
      </c>
      <c r="Q36" s="9">
        <v>24</v>
      </c>
      <c r="R36" s="9">
        <v>2</v>
      </c>
      <c r="S36" s="9">
        <v>14</v>
      </c>
      <c r="T36" s="9">
        <v>6</v>
      </c>
      <c r="U36" s="9">
        <v>31</v>
      </c>
      <c r="V36" s="9">
        <v>11756</v>
      </c>
      <c r="X36">
        <f t="shared" si="9"/>
        <v>12</v>
      </c>
      <c r="Y36">
        <f t="shared" si="0"/>
        <v>5</v>
      </c>
      <c r="Z36">
        <f t="shared" si="1"/>
        <v>20</v>
      </c>
      <c r="AA36">
        <f t="shared" si="2"/>
        <v>29</v>
      </c>
      <c r="AB36">
        <f t="shared" si="3"/>
        <v>4</v>
      </c>
      <c r="AC36">
        <f t="shared" si="4"/>
        <v>8</v>
      </c>
      <c r="AD36">
        <f t="shared" si="5"/>
        <v>30</v>
      </c>
      <c r="AE36">
        <f t="shared" si="6"/>
        <v>18</v>
      </c>
      <c r="AF36">
        <f t="shared" si="7"/>
        <v>26</v>
      </c>
      <c r="AG36">
        <f t="shared" si="8"/>
        <v>1</v>
      </c>
      <c r="AH36">
        <f t="shared" si="10"/>
        <v>11756</v>
      </c>
    </row>
    <row r="37" spans="1:34" ht="15" thickBot="1" x14ac:dyDescent="0.35">
      <c r="A37" s="8" t="s">
        <v>126</v>
      </c>
      <c r="B37" s="9">
        <v>21</v>
      </c>
      <c r="C37" s="9">
        <v>23</v>
      </c>
      <c r="D37" s="9">
        <v>28</v>
      </c>
      <c r="E37" s="9">
        <v>3</v>
      </c>
      <c r="F37" s="9">
        <v>3</v>
      </c>
      <c r="G37" s="9">
        <v>29</v>
      </c>
      <c r="H37" s="9">
        <v>16</v>
      </c>
      <c r="I37" s="9">
        <v>1</v>
      </c>
      <c r="J37" s="9">
        <v>22</v>
      </c>
      <c r="K37" s="9">
        <v>15</v>
      </c>
      <c r="L37" s="9">
        <v>11</v>
      </c>
      <c r="M37" s="9">
        <v>9</v>
      </c>
      <c r="N37" s="9">
        <v>4</v>
      </c>
      <c r="O37" s="9">
        <v>29</v>
      </c>
      <c r="P37" s="9">
        <v>29</v>
      </c>
      <c r="Q37" s="9">
        <v>3</v>
      </c>
      <c r="R37" s="9">
        <v>16</v>
      </c>
      <c r="S37" s="9">
        <v>31</v>
      </c>
      <c r="T37" s="9">
        <v>10</v>
      </c>
      <c r="U37" s="9">
        <v>17</v>
      </c>
      <c r="V37" s="9">
        <v>10942</v>
      </c>
      <c r="X37">
        <f t="shared" si="9"/>
        <v>21</v>
      </c>
      <c r="Y37">
        <f t="shared" si="0"/>
        <v>23</v>
      </c>
      <c r="Z37">
        <f t="shared" si="1"/>
        <v>28</v>
      </c>
      <c r="AA37">
        <f t="shared" si="2"/>
        <v>3</v>
      </c>
      <c r="AB37">
        <f t="shared" si="3"/>
        <v>3</v>
      </c>
      <c r="AC37">
        <f t="shared" si="4"/>
        <v>29</v>
      </c>
      <c r="AD37">
        <f t="shared" si="5"/>
        <v>16</v>
      </c>
      <c r="AE37">
        <f t="shared" si="6"/>
        <v>1</v>
      </c>
      <c r="AF37">
        <f t="shared" si="7"/>
        <v>22</v>
      </c>
      <c r="AG37">
        <f t="shared" si="8"/>
        <v>15</v>
      </c>
      <c r="AH37">
        <f t="shared" si="10"/>
        <v>10942</v>
      </c>
    </row>
    <row r="38" spans="1:34" ht="15" thickBot="1" x14ac:dyDescent="0.35">
      <c r="A38" s="8" t="s">
        <v>127</v>
      </c>
      <c r="B38" s="9">
        <v>21</v>
      </c>
      <c r="C38" s="9">
        <v>14</v>
      </c>
      <c r="D38" s="9">
        <v>9</v>
      </c>
      <c r="E38" s="9">
        <v>22</v>
      </c>
      <c r="F38" s="9">
        <v>24</v>
      </c>
      <c r="G38" s="9">
        <v>4</v>
      </c>
      <c r="H38" s="9">
        <v>31</v>
      </c>
      <c r="I38" s="9">
        <v>14</v>
      </c>
      <c r="J38" s="9">
        <v>18</v>
      </c>
      <c r="K38" s="9">
        <v>6</v>
      </c>
      <c r="L38" s="9">
        <v>11</v>
      </c>
      <c r="M38" s="9">
        <v>18</v>
      </c>
      <c r="N38" s="9">
        <v>23</v>
      </c>
      <c r="O38" s="9">
        <v>10</v>
      </c>
      <c r="P38" s="9">
        <v>8</v>
      </c>
      <c r="Q38" s="9">
        <v>28</v>
      </c>
      <c r="R38" s="9">
        <v>1</v>
      </c>
      <c r="S38" s="9">
        <v>18</v>
      </c>
      <c r="T38" s="9">
        <v>14</v>
      </c>
      <c r="U38" s="9">
        <v>26</v>
      </c>
      <c r="V38" s="9">
        <v>9400</v>
      </c>
      <c r="X38">
        <f t="shared" si="9"/>
        <v>21</v>
      </c>
      <c r="Y38">
        <f t="shared" si="0"/>
        <v>14</v>
      </c>
      <c r="Z38">
        <f t="shared" si="1"/>
        <v>9</v>
      </c>
      <c r="AA38">
        <f t="shared" si="2"/>
        <v>22</v>
      </c>
      <c r="AB38">
        <f t="shared" si="3"/>
        <v>24</v>
      </c>
      <c r="AC38">
        <f t="shared" si="4"/>
        <v>4</v>
      </c>
      <c r="AD38">
        <f t="shared" si="5"/>
        <v>31</v>
      </c>
      <c r="AE38">
        <f t="shared" si="6"/>
        <v>14</v>
      </c>
      <c r="AF38">
        <f t="shared" si="7"/>
        <v>18</v>
      </c>
      <c r="AG38">
        <f t="shared" si="8"/>
        <v>6</v>
      </c>
      <c r="AH38">
        <f t="shared" si="10"/>
        <v>9400</v>
      </c>
    </row>
    <row r="39" spans="1:34" ht="18.600000000000001" thickBot="1" x14ac:dyDescent="0.35">
      <c r="A39" s="4"/>
    </row>
    <row r="40" spans="1:34" ht="15" thickBot="1" x14ac:dyDescent="0.35">
      <c r="A40" s="8" t="s">
        <v>128</v>
      </c>
      <c r="B40" s="8" t="s">
        <v>76</v>
      </c>
      <c r="C40" s="8" t="s">
        <v>77</v>
      </c>
      <c r="D40" s="8" t="s">
        <v>78</v>
      </c>
      <c r="E40" s="8" t="s">
        <v>79</v>
      </c>
      <c r="F40" s="8" t="s">
        <v>80</v>
      </c>
      <c r="G40" s="8" t="s">
        <v>81</v>
      </c>
      <c r="H40" s="8" t="s">
        <v>82</v>
      </c>
      <c r="I40" s="8" t="s">
        <v>83</v>
      </c>
      <c r="J40" s="8" t="s">
        <v>84</v>
      </c>
      <c r="K40" s="8" t="s">
        <v>85</v>
      </c>
      <c r="L40" s="8" t="s">
        <v>86</v>
      </c>
      <c r="M40" s="8" t="s">
        <v>87</v>
      </c>
      <c r="N40" s="8" t="s">
        <v>88</v>
      </c>
      <c r="O40" s="8" t="s">
        <v>89</v>
      </c>
      <c r="P40" s="8" t="s">
        <v>90</v>
      </c>
      <c r="Q40" s="8" t="s">
        <v>91</v>
      </c>
      <c r="R40" s="8" t="s">
        <v>92</v>
      </c>
      <c r="S40" s="8" t="s">
        <v>93</v>
      </c>
      <c r="T40" s="8" t="s">
        <v>94</v>
      </c>
      <c r="U40" s="8" t="s">
        <v>95</v>
      </c>
    </row>
    <row r="41" spans="1:34" ht="15" thickBot="1" x14ac:dyDescent="0.35">
      <c r="A41" s="8" t="s">
        <v>129</v>
      </c>
      <c r="B41" s="9" t="s">
        <v>130</v>
      </c>
      <c r="C41" s="9" t="s">
        <v>131</v>
      </c>
      <c r="D41" s="9" t="s">
        <v>132</v>
      </c>
      <c r="E41" s="9" t="s">
        <v>133</v>
      </c>
      <c r="F41" s="9" t="s">
        <v>134</v>
      </c>
      <c r="G41" s="9" t="s">
        <v>135</v>
      </c>
      <c r="H41" s="9" t="s">
        <v>136</v>
      </c>
      <c r="I41" s="9" t="s">
        <v>137</v>
      </c>
      <c r="J41" s="9" t="s">
        <v>138</v>
      </c>
      <c r="K41" s="9" t="s">
        <v>139</v>
      </c>
      <c r="L41" s="9" t="s">
        <v>140</v>
      </c>
      <c r="M41" s="9" t="s">
        <v>141</v>
      </c>
      <c r="N41" s="9" t="s">
        <v>142</v>
      </c>
      <c r="O41" s="9" t="s">
        <v>143</v>
      </c>
      <c r="P41" s="9" t="s">
        <v>144</v>
      </c>
      <c r="Q41" s="9" t="s">
        <v>145</v>
      </c>
      <c r="R41" s="9" t="s">
        <v>146</v>
      </c>
      <c r="S41" s="9" t="s">
        <v>147</v>
      </c>
      <c r="T41" s="9" t="s">
        <v>148</v>
      </c>
      <c r="U41" s="9" t="s">
        <v>149</v>
      </c>
    </row>
    <row r="42" spans="1:34" ht="15" thickBot="1" x14ac:dyDescent="0.35">
      <c r="A42" s="8" t="s">
        <v>150</v>
      </c>
      <c r="B42" s="9" t="s">
        <v>151</v>
      </c>
      <c r="C42" s="9" t="s">
        <v>131</v>
      </c>
      <c r="D42" s="9" t="s">
        <v>132</v>
      </c>
      <c r="E42" s="9" t="s">
        <v>133</v>
      </c>
      <c r="F42" s="9" t="s">
        <v>152</v>
      </c>
      <c r="G42" s="9" t="s">
        <v>153</v>
      </c>
      <c r="H42" s="9" t="s">
        <v>136</v>
      </c>
      <c r="I42" s="9" t="s">
        <v>137</v>
      </c>
      <c r="J42" s="9" t="s">
        <v>138</v>
      </c>
      <c r="K42" s="9" t="s">
        <v>154</v>
      </c>
      <c r="L42" s="9" t="s">
        <v>140</v>
      </c>
      <c r="M42" s="9" t="s">
        <v>141</v>
      </c>
      <c r="N42" s="9" t="s">
        <v>142</v>
      </c>
      <c r="O42" s="9" t="s">
        <v>143</v>
      </c>
      <c r="P42" s="9" t="s">
        <v>155</v>
      </c>
      <c r="Q42" s="9" t="s">
        <v>145</v>
      </c>
      <c r="R42" s="9" t="s">
        <v>146</v>
      </c>
      <c r="S42" s="9" t="s">
        <v>147</v>
      </c>
      <c r="T42" s="9" t="s">
        <v>148</v>
      </c>
      <c r="U42" s="9" t="s">
        <v>149</v>
      </c>
    </row>
    <row r="43" spans="1:34" ht="15" thickBot="1" x14ac:dyDescent="0.35">
      <c r="A43" s="8" t="s">
        <v>156</v>
      </c>
      <c r="B43" s="9" t="s">
        <v>151</v>
      </c>
      <c r="C43" s="9" t="s">
        <v>131</v>
      </c>
      <c r="D43" s="9" t="s">
        <v>157</v>
      </c>
      <c r="E43" s="9" t="s">
        <v>133</v>
      </c>
      <c r="F43" s="9" t="s">
        <v>152</v>
      </c>
      <c r="G43" s="9" t="s">
        <v>153</v>
      </c>
      <c r="H43" s="9" t="s">
        <v>158</v>
      </c>
      <c r="I43" s="9" t="s">
        <v>137</v>
      </c>
      <c r="J43" s="9" t="s">
        <v>138</v>
      </c>
      <c r="K43" s="9" t="s">
        <v>154</v>
      </c>
      <c r="L43" s="9" t="s">
        <v>140</v>
      </c>
      <c r="M43" s="9" t="s">
        <v>141</v>
      </c>
      <c r="N43" s="9" t="s">
        <v>159</v>
      </c>
      <c r="O43" s="9" t="s">
        <v>143</v>
      </c>
      <c r="P43" s="9" t="s">
        <v>155</v>
      </c>
      <c r="Q43" s="9" t="s">
        <v>145</v>
      </c>
      <c r="R43" s="9" t="s">
        <v>146</v>
      </c>
      <c r="S43" s="9" t="s">
        <v>147</v>
      </c>
      <c r="T43" s="9" t="s">
        <v>154</v>
      </c>
      <c r="U43" s="9" t="s">
        <v>149</v>
      </c>
    </row>
    <row r="44" spans="1:34" ht="15" thickBot="1" x14ac:dyDescent="0.35">
      <c r="A44" s="8" t="s">
        <v>160</v>
      </c>
      <c r="B44" s="9" t="s">
        <v>151</v>
      </c>
      <c r="C44" s="9" t="s">
        <v>131</v>
      </c>
      <c r="D44" s="9" t="s">
        <v>157</v>
      </c>
      <c r="E44" s="9" t="s">
        <v>133</v>
      </c>
      <c r="F44" s="9" t="s">
        <v>152</v>
      </c>
      <c r="G44" s="9" t="s">
        <v>153</v>
      </c>
      <c r="H44" s="9" t="s">
        <v>158</v>
      </c>
      <c r="I44" s="9" t="s">
        <v>161</v>
      </c>
      <c r="J44" s="9" t="s">
        <v>138</v>
      </c>
      <c r="K44" s="9" t="s">
        <v>154</v>
      </c>
      <c r="L44" s="9" t="s">
        <v>140</v>
      </c>
      <c r="M44" s="9" t="s">
        <v>162</v>
      </c>
      <c r="N44" s="9" t="s">
        <v>159</v>
      </c>
      <c r="O44" s="9" t="s">
        <v>143</v>
      </c>
      <c r="P44" s="9" t="s">
        <v>155</v>
      </c>
      <c r="Q44" s="9" t="s">
        <v>163</v>
      </c>
      <c r="R44" s="9" t="s">
        <v>164</v>
      </c>
      <c r="S44" s="9" t="s">
        <v>147</v>
      </c>
      <c r="T44" s="9" t="s">
        <v>154</v>
      </c>
      <c r="U44" s="9" t="s">
        <v>149</v>
      </c>
    </row>
    <row r="45" spans="1:34" ht="15" thickBot="1" x14ac:dyDescent="0.35">
      <c r="A45" s="8" t="s">
        <v>165</v>
      </c>
      <c r="B45" s="9" t="s">
        <v>151</v>
      </c>
      <c r="C45" s="9" t="s">
        <v>131</v>
      </c>
      <c r="D45" s="9" t="s">
        <v>157</v>
      </c>
      <c r="E45" s="9" t="s">
        <v>133</v>
      </c>
      <c r="F45" s="9" t="s">
        <v>152</v>
      </c>
      <c r="G45" s="9" t="s">
        <v>153</v>
      </c>
      <c r="H45" s="9" t="s">
        <v>154</v>
      </c>
      <c r="I45" s="9" t="s">
        <v>166</v>
      </c>
      <c r="J45" s="9" t="s">
        <v>138</v>
      </c>
      <c r="K45" s="9" t="s">
        <v>154</v>
      </c>
      <c r="L45" s="9" t="s">
        <v>154</v>
      </c>
      <c r="M45" s="9" t="s">
        <v>162</v>
      </c>
      <c r="N45" s="9" t="s">
        <v>159</v>
      </c>
      <c r="O45" s="9" t="s">
        <v>143</v>
      </c>
      <c r="P45" s="9" t="s">
        <v>155</v>
      </c>
      <c r="Q45" s="9" t="s">
        <v>167</v>
      </c>
      <c r="R45" s="9" t="s">
        <v>168</v>
      </c>
      <c r="S45" s="9" t="s">
        <v>147</v>
      </c>
      <c r="T45" s="9" t="s">
        <v>154</v>
      </c>
      <c r="U45" s="9" t="s">
        <v>149</v>
      </c>
    </row>
    <row r="46" spans="1:34" ht="15" thickBot="1" x14ac:dyDescent="0.35">
      <c r="A46" s="8" t="s">
        <v>169</v>
      </c>
      <c r="B46" s="9" t="s">
        <v>170</v>
      </c>
      <c r="C46" s="9" t="s">
        <v>131</v>
      </c>
      <c r="D46" s="9" t="s">
        <v>157</v>
      </c>
      <c r="E46" s="9" t="s">
        <v>171</v>
      </c>
      <c r="F46" s="9" t="s">
        <v>152</v>
      </c>
      <c r="G46" s="9" t="s">
        <v>172</v>
      </c>
      <c r="H46" s="9" t="s">
        <v>154</v>
      </c>
      <c r="I46" s="9" t="s">
        <v>154</v>
      </c>
      <c r="J46" s="9" t="s">
        <v>138</v>
      </c>
      <c r="K46" s="9" t="s">
        <v>154</v>
      </c>
      <c r="L46" s="9" t="s">
        <v>154</v>
      </c>
      <c r="M46" s="9" t="s">
        <v>162</v>
      </c>
      <c r="N46" s="9" t="s">
        <v>159</v>
      </c>
      <c r="O46" s="9" t="s">
        <v>154</v>
      </c>
      <c r="P46" s="9" t="s">
        <v>155</v>
      </c>
      <c r="Q46" s="9" t="s">
        <v>167</v>
      </c>
      <c r="R46" s="9" t="s">
        <v>168</v>
      </c>
      <c r="S46" s="9" t="s">
        <v>173</v>
      </c>
      <c r="T46" s="9" t="s">
        <v>154</v>
      </c>
      <c r="U46" s="9" t="s">
        <v>149</v>
      </c>
    </row>
    <row r="47" spans="1:34" ht="15" thickBot="1" x14ac:dyDescent="0.35">
      <c r="A47" s="8" t="s">
        <v>174</v>
      </c>
      <c r="B47" s="9" t="s">
        <v>170</v>
      </c>
      <c r="C47" s="9" t="s">
        <v>131</v>
      </c>
      <c r="D47" s="9" t="s">
        <v>157</v>
      </c>
      <c r="E47" s="9" t="s">
        <v>171</v>
      </c>
      <c r="F47" s="9" t="s">
        <v>152</v>
      </c>
      <c r="G47" s="9" t="s">
        <v>172</v>
      </c>
      <c r="H47" s="9" t="s">
        <v>154</v>
      </c>
      <c r="I47" s="9" t="s">
        <v>154</v>
      </c>
      <c r="J47" s="9" t="s">
        <v>138</v>
      </c>
      <c r="K47" s="9" t="s">
        <v>154</v>
      </c>
      <c r="L47" s="9" t="s">
        <v>154</v>
      </c>
      <c r="M47" s="9" t="s">
        <v>162</v>
      </c>
      <c r="N47" s="9" t="s">
        <v>159</v>
      </c>
      <c r="O47" s="9" t="s">
        <v>154</v>
      </c>
      <c r="P47" s="9" t="s">
        <v>155</v>
      </c>
      <c r="Q47" s="9" t="s">
        <v>167</v>
      </c>
      <c r="R47" s="9" t="s">
        <v>168</v>
      </c>
      <c r="S47" s="9" t="s">
        <v>173</v>
      </c>
      <c r="T47" s="9" t="s">
        <v>154</v>
      </c>
      <c r="U47" s="9" t="s">
        <v>175</v>
      </c>
    </row>
    <row r="48" spans="1:34" ht="15" thickBot="1" x14ac:dyDescent="0.35">
      <c r="A48" s="8" t="s">
        <v>176</v>
      </c>
      <c r="B48" s="9" t="s">
        <v>177</v>
      </c>
      <c r="C48" s="9" t="s">
        <v>178</v>
      </c>
      <c r="D48" s="9" t="s">
        <v>157</v>
      </c>
      <c r="E48" s="9" t="s">
        <v>171</v>
      </c>
      <c r="F48" s="9" t="s">
        <v>152</v>
      </c>
      <c r="G48" s="9" t="s">
        <v>179</v>
      </c>
      <c r="H48" s="9" t="s">
        <v>154</v>
      </c>
      <c r="I48" s="9" t="s">
        <v>154</v>
      </c>
      <c r="J48" s="9" t="s">
        <v>138</v>
      </c>
      <c r="K48" s="9" t="s">
        <v>154</v>
      </c>
      <c r="L48" s="9" t="s">
        <v>154</v>
      </c>
      <c r="M48" s="9" t="s">
        <v>162</v>
      </c>
      <c r="N48" s="9" t="s">
        <v>159</v>
      </c>
      <c r="O48" s="9" t="s">
        <v>154</v>
      </c>
      <c r="P48" s="9" t="s">
        <v>155</v>
      </c>
      <c r="Q48" s="9" t="s">
        <v>167</v>
      </c>
      <c r="R48" s="9" t="s">
        <v>168</v>
      </c>
      <c r="S48" s="9" t="s">
        <v>173</v>
      </c>
      <c r="T48" s="9" t="s">
        <v>154</v>
      </c>
      <c r="U48" s="9" t="s">
        <v>175</v>
      </c>
    </row>
    <row r="49" spans="1:21" ht="15" thickBot="1" x14ac:dyDescent="0.35">
      <c r="A49" s="8" t="s">
        <v>180</v>
      </c>
      <c r="B49" s="9" t="s">
        <v>181</v>
      </c>
      <c r="C49" s="9" t="s">
        <v>178</v>
      </c>
      <c r="D49" s="9" t="s">
        <v>182</v>
      </c>
      <c r="E49" s="9" t="s">
        <v>171</v>
      </c>
      <c r="F49" s="9" t="s">
        <v>152</v>
      </c>
      <c r="G49" s="9" t="s">
        <v>179</v>
      </c>
      <c r="H49" s="9" t="s">
        <v>154</v>
      </c>
      <c r="I49" s="9" t="s">
        <v>154</v>
      </c>
      <c r="J49" s="9" t="s">
        <v>138</v>
      </c>
      <c r="K49" s="9" t="s">
        <v>154</v>
      </c>
      <c r="L49" s="9" t="s">
        <v>154</v>
      </c>
      <c r="M49" s="9" t="s">
        <v>162</v>
      </c>
      <c r="N49" s="9" t="s">
        <v>154</v>
      </c>
      <c r="O49" s="9" t="s">
        <v>154</v>
      </c>
      <c r="P49" s="9" t="s">
        <v>155</v>
      </c>
      <c r="Q49" s="9" t="s">
        <v>167</v>
      </c>
      <c r="R49" s="9" t="s">
        <v>168</v>
      </c>
      <c r="S49" s="9" t="s">
        <v>154</v>
      </c>
      <c r="T49" s="9" t="s">
        <v>154</v>
      </c>
      <c r="U49" s="9" t="s">
        <v>175</v>
      </c>
    </row>
    <row r="50" spans="1:21" ht="15" thickBot="1" x14ac:dyDescent="0.35">
      <c r="A50" s="8" t="s">
        <v>183</v>
      </c>
      <c r="B50" s="9" t="s">
        <v>181</v>
      </c>
      <c r="C50" s="9" t="s">
        <v>178</v>
      </c>
      <c r="D50" s="9" t="s">
        <v>182</v>
      </c>
      <c r="E50" s="9" t="s">
        <v>171</v>
      </c>
      <c r="F50" s="9" t="s">
        <v>152</v>
      </c>
      <c r="G50" s="9" t="s">
        <v>179</v>
      </c>
      <c r="H50" s="9" t="s">
        <v>154</v>
      </c>
      <c r="I50" s="9" t="s">
        <v>154</v>
      </c>
      <c r="J50" s="9" t="s">
        <v>138</v>
      </c>
      <c r="K50" s="9" t="s">
        <v>154</v>
      </c>
      <c r="L50" s="9" t="s">
        <v>154</v>
      </c>
      <c r="M50" s="9" t="s">
        <v>162</v>
      </c>
      <c r="N50" s="9" t="s">
        <v>154</v>
      </c>
      <c r="O50" s="9" t="s">
        <v>154</v>
      </c>
      <c r="P50" s="9" t="s">
        <v>184</v>
      </c>
      <c r="Q50" s="9" t="s">
        <v>167</v>
      </c>
      <c r="R50" s="9" t="s">
        <v>168</v>
      </c>
      <c r="S50" s="9" t="s">
        <v>154</v>
      </c>
      <c r="T50" s="9" t="s">
        <v>154</v>
      </c>
      <c r="U50" s="9" t="s">
        <v>175</v>
      </c>
    </row>
    <row r="51" spans="1:21" ht="15" thickBot="1" x14ac:dyDescent="0.35">
      <c r="A51" s="8" t="s">
        <v>185</v>
      </c>
      <c r="B51" s="9" t="s">
        <v>181</v>
      </c>
      <c r="C51" s="9" t="s">
        <v>178</v>
      </c>
      <c r="D51" s="9" t="s">
        <v>182</v>
      </c>
      <c r="E51" s="9" t="s">
        <v>171</v>
      </c>
      <c r="F51" s="9" t="s">
        <v>152</v>
      </c>
      <c r="G51" s="9" t="s">
        <v>179</v>
      </c>
      <c r="H51" s="9" t="s">
        <v>154</v>
      </c>
      <c r="I51" s="9" t="s">
        <v>154</v>
      </c>
      <c r="J51" s="9" t="s">
        <v>138</v>
      </c>
      <c r="K51" s="9" t="s">
        <v>154</v>
      </c>
      <c r="L51" s="9" t="s">
        <v>154</v>
      </c>
      <c r="M51" s="9" t="s">
        <v>162</v>
      </c>
      <c r="N51" s="9" t="s">
        <v>154</v>
      </c>
      <c r="O51" s="9" t="s">
        <v>154</v>
      </c>
      <c r="P51" s="9" t="s">
        <v>184</v>
      </c>
      <c r="Q51" s="9" t="s">
        <v>167</v>
      </c>
      <c r="R51" s="9" t="s">
        <v>168</v>
      </c>
      <c r="S51" s="9" t="s">
        <v>154</v>
      </c>
      <c r="T51" s="9" t="s">
        <v>154</v>
      </c>
      <c r="U51" s="9" t="s">
        <v>186</v>
      </c>
    </row>
    <row r="52" spans="1:21" ht="15" thickBot="1" x14ac:dyDescent="0.35">
      <c r="A52" s="8" t="s">
        <v>187</v>
      </c>
      <c r="B52" s="9" t="s">
        <v>181</v>
      </c>
      <c r="C52" s="9" t="s">
        <v>178</v>
      </c>
      <c r="D52" s="9" t="s">
        <v>182</v>
      </c>
      <c r="E52" s="9" t="s">
        <v>171</v>
      </c>
      <c r="F52" s="9" t="s">
        <v>152</v>
      </c>
      <c r="G52" s="9" t="s">
        <v>179</v>
      </c>
      <c r="H52" s="9" t="s">
        <v>154</v>
      </c>
      <c r="I52" s="9" t="s">
        <v>154</v>
      </c>
      <c r="J52" s="9" t="s">
        <v>138</v>
      </c>
      <c r="K52" s="9" t="s">
        <v>154</v>
      </c>
      <c r="L52" s="9" t="s">
        <v>154</v>
      </c>
      <c r="M52" s="9" t="s">
        <v>162</v>
      </c>
      <c r="N52" s="9" t="s">
        <v>154</v>
      </c>
      <c r="O52" s="9" t="s">
        <v>154</v>
      </c>
      <c r="P52" s="9" t="s">
        <v>184</v>
      </c>
      <c r="Q52" s="9" t="s">
        <v>188</v>
      </c>
      <c r="R52" s="9" t="s">
        <v>168</v>
      </c>
      <c r="S52" s="9" t="s">
        <v>154</v>
      </c>
      <c r="T52" s="9" t="s">
        <v>154</v>
      </c>
      <c r="U52" s="9" t="s">
        <v>186</v>
      </c>
    </row>
    <row r="53" spans="1:21" ht="15" thickBot="1" x14ac:dyDescent="0.35">
      <c r="A53" s="8" t="s">
        <v>189</v>
      </c>
      <c r="B53" s="9" t="s">
        <v>181</v>
      </c>
      <c r="C53" s="9" t="s">
        <v>178</v>
      </c>
      <c r="D53" s="9" t="s">
        <v>182</v>
      </c>
      <c r="E53" s="9" t="s">
        <v>171</v>
      </c>
      <c r="F53" s="9" t="s">
        <v>152</v>
      </c>
      <c r="G53" s="9" t="s">
        <v>179</v>
      </c>
      <c r="H53" s="9" t="s">
        <v>154</v>
      </c>
      <c r="I53" s="9" t="s">
        <v>154</v>
      </c>
      <c r="J53" s="9" t="s">
        <v>138</v>
      </c>
      <c r="K53" s="9" t="s">
        <v>154</v>
      </c>
      <c r="L53" s="9" t="s">
        <v>154</v>
      </c>
      <c r="M53" s="9" t="s">
        <v>190</v>
      </c>
      <c r="N53" s="9" t="s">
        <v>154</v>
      </c>
      <c r="O53" s="9" t="s">
        <v>154</v>
      </c>
      <c r="P53" s="9" t="s">
        <v>154</v>
      </c>
      <c r="Q53" s="9" t="s">
        <v>188</v>
      </c>
      <c r="R53" s="9" t="s">
        <v>168</v>
      </c>
      <c r="S53" s="9" t="s">
        <v>154</v>
      </c>
      <c r="T53" s="9" t="s">
        <v>154</v>
      </c>
      <c r="U53" s="9" t="s">
        <v>186</v>
      </c>
    </row>
    <row r="54" spans="1:21" ht="15" thickBot="1" x14ac:dyDescent="0.35">
      <c r="A54" s="8" t="s">
        <v>191</v>
      </c>
      <c r="B54" s="9" t="s">
        <v>181</v>
      </c>
      <c r="C54" s="9" t="s">
        <v>178</v>
      </c>
      <c r="D54" s="9" t="s">
        <v>154</v>
      </c>
      <c r="E54" s="9" t="s">
        <v>192</v>
      </c>
      <c r="F54" s="9" t="s">
        <v>152</v>
      </c>
      <c r="G54" s="9" t="s">
        <v>193</v>
      </c>
      <c r="H54" s="9" t="s">
        <v>154</v>
      </c>
      <c r="I54" s="9" t="s">
        <v>154</v>
      </c>
      <c r="J54" s="9" t="s">
        <v>138</v>
      </c>
      <c r="K54" s="9" t="s">
        <v>154</v>
      </c>
      <c r="L54" s="9" t="s">
        <v>154</v>
      </c>
      <c r="M54" s="9" t="s">
        <v>190</v>
      </c>
      <c r="N54" s="9" t="s">
        <v>154</v>
      </c>
      <c r="O54" s="9" t="s">
        <v>154</v>
      </c>
      <c r="P54" s="9" t="s">
        <v>154</v>
      </c>
      <c r="Q54" s="9" t="s">
        <v>188</v>
      </c>
      <c r="R54" s="9" t="s">
        <v>168</v>
      </c>
      <c r="S54" s="9" t="s">
        <v>154</v>
      </c>
      <c r="T54" s="9" t="s">
        <v>154</v>
      </c>
      <c r="U54" s="9" t="s">
        <v>186</v>
      </c>
    </row>
    <row r="55" spans="1:21" ht="15" thickBot="1" x14ac:dyDescent="0.35">
      <c r="A55" s="8" t="s">
        <v>194</v>
      </c>
      <c r="B55" s="9" t="s">
        <v>181</v>
      </c>
      <c r="C55" s="9" t="s">
        <v>178</v>
      </c>
      <c r="D55" s="9" t="s">
        <v>154</v>
      </c>
      <c r="E55" s="9" t="s">
        <v>154</v>
      </c>
      <c r="F55" s="9" t="s">
        <v>154</v>
      </c>
      <c r="G55" s="9" t="s">
        <v>193</v>
      </c>
      <c r="H55" s="9" t="s">
        <v>154</v>
      </c>
      <c r="I55" s="9" t="s">
        <v>154</v>
      </c>
      <c r="J55" s="9" t="s">
        <v>195</v>
      </c>
      <c r="K55" s="9" t="s">
        <v>154</v>
      </c>
      <c r="L55" s="9" t="s">
        <v>154</v>
      </c>
      <c r="M55" s="9" t="s">
        <v>190</v>
      </c>
      <c r="N55" s="9" t="s">
        <v>154</v>
      </c>
      <c r="O55" s="9" t="s">
        <v>154</v>
      </c>
      <c r="P55" s="9" t="s">
        <v>154</v>
      </c>
      <c r="Q55" s="9" t="s">
        <v>188</v>
      </c>
      <c r="R55" s="9" t="s">
        <v>168</v>
      </c>
      <c r="S55" s="9" t="s">
        <v>154</v>
      </c>
      <c r="T55" s="9" t="s">
        <v>154</v>
      </c>
      <c r="U55" s="9" t="s">
        <v>186</v>
      </c>
    </row>
    <row r="56" spans="1:21" ht="15" thickBot="1" x14ac:dyDescent="0.35">
      <c r="A56" s="8" t="s">
        <v>196</v>
      </c>
      <c r="B56" s="9" t="s">
        <v>181</v>
      </c>
      <c r="C56" s="9" t="s">
        <v>178</v>
      </c>
      <c r="D56" s="9" t="s">
        <v>154</v>
      </c>
      <c r="E56" s="9" t="s">
        <v>154</v>
      </c>
      <c r="F56" s="9" t="s">
        <v>154</v>
      </c>
      <c r="G56" s="9" t="s">
        <v>154</v>
      </c>
      <c r="H56" s="9" t="s">
        <v>154</v>
      </c>
      <c r="I56" s="9" t="s">
        <v>154</v>
      </c>
      <c r="J56" s="9" t="s">
        <v>197</v>
      </c>
      <c r="K56" s="9" t="s">
        <v>154</v>
      </c>
      <c r="L56" s="9" t="s">
        <v>154</v>
      </c>
      <c r="M56" s="9" t="s">
        <v>190</v>
      </c>
      <c r="N56" s="9" t="s">
        <v>154</v>
      </c>
      <c r="O56" s="9" t="s">
        <v>154</v>
      </c>
      <c r="P56" s="9" t="s">
        <v>154</v>
      </c>
      <c r="Q56" s="9" t="s">
        <v>188</v>
      </c>
      <c r="R56" s="9" t="s">
        <v>168</v>
      </c>
      <c r="S56" s="9" t="s">
        <v>154</v>
      </c>
      <c r="T56" s="9" t="s">
        <v>154</v>
      </c>
      <c r="U56" s="9" t="s">
        <v>186</v>
      </c>
    </row>
    <row r="57" spans="1:21" ht="15" thickBot="1" x14ac:dyDescent="0.35">
      <c r="A57" s="8" t="s">
        <v>198</v>
      </c>
      <c r="B57" s="9" t="s">
        <v>181</v>
      </c>
      <c r="C57" s="9" t="s">
        <v>178</v>
      </c>
      <c r="D57" s="9" t="s">
        <v>154</v>
      </c>
      <c r="E57" s="9" t="s">
        <v>154</v>
      </c>
      <c r="F57" s="9" t="s">
        <v>154</v>
      </c>
      <c r="G57" s="9" t="s">
        <v>154</v>
      </c>
      <c r="H57" s="9" t="s">
        <v>154</v>
      </c>
      <c r="I57" s="9" t="s">
        <v>154</v>
      </c>
      <c r="J57" s="9" t="s">
        <v>199</v>
      </c>
      <c r="K57" s="9" t="s">
        <v>154</v>
      </c>
      <c r="L57" s="9" t="s">
        <v>154</v>
      </c>
      <c r="M57" s="9" t="s">
        <v>190</v>
      </c>
      <c r="N57" s="9" t="s">
        <v>154</v>
      </c>
      <c r="O57" s="9" t="s">
        <v>154</v>
      </c>
      <c r="P57" s="9" t="s">
        <v>154</v>
      </c>
      <c r="Q57" s="9" t="s">
        <v>188</v>
      </c>
      <c r="R57" s="9" t="s">
        <v>154</v>
      </c>
      <c r="S57" s="9" t="s">
        <v>154</v>
      </c>
      <c r="T57" s="9" t="s">
        <v>154</v>
      </c>
      <c r="U57" s="9" t="s">
        <v>186</v>
      </c>
    </row>
    <row r="58" spans="1:21" ht="15" thickBot="1" x14ac:dyDescent="0.35">
      <c r="A58" s="8" t="s">
        <v>200</v>
      </c>
      <c r="B58" s="9" t="s">
        <v>181</v>
      </c>
      <c r="C58" s="9" t="s">
        <v>178</v>
      </c>
      <c r="D58" s="9" t="s">
        <v>154</v>
      </c>
      <c r="E58" s="9" t="s">
        <v>154</v>
      </c>
      <c r="F58" s="9" t="s">
        <v>154</v>
      </c>
      <c r="G58" s="9" t="s">
        <v>154</v>
      </c>
      <c r="H58" s="9" t="s">
        <v>154</v>
      </c>
      <c r="I58" s="9" t="s">
        <v>154</v>
      </c>
      <c r="J58" s="9" t="s">
        <v>199</v>
      </c>
      <c r="K58" s="9" t="s">
        <v>154</v>
      </c>
      <c r="L58" s="9" t="s">
        <v>154</v>
      </c>
      <c r="M58" s="9" t="s">
        <v>190</v>
      </c>
      <c r="N58" s="9" t="s">
        <v>154</v>
      </c>
      <c r="O58" s="9" t="s">
        <v>154</v>
      </c>
      <c r="P58" s="9" t="s">
        <v>154</v>
      </c>
      <c r="Q58" s="9" t="s">
        <v>188</v>
      </c>
      <c r="R58" s="9" t="s">
        <v>154</v>
      </c>
      <c r="S58" s="9" t="s">
        <v>154</v>
      </c>
      <c r="T58" s="9" t="s">
        <v>154</v>
      </c>
      <c r="U58" s="9" t="s">
        <v>154</v>
      </c>
    </row>
    <row r="59" spans="1:21" ht="15" thickBot="1" x14ac:dyDescent="0.35">
      <c r="A59" s="8" t="s">
        <v>201</v>
      </c>
      <c r="B59" s="9" t="s">
        <v>181</v>
      </c>
      <c r="C59" s="9" t="s">
        <v>178</v>
      </c>
      <c r="D59" s="9" t="s">
        <v>154</v>
      </c>
      <c r="E59" s="9" t="s">
        <v>154</v>
      </c>
      <c r="F59" s="9" t="s">
        <v>154</v>
      </c>
      <c r="G59" s="9" t="s">
        <v>154</v>
      </c>
      <c r="H59" s="9" t="s">
        <v>154</v>
      </c>
      <c r="I59" s="9" t="s">
        <v>154</v>
      </c>
      <c r="J59" s="9" t="s">
        <v>199</v>
      </c>
      <c r="K59" s="9" t="s">
        <v>154</v>
      </c>
      <c r="L59" s="9" t="s">
        <v>154</v>
      </c>
      <c r="M59" s="9" t="s">
        <v>190</v>
      </c>
      <c r="N59" s="9" t="s">
        <v>154</v>
      </c>
      <c r="O59" s="9" t="s">
        <v>154</v>
      </c>
      <c r="P59" s="9" t="s">
        <v>154</v>
      </c>
      <c r="Q59" s="9" t="s">
        <v>188</v>
      </c>
      <c r="R59" s="9" t="s">
        <v>154</v>
      </c>
      <c r="S59" s="9" t="s">
        <v>154</v>
      </c>
      <c r="T59" s="9" t="s">
        <v>154</v>
      </c>
      <c r="U59" s="9" t="s">
        <v>154</v>
      </c>
    </row>
    <row r="60" spans="1:21" ht="15" thickBot="1" x14ac:dyDescent="0.35">
      <c r="A60" s="8" t="s">
        <v>202</v>
      </c>
      <c r="B60" s="9" t="s">
        <v>181</v>
      </c>
      <c r="C60" s="9" t="s">
        <v>178</v>
      </c>
      <c r="D60" s="9" t="s">
        <v>154</v>
      </c>
      <c r="E60" s="9" t="s">
        <v>154</v>
      </c>
      <c r="F60" s="9" t="s">
        <v>154</v>
      </c>
      <c r="G60" s="9" t="s">
        <v>154</v>
      </c>
      <c r="H60" s="9" t="s">
        <v>154</v>
      </c>
      <c r="I60" s="9" t="s">
        <v>154</v>
      </c>
      <c r="J60" s="9" t="s">
        <v>199</v>
      </c>
      <c r="K60" s="9" t="s">
        <v>154</v>
      </c>
      <c r="L60" s="9" t="s">
        <v>154</v>
      </c>
      <c r="M60" s="9" t="s">
        <v>154</v>
      </c>
      <c r="N60" s="9" t="s">
        <v>154</v>
      </c>
      <c r="O60" s="9" t="s">
        <v>154</v>
      </c>
      <c r="P60" s="9" t="s">
        <v>154</v>
      </c>
      <c r="Q60" s="9" t="s">
        <v>188</v>
      </c>
      <c r="R60" s="9" t="s">
        <v>154</v>
      </c>
      <c r="S60" s="9" t="s">
        <v>154</v>
      </c>
      <c r="T60" s="9" t="s">
        <v>154</v>
      </c>
      <c r="U60" s="9" t="s">
        <v>154</v>
      </c>
    </row>
    <row r="61" spans="1:21" ht="15" thickBot="1" x14ac:dyDescent="0.35">
      <c r="A61" s="8" t="s">
        <v>203</v>
      </c>
      <c r="B61" s="9" t="s">
        <v>181</v>
      </c>
      <c r="C61" s="9" t="s">
        <v>178</v>
      </c>
      <c r="D61" s="9" t="s">
        <v>154</v>
      </c>
      <c r="E61" s="9" t="s">
        <v>154</v>
      </c>
      <c r="F61" s="9" t="s">
        <v>154</v>
      </c>
      <c r="G61" s="9" t="s">
        <v>154</v>
      </c>
      <c r="H61" s="9" t="s">
        <v>154</v>
      </c>
      <c r="I61" s="9" t="s">
        <v>154</v>
      </c>
      <c r="J61" s="9" t="s">
        <v>204</v>
      </c>
      <c r="K61" s="9" t="s">
        <v>154</v>
      </c>
      <c r="L61" s="9" t="s">
        <v>154</v>
      </c>
      <c r="M61" s="9" t="s">
        <v>154</v>
      </c>
      <c r="N61" s="9" t="s">
        <v>154</v>
      </c>
      <c r="O61" s="9" t="s">
        <v>154</v>
      </c>
      <c r="P61" s="9" t="s">
        <v>154</v>
      </c>
      <c r="Q61" s="9" t="s">
        <v>154</v>
      </c>
      <c r="R61" s="9" t="s">
        <v>154</v>
      </c>
      <c r="S61" s="9" t="s">
        <v>154</v>
      </c>
      <c r="T61" s="9" t="s">
        <v>154</v>
      </c>
      <c r="U61" s="9" t="s">
        <v>154</v>
      </c>
    </row>
    <row r="62" spans="1:21" ht="15" thickBot="1" x14ac:dyDescent="0.35">
      <c r="A62" s="8" t="s">
        <v>205</v>
      </c>
      <c r="B62" s="9" t="s">
        <v>154</v>
      </c>
      <c r="C62" s="9" t="s">
        <v>154</v>
      </c>
      <c r="D62" s="9" t="s">
        <v>154</v>
      </c>
      <c r="E62" s="9" t="s">
        <v>154</v>
      </c>
      <c r="F62" s="9" t="s">
        <v>154</v>
      </c>
      <c r="G62" s="9" t="s">
        <v>154</v>
      </c>
      <c r="H62" s="9" t="s">
        <v>154</v>
      </c>
      <c r="I62" s="9" t="s">
        <v>154</v>
      </c>
      <c r="J62" s="9" t="s">
        <v>154</v>
      </c>
      <c r="K62" s="9" t="s">
        <v>154</v>
      </c>
      <c r="L62" s="9" t="s">
        <v>154</v>
      </c>
      <c r="M62" s="9" t="s">
        <v>154</v>
      </c>
      <c r="N62" s="9" t="s">
        <v>154</v>
      </c>
      <c r="O62" s="9" t="s">
        <v>154</v>
      </c>
      <c r="P62" s="9" t="s">
        <v>154</v>
      </c>
      <c r="Q62" s="9" t="s">
        <v>154</v>
      </c>
      <c r="R62" s="9" t="s">
        <v>154</v>
      </c>
      <c r="S62" s="9" t="s">
        <v>154</v>
      </c>
      <c r="T62" s="9" t="s">
        <v>154</v>
      </c>
      <c r="U62" s="9" t="s">
        <v>154</v>
      </c>
    </row>
    <row r="63" spans="1:21" ht="15" thickBot="1" x14ac:dyDescent="0.35">
      <c r="A63" s="8" t="s">
        <v>206</v>
      </c>
      <c r="B63" s="9" t="s">
        <v>154</v>
      </c>
      <c r="C63" s="9" t="s">
        <v>154</v>
      </c>
      <c r="D63" s="9" t="s">
        <v>154</v>
      </c>
      <c r="E63" s="9" t="s">
        <v>154</v>
      </c>
      <c r="F63" s="9" t="s">
        <v>154</v>
      </c>
      <c r="G63" s="9" t="s">
        <v>154</v>
      </c>
      <c r="H63" s="9" t="s">
        <v>154</v>
      </c>
      <c r="I63" s="9" t="s">
        <v>154</v>
      </c>
      <c r="J63" s="9" t="s">
        <v>154</v>
      </c>
      <c r="K63" s="9" t="s">
        <v>154</v>
      </c>
      <c r="L63" s="9" t="s">
        <v>154</v>
      </c>
      <c r="M63" s="9" t="s">
        <v>154</v>
      </c>
      <c r="N63" s="9" t="s">
        <v>154</v>
      </c>
      <c r="O63" s="9" t="s">
        <v>154</v>
      </c>
      <c r="P63" s="9" t="s">
        <v>154</v>
      </c>
      <c r="Q63" s="9" t="s">
        <v>154</v>
      </c>
      <c r="R63" s="9" t="s">
        <v>154</v>
      </c>
      <c r="S63" s="9" t="s">
        <v>154</v>
      </c>
      <c r="T63" s="9" t="s">
        <v>154</v>
      </c>
      <c r="U63" s="9" t="s">
        <v>154</v>
      </c>
    </row>
    <row r="64" spans="1:21" ht="15" thickBot="1" x14ac:dyDescent="0.35">
      <c r="A64" s="8" t="s">
        <v>207</v>
      </c>
      <c r="B64" s="9" t="s">
        <v>154</v>
      </c>
      <c r="C64" s="9" t="s">
        <v>154</v>
      </c>
      <c r="D64" s="9" t="s">
        <v>154</v>
      </c>
      <c r="E64" s="9" t="s">
        <v>154</v>
      </c>
      <c r="F64" s="9" t="s">
        <v>154</v>
      </c>
      <c r="G64" s="9" t="s">
        <v>154</v>
      </c>
      <c r="H64" s="9" t="s">
        <v>154</v>
      </c>
      <c r="I64" s="9" t="s">
        <v>154</v>
      </c>
      <c r="J64" s="9" t="s">
        <v>154</v>
      </c>
      <c r="K64" s="9" t="s">
        <v>154</v>
      </c>
      <c r="L64" s="9" t="s">
        <v>154</v>
      </c>
      <c r="M64" s="9" t="s">
        <v>154</v>
      </c>
      <c r="N64" s="9" t="s">
        <v>154</v>
      </c>
      <c r="O64" s="9" t="s">
        <v>154</v>
      </c>
      <c r="P64" s="9" t="s">
        <v>154</v>
      </c>
      <c r="Q64" s="9" t="s">
        <v>154</v>
      </c>
      <c r="R64" s="9" t="s">
        <v>154</v>
      </c>
      <c r="S64" s="9" t="s">
        <v>154</v>
      </c>
      <c r="T64" s="9" t="s">
        <v>154</v>
      </c>
      <c r="U64" s="9" t="s">
        <v>154</v>
      </c>
    </row>
    <row r="65" spans="1:27" ht="15" thickBot="1" x14ac:dyDescent="0.35">
      <c r="A65" s="8" t="s">
        <v>208</v>
      </c>
      <c r="B65" s="9" t="s">
        <v>154</v>
      </c>
      <c r="C65" s="9" t="s">
        <v>154</v>
      </c>
      <c r="D65" s="9" t="s">
        <v>154</v>
      </c>
      <c r="E65" s="9" t="s">
        <v>154</v>
      </c>
      <c r="F65" s="9" t="s">
        <v>154</v>
      </c>
      <c r="G65" s="9" t="s">
        <v>154</v>
      </c>
      <c r="H65" s="9" t="s">
        <v>154</v>
      </c>
      <c r="I65" s="9" t="s">
        <v>154</v>
      </c>
      <c r="J65" s="9" t="s">
        <v>154</v>
      </c>
      <c r="K65" s="9" t="s">
        <v>154</v>
      </c>
      <c r="L65" s="9" t="s">
        <v>154</v>
      </c>
      <c r="M65" s="9" t="s">
        <v>154</v>
      </c>
      <c r="N65" s="9" t="s">
        <v>154</v>
      </c>
      <c r="O65" s="9" t="s">
        <v>154</v>
      </c>
      <c r="P65" s="9" t="s">
        <v>154</v>
      </c>
      <c r="Q65" s="9" t="s">
        <v>154</v>
      </c>
      <c r="R65" s="9" t="s">
        <v>154</v>
      </c>
      <c r="S65" s="9" t="s">
        <v>154</v>
      </c>
      <c r="T65" s="9" t="s">
        <v>154</v>
      </c>
      <c r="U65" s="9" t="s">
        <v>154</v>
      </c>
    </row>
    <row r="66" spans="1:27" ht="15" thickBot="1" x14ac:dyDescent="0.35">
      <c r="A66" s="8" t="s">
        <v>209</v>
      </c>
      <c r="B66" s="9" t="s">
        <v>154</v>
      </c>
      <c r="C66" s="9" t="s">
        <v>154</v>
      </c>
      <c r="D66" s="9" t="s">
        <v>154</v>
      </c>
      <c r="E66" s="9" t="s">
        <v>154</v>
      </c>
      <c r="F66" s="9" t="s">
        <v>154</v>
      </c>
      <c r="G66" s="9" t="s">
        <v>154</v>
      </c>
      <c r="H66" s="9" t="s">
        <v>154</v>
      </c>
      <c r="I66" s="9" t="s">
        <v>154</v>
      </c>
      <c r="J66" s="9" t="s">
        <v>154</v>
      </c>
      <c r="K66" s="9" t="s">
        <v>154</v>
      </c>
      <c r="L66" s="9" t="s">
        <v>154</v>
      </c>
      <c r="M66" s="9" t="s">
        <v>154</v>
      </c>
      <c r="N66" s="9" t="s">
        <v>154</v>
      </c>
      <c r="O66" s="9" t="s">
        <v>154</v>
      </c>
      <c r="P66" s="9" t="s">
        <v>154</v>
      </c>
      <c r="Q66" s="9" t="s">
        <v>154</v>
      </c>
      <c r="R66" s="9" t="s">
        <v>154</v>
      </c>
      <c r="S66" s="9" t="s">
        <v>154</v>
      </c>
      <c r="T66" s="9" t="s">
        <v>154</v>
      </c>
      <c r="U66" s="9" t="s">
        <v>154</v>
      </c>
    </row>
    <row r="67" spans="1:27" ht="15" thickBot="1" x14ac:dyDescent="0.35">
      <c r="A67" s="8" t="s">
        <v>210</v>
      </c>
      <c r="B67" s="9" t="s">
        <v>154</v>
      </c>
      <c r="C67" s="9" t="s">
        <v>154</v>
      </c>
      <c r="D67" s="9" t="s">
        <v>154</v>
      </c>
      <c r="E67" s="9" t="s">
        <v>154</v>
      </c>
      <c r="F67" s="9" t="s">
        <v>154</v>
      </c>
      <c r="G67" s="9" t="s">
        <v>154</v>
      </c>
      <c r="H67" s="9" t="s">
        <v>154</v>
      </c>
      <c r="I67" s="9" t="s">
        <v>154</v>
      </c>
      <c r="J67" s="9" t="s">
        <v>154</v>
      </c>
      <c r="K67" s="9" t="s">
        <v>154</v>
      </c>
      <c r="L67" s="9" t="s">
        <v>154</v>
      </c>
      <c r="M67" s="9" t="s">
        <v>154</v>
      </c>
      <c r="N67" s="9" t="s">
        <v>154</v>
      </c>
      <c r="O67" s="9" t="s">
        <v>154</v>
      </c>
      <c r="P67" s="9" t="s">
        <v>154</v>
      </c>
      <c r="Q67" s="9" t="s">
        <v>154</v>
      </c>
      <c r="R67" s="9" t="s">
        <v>154</v>
      </c>
      <c r="S67" s="9" t="s">
        <v>154</v>
      </c>
      <c r="T67" s="9" t="s">
        <v>154</v>
      </c>
      <c r="U67" s="9" t="s">
        <v>154</v>
      </c>
    </row>
    <row r="68" spans="1:27" ht="15" thickBot="1" x14ac:dyDescent="0.35">
      <c r="A68" s="8" t="s">
        <v>211</v>
      </c>
      <c r="B68" s="9" t="s">
        <v>154</v>
      </c>
      <c r="C68" s="9" t="s">
        <v>154</v>
      </c>
      <c r="D68" s="9" t="s">
        <v>154</v>
      </c>
      <c r="E68" s="9" t="s">
        <v>154</v>
      </c>
      <c r="F68" s="9" t="s">
        <v>154</v>
      </c>
      <c r="G68" s="9" t="s">
        <v>154</v>
      </c>
      <c r="H68" s="9" t="s">
        <v>154</v>
      </c>
      <c r="I68" s="9" t="s">
        <v>154</v>
      </c>
      <c r="J68" s="9" t="s">
        <v>154</v>
      </c>
      <c r="K68" s="9" t="s">
        <v>154</v>
      </c>
      <c r="L68" s="9" t="s">
        <v>154</v>
      </c>
      <c r="M68" s="9" t="s">
        <v>154</v>
      </c>
      <c r="N68" s="9" t="s">
        <v>154</v>
      </c>
      <c r="O68" s="9" t="s">
        <v>154</v>
      </c>
      <c r="P68" s="9" t="s">
        <v>154</v>
      </c>
      <c r="Q68" s="9" t="s">
        <v>154</v>
      </c>
      <c r="R68" s="9" t="s">
        <v>154</v>
      </c>
      <c r="S68" s="9" t="s">
        <v>154</v>
      </c>
      <c r="T68" s="9" t="s">
        <v>154</v>
      </c>
      <c r="U68" s="9" t="s">
        <v>154</v>
      </c>
    </row>
    <row r="69" spans="1:27" ht="15" thickBot="1" x14ac:dyDescent="0.35">
      <c r="A69" s="8" t="s">
        <v>212</v>
      </c>
      <c r="B69" s="9" t="s">
        <v>154</v>
      </c>
      <c r="C69" s="9" t="s">
        <v>154</v>
      </c>
      <c r="D69" s="9" t="s">
        <v>154</v>
      </c>
      <c r="E69" s="9" t="s">
        <v>154</v>
      </c>
      <c r="F69" s="9" t="s">
        <v>154</v>
      </c>
      <c r="G69" s="9" t="s">
        <v>154</v>
      </c>
      <c r="H69" s="9" t="s">
        <v>154</v>
      </c>
      <c r="I69" s="9" t="s">
        <v>154</v>
      </c>
      <c r="J69" s="9" t="s">
        <v>154</v>
      </c>
      <c r="K69" s="9" t="s">
        <v>154</v>
      </c>
      <c r="L69" s="9" t="s">
        <v>154</v>
      </c>
      <c r="M69" s="9" t="s">
        <v>154</v>
      </c>
      <c r="N69" s="9" t="s">
        <v>154</v>
      </c>
      <c r="O69" s="9" t="s">
        <v>154</v>
      </c>
      <c r="P69" s="9" t="s">
        <v>154</v>
      </c>
      <c r="Q69" s="9" t="s">
        <v>154</v>
      </c>
      <c r="R69" s="9" t="s">
        <v>154</v>
      </c>
      <c r="S69" s="9" t="s">
        <v>154</v>
      </c>
      <c r="T69" s="9" t="s">
        <v>154</v>
      </c>
      <c r="U69" s="9" t="s">
        <v>154</v>
      </c>
    </row>
    <row r="70" spans="1:27" ht="15" thickBot="1" x14ac:dyDescent="0.35">
      <c r="A70" s="8" t="s">
        <v>213</v>
      </c>
      <c r="B70" s="9" t="s">
        <v>154</v>
      </c>
      <c r="C70" s="9" t="s">
        <v>154</v>
      </c>
      <c r="D70" s="9" t="s">
        <v>154</v>
      </c>
      <c r="E70" s="9" t="s">
        <v>154</v>
      </c>
      <c r="F70" s="9" t="s">
        <v>154</v>
      </c>
      <c r="G70" s="9" t="s">
        <v>154</v>
      </c>
      <c r="H70" s="9" t="s">
        <v>154</v>
      </c>
      <c r="I70" s="9" t="s">
        <v>154</v>
      </c>
      <c r="J70" s="9" t="s">
        <v>154</v>
      </c>
      <c r="K70" s="9" t="s">
        <v>154</v>
      </c>
      <c r="L70" s="9" t="s">
        <v>154</v>
      </c>
      <c r="M70" s="9" t="s">
        <v>154</v>
      </c>
      <c r="N70" s="9" t="s">
        <v>154</v>
      </c>
      <c r="O70" s="9" t="s">
        <v>154</v>
      </c>
      <c r="P70" s="9" t="s">
        <v>154</v>
      </c>
      <c r="Q70" s="9" t="s">
        <v>154</v>
      </c>
      <c r="R70" s="9" t="s">
        <v>154</v>
      </c>
      <c r="S70" s="9" t="s">
        <v>154</v>
      </c>
      <c r="T70" s="9" t="s">
        <v>154</v>
      </c>
      <c r="U70" s="9" t="s">
        <v>154</v>
      </c>
    </row>
    <row r="71" spans="1:27" ht="15" thickBot="1" x14ac:dyDescent="0.35">
      <c r="A71" s="8" t="s">
        <v>214</v>
      </c>
      <c r="B71" s="9" t="s">
        <v>154</v>
      </c>
      <c r="C71" s="9" t="s">
        <v>154</v>
      </c>
      <c r="D71" s="9" t="s">
        <v>154</v>
      </c>
      <c r="E71" s="9" t="s">
        <v>154</v>
      </c>
      <c r="F71" s="9" t="s">
        <v>154</v>
      </c>
      <c r="G71" s="9" t="s">
        <v>154</v>
      </c>
      <c r="H71" s="9" t="s">
        <v>154</v>
      </c>
      <c r="I71" s="9" t="s">
        <v>154</v>
      </c>
      <c r="J71" s="9" t="s">
        <v>154</v>
      </c>
      <c r="K71" s="9" t="s">
        <v>154</v>
      </c>
      <c r="L71" s="9" t="s">
        <v>154</v>
      </c>
      <c r="M71" s="9" t="s">
        <v>154</v>
      </c>
      <c r="N71" s="9" t="s">
        <v>154</v>
      </c>
      <c r="O71" s="9" t="s">
        <v>154</v>
      </c>
      <c r="P71" s="9" t="s">
        <v>154</v>
      </c>
      <c r="Q71" s="9" t="s">
        <v>154</v>
      </c>
      <c r="R71" s="9" t="s">
        <v>154</v>
      </c>
      <c r="S71" s="9" t="s">
        <v>154</v>
      </c>
      <c r="T71" s="9" t="s">
        <v>154</v>
      </c>
      <c r="U71" s="9" t="s">
        <v>154</v>
      </c>
    </row>
    <row r="72" spans="1:27" ht="18.600000000000001" thickBot="1" x14ac:dyDescent="0.35">
      <c r="A72" s="4"/>
      <c r="X72" t="str">
        <f>random!C6</f>
        <v>víz (csapadék/öntőző)</v>
      </c>
    </row>
    <row r="73" spans="1:27" ht="15" thickBot="1" x14ac:dyDescent="0.35">
      <c r="A73" s="8" t="s">
        <v>215</v>
      </c>
      <c r="B73" s="8" t="s">
        <v>76</v>
      </c>
      <c r="C73" s="8" t="s">
        <v>77</v>
      </c>
      <c r="D73" s="8" t="s">
        <v>78</v>
      </c>
      <c r="E73" s="8" t="s">
        <v>79</v>
      </c>
      <c r="F73" s="8" t="s">
        <v>80</v>
      </c>
      <c r="G73" s="8" t="s">
        <v>81</v>
      </c>
      <c r="H73" s="8" t="s">
        <v>82</v>
      </c>
      <c r="I73" s="8" t="s">
        <v>83</v>
      </c>
      <c r="J73" s="8" t="s">
        <v>84</v>
      </c>
      <c r="K73" s="8" t="s">
        <v>85</v>
      </c>
      <c r="L73" s="8" t="s">
        <v>86</v>
      </c>
      <c r="M73" s="8" t="s">
        <v>87</v>
      </c>
      <c r="N73" s="8" t="s">
        <v>88</v>
      </c>
      <c r="O73" s="8" t="s">
        <v>89</v>
      </c>
      <c r="P73" s="8" t="s">
        <v>90</v>
      </c>
      <c r="Q73" s="8" t="s">
        <v>91</v>
      </c>
      <c r="R73" s="8" t="s">
        <v>92</v>
      </c>
      <c r="S73" s="8" t="s">
        <v>93</v>
      </c>
      <c r="T73" s="8" t="s">
        <v>94</v>
      </c>
      <c r="U73" s="8" t="s">
        <v>95</v>
      </c>
      <c r="W73" s="22" t="s">
        <v>232</v>
      </c>
      <c r="X73" t="str">
        <f>C73</f>
        <v>X(A2)</v>
      </c>
      <c r="Y73" s="23" t="s">
        <v>67</v>
      </c>
      <c r="Z73" t="str">
        <f>M73</f>
        <v>X(A12)</v>
      </c>
      <c r="AA73" t="s">
        <v>275</v>
      </c>
    </row>
    <row r="74" spans="1:27" ht="15" thickBot="1" x14ac:dyDescent="0.35">
      <c r="A74" s="24">
        <v>1</v>
      </c>
      <c r="B74" s="9">
        <v>2393.5</v>
      </c>
      <c r="C74" s="9">
        <v>2543.5</v>
      </c>
      <c r="D74" s="9">
        <v>452</v>
      </c>
      <c r="E74" s="9">
        <v>2800.5</v>
      </c>
      <c r="F74" s="9">
        <v>1730</v>
      </c>
      <c r="G74" s="9">
        <v>2038</v>
      </c>
      <c r="H74" s="9">
        <v>1017.5</v>
      </c>
      <c r="I74" s="9">
        <v>2668.5</v>
      </c>
      <c r="J74" s="9">
        <v>1696</v>
      </c>
      <c r="K74" s="9">
        <v>597</v>
      </c>
      <c r="L74" s="17">
        <v>55</v>
      </c>
      <c r="M74" s="17">
        <v>1299</v>
      </c>
      <c r="N74" s="17">
        <v>2466</v>
      </c>
      <c r="O74" s="17">
        <v>3046.5</v>
      </c>
      <c r="P74" s="17">
        <v>4050.5</v>
      </c>
      <c r="Q74" s="17">
        <v>2604.5</v>
      </c>
      <c r="R74" s="17">
        <v>3067.5</v>
      </c>
      <c r="S74" s="17">
        <v>797</v>
      </c>
      <c r="T74" s="17">
        <v>1062.5</v>
      </c>
      <c r="U74" s="17">
        <v>1025</v>
      </c>
      <c r="W74" s="18">
        <v>1</v>
      </c>
      <c r="X74">
        <f>C74</f>
        <v>2543.5</v>
      </c>
      <c r="Y74" s="20">
        <v>31</v>
      </c>
      <c r="Z74">
        <f>VLOOKUP(Y74,$A$74:$M$104,13,0)</f>
        <v>0</v>
      </c>
      <c r="AA74">
        <f>X74+Z74</f>
        <v>2543.5</v>
      </c>
    </row>
    <row r="75" spans="1:27" ht="15" thickBot="1" x14ac:dyDescent="0.35">
      <c r="A75" s="24">
        <v>2</v>
      </c>
      <c r="B75" s="9">
        <v>2354</v>
      </c>
      <c r="C75" s="9">
        <v>2543.5</v>
      </c>
      <c r="D75" s="9">
        <v>452</v>
      </c>
      <c r="E75" s="9">
        <v>2800.5</v>
      </c>
      <c r="F75" s="9">
        <v>570.5</v>
      </c>
      <c r="G75" s="9">
        <v>1955</v>
      </c>
      <c r="H75" s="9">
        <v>1017.5</v>
      </c>
      <c r="I75" s="9">
        <v>2668.5</v>
      </c>
      <c r="J75" s="9">
        <v>1696</v>
      </c>
      <c r="K75" s="9">
        <v>0</v>
      </c>
      <c r="L75" s="9">
        <v>55</v>
      </c>
      <c r="M75" s="9">
        <v>1299</v>
      </c>
      <c r="N75" s="9">
        <v>2466</v>
      </c>
      <c r="O75" s="9">
        <v>3046.5</v>
      </c>
      <c r="P75" s="9">
        <v>781</v>
      </c>
      <c r="Q75" s="9">
        <v>2604.5</v>
      </c>
      <c r="R75" s="9">
        <v>3067.5</v>
      </c>
      <c r="S75" s="9">
        <v>797</v>
      </c>
      <c r="T75" s="9">
        <v>1062.5</v>
      </c>
      <c r="U75" s="9">
        <v>1025</v>
      </c>
      <c r="W75" s="19">
        <v>2</v>
      </c>
      <c r="X75">
        <f t="shared" ref="X75:X104" si="11">C75</f>
        <v>2543.5</v>
      </c>
      <c r="Y75" s="21">
        <v>30</v>
      </c>
      <c r="Z75">
        <f t="shared" ref="Z75:Z104" si="12">VLOOKUP(Y75,$A$74:$M$104,13,0)</f>
        <v>0</v>
      </c>
      <c r="AA75">
        <f t="shared" ref="AA75:AA104" si="13">X75+Z75</f>
        <v>2543.5</v>
      </c>
    </row>
    <row r="76" spans="1:27" ht="15" thickBot="1" x14ac:dyDescent="0.35">
      <c r="A76" s="24">
        <v>3</v>
      </c>
      <c r="B76" s="9">
        <v>2354</v>
      </c>
      <c r="C76" s="9">
        <v>2543.5</v>
      </c>
      <c r="D76" s="9">
        <v>430</v>
      </c>
      <c r="E76" s="9">
        <v>2800.5</v>
      </c>
      <c r="F76" s="9">
        <v>570.5</v>
      </c>
      <c r="G76" s="9">
        <v>1955</v>
      </c>
      <c r="H76" s="9">
        <v>373.5</v>
      </c>
      <c r="I76" s="9">
        <v>2668.5</v>
      </c>
      <c r="J76" s="9">
        <v>1696</v>
      </c>
      <c r="K76" s="9">
        <v>0</v>
      </c>
      <c r="L76" s="9">
        <v>55</v>
      </c>
      <c r="M76" s="9">
        <v>1299</v>
      </c>
      <c r="N76" s="9">
        <v>393.5</v>
      </c>
      <c r="O76" s="9">
        <v>3046.5</v>
      </c>
      <c r="P76" s="9">
        <v>781</v>
      </c>
      <c r="Q76" s="9">
        <v>2604.5</v>
      </c>
      <c r="R76" s="9">
        <v>3067.5</v>
      </c>
      <c r="S76" s="9">
        <v>797</v>
      </c>
      <c r="T76" s="9">
        <v>0</v>
      </c>
      <c r="U76" s="9">
        <v>1025</v>
      </c>
      <c r="W76" s="18">
        <v>3</v>
      </c>
      <c r="X76">
        <f t="shared" si="11"/>
        <v>2543.5</v>
      </c>
      <c r="Y76" s="20">
        <v>29</v>
      </c>
      <c r="Z76">
        <f t="shared" si="12"/>
        <v>0</v>
      </c>
      <c r="AA76">
        <f t="shared" si="13"/>
        <v>2543.5</v>
      </c>
    </row>
    <row r="77" spans="1:27" ht="15" thickBot="1" x14ac:dyDescent="0.35">
      <c r="A77" s="24">
        <v>4</v>
      </c>
      <c r="B77" s="9">
        <v>2354</v>
      </c>
      <c r="C77" s="9">
        <v>2543.5</v>
      </c>
      <c r="D77" s="9">
        <v>430</v>
      </c>
      <c r="E77" s="9">
        <v>2800.5</v>
      </c>
      <c r="F77" s="9">
        <v>570.5</v>
      </c>
      <c r="G77" s="9">
        <v>1955</v>
      </c>
      <c r="H77" s="9">
        <v>373.5</v>
      </c>
      <c r="I77" s="9">
        <v>1493</v>
      </c>
      <c r="J77" s="9">
        <v>1696</v>
      </c>
      <c r="K77" s="9">
        <v>0</v>
      </c>
      <c r="L77" s="9">
        <v>55</v>
      </c>
      <c r="M77" s="9">
        <v>898</v>
      </c>
      <c r="N77" s="9">
        <v>393.5</v>
      </c>
      <c r="O77" s="9">
        <v>3046.5</v>
      </c>
      <c r="P77" s="9">
        <v>781</v>
      </c>
      <c r="Q77" s="9">
        <v>1005.5</v>
      </c>
      <c r="R77" s="9">
        <v>1883.5</v>
      </c>
      <c r="S77" s="9">
        <v>797</v>
      </c>
      <c r="T77" s="9">
        <v>0</v>
      </c>
      <c r="U77" s="9">
        <v>1025</v>
      </c>
      <c r="W77" s="19">
        <v>4</v>
      </c>
      <c r="X77">
        <f t="shared" si="11"/>
        <v>2543.5</v>
      </c>
      <c r="Y77" s="21">
        <v>28</v>
      </c>
      <c r="Z77">
        <f t="shared" si="12"/>
        <v>0</v>
      </c>
      <c r="AA77">
        <f t="shared" si="13"/>
        <v>2543.5</v>
      </c>
    </row>
    <row r="78" spans="1:27" ht="15" thickBot="1" x14ac:dyDescent="0.35">
      <c r="A78" s="24">
        <v>5</v>
      </c>
      <c r="B78" s="9">
        <v>2354</v>
      </c>
      <c r="C78" s="9">
        <v>2543.5</v>
      </c>
      <c r="D78" s="9">
        <v>430</v>
      </c>
      <c r="E78" s="9">
        <v>2800.5</v>
      </c>
      <c r="F78" s="9">
        <v>570.5</v>
      </c>
      <c r="G78" s="9">
        <v>1955</v>
      </c>
      <c r="H78" s="9">
        <v>0</v>
      </c>
      <c r="I78" s="9">
        <v>425</v>
      </c>
      <c r="J78" s="9">
        <v>1696</v>
      </c>
      <c r="K78" s="9">
        <v>0</v>
      </c>
      <c r="L78" s="9">
        <v>0</v>
      </c>
      <c r="M78" s="9">
        <v>898</v>
      </c>
      <c r="N78" s="9">
        <v>393.5</v>
      </c>
      <c r="O78" s="9">
        <v>3046.5</v>
      </c>
      <c r="P78" s="9">
        <v>781</v>
      </c>
      <c r="Q78" s="9">
        <v>890.5</v>
      </c>
      <c r="R78" s="9">
        <v>352</v>
      </c>
      <c r="S78" s="9">
        <v>797</v>
      </c>
      <c r="T78" s="9">
        <v>0</v>
      </c>
      <c r="U78" s="9">
        <v>1025</v>
      </c>
      <c r="W78" s="18">
        <v>5</v>
      </c>
      <c r="X78">
        <f t="shared" si="11"/>
        <v>2543.5</v>
      </c>
      <c r="Y78" s="20">
        <v>27</v>
      </c>
      <c r="Z78">
        <f t="shared" si="12"/>
        <v>0</v>
      </c>
      <c r="AA78">
        <f t="shared" si="13"/>
        <v>2543.5</v>
      </c>
    </row>
    <row r="79" spans="1:27" ht="15" thickBot="1" x14ac:dyDescent="0.35">
      <c r="A79" s="24">
        <v>6</v>
      </c>
      <c r="B79" s="9">
        <v>2119</v>
      </c>
      <c r="C79" s="9">
        <v>2543.5</v>
      </c>
      <c r="D79" s="9">
        <v>430</v>
      </c>
      <c r="E79" s="9">
        <v>1550.5</v>
      </c>
      <c r="F79" s="9">
        <v>570.5</v>
      </c>
      <c r="G79" s="9">
        <v>1826</v>
      </c>
      <c r="H79" s="9">
        <v>0</v>
      </c>
      <c r="I79" s="9">
        <v>0</v>
      </c>
      <c r="J79" s="9">
        <v>1696</v>
      </c>
      <c r="K79" s="9">
        <v>0</v>
      </c>
      <c r="L79" s="9">
        <v>0</v>
      </c>
      <c r="M79" s="9">
        <v>898</v>
      </c>
      <c r="N79" s="9">
        <v>393.5</v>
      </c>
      <c r="O79" s="9">
        <v>0</v>
      </c>
      <c r="P79" s="9">
        <v>781</v>
      </c>
      <c r="Q79" s="9">
        <v>890.5</v>
      </c>
      <c r="R79" s="9">
        <v>352</v>
      </c>
      <c r="S79" s="9">
        <v>284.5</v>
      </c>
      <c r="T79" s="9">
        <v>0</v>
      </c>
      <c r="U79" s="9">
        <v>1025</v>
      </c>
      <c r="W79" s="19">
        <v>6</v>
      </c>
      <c r="X79">
        <f t="shared" si="11"/>
        <v>2543.5</v>
      </c>
      <c r="Y79" s="21">
        <v>26</v>
      </c>
      <c r="Z79">
        <f t="shared" si="12"/>
        <v>0</v>
      </c>
      <c r="AA79">
        <f t="shared" si="13"/>
        <v>2543.5</v>
      </c>
    </row>
    <row r="80" spans="1:27" ht="15" thickBot="1" x14ac:dyDescent="0.35">
      <c r="A80" s="24">
        <v>7</v>
      </c>
      <c r="B80" s="9">
        <v>2119</v>
      </c>
      <c r="C80" s="9">
        <v>2543.5</v>
      </c>
      <c r="D80" s="9">
        <v>430</v>
      </c>
      <c r="E80" s="9">
        <v>1550.5</v>
      </c>
      <c r="F80" s="9">
        <v>570.5</v>
      </c>
      <c r="G80" s="9">
        <v>1826</v>
      </c>
      <c r="H80" s="9">
        <v>0</v>
      </c>
      <c r="I80" s="9">
        <v>0</v>
      </c>
      <c r="J80" s="9">
        <v>1696</v>
      </c>
      <c r="K80" s="9">
        <v>0</v>
      </c>
      <c r="L80" s="9">
        <v>0</v>
      </c>
      <c r="M80" s="9">
        <v>898</v>
      </c>
      <c r="N80" s="9">
        <v>393.5</v>
      </c>
      <c r="O80" s="9">
        <v>0</v>
      </c>
      <c r="P80" s="9">
        <v>781</v>
      </c>
      <c r="Q80" s="9">
        <v>890.5</v>
      </c>
      <c r="R80" s="9">
        <v>352</v>
      </c>
      <c r="S80" s="9">
        <v>284.5</v>
      </c>
      <c r="T80" s="9">
        <v>0</v>
      </c>
      <c r="U80" s="9">
        <v>565</v>
      </c>
      <c r="W80" s="18">
        <v>7</v>
      </c>
      <c r="X80">
        <f t="shared" si="11"/>
        <v>2543.5</v>
      </c>
      <c r="Y80" s="20">
        <v>25</v>
      </c>
      <c r="Z80">
        <f t="shared" si="12"/>
        <v>0</v>
      </c>
      <c r="AA80">
        <f t="shared" si="13"/>
        <v>2543.5</v>
      </c>
    </row>
    <row r="81" spans="1:27" ht="15" thickBot="1" x14ac:dyDescent="0.35">
      <c r="A81" s="24">
        <v>8</v>
      </c>
      <c r="B81" s="9">
        <v>1155</v>
      </c>
      <c r="C81" s="9">
        <v>1547</v>
      </c>
      <c r="D81" s="9">
        <v>430</v>
      </c>
      <c r="E81" s="9">
        <v>1550.5</v>
      </c>
      <c r="F81" s="9">
        <v>570.5</v>
      </c>
      <c r="G81" s="9">
        <v>1667</v>
      </c>
      <c r="H81" s="9">
        <v>0</v>
      </c>
      <c r="I81" s="9">
        <v>0</v>
      </c>
      <c r="J81" s="9">
        <v>1696</v>
      </c>
      <c r="K81" s="9">
        <v>0</v>
      </c>
      <c r="L81" s="9">
        <v>0</v>
      </c>
      <c r="M81" s="9">
        <v>898</v>
      </c>
      <c r="N81" s="9">
        <v>393.5</v>
      </c>
      <c r="O81" s="9">
        <v>0</v>
      </c>
      <c r="P81" s="9">
        <v>781</v>
      </c>
      <c r="Q81" s="9">
        <v>890.5</v>
      </c>
      <c r="R81" s="9">
        <v>352</v>
      </c>
      <c r="S81" s="9">
        <v>284.5</v>
      </c>
      <c r="T81" s="9">
        <v>0</v>
      </c>
      <c r="U81" s="9">
        <v>565</v>
      </c>
      <c r="W81" s="19">
        <v>8</v>
      </c>
      <c r="X81">
        <f t="shared" si="11"/>
        <v>1547</v>
      </c>
      <c r="Y81" s="21">
        <v>24</v>
      </c>
      <c r="Z81">
        <f t="shared" si="12"/>
        <v>0</v>
      </c>
      <c r="AA81">
        <f t="shared" si="13"/>
        <v>1547</v>
      </c>
    </row>
    <row r="82" spans="1:27" ht="15" thickBot="1" x14ac:dyDescent="0.35">
      <c r="A82" s="24">
        <v>9</v>
      </c>
      <c r="B82" s="9">
        <v>264</v>
      </c>
      <c r="C82" s="9">
        <v>1547</v>
      </c>
      <c r="D82" s="9">
        <v>402</v>
      </c>
      <c r="E82" s="9">
        <v>1550.5</v>
      </c>
      <c r="F82" s="9">
        <v>570.5</v>
      </c>
      <c r="G82" s="9">
        <v>1667</v>
      </c>
      <c r="H82" s="9">
        <v>0</v>
      </c>
      <c r="I82" s="9">
        <v>0</v>
      </c>
      <c r="J82" s="9">
        <v>1696</v>
      </c>
      <c r="K82" s="9">
        <v>0</v>
      </c>
      <c r="L82" s="9">
        <v>0</v>
      </c>
      <c r="M82" s="9">
        <v>898</v>
      </c>
      <c r="N82" s="9">
        <v>0</v>
      </c>
      <c r="O82" s="9">
        <v>0</v>
      </c>
      <c r="P82" s="9">
        <v>781</v>
      </c>
      <c r="Q82" s="9">
        <v>890.5</v>
      </c>
      <c r="R82" s="9">
        <v>352</v>
      </c>
      <c r="S82" s="9">
        <v>0</v>
      </c>
      <c r="T82" s="9">
        <v>0</v>
      </c>
      <c r="U82" s="9">
        <v>565</v>
      </c>
      <c r="W82" s="18">
        <v>9</v>
      </c>
      <c r="X82">
        <f t="shared" si="11"/>
        <v>1547</v>
      </c>
      <c r="Y82" s="20">
        <v>23</v>
      </c>
      <c r="Z82">
        <f t="shared" si="12"/>
        <v>0</v>
      </c>
      <c r="AA82">
        <f t="shared" si="13"/>
        <v>1547</v>
      </c>
    </row>
    <row r="83" spans="1:27" ht="15" thickBot="1" x14ac:dyDescent="0.35">
      <c r="A83" s="24">
        <v>10</v>
      </c>
      <c r="B83" s="9">
        <v>264</v>
      </c>
      <c r="C83" s="9">
        <v>1547</v>
      </c>
      <c r="D83" s="9">
        <v>402</v>
      </c>
      <c r="E83" s="9">
        <v>1550.5</v>
      </c>
      <c r="F83" s="9">
        <v>570.5</v>
      </c>
      <c r="G83" s="9">
        <v>1667</v>
      </c>
      <c r="H83" s="9">
        <v>0</v>
      </c>
      <c r="I83" s="9">
        <v>0</v>
      </c>
      <c r="J83" s="9">
        <v>1696</v>
      </c>
      <c r="K83" s="9">
        <v>0</v>
      </c>
      <c r="L83" s="9">
        <v>0</v>
      </c>
      <c r="M83" s="9">
        <v>898</v>
      </c>
      <c r="N83" s="9">
        <v>0</v>
      </c>
      <c r="O83" s="9">
        <v>0</v>
      </c>
      <c r="P83" s="9">
        <v>49</v>
      </c>
      <c r="Q83" s="9">
        <v>890.5</v>
      </c>
      <c r="R83" s="9">
        <v>352</v>
      </c>
      <c r="S83" s="9">
        <v>0</v>
      </c>
      <c r="T83" s="9">
        <v>0</v>
      </c>
      <c r="U83" s="9">
        <v>565</v>
      </c>
      <c r="W83" s="19">
        <v>10</v>
      </c>
      <c r="X83">
        <f t="shared" si="11"/>
        <v>1547</v>
      </c>
      <c r="Y83" s="21">
        <v>22</v>
      </c>
      <c r="Z83">
        <f t="shared" si="12"/>
        <v>0</v>
      </c>
      <c r="AA83">
        <f t="shared" si="13"/>
        <v>1547</v>
      </c>
    </row>
    <row r="84" spans="1:27" ht="15" thickBot="1" x14ac:dyDescent="0.35">
      <c r="A84" s="24">
        <v>11</v>
      </c>
      <c r="B84" s="9">
        <v>264</v>
      </c>
      <c r="C84" s="9">
        <v>1547</v>
      </c>
      <c r="D84" s="9">
        <v>402</v>
      </c>
      <c r="E84" s="9">
        <v>1550.5</v>
      </c>
      <c r="F84" s="9">
        <v>570.5</v>
      </c>
      <c r="G84" s="9">
        <v>1667</v>
      </c>
      <c r="H84" s="9">
        <v>0</v>
      </c>
      <c r="I84" s="9">
        <v>0</v>
      </c>
      <c r="J84" s="9">
        <v>1696</v>
      </c>
      <c r="K84" s="9">
        <v>0</v>
      </c>
      <c r="L84" s="9">
        <v>0</v>
      </c>
      <c r="M84" s="9">
        <v>898</v>
      </c>
      <c r="N84" s="9">
        <v>0</v>
      </c>
      <c r="O84" s="9">
        <v>0</v>
      </c>
      <c r="P84" s="9">
        <v>49</v>
      </c>
      <c r="Q84" s="9">
        <v>890.5</v>
      </c>
      <c r="R84" s="9">
        <v>352</v>
      </c>
      <c r="S84" s="9">
        <v>0</v>
      </c>
      <c r="T84" s="9">
        <v>0</v>
      </c>
      <c r="U84" s="9">
        <v>391</v>
      </c>
      <c r="W84" s="18">
        <v>11</v>
      </c>
      <c r="X84">
        <f t="shared" si="11"/>
        <v>1547</v>
      </c>
      <c r="Y84" s="20">
        <v>21</v>
      </c>
      <c r="Z84">
        <f t="shared" si="12"/>
        <v>0</v>
      </c>
      <c r="AA84">
        <f t="shared" si="13"/>
        <v>1547</v>
      </c>
    </row>
    <row r="85" spans="1:27" ht="15" thickBot="1" x14ac:dyDescent="0.35">
      <c r="A85" s="24">
        <v>12</v>
      </c>
      <c r="B85" s="9">
        <v>264</v>
      </c>
      <c r="C85" s="9">
        <v>1547</v>
      </c>
      <c r="D85" s="9">
        <v>402</v>
      </c>
      <c r="E85" s="9">
        <v>1550.5</v>
      </c>
      <c r="F85" s="9">
        <v>570.5</v>
      </c>
      <c r="G85" s="9">
        <v>1667</v>
      </c>
      <c r="H85" s="9">
        <v>0</v>
      </c>
      <c r="I85" s="9">
        <v>0</v>
      </c>
      <c r="J85" s="9">
        <v>1696</v>
      </c>
      <c r="K85" s="9">
        <v>0</v>
      </c>
      <c r="L85" s="9">
        <v>0</v>
      </c>
      <c r="M85" s="9">
        <v>898</v>
      </c>
      <c r="N85" s="9">
        <v>0</v>
      </c>
      <c r="O85" s="9">
        <v>0</v>
      </c>
      <c r="P85" s="9">
        <v>49</v>
      </c>
      <c r="Q85" s="9">
        <v>445</v>
      </c>
      <c r="R85" s="9">
        <v>352</v>
      </c>
      <c r="S85" s="9">
        <v>0</v>
      </c>
      <c r="T85" s="9">
        <v>0</v>
      </c>
      <c r="U85" s="9">
        <v>391</v>
      </c>
      <c r="W85" s="19">
        <v>12</v>
      </c>
      <c r="X85">
        <f t="shared" si="11"/>
        <v>1547</v>
      </c>
      <c r="Y85" s="21">
        <v>20</v>
      </c>
      <c r="Z85">
        <f t="shared" si="12"/>
        <v>0</v>
      </c>
      <c r="AA85">
        <f t="shared" si="13"/>
        <v>1547</v>
      </c>
    </row>
    <row r="86" spans="1:27" ht="15" thickBot="1" x14ac:dyDescent="0.35">
      <c r="A86" s="24">
        <v>13</v>
      </c>
      <c r="B86" s="9">
        <v>264</v>
      </c>
      <c r="C86" s="9">
        <v>1547</v>
      </c>
      <c r="D86" s="9">
        <v>402</v>
      </c>
      <c r="E86" s="9">
        <v>1550.5</v>
      </c>
      <c r="F86" s="9">
        <v>570.5</v>
      </c>
      <c r="G86" s="9">
        <v>1667</v>
      </c>
      <c r="H86" s="9">
        <v>0</v>
      </c>
      <c r="I86" s="9">
        <v>0</v>
      </c>
      <c r="J86" s="9">
        <v>1696</v>
      </c>
      <c r="K86" s="9">
        <v>0</v>
      </c>
      <c r="L86" s="9">
        <v>0</v>
      </c>
      <c r="M86" s="9">
        <v>609.5</v>
      </c>
      <c r="N86" s="9">
        <v>0</v>
      </c>
      <c r="O86" s="9">
        <v>0</v>
      </c>
      <c r="P86" s="9">
        <v>0</v>
      </c>
      <c r="Q86" s="9">
        <v>445</v>
      </c>
      <c r="R86" s="9">
        <v>352</v>
      </c>
      <c r="S86" s="9">
        <v>0</v>
      </c>
      <c r="T86" s="9">
        <v>0</v>
      </c>
      <c r="U86" s="9">
        <v>391</v>
      </c>
      <c r="W86" s="18">
        <v>13</v>
      </c>
      <c r="X86">
        <f t="shared" si="11"/>
        <v>1547</v>
      </c>
      <c r="Y86" s="20">
        <v>19</v>
      </c>
      <c r="Z86">
        <f t="shared" si="12"/>
        <v>609.5</v>
      </c>
      <c r="AA86">
        <f t="shared" si="13"/>
        <v>2156.5</v>
      </c>
    </row>
    <row r="87" spans="1:27" ht="15" thickBot="1" x14ac:dyDescent="0.35">
      <c r="A87" s="24">
        <v>14</v>
      </c>
      <c r="B87" s="9">
        <v>264</v>
      </c>
      <c r="C87" s="9">
        <v>1547</v>
      </c>
      <c r="D87" s="9">
        <v>0</v>
      </c>
      <c r="E87" s="9">
        <v>59.5</v>
      </c>
      <c r="F87" s="9">
        <v>570.5</v>
      </c>
      <c r="G87" s="9">
        <v>247.5</v>
      </c>
      <c r="H87" s="9">
        <v>0</v>
      </c>
      <c r="I87" s="9">
        <v>0</v>
      </c>
      <c r="J87" s="9">
        <v>1696</v>
      </c>
      <c r="K87" s="9">
        <v>0</v>
      </c>
      <c r="L87" s="9">
        <v>0</v>
      </c>
      <c r="M87" s="9">
        <v>609.5</v>
      </c>
      <c r="N87" s="9">
        <v>0</v>
      </c>
      <c r="O87" s="9">
        <v>0</v>
      </c>
      <c r="P87" s="9">
        <v>0</v>
      </c>
      <c r="Q87" s="9">
        <v>445</v>
      </c>
      <c r="R87" s="9">
        <v>352</v>
      </c>
      <c r="S87" s="9">
        <v>0</v>
      </c>
      <c r="T87" s="9">
        <v>0</v>
      </c>
      <c r="U87" s="9">
        <v>391</v>
      </c>
      <c r="W87" s="19">
        <v>14</v>
      </c>
      <c r="X87">
        <f t="shared" si="11"/>
        <v>1547</v>
      </c>
      <c r="Y87" s="21">
        <v>18</v>
      </c>
      <c r="Z87">
        <f t="shared" si="12"/>
        <v>609.5</v>
      </c>
      <c r="AA87">
        <f t="shared" si="13"/>
        <v>2156.5</v>
      </c>
    </row>
    <row r="88" spans="1:27" ht="15" thickBot="1" x14ac:dyDescent="0.35">
      <c r="A88" s="24">
        <v>15</v>
      </c>
      <c r="B88" s="9">
        <v>264</v>
      </c>
      <c r="C88" s="9">
        <v>1547</v>
      </c>
      <c r="D88" s="9">
        <v>0</v>
      </c>
      <c r="E88" s="9">
        <v>0</v>
      </c>
      <c r="F88" s="9">
        <v>0</v>
      </c>
      <c r="G88" s="9">
        <v>247.5</v>
      </c>
      <c r="H88" s="9">
        <v>0</v>
      </c>
      <c r="I88" s="9">
        <v>0</v>
      </c>
      <c r="J88" s="9">
        <v>1669.5</v>
      </c>
      <c r="K88" s="9">
        <v>0</v>
      </c>
      <c r="L88" s="9">
        <v>0</v>
      </c>
      <c r="M88" s="9">
        <v>609.5</v>
      </c>
      <c r="N88" s="9">
        <v>0</v>
      </c>
      <c r="O88" s="9">
        <v>0</v>
      </c>
      <c r="P88" s="9">
        <v>0</v>
      </c>
      <c r="Q88" s="9">
        <v>445</v>
      </c>
      <c r="R88" s="9">
        <v>352</v>
      </c>
      <c r="S88" s="9">
        <v>0</v>
      </c>
      <c r="T88" s="9">
        <v>0</v>
      </c>
      <c r="U88" s="9">
        <v>391</v>
      </c>
      <c r="W88" s="18">
        <v>15</v>
      </c>
      <c r="X88">
        <f t="shared" si="11"/>
        <v>1547</v>
      </c>
      <c r="Y88" s="20">
        <v>17</v>
      </c>
      <c r="Z88">
        <f t="shared" si="12"/>
        <v>609.5</v>
      </c>
      <c r="AA88">
        <f t="shared" si="13"/>
        <v>2156.5</v>
      </c>
    </row>
    <row r="89" spans="1:27" ht="15" thickBot="1" x14ac:dyDescent="0.35">
      <c r="A89" s="24">
        <v>16</v>
      </c>
      <c r="B89" s="9">
        <v>264</v>
      </c>
      <c r="C89" s="9">
        <v>1547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1296.5</v>
      </c>
      <c r="K89" s="9">
        <v>0</v>
      </c>
      <c r="L89" s="9">
        <v>0</v>
      </c>
      <c r="M89" s="9">
        <v>609.5</v>
      </c>
      <c r="N89" s="9">
        <v>0</v>
      </c>
      <c r="O89" s="9">
        <v>0</v>
      </c>
      <c r="P89" s="9">
        <v>0</v>
      </c>
      <c r="Q89" s="9">
        <v>445</v>
      </c>
      <c r="R89" s="9">
        <v>352</v>
      </c>
      <c r="S89" s="9">
        <v>0</v>
      </c>
      <c r="T89" s="9">
        <v>0</v>
      </c>
      <c r="U89" s="9">
        <v>391</v>
      </c>
      <c r="W89" s="19">
        <v>16</v>
      </c>
      <c r="X89">
        <f t="shared" si="11"/>
        <v>1547</v>
      </c>
      <c r="Y89" s="21">
        <v>16</v>
      </c>
      <c r="Z89">
        <f t="shared" si="12"/>
        <v>609.5</v>
      </c>
      <c r="AA89">
        <f t="shared" si="13"/>
        <v>2156.5</v>
      </c>
    </row>
    <row r="90" spans="1:27" ht="15" thickBot="1" x14ac:dyDescent="0.35">
      <c r="A90" s="24">
        <v>17</v>
      </c>
      <c r="B90" s="9">
        <v>264</v>
      </c>
      <c r="C90" s="9">
        <v>1547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774.5</v>
      </c>
      <c r="K90" s="9">
        <v>0</v>
      </c>
      <c r="L90" s="9">
        <v>0</v>
      </c>
      <c r="M90" s="9">
        <v>609.5</v>
      </c>
      <c r="N90" s="9">
        <v>0</v>
      </c>
      <c r="O90" s="9">
        <v>0</v>
      </c>
      <c r="P90" s="9">
        <v>0</v>
      </c>
      <c r="Q90" s="9">
        <v>445</v>
      </c>
      <c r="R90" s="9">
        <v>0</v>
      </c>
      <c r="S90" s="9">
        <v>0</v>
      </c>
      <c r="T90" s="9">
        <v>0</v>
      </c>
      <c r="U90" s="9">
        <v>391</v>
      </c>
      <c r="W90" s="18">
        <v>17</v>
      </c>
      <c r="X90">
        <f t="shared" si="11"/>
        <v>1547</v>
      </c>
      <c r="Y90" s="20">
        <v>15</v>
      </c>
      <c r="Z90">
        <f t="shared" si="12"/>
        <v>609.5</v>
      </c>
      <c r="AA90">
        <f t="shared" si="13"/>
        <v>2156.5</v>
      </c>
    </row>
    <row r="91" spans="1:27" ht="15" thickBot="1" x14ac:dyDescent="0.35">
      <c r="A91" s="24">
        <v>18</v>
      </c>
      <c r="B91" s="9">
        <v>264</v>
      </c>
      <c r="C91" s="9">
        <v>1547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774.5</v>
      </c>
      <c r="K91" s="9">
        <v>0</v>
      </c>
      <c r="L91" s="9">
        <v>0</v>
      </c>
      <c r="M91" s="9">
        <v>609.5</v>
      </c>
      <c r="N91" s="9">
        <v>0</v>
      </c>
      <c r="O91" s="9">
        <v>0</v>
      </c>
      <c r="P91" s="9">
        <v>0</v>
      </c>
      <c r="Q91" s="9">
        <v>445</v>
      </c>
      <c r="R91" s="9">
        <v>0</v>
      </c>
      <c r="S91" s="9">
        <v>0</v>
      </c>
      <c r="T91" s="9">
        <v>0</v>
      </c>
      <c r="U91" s="9">
        <v>0</v>
      </c>
      <c r="W91" s="19">
        <v>18</v>
      </c>
      <c r="X91">
        <f t="shared" si="11"/>
        <v>1547</v>
      </c>
      <c r="Y91" s="21">
        <v>14</v>
      </c>
      <c r="Z91">
        <f t="shared" si="12"/>
        <v>609.5</v>
      </c>
      <c r="AA91">
        <f t="shared" si="13"/>
        <v>2156.5</v>
      </c>
    </row>
    <row r="92" spans="1:27" ht="15" thickBot="1" x14ac:dyDescent="0.35">
      <c r="A92" s="24">
        <v>19</v>
      </c>
      <c r="B92" s="9">
        <v>264</v>
      </c>
      <c r="C92" s="9">
        <v>1547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774.5</v>
      </c>
      <c r="K92" s="9">
        <v>0</v>
      </c>
      <c r="L92" s="9">
        <v>0</v>
      </c>
      <c r="M92" s="9">
        <v>609.5</v>
      </c>
      <c r="N92" s="9">
        <v>0</v>
      </c>
      <c r="O92" s="9">
        <v>0</v>
      </c>
      <c r="P92" s="9">
        <v>0</v>
      </c>
      <c r="Q92" s="9">
        <v>445</v>
      </c>
      <c r="R92" s="9">
        <v>0</v>
      </c>
      <c r="S92" s="9">
        <v>0</v>
      </c>
      <c r="T92" s="9">
        <v>0</v>
      </c>
      <c r="U92" s="9">
        <v>0</v>
      </c>
      <c r="W92" s="18">
        <v>19</v>
      </c>
      <c r="X92">
        <f t="shared" si="11"/>
        <v>1547</v>
      </c>
      <c r="Y92" s="20">
        <v>13</v>
      </c>
      <c r="Z92">
        <f t="shared" si="12"/>
        <v>609.5</v>
      </c>
      <c r="AA92">
        <f t="shared" si="13"/>
        <v>2156.5</v>
      </c>
    </row>
    <row r="93" spans="1:27" ht="15" thickBot="1" x14ac:dyDescent="0.35">
      <c r="A93" s="24">
        <v>20</v>
      </c>
      <c r="B93" s="9">
        <v>264</v>
      </c>
      <c r="C93" s="9">
        <v>1547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774.5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445</v>
      </c>
      <c r="R93" s="9">
        <v>0</v>
      </c>
      <c r="S93" s="9">
        <v>0</v>
      </c>
      <c r="T93" s="9">
        <v>0</v>
      </c>
      <c r="U93" s="9">
        <v>0</v>
      </c>
      <c r="W93" s="19">
        <v>20</v>
      </c>
      <c r="X93">
        <f t="shared" si="11"/>
        <v>1547</v>
      </c>
      <c r="Y93" s="21">
        <v>12</v>
      </c>
      <c r="Z93">
        <f t="shared" si="12"/>
        <v>898</v>
      </c>
      <c r="AA93">
        <f t="shared" si="13"/>
        <v>2445</v>
      </c>
    </row>
    <row r="94" spans="1:27" ht="15" thickBot="1" x14ac:dyDescent="0.35">
      <c r="A94" s="24">
        <v>21</v>
      </c>
      <c r="B94" s="9">
        <v>264</v>
      </c>
      <c r="C94" s="9">
        <v>1547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347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W94" s="18">
        <v>21</v>
      </c>
      <c r="X94">
        <f t="shared" si="11"/>
        <v>1547</v>
      </c>
      <c r="Y94" s="20">
        <v>11</v>
      </c>
      <c r="Z94">
        <f t="shared" si="12"/>
        <v>898</v>
      </c>
      <c r="AA94">
        <f t="shared" si="13"/>
        <v>2445</v>
      </c>
    </row>
    <row r="95" spans="1:27" ht="15" thickBot="1" x14ac:dyDescent="0.35">
      <c r="A95" s="24">
        <v>22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W95" s="19">
        <v>22</v>
      </c>
      <c r="X95">
        <f t="shared" si="11"/>
        <v>0</v>
      </c>
      <c r="Y95" s="21">
        <v>10</v>
      </c>
      <c r="Z95">
        <f t="shared" si="12"/>
        <v>898</v>
      </c>
      <c r="AA95">
        <f t="shared" si="13"/>
        <v>898</v>
      </c>
    </row>
    <row r="96" spans="1:27" ht="15" thickBot="1" x14ac:dyDescent="0.35">
      <c r="A96" s="24">
        <v>23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W96" s="18">
        <v>23</v>
      </c>
      <c r="X96">
        <f t="shared" si="11"/>
        <v>0</v>
      </c>
      <c r="Y96" s="20">
        <v>9</v>
      </c>
      <c r="Z96">
        <f t="shared" si="12"/>
        <v>898</v>
      </c>
      <c r="AA96">
        <f t="shared" si="13"/>
        <v>898</v>
      </c>
    </row>
    <row r="97" spans="1:29" ht="15" thickBot="1" x14ac:dyDescent="0.35">
      <c r="A97" s="24">
        <v>24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W97" s="19">
        <v>24</v>
      </c>
      <c r="X97">
        <f t="shared" si="11"/>
        <v>0</v>
      </c>
      <c r="Y97" s="21">
        <v>8</v>
      </c>
      <c r="Z97">
        <f t="shared" si="12"/>
        <v>898</v>
      </c>
      <c r="AA97">
        <f t="shared" si="13"/>
        <v>898</v>
      </c>
    </row>
    <row r="98" spans="1:29" ht="15" thickBot="1" x14ac:dyDescent="0.35">
      <c r="A98" s="24">
        <v>25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W98" s="18">
        <v>25</v>
      </c>
      <c r="X98">
        <f t="shared" si="11"/>
        <v>0</v>
      </c>
      <c r="Y98" s="20">
        <v>7</v>
      </c>
      <c r="Z98">
        <f t="shared" si="12"/>
        <v>898</v>
      </c>
      <c r="AA98">
        <f t="shared" si="13"/>
        <v>898</v>
      </c>
    </row>
    <row r="99" spans="1:29" ht="15" thickBot="1" x14ac:dyDescent="0.35">
      <c r="A99" s="24">
        <v>26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W99" s="19">
        <v>26</v>
      </c>
      <c r="X99">
        <f t="shared" si="11"/>
        <v>0</v>
      </c>
      <c r="Y99" s="21">
        <v>6</v>
      </c>
      <c r="Z99">
        <f t="shared" si="12"/>
        <v>898</v>
      </c>
      <c r="AA99">
        <f t="shared" si="13"/>
        <v>898</v>
      </c>
      <c r="AC99" s="12" t="s">
        <v>276</v>
      </c>
    </row>
    <row r="100" spans="1:29" ht="15" thickBot="1" x14ac:dyDescent="0.35">
      <c r="A100" s="24">
        <v>27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W100" s="18">
        <v>27</v>
      </c>
      <c r="X100">
        <f t="shared" si="11"/>
        <v>0</v>
      </c>
      <c r="Y100" s="20">
        <v>5</v>
      </c>
      <c r="Z100">
        <f t="shared" si="12"/>
        <v>898</v>
      </c>
      <c r="AA100">
        <f t="shared" si="13"/>
        <v>898</v>
      </c>
    </row>
    <row r="101" spans="1:29" ht="15" thickBot="1" x14ac:dyDescent="0.35">
      <c r="A101" s="24">
        <v>28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W101" s="19">
        <v>28</v>
      </c>
      <c r="X101">
        <f t="shared" si="11"/>
        <v>0</v>
      </c>
      <c r="Y101" s="21">
        <v>4</v>
      </c>
      <c r="Z101">
        <f t="shared" si="12"/>
        <v>898</v>
      </c>
      <c r="AA101">
        <f t="shared" si="13"/>
        <v>898</v>
      </c>
    </row>
    <row r="102" spans="1:29" ht="15" thickBot="1" x14ac:dyDescent="0.35">
      <c r="A102" s="24">
        <v>29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W102" s="18">
        <v>29</v>
      </c>
      <c r="X102">
        <f t="shared" si="11"/>
        <v>0</v>
      </c>
      <c r="Y102" s="20">
        <v>3</v>
      </c>
      <c r="Z102">
        <f t="shared" si="12"/>
        <v>1299</v>
      </c>
      <c r="AA102">
        <f t="shared" si="13"/>
        <v>1299</v>
      </c>
    </row>
    <row r="103" spans="1:29" ht="15" thickBot="1" x14ac:dyDescent="0.35">
      <c r="A103" s="24">
        <v>30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W103" s="19">
        <v>30</v>
      </c>
      <c r="X103">
        <f t="shared" si="11"/>
        <v>0</v>
      </c>
      <c r="Y103" s="21">
        <v>2</v>
      </c>
      <c r="Z103">
        <f t="shared" si="12"/>
        <v>1299</v>
      </c>
      <c r="AA103">
        <f t="shared" si="13"/>
        <v>1299</v>
      </c>
    </row>
    <row r="104" spans="1:29" ht="15" thickBot="1" x14ac:dyDescent="0.35">
      <c r="A104" s="24">
        <v>31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W104" s="18">
        <v>31</v>
      </c>
      <c r="X104">
        <f t="shared" si="11"/>
        <v>0</v>
      </c>
      <c r="Y104" s="20">
        <v>1</v>
      </c>
      <c r="Z104">
        <f t="shared" si="12"/>
        <v>1299</v>
      </c>
      <c r="AA104">
        <f t="shared" si="13"/>
        <v>1299</v>
      </c>
    </row>
    <row r="105" spans="1:29" ht="18.600000000000001" thickBot="1" x14ac:dyDescent="0.35">
      <c r="A105" s="4"/>
    </row>
    <row r="106" spans="1:29" ht="15" thickBot="1" x14ac:dyDescent="0.35">
      <c r="A106" s="8" t="s">
        <v>216</v>
      </c>
      <c r="B106" s="8" t="s">
        <v>76</v>
      </c>
      <c r="C106" s="8" t="s">
        <v>77</v>
      </c>
      <c r="D106" s="8" t="s">
        <v>78</v>
      </c>
      <c r="E106" s="8" t="s">
        <v>79</v>
      </c>
      <c r="F106" s="8" t="s">
        <v>80</v>
      </c>
      <c r="G106" s="8" t="s">
        <v>81</v>
      </c>
      <c r="H106" s="8" t="s">
        <v>82</v>
      </c>
      <c r="I106" s="8" t="s">
        <v>83</v>
      </c>
      <c r="J106" s="8" t="s">
        <v>84</v>
      </c>
      <c r="K106" s="8" t="s">
        <v>85</v>
      </c>
      <c r="L106" s="8" t="s">
        <v>86</v>
      </c>
      <c r="M106" s="8" t="s">
        <v>87</v>
      </c>
      <c r="N106" s="8" t="s">
        <v>88</v>
      </c>
      <c r="O106" s="8" t="s">
        <v>89</v>
      </c>
      <c r="P106" s="8" t="s">
        <v>90</v>
      </c>
      <c r="Q106" s="8" t="s">
        <v>91</v>
      </c>
      <c r="R106" s="8" t="s">
        <v>92</v>
      </c>
      <c r="S106" s="8" t="s">
        <v>93</v>
      </c>
      <c r="T106" s="8" t="s">
        <v>94</v>
      </c>
      <c r="U106" s="8" t="s">
        <v>95</v>
      </c>
      <c r="V106" s="8" t="s">
        <v>217</v>
      </c>
      <c r="W106" s="8" t="s">
        <v>218</v>
      </c>
      <c r="X106" s="8" t="s">
        <v>219</v>
      </c>
      <c r="Y106" s="8" t="s">
        <v>220</v>
      </c>
    </row>
    <row r="107" spans="1:29" ht="15" thickBot="1" x14ac:dyDescent="0.35">
      <c r="A107" s="8" t="s">
        <v>97</v>
      </c>
      <c r="B107" s="9">
        <v>264</v>
      </c>
      <c r="C107" s="9">
        <v>1547</v>
      </c>
      <c r="D107" s="9">
        <v>0</v>
      </c>
      <c r="E107" s="9">
        <v>0</v>
      </c>
      <c r="F107" s="9">
        <v>1730</v>
      </c>
      <c r="G107" s="9">
        <v>1667</v>
      </c>
      <c r="H107" s="9">
        <v>0</v>
      </c>
      <c r="I107" s="9">
        <v>0</v>
      </c>
      <c r="J107" s="9">
        <v>1696</v>
      </c>
      <c r="K107" s="9">
        <v>0</v>
      </c>
      <c r="L107" s="9">
        <v>0</v>
      </c>
      <c r="M107" s="9">
        <v>0</v>
      </c>
      <c r="N107" s="9">
        <v>393.5</v>
      </c>
      <c r="O107" s="9">
        <v>0</v>
      </c>
      <c r="P107" s="9">
        <v>0</v>
      </c>
      <c r="Q107" s="9">
        <v>0</v>
      </c>
      <c r="R107" s="9">
        <v>352</v>
      </c>
      <c r="S107" s="9">
        <v>0</v>
      </c>
      <c r="T107" s="9">
        <v>0</v>
      </c>
      <c r="U107" s="9">
        <v>0</v>
      </c>
      <c r="V107" s="9">
        <v>7649.5</v>
      </c>
      <c r="W107" s="9">
        <v>7650</v>
      </c>
      <c r="X107" s="9">
        <v>0.5</v>
      </c>
      <c r="Y107" s="9">
        <v>0.01</v>
      </c>
    </row>
    <row r="108" spans="1:29" ht="15" thickBot="1" x14ac:dyDescent="0.35">
      <c r="A108" s="8" t="s">
        <v>98</v>
      </c>
      <c r="B108" s="9">
        <v>264</v>
      </c>
      <c r="C108" s="9">
        <v>1547</v>
      </c>
      <c r="D108" s="9">
        <v>0</v>
      </c>
      <c r="E108" s="9">
        <v>0</v>
      </c>
      <c r="F108" s="9">
        <v>570.5</v>
      </c>
      <c r="G108" s="9">
        <v>0</v>
      </c>
      <c r="H108" s="9">
        <v>0</v>
      </c>
      <c r="I108" s="9">
        <v>0</v>
      </c>
      <c r="J108" s="9">
        <v>1696</v>
      </c>
      <c r="K108" s="9">
        <v>0</v>
      </c>
      <c r="L108" s="9">
        <v>0</v>
      </c>
      <c r="M108" s="9">
        <v>609.5</v>
      </c>
      <c r="N108" s="9">
        <v>0</v>
      </c>
      <c r="O108" s="9">
        <v>3046.5</v>
      </c>
      <c r="P108" s="9">
        <v>0</v>
      </c>
      <c r="Q108" s="9">
        <v>2604.5</v>
      </c>
      <c r="R108" s="9">
        <v>352</v>
      </c>
      <c r="S108" s="9">
        <v>0</v>
      </c>
      <c r="T108" s="9">
        <v>0</v>
      </c>
      <c r="U108" s="9">
        <v>0</v>
      </c>
      <c r="V108" s="9">
        <v>10690</v>
      </c>
      <c r="W108" s="9">
        <v>10690</v>
      </c>
      <c r="X108" s="9">
        <v>0</v>
      </c>
      <c r="Y108" s="9">
        <v>0</v>
      </c>
    </row>
    <row r="109" spans="1:29" ht="15" thickBot="1" x14ac:dyDescent="0.35">
      <c r="A109" s="8" t="s">
        <v>99</v>
      </c>
      <c r="B109" s="9">
        <v>1155</v>
      </c>
      <c r="C109" s="9">
        <v>0</v>
      </c>
      <c r="D109" s="9">
        <v>452</v>
      </c>
      <c r="E109" s="9">
        <v>0</v>
      </c>
      <c r="F109" s="9">
        <v>570.5</v>
      </c>
      <c r="G109" s="9">
        <v>247.5</v>
      </c>
      <c r="H109" s="9">
        <v>0</v>
      </c>
      <c r="I109" s="9">
        <v>0</v>
      </c>
      <c r="J109" s="9">
        <v>1696</v>
      </c>
      <c r="K109" s="9">
        <v>0</v>
      </c>
      <c r="L109" s="9">
        <v>0</v>
      </c>
      <c r="M109" s="9">
        <v>1299</v>
      </c>
      <c r="N109" s="9">
        <v>0</v>
      </c>
      <c r="O109" s="9">
        <v>0</v>
      </c>
      <c r="P109" s="9">
        <v>0</v>
      </c>
      <c r="Q109" s="9">
        <v>445</v>
      </c>
      <c r="R109" s="9">
        <v>0</v>
      </c>
      <c r="S109" s="9">
        <v>0</v>
      </c>
      <c r="T109" s="9">
        <v>0</v>
      </c>
      <c r="U109" s="9">
        <v>0</v>
      </c>
      <c r="V109" s="9">
        <v>5865</v>
      </c>
      <c r="W109" s="9">
        <v>5865</v>
      </c>
      <c r="X109" s="9">
        <v>0</v>
      </c>
      <c r="Y109" s="9">
        <v>0</v>
      </c>
    </row>
    <row r="110" spans="1:29" ht="15" thickBot="1" x14ac:dyDescent="0.35">
      <c r="A110" s="8" t="s">
        <v>100</v>
      </c>
      <c r="B110" s="9">
        <v>264</v>
      </c>
      <c r="C110" s="9">
        <v>1547</v>
      </c>
      <c r="D110" s="9">
        <v>0</v>
      </c>
      <c r="E110" s="9">
        <v>1550.5</v>
      </c>
      <c r="F110" s="9">
        <v>0</v>
      </c>
      <c r="G110" s="9">
        <v>1955</v>
      </c>
      <c r="H110" s="9">
        <v>0</v>
      </c>
      <c r="I110" s="9">
        <v>425</v>
      </c>
      <c r="J110" s="9">
        <v>774.5</v>
      </c>
      <c r="K110" s="9">
        <v>0</v>
      </c>
      <c r="L110" s="9">
        <v>0</v>
      </c>
      <c r="M110" s="9">
        <v>0</v>
      </c>
      <c r="N110" s="9">
        <v>393.5</v>
      </c>
      <c r="O110" s="9">
        <v>0</v>
      </c>
      <c r="P110" s="9">
        <v>4050.5</v>
      </c>
      <c r="Q110" s="9">
        <v>0</v>
      </c>
      <c r="R110" s="9">
        <v>352</v>
      </c>
      <c r="S110" s="9">
        <v>0</v>
      </c>
      <c r="T110" s="9">
        <v>0</v>
      </c>
      <c r="U110" s="9">
        <v>565</v>
      </c>
      <c r="V110" s="9">
        <v>11877</v>
      </c>
      <c r="W110" s="9">
        <v>11877</v>
      </c>
      <c r="X110" s="9">
        <v>0</v>
      </c>
      <c r="Y110" s="9">
        <v>0</v>
      </c>
    </row>
    <row r="111" spans="1:29" ht="15" thickBot="1" x14ac:dyDescent="0.35">
      <c r="A111" s="8" t="s">
        <v>101</v>
      </c>
      <c r="B111" s="9">
        <v>2354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1696</v>
      </c>
      <c r="K111" s="9">
        <v>0</v>
      </c>
      <c r="L111" s="9">
        <v>0</v>
      </c>
      <c r="M111" s="9">
        <v>898</v>
      </c>
      <c r="N111" s="9">
        <v>0</v>
      </c>
      <c r="O111" s="9">
        <v>0</v>
      </c>
      <c r="P111" s="9">
        <v>781</v>
      </c>
      <c r="Q111" s="9">
        <v>890.5</v>
      </c>
      <c r="R111" s="9">
        <v>0</v>
      </c>
      <c r="S111" s="9">
        <v>284.5</v>
      </c>
      <c r="T111" s="9">
        <v>0</v>
      </c>
      <c r="U111" s="9">
        <v>0</v>
      </c>
      <c r="V111" s="9">
        <v>6904</v>
      </c>
      <c r="W111" s="9">
        <v>6904</v>
      </c>
      <c r="X111" s="9">
        <v>0</v>
      </c>
      <c r="Y111" s="9">
        <v>0</v>
      </c>
    </row>
    <row r="112" spans="1:29" ht="15" thickBot="1" x14ac:dyDescent="0.35">
      <c r="A112" s="8" t="s">
        <v>102</v>
      </c>
      <c r="B112" s="9">
        <v>0</v>
      </c>
      <c r="C112" s="9">
        <v>1547</v>
      </c>
      <c r="D112" s="9">
        <v>452</v>
      </c>
      <c r="E112" s="9">
        <v>0</v>
      </c>
      <c r="F112" s="9">
        <v>0</v>
      </c>
      <c r="G112" s="9">
        <v>1826</v>
      </c>
      <c r="H112" s="9">
        <v>0</v>
      </c>
      <c r="I112" s="9">
        <v>0</v>
      </c>
      <c r="J112" s="9">
        <v>1696</v>
      </c>
      <c r="K112" s="9">
        <v>0</v>
      </c>
      <c r="L112" s="9">
        <v>0</v>
      </c>
      <c r="M112" s="9">
        <v>0</v>
      </c>
      <c r="N112" s="9">
        <v>0</v>
      </c>
      <c r="O112" s="9">
        <v>3046.5</v>
      </c>
      <c r="P112" s="9">
        <v>0</v>
      </c>
      <c r="Q112" s="9">
        <v>0</v>
      </c>
      <c r="R112" s="9">
        <v>352</v>
      </c>
      <c r="S112" s="9">
        <v>0</v>
      </c>
      <c r="T112" s="9">
        <v>0</v>
      </c>
      <c r="U112" s="9">
        <v>391</v>
      </c>
      <c r="V112" s="9">
        <v>9310.5</v>
      </c>
      <c r="W112" s="9">
        <v>9311</v>
      </c>
      <c r="X112" s="9">
        <v>0.5</v>
      </c>
      <c r="Y112" s="9">
        <v>0.01</v>
      </c>
    </row>
    <row r="113" spans="1:25" ht="15" thickBot="1" x14ac:dyDescent="0.35">
      <c r="A113" s="8" t="s">
        <v>103</v>
      </c>
      <c r="B113" s="9">
        <v>264</v>
      </c>
      <c r="C113" s="9">
        <v>2543.5</v>
      </c>
      <c r="D113" s="9">
        <v>402</v>
      </c>
      <c r="E113" s="9">
        <v>1550.5</v>
      </c>
      <c r="F113" s="9">
        <v>570.5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890.5</v>
      </c>
      <c r="R113" s="9">
        <v>352</v>
      </c>
      <c r="S113" s="9">
        <v>797</v>
      </c>
      <c r="T113" s="9">
        <v>0</v>
      </c>
      <c r="U113" s="9">
        <v>1025</v>
      </c>
      <c r="V113" s="9">
        <v>8395</v>
      </c>
      <c r="W113" s="9">
        <v>8395</v>
      </c>
      <c r="X113" s="9">
        <v>0</v>
      </c>
      <c r="Y113" s="9">
        <v>0</v>
      </c>
    </row>
    <row r="114" spans="1:25" ht="15" thickBot="1" x14ac:dyDescent="0.35">
      <c r="A114" s="8" t="s">
        <v>104</v>
      </c>
      <c r="B114" s="9">
        <v>0</v>
      </c>
      <c r="C114" s="9">
        <v>2543.5</v>
      </c>
      <c r="D114" s="9">
        <v>0</v>
      </c>
      <c r="E114" s="9">
        <v>2800.5</v>
      </c>
      <c r="F114" s="9">
        <v>0</v>
      </c>
      <c r="G114" s="9">
        <v>1667</v>
      </c>
      <c r="H114" s="9">
        <v>0</v>
      </c>
      <c r="I114" s="9">
        <v>425</v>
      </c>
      <c r="J114" s="9">
        <v>1696</v>
      </c>
      <c r="K114" s="9">
        <v>597</v>
      </c>
      <c r="L114" s="9">
        <v>0</v>
      </c>
      <c r="M114" s="9">
        <v>0</v>
      </c>
      <c r="N114" s="9">
        <v>393.5</v>
      </c>
      <c r="O114" s="9">
        <v>0</v>
      </c>
      <c r="P114" s="9">
        <v>49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10171.5</v>
      </c>
      <c r="W114" s="9">
        <v>10172</v>
      </c>
      <c r="X114" s="9">
        <v>0.5</v>
      </c>
      <c r="Y114" s="9">
        <v>0</v>
      </c>
    </row>
    <row r="115" spans="1:25" ht="15" thickBot="1" x14ac:dyDescent="0.35">
      <c r="A115" s="8" t="s">
        <v>105</v>
      </c>
      <c r="B115" s="9">
        <v>264</v>
      </c>
      <c r="C115" s="9">
        <v>1547</v>
      </c>
      <c r="D115" s="9">
        <v>430</v>
      </c>
      <c r="E115" s="9">
        <v>1550.5</v>
      </c>
      <c r="F115" s="9">
        <v>0</v>
      </c>
      <c r="G115" s="9">
        <v>1826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609.5</v>
      </c>
      <c r="N115" s="9">
        <v>0</v>
      </c>
      <c r="O115" s="9">
        <v>0</v>
      </c>
      <c r="P115" s="9">
        <v>781</v>
      </c>
      <c r="Q115" s="9">
        <v>0</v>
      </c>
      <c r="R115" s="9">
        <v>0</v>
      </c>
      <c r="S115" s="9">
        <v>284.5</v>
      </c>
      <c r="T115" s="9">
        <v>1062.5</v>
      </c>
      <c r="U115" s="9">
        <v>1025</v>
      </c>
      <c r="V115" s="9">
        <v>9380</v>
      </c>
      <c r="W115" s="9">
        <v>9380</v>
      </c>
      <c r="X115" s="9">
        <v>0</v>
      </c>
      <c r="Y115" s="9">
        <v>0</v>
      </c>
    </row>
    <row r="116" spans="1:25" ht="15" thickBot="1" x14ac:dyDescent="0.35">
      <c r="A116" s="8" t="s">
        <v>106</v>
      </c>
      <c r="B116" s="9">
        <v>2393.5</v>
      </c>
      <c r="C116" s="9">
        <v>0</v>
      </c>
      <c r="D116" s="9">
        <v>430</v>
      </c>
      <c r="E116" s="9">
        <v>2800.5</v>
      </c>
      <c r="F116" s="9">
        <v>0</v>
      </c>
      <c r="G116" s="9">
        <v>1955</v>
      </c>
      <c r="H116" s="9">
        <v>0</v>
      </c>
      <c r="I116" s="9">
        <v>0</v>
      </c>
      <c r="J116" s="9">
        <v>1696</v>
      </c>
      <c r="K116" s="9">
        <v>597</v>
      </c>
      <c r="L116" s="9">
        <v>0</v>
      </c>
      <c r="M116" s="9">
        <v>898</v>
      </c>
      <c r="N116" s="9">
        <v>0</v>
      </c>
      <c r="O116" s="9">
        <v>0</v>
      </c>
      <c r="P116" s="9">
        <v>781</v>
      </c>
      <c r="Q116" s="9">
        <v>0</v>
      </c>
      <c r="R116" s="9">
        <v>352</v>
      </c>
      <c r="S116" s="9">
        <v>0</v>
      </c>
      <c r="T116" s="9">
        <v>0</v>
      </c>
      <c r="U116" s="9">
        <v>0</v>
      </c>
      <c r="V116" s="9">
        <v>11903</v>
      </c>
      <c r="W116" s="9">
        <v>11903</v>
      </c>
      <c r="X116" s="9">
        <v>0</v>
      </c>
      <c r="Y116" s="9">
        <v>0</v>
      </c>
    </row>
    <row r="117" spans="1:25" ht="15" thickBot="1" x14ac:dyDescent="0.35">
      <c r="A117" s="8" t="s">
        <v>107</v>
      </c>
      <c r="B117" s="9">
        <v>2354</v>
      </c>
      <c r="C117" s="9">
        <v>1547</v>
      </c>
      <c r="D117" s="9">
        <v>402</v>
      </c>
      <c r="E117" s="9">
        <v>59.5</v>
      </c>
      <c r="F117" s="9">
        <v>570.5</v>
      </c>
      <c r="G117" s="9">
        <v>1667</v>
      </c>
      <c r="H117" s="9">
        <v>373.5</v>
      </c>
      <c r="I117" s="9">
        <v>0</v>
      </c>
      <c r="J117" s="9">
        <v>1296.5</v>
      </c>
      <c r="K117" s="9">
        <v>0</v>
      </c>
      <c r="L117" s="9">
        <v>0</v>
      </c>
      <c r="M117" s="9">
        <v>609.5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8879.5</v>
      </c>
      <c r="W117" s="9">
        <v>8879</v>
      </c>
      <c r="X117" s="9">
        <v>-0.5</v>
      </c>
      <c r="Y117" s="9">
        <v>-0.01</v>
      </c>
    </row>
    <row r="118" spans="1:25" ht="15" thickBot="1" x14ac:dyDescent="0.35">
      <c r="A118" s="8" t="s">
        <v>108</v>
      </c>
      <c r="B118" s="9">
        <v>2354</v>
      </c>
      <c r="C118" s="9">
        <v>1547</v>
      </c>
      <c r="D118" s="9">
        <v>0</v>
      </c>
      <c r="E118" s="9">
        <v>1550.5</v>
      </c>
      <c r="F118" s="9">
        <v>0</v>
      </c>
      <c r="G118" s="9">
        <v>0</v>
      </c>
      <c r="H118" s="9">
        <v>1017.5</v>
      </c>
      <c r="I118" s="9">
        <v>0</v>
      </c>
      <c r="J118" s="9">
        <v>1696</v>
      </c>
      <c r="K118" s="9">
        <v>0</v>
      </c>
      <c r="L118" s="9">
        <v>0</v>
      </c>
      <c r="M118" s="9">
        <v>609.5</v>
      </c>
      <c r="N118" s="9">
        <v>0</v>
      </c>
      <c r="O118" s="9">
        <v>0</v>
      </c>
      <c r="P118" s="9">
        <v>781</v>
      </c>
      <c r="Q118" s="9">
        <v>890.5</v>
      </c>
      <c r="R118" s="9">
        <v>0</v>
      </c>
      <c r="S118" s="9">
        <v>0</v>
      </c>
      <c r="T118" s="9">
        <v>0</v>
      </c>
      <c r="U118" s="9">
        <v>565</v>
      </c>
      <c r="V118" s="9">
        <v>11011</v>
      </c>
      <c r="W118" s="9">
        <v>11011</v>
      </c>
      <c r="X118" s="9">
        <v>0</v>
      </c>
      <c r="Y118" s="9">
        <v>0</v>
      </c>
    </row>
    <row r="119" spans="1:25" ht="15" thickBot="1" x14ac:dyDescent="0.35">
      <c r="A119" s="8" t="s">
        <v>109</v>
      </c>
      <c r="B119" s="9">
        <v>2119</v>
      </c>
      <c r="C119" s="9">
        <v>1547</v>
      </c>
      <c r="D119" s="9">
        <v>0</v>
      </c>
      <c r="E119" s="9">
        <v>1550.5</v>
      </c>
      <c r="F119" s="9">
        <v>570.5</v>
      </c>
      <c r="G119" s="9">
        <v>0</v>
      </c>
      <c r="H119" s="9">
        <v>0</v>
      </c>
      <c r="I119" s="9">
        <v>0</v>
      </c>
      <c r="J119" s="9">
        <v>347</v>
      </c>
      <c r="K119" s="9">
        <v>0</v>
      </c>
      <c r="L119" s="9">
        <v>0</v>
      </c>
      <c r="M119" s="9">
        <v>898</v>
      </c>
      <c r="N119" s="9">
        <v>0</v>
      </c>
      <c r="O119" s="9">
        <v>0</v>
      </c>
      <c r="P119" s="9">
        <v>0</v>
      </c>
      <c r="Q119" s="9">
        <v>890.5</v>
      </c>
      <c r="R119" s="9">
        <v>352</v>
      </c>
      <c r="S119" s="9">
        <v>797</v>
      </c>
      <c r="T119" s="9">
        <v>0</v>
      </c>
      <c r="U119" s="9">
        <v>1025</v>
      </c>
      <c r="V119" s="9">
        <v>10096.5</v>
      </c>
      <c r="W119" s="9">
        <v>10096</v>
      </c>
      <c r="X119" s="9">
        <v>-0.5</v>
      </c>
      <c r="Y119" s="9">
        <v>0</v>
      </c>
    </row>
    <row r="120" spans="1:25" ht="15" thickBot="1" x14ac:dyDescent="0.35">
      <c r="A120" s="8" t="s">
        <v>110</v>
      </c>
      <c r="B120" s="9">
        <v>2119</v>
      </c>
      <c r="C120" s="9">
        <v>2543.5</v>
      </c>
      <c r="D120" s="9">
        <v>402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1669.5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781</v>
      </c>
      <c r="Q120" s="9">
        <v>445</v>
      </c>
      <c r="R120" s="9">
        <v>0</v>
      </c>
      <c r="S120" s="9">
        <v>797</v>
      </c>
      <c r="T120" s="9">
        <v>0</v>
      </c>
      <c r="U120" s="9">
        <v>565</v>
      </c>
      <c r="V120" s="9">
        <v>9322</v>
      </c>
      <c r="W120" s="9">
        <v>9322</v>
      </c>
      <c r="X120" s="9">
        <v>0</v>
      </c>
      <c r="Y120" s="9">
        <v>0</v>
      </c>
    </row>
    <row r="121" spans="1:25" ht="15" thickBot="1" x14ac:dyDescent="0.35">
      <c r="A121" s="8" t="s">
        <v>111</v>
      </c>
      <c r="B121" s="9">
        <v>264</v>
      </c>
      <c r="C121" s="9">
        <v>1547</v>
      </c>
      <c r="D121" s="9">
        <v>0</v>
      </c>
      <c r="E121" s="9">
        <v>59.5</v>
      </c>
      <c r="F121" s="9">
        <v>0</v>
      </c>
      <c r="G121" s="9">
        <v>2038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609.5</v>
      </c>
      <c r="N121" s="9">
        <v>0</v>
      </c>
      <c r="O121" s="9">
        <v>0</v>
      </c>
      <c r="P121" s="9">
        <v>781</v>
      </c>
      <c r="Q121" s="9">
        <v>0</v>
      </c>
      <c r="R121" s="9">
        <v>0</v>
      </c>
      <c r="S121" s="9">
        <v>0</v>
      </c>
      <c r="T121" s="9">
        <v>0</v>
      </c>
      <c r="U121" s="9">
        <v>391</v>
      </c>
      <c r="V121" s="9">
        <v>5690</v>
      </c>
      <c r="W121" s="9">
        <v>5689</v>
      </c>
      <c r="X121" s="9">
        <v>-1</v>
      </c>
      <c r="Y121" s="9">
        <v>-0.02</v>
      </c>
    </row>
    <row r="122" spans="1:25" ht="15" thickBot="1" x14ac:dyDescent="0.35">
      <c r="A122" s="8" t="s">
        <v>112</v>
      </c>
      <c r="B122" s="9">
        <v>0</v>
      </c>
      <c r="C122" s="9">
        <v>1547</v>
      </c>
      <c r="D122" s="9">
        <v>0</v>
      </c>
      <c r="E122" s="9">
        <v>1550.5</v>
      </c>
      <c r="F122" s="9">
        <v>0</v>
      </c>
      <c r="G122" s="9">
        <v>0</v>
      </c>
      <c r="H122" s="9">
        <v>0</v>
      </c>
      <c r="I122" s="9">
        <v>0</v>
      </c>
      <c r="J122" s="9">
        <v>1696</v>
      </c>
      <c r="K122" s="9">
        <v>0</v>
      </c>
      <c r="L122" s="9">
        <v>0</v>
      </c>
      <c r="M122" s="9">
        <v>609.5</v>
      </c>
      <c r="N122" s="9">
        <v>0</v>
      </c>
      <c r="O122" s="9">
        <v>0</v>
      </c>
      <c r="P122" s="9">
        <v>49</v>
      </c>
      <c r="Q122" s="9">
        <v>1005.5</v>
      </c>
      <c r="R122" s="9">
        <v>352</v>
      </c>
      <c r="S122" s="9">
        <v>0</v>
      </c>
      <c r="T122" s="9">
        <v>0</v>
      </c>
      <c r="U122" s="9">
        <v>1025</v>
      </c>
      <c r="V122" s="9">
        <v>7834.5</v>
      </c>
      <c r="W122" s="9">
        <v>7835</v>
      </c>
      <c r="X122" s="9">
        <v>0.5</v>
      </c>
      <c r="Y122" s="9">
        <v>0.01</v>
      </c>
    </row>
    <row r="123" spans="1:25" ht="15" thickBot="1" x14ac:dyDescent="0.35">
      <c r="A123" s="8" t="s">
        <v>113</v>
      </c>
      <c r="B123" s="9">
        <v>264</v>
      </c>
      <c r="C123" s="9">
        <v>0</v>
      </c>
      <c r="D123" s="9">
        <v>0</v>
      </c>
      <c r="E123" s="9">
        <v>0</v>
      </c>
      <c r="F123" s="9">
        <v>570.5</v>
      </c>
      <c r="G123" s="9">
        <v>0</v>
      </c>
      <c r="H123" s="9">
        <v>0</v>
      </c>
      <c r="I123" s="9">
        <v>0</v>
      </c>
      <c r="J123" s="9">
        <v>1696</v>
      </c>
      <c r="K123" s="9">
        <v>597</v>
      </c>
      <c r="L123" s="9">
        <v>0</v>
      </c>
      <c r="M123" s="9">
        <v>898</v>
      </c>
      <c r="N123" s="9">
        <v>2466</v>
      </c>
      <c r="O123" s="9">
        <v>0</v>
      </c>
      <c r="P123" s="9">
        <v>0</v>
      </c>
      <c r="Q123" s="9">
        <v>445</v>
      </c>
      <c r="R123" s="9">
        <v>352</v>
      </c>
      <c r="S123" s="9">
        <v>284.5</v>
      </c>
      <c r="T123" s="9">
        <v>0</v>
      </c>
      <c r="U123" s="9">
        <v>0</v>
      </c>
      <c r="V123" s="9">
        <v>7573</v>
      </c>
      <c r="W123" s="9">
        <v>7573</v>
      </c>
      <c r="X123" s="9">
        <v>0</v>
      </c>
      <c r="Y123" s="9">
        <v>0</v>
      </c>
    </row>
    <row r="124" spans="1:25" ht="15" thickBot="1" x14ac:dyDescent="0.35">
      <c r="A124" s="8" t="s">
        <v>114</v>
      </c>
      <c r="B124" s="9">
        <v>0</v>
      </c>
      <c r="C124" s="9">
        <v>0</v>
      </c>
      <c r="D124" s="9">
        <v>0</v>
      </c>
      <c r="E124" s="9">
        <v>0</v>
      </c>
      <c r="F124" s="9">
        <v>570.5</v>
      </c>
      <c r="G124" s="9">
        <v>247.5</v>
      </c>
      <c r="H124" s="9">
        <v>0</v>
      </c>
      <c r="I124" s="9">
        <v>0</v>
      </c>
      <c r="J124" s="9">
        <v>1296.5</v>
      </c>
      <c r="K124" s="9">
        <v>0</v>
      </c>
      <c r="L124" s="9">
        <v>55</v>
      </c>
      <c r="M124" s="9">
        <v>1299</v>
      </c>
      <c r="N124" s="9">
        <v>0</v>
      </c>
      <c r="O124" s="9">
        <v>3046.5</v>
      </c>
      <c r="P124" s="9">
        <v>0</v>
      </c>
      <c r="Q124" s="9">
        <v>445</v>
      </c>
      <c r="R124" s="9">
        <v>352</v>
      </c>
      <c r="S124" s="9">
        <v>0</v>
      </c>
      <c r="T124" s="9">
        <v>0</v>
      </c>
      <c r="U124" s="9">
        <v>1025</v>
      </c>
      <c r="V124" s="9">
        <v>8337</v>
      </c>
      <c r="W124" s="9">
        <v>8337</v>
      </c>
      <c r="X124" s="9">
        <v>0</v>
      </c>
      <c r="Y124" s="9">
        <v>0</v>
      </c>
    </row>
    <row r="125" spans="1:25" ht="15" thickBot="1" x14ac:dyDescent="0.35">
      <c r="A125" s="8" t="s">
        <v>115</v>
      </c>
      <c r="B125" s="9">
        <v>264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898</v>
      </c>
      <c r="N125" s="9">
        <v>393.5</v>
      </c>
      <c r="O125" s="9">
        <v>3046.5</v>
      </c>
      <c r="P125" s="9">
        <v>49</v>
      </c>
      <c r="Q125" s="9">
        <v>890.5</v>
      </c>
      <c r="R125" s="9">
        <v>3067.5</v>
      </c>
      <c r="S125" s="9">
        <v>0</v>
      </c>
      <c r="T125" s="9">
        <v>0</v>
      </c>
      <c r="U125" s="9">
        <v>391</v>
      </c>
      <c r="V125" s="9">
        <v>9000</v>
      </c>
      <c r="W125" s="9">
        <v>9000</v>
      </c>
      <c r="X125" s="9">
        <v>0</v>
      </c>
      <c r="Y125" s="9">
        <v>0</v>
      </c>
    </row>
    <row r="126" spans="1:25" ht="15" thickBot="1" x14ac:dyDescent="0.35">
      <c r="A126" s="8" t="s">
        <v>116</v>
      </c>
      <c r="B126" s="9">
        <v>0</v>
      </c>
      <c r="C126" s="9">
        <v>1547</v>
      </c>
      <c r="D126" s="9">
        <v>0</v>
      </c>
      <c r="E126" s="9">
        <v>1550.5</v>
      </c>
      <c r="F126" s="9">
        <v>570.5</v>
      </c>
      <c r="G126" s="9">
        <v>1955</v>
      </c>
      <c r="H126" s="9">
        <v>1017.5</v>
      </c>
      <c r="I126" s="9">
        <v>0</v>
      </c>
      <c r="J126" s="9">
        <v>0</v>
      </c>
      <c r="K126" s="9">
        <v>0</v>
      </c>
      <c r="L126" s="9">
        <v>55</v>
      </c>
      <c r="M126" s="9">
        <v>0</v>
      </c>
      <c r="N126" s="9">
        <v>393.5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391</v>
      </c>
      <c r="V126" s="9">
        <v>7480</v>
      </c>
      <c r="W126" s="9">
        <v>7480</v>
      </c>
      <c r="X126" s="9">
        <v>0</v>
      </c>
      <c r="Y126" s="9">
        <v>0</v>
      </c>
    </row>
    <row r="127" spans="1:25" ht="15" thickBot="1" x14ac:dyDescent="0.35">
      <c r="A127" s="8" t="s">
        <v>117</v>
      </c>
      <c r="B127" s="9">
        <v>2354</v>
      </c>
      <c r="C127" s="9">
        <v>1547</v>
      </c>
      <c r="D127" s="9">
        <v>430</v>
      </c>
      <c r="E127" s="9">
        <v>0</v>
      </c>
      <c r="F127" s="9">
        <v>0</v>
      </c>
      <c r="G127" s="9">
        <v>0</v>
      </c>
      <c r="H127" s="9">
        <v>0</v>
      </c>
      <c r="I127" s="9">
        <v>2668.5</v>
      </c>
      <c r="J127" s="9">
        <v>1696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2604.5</v>
      </c>
      <c r="R127" s="9">
        <v>0</v>
      </c>
      <c r="S127" s="9">
        <v>0</v>
      </c>
      <c r="T127" s="9">
        <v>0</v>
      </c>
      <c r="U127" s="9">
        <v>0</v>
      </c>
      <c r="V127" s="9">
        <v>11300</v>
      </c>
      <c r="W127" s="9">
        <v>11300</v>
      </c>
      <c r="X127" s="9">
        <v>0</v>
      </c>
      <c r="Y127" s="9">
        <v>0</v>
      </c>
    </row>
    <row r="128" spans="1:25" ht="15" thickBot="1" x14ac:dyDescent="0.35">
      <c r="A128" s="8" t="s">
        <v>118</v>
      </c>
      <c r="B128" s="9">
        <v>0</v>
      </c>
      <c r="C128" s="9">
        <v>0</v>
      </c>
      <c r="D128" s="9">
        <v>430</v>
      </c>
      <c r="E128" s="9">
        <v>0</v>
      </c>
      <c r="F128" s="9">
        <v>570.5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898</v>
      </c>
      <c r="N128" s="9">
        <v>0</v>
      </c>
      <c r="O128" s="9">
        <v>0</v>
      </c>
      <c r="P128" s="9">
        <v>0</v>
      </c>
      <c r="Q128" s="9">
        <v>890.5</v>
      </c>
      <c r="R128" s="9">
        <v>1883.5</v>
      </c>
      <c r="S128" s="9">
        <v>0</v>
      </c>
      <c r="T128" s="9">
        <v>0</v>
      </c>
      <c r="U128" s="9">
        <v>391</v>
      </c>
      <c r="V128" s="9">
        <v>5063.5</v>
      </c>
      <c r="W128" s="9">
        <v>5063</v>
      </c>
      <c r="X128" s="9">
        <v>-0.5</v>
      </c>
      <c r="Y128" s="9">
        <v>-0.01</v>
      </c>
    </row>
    <row r="129" spans="1:25" ht="15" thickBot="1" x14ac:dyDescent="0.35">
      <c r="A129" s="8" t="s">
        <v>119</v>
      </c>
      <c r="B129" s="9">
        <v>0</v>
      </c>
      <c r="C129" s="9">
        <v>1547</v>
      </c>
      <c r="D129" s="9">
        <v>430</v>
      </c>
      <c r="E129" s="9">
        <v>0</v>
      </c>
      <c r="F129" s="9">
        <v>1730</v>
      </c>
      <c r="G129" s="9">
        <v>1667</v>
      </c>
      <c r="H129" s="9">
        <v>0</v>
      </c>
      <c r="I129" s="9">
        <v>2668.5</v>
      </c>
      <c r="J129" s="9">
        <v>1696</v>
      </c>
      <c r="K129" s="9">
        <v>597</v>
      </c>
      <c r="L129" s="9">
        <v>55</v>
      </c>
      <c r="M129" s="9">
        <v>898</v>
      </c>
      <c r="N129" s="9">
        <v>0</v>
      </c>
      <c r="O129" s="9">
        <v>0</v>
      </c>
      <c r="P129" s="9">
        <v>0</v>
      </c>
      <c r="Q129" s="9">
        <v>445</v>
      </c>
      <c r="R129" s="9">
        <v>0</v>
      </c>
      <c r="S129" s="9">
        <v>0</v>
      </c>
      <c r="T129" s="9">
        <v>0</v>
      </c>
      <c r="U129" s="9">
        <v>0</v>
      </c>
      <c r="V129" s="9">
        <v>11733.5</v>
      </c>
      <c r="W129" s="9">
        <v>11734</v>
      </c>
      <c r="X129" s="9">
        <v>0.5</v>
      </c>
      <c r="Y129" s="9">
        <v>0</v>
      </c>
    </row>
    <row r="130" spans="1:25" ht="15" thickBot="1" x14ac:dyDescent="0.35">
      <c r="A130" s="8" t="s">
        <v>120</v>
      </c>
      <c r="B130" s="9">
        <v>264</v>
      </c>
      <c r="C130" s="9">
        <v>2543.5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774.5</v>
      </c>
      <c r="K130" s="9">
        <v>0</v>
      </c>
      <c r="L130" s="9">
        <v>0</v>
      </c>
      <c r="M130" s="9">
        <v>0</v>
      </c>
      <c r="N130" s="9">
        <v>2466</v>
      </c>
      <c r="O130" s="9">
        <v>0</v>
      </c>
      <c r="P130" s="9">
        <v>781</v>
      </c>
      <c r="Q130" s="9">
        <v>890.5</v>
      </c>
      <c r="R130" s="9">
        <v>0</v>
      </c>
      <c r="S130" s="9">
        <v>0</v>
      </c>
      <c r="T130" s="9">
        <v>0</v>
      </c>
      <c r="U130" s="9">
        <v>1025</v>
      </c>
      <c r="V130" s="9">
        <v>8744.5</v>
      </c>
      <c r="W130" s="9">
        <v>8744</v>
      </c>
      <c r="X130" s="9">
        <v>-0.5</v>
      </c>
      <c r="Y130" s="9">
        <v>-0.01</v>
      </c>
    </row>
    <row r="131" spans="1:25" ht="15" thickBot="1" x14ac:dyDescent="0.35">
      <c r="A131" s="8" t="s">
        <v>121</v>
      </c>
      <c r="B131" s="9">
        <v>0</v>
      </c>
      <c r="C131" s="9">
        <v>0</v>
      </c>
      <c r="D131" s="9">
        <v>0</v>
      </c>
      <c r="E131" s="9">
        <v>2800.5</v>
      </c>
      <c r="F131" s="9">
        <v>0</v>
      </c>
      <c r="G131" s="9">
        <v>0</v>
      </c>
      <c r="H131" s="9">
        <v>0</v>
      </c>
      <c r="I131" s="9">
        <v>0</v>
      </c>
      <c r="J131" s="9">
        <v>1696</v>
      </c>
      <c r="K131" s="9">
        <v>0</v>
      </c>
      <c r="L131" s="9">
        <v>55</v>
      </c>
      <c r="M131" s="9">
        <v>898</v>
      </c>
      <c r="N131" s="9">
        <v>0</v>
      </c>
      <c r="O131" s="9">
        <v>0</v>
      </c>
      <c r="P131" s="9">
        <v>0</v>
      </c>
      <c r="Q131" s="9">
        <v>445</v>
      </c>
      <c r="R131" s="9">
        <v>0</v>
      </c>
      <c r="S131" s="9">
        <v>0</v>
      </c>
      <c r="T131" s="9">
        <v>0</v>
      </c>
      <c r="U131" s="9">
        <v>0</v>
      </c>
      <c r="V131" s="9">
        <v>5894.5</v>
      </c>
      <c r="W131" s="9">
        <v>5895</v>
      </c>
      <c r="X131" s="9">
        <v>0.5</v>
      </c>
      <c r="Y131" s="9">
        <v>0.01</v>
      </c>
    </row>
    <row r="132" spans="1:25" ht="15" thickBot="1" x14ac:dyDescent="0.35">
      <c r="A132" s="8" t="s">
        <v>122</v>
      </c>
      <c r="B132" s="9">
        <v>264</v>
      </c>
      <c r="C132" s="9">
        <v>2543.5</v>
      </c>
      <c r="D132" s="9">
        <v>0</v>
      </c>
      <c r="E132" s="9">
        <v>1550.5</v>
      </c>
      <c r="F132" s="9">
        <v>0</v>
      </c>
      <c r="G132" s="9">
        <v>247.5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445</v>
      </c>
      <c r="R132" s="9">
        <v>0</v>
      </c>
      <c r="S132" s="9">
        <v>797</v>
      </c>
      <c r="T132" s="9">
        <v>1062.5</v>
      </c>
      <c r="U132" s="9">
        <v>565</v>
      </c>
      <c r="V132" s="9">
        <v>7475</v>
      </c>
      <c r="W132" s="9">
        <v>7475</v>
      </c>
      <c r="X132" s="9">
        <v>0</v>
      </c>
      <c r="Y132" s="9">
        <v>0</v>
      </c>
    </row>
    <row r="133" spans="1:25" ht="15" thickBot="1" x14ac:dyDescent="0.35">
      <c r="A133" s="8" t="s">
        <v>123</v>
      </c>
      <c r="B133" s="9">
        <v>264</v>
      </c>
      <c r="C133" s="9">
        <v>2543.5</v>
      </c>
      <c r="D133" s="9">
        <v>402</v>
      </c>
      <c r="E133" s="9">
        <v>2800.5</v>
      </c>
      <c r="F133" s="9">
        <v>570.5</v>
      </c>
      <c r="G133" s="9">
        <v>1667</v>
      </c>
      <c r="H133" s="9">
        <v>0</v>
      </c>
      <c r="I133" s="9">
        <v>0</v>
      </c>
      <c r="J133" s="9">
        <v>1696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445</v>
      </c>
      <c r="R133" s="9">
        <v>352</v>
      </c>
      <c r="S133" s="9">
        <v>797</v>
      </c>
      <c r="T133" s="9">
        <v>0</v>
      </c>
      <c r="U133" s="9">
        <v>391</v>
      </c>
      <c r="V133" s="9">
        <v>11928.5</v>
      </c>
      <c r="W133" s="9">
        <v>11929</v>
      </c>
      <c r="X133" s="9">
        <v>0.5</v>
      </c>
      <c r="Y133" s="9">
        <v>0</v>
      </c>
    </row>
    <row r="134" spans="1:25" ht="15" thickBot="1" x14ac:dyDescent="0.35">
      <c r="A134" s="8" t="s">
        <v>124</v>
      </c>
      <c r="B134" s="9">
        <v>264</v>
      </c>
      <c r="C134" s="9">
        <v>0</v>
      </c>
      <c r="D134" s="9">
        <v>430</v>
      </c>
      <c r="E134" s="9">
        <v>0</v>
      </c>
      <c r="F134" s="9">
        <v>0</v>
      </c>
      <c r="G134" s="9">
        <v>0</v>
      </c>
      <c r="H134" s="9">
        <v>373.5</v>
      </c>
      <c r="I134" s="9">
        <v>2668.5</v>
      </c>
      <c r="J134" s="9">
        <v>0</v>
      </c>
      <c r="K134" s="9">
        <v>0</v>
      </c>
      <c r="L134" s="9">
        <v>0</v>
      </c>
      <c r="M134" s="9">
        <v>1299</v>
      </c>
      <c r="N134" s="9">
        <v>0</v>
      </c>
      <c r="O134" s="9">
        <v>0</v>
      </c>
      <c r="P134" s="9">
        <v>0</v>
      </c>
      <c r="Q134" s="9">
        <v>445</v>
      </c>
      <c r="R134" s="9">
        <v>0</v>
      </c>
      <c r="S134" s="9">
        <v>0</v>
      </c>
      <c r="T134" s="9">
        <v>0</v>
      </c>
      <c r="U134" s="9">
        <v>0</v>
      </c>
      <c r="V134" s="9">
        <v>5480</v>
      </c>
      <c r="W134" s="9">
        <v>5480</v>
      </c>
      <c r="X134" s="9">
        <v>0</v>
      </c>
      <c r="Y134" s="9">
        <v>0</v>
      </c>
    </row>
    <row r="135" spans="1:25" ht="15" thickBot="1" x14ac:dyDescent="0.35">
      <c r="A135" s="8" t="s">
        <v>125</v>
      </c>
      <c r="B135" s="9">
        <v>264</v>
      </c>
      <c r="C135" s="9">
        <v>2543.5</v>
      </c>
      <c r="D135" s="9">
        <v>0</v>
      </c>
      <c r="E135" s="9">
        <v>0</v>
      </c>
      <c r="F135" s="9">
        <v>570.5</v>
      </c>
      <c r="G135" s="9">
        <v>1667</v>
      </c>
      <c r="H135" s="9">
        <v>0</v>
      </c>
      <c r="I135" s="9">
        <v>0</v>
      </c>
      <c r="J135" s="9">
        <v>0</v>
      </c>
      <c r="K135" s="9">
        <v>597</v>
      </c>
      <c r="L135" s="9">
        <v>0</v>
      </c>
      <c r="M135" s="9">
        <v>0</v>
      </c>
      <c r="N135" s="9">
        <v>0</v>
      </c>
      <c r="O135" s="9">
        <v>3046.5</v>
      </c>
      <c r="P135" s="9">
        <v>0</v>
      </c>
      <c r="Q135" s="9">
        <v>0</v>
      </c>
      <c r="R135" s="9">
        <v>3067.5</v>
      </c>
      <c r="S135" s="9">
        <v>0</v>
      </c>
      <c r="T135" s="9">
        <v>0</v>
      </c>
      <c r="U135" s="9">
        <v>0</v>
      </c>
      <c r="V135" s="9">
        <v>11756</v>
      </c>
      <c r="W135" s="9">
        <v>11756</v>
      </c>
      <c r="X135" s="9">
        <v>0</v>
      </c>
      <c r="Y135" s="9">
        <v>0</v>
      </c>
    </row>
    <row r="136" spans="1:25" ht="15" thickBot="1" x14ac:dyDescent="0.35">
      <c r="A136" s="8" t="s">
        <v>126</v>
      </c>
      <c r="B136" s="9">
        <v>264</v>
      </c>
      <c r="C136" s="9">
        <v>0</v>
      </c>
      <c r="D136" s="9">
        <v>0</v>
      </c>
      <c r="E136" s="9">
        <v>2800.5</v>
      </c>
      <c r="F136" s="9">
        <v>570.5</v>
      </c>
      <c r="G136" s="9">
        <v>0</v>
      </c>
      <c r="H136" s="9">
        <v>0</v>
      </c>
      <c r="I136" s="9">
        <v>2668.5</v>
      </c>
      <c r="J136" s="9">
        <v>0</v>
      </c>
      <c r="K136" s="9">
        <v>0</v>
      </c>
      <c r="L136" s="9">
        <v>0</v>
      </c>
      <c r="M136" s="9">
        <v>898</v>
      </c>
      <c r="N136" s="9">
        <v>393.5</v>
      </c>
      <c r="O136" s="9">
        <v>0</v>
      </c>
      <c r="P136" s="9">
        <v>0</v>
      </c>
      <c r="Q136" s="9">
        <v>2604.5</v>
      </c>
      <c r="R136" s="9">
        <v>352</v>
      </c>
      <c r="S136" s="9">
        <v>0</v>
      </c>
      <c r="T136" s="9">
        <v>0</v>
      </c>
      <c r="U136" s="9">
        <v>391</v>
      </c>
      <c r="V136" s="9">
        <v>10942.5</v>
      </c>
      <c r="W136" s="9">
        <v>10942</v>
      </c>
      <c r="X136" s="9">
        <v>-0.5</v>
      </c>
      <c r="Y136" s="9">
        <v>0</v>
      </c>
    </row>
    <row r="137" spans="1:25" ht="15" thickBot="1" x14ac:dyDescent="0.35">
      <c r="A137" s="8" t="s">
        <v>127</v>
      </c>
      <c r="B137" s="9">
        <v>264</v>
      </c>
      <c r="C137" s="9">
        <v>1547</v>
      </c>
      <c r="D137" s="9">
        <v>402</v>
      </c>
      <c r="E137" s="9">
        <v>0</v>
      </c>
      <c r="F137" s="9">
        <v>0</v>
      </c>
      <c r="G137" s="9">
        <v>1955</v>
      </c>
      <c r="H137" s="9">
        <v>0</v>
      </c>
      <c r="I137" s="9">
        <v>0</v>
      </c>
      <c r="J137" s="9">
        <v>774.5</v>
      </c>
      <c r="K137" s="9">
        <v>0</v>
      </c>
      <c r="L137" s="9">
        <v>0</v>
      </c>
      <c r="M137" s="9">
        <v>609.5</v>
      </c>
      <c r="N137" s="9">
        <v>0</v>
      </c>
      <c r="O137" s="9">
        <v>0</v>
      </c>
      <c r="P137" s="9">
        <v>781</v>
      </c>
      <c r="Q137" s="9">
        <v>0</v>
      </c>
      <c r="R137" s="9">
        <v>3067.5</v>
      </c>
      <c r="S137" s="9">
        <v>0</v>
      </c>
      <c r="T137" s="9">
        <v>0</v>
      </c>
      <c r="U137" s="9">
        <v>0</v>
      </c>
      <c r="V137" s="9">
        <v>9400.5</v>
      </c>
      <c r="W137" s="9">
        <v>9400</v>
      </c>
      <c r="X137" s="9">
        <v>-0.5</v>
      </c>
      <c r="Y137" s="9">
        <v>-0.01</v>
      </c>
    </row>
    <row r="138" spans="1:25" ht="15" thickBot="1" x14ac:dyDescent="0.35"/>
    <row r="139" spans="1:25" ht="15" thickBot="1" x14ac:dyDescent="0.35">
      <c r="A139" s="10" t="s">
        <v>221</v>
      </c>
      <c r="B139" s="11">
        <v>37410</v>
      </c>
    </row>
    <row r="140" spans="1:25" ht="15" thickBot="1" x14ac:dyDescent="0.35">
      <c r="A140" s="10" t="s">
        <v>222</v>
      </c>
      <c r="B140" s="11">
        <v>0</v>
      </c>
    </row>
    <row r="141" spans="1:25" ht="15" thickBot="1" x14ac:dyDescent="0.35">
      <c r="A141" s="10" t="s">
        <v>223</v>
      </c>
      <c r="B141" s="11">
        <v>277087.5</v>
      </c>
    </row>
    <row r="142" spans="1:25" ht="15" thickBot="1" x14ac:dyDescent="0.35">
      <c r="A142" s="10" t="s">
        <v>224</v>
      </c>
      <c r="B142" s="11">
        <v>277087</v>
      </c>
    </row>
    <row r="143" spans="1:25" ht="15" thickBot="1" x14ac:dyDescent="0.35">
      <c r="A143" s="10" t="s">
        <v>225</v>
      </c>
      <c r="B143" s="11">
        <v>0.5</v>
      </c>
    </row>
    <row r="144" spans="1:25" ht="15" thickBot="1" x14ac:dyDescent="0.35">
      <c r="A144" s="10" t="s">
        <v>226</v>
      </c>
      <c r="B144" s="11"/>
    </row>
    <row r="145" spans="1:23" ht="15" thickBot="1" x14ac:dyDescent="0.35">
      <c r="A145" s="10" t="s">
        <v>227</v>
      </c>
      <c r="B145" s="11"/>
    </row>
    <row r="146" spans="1:23" ht="15" thickBot="1" x14ac:dyDescent="0.35">
      <c r="A146" s="10" t="s">
        <v>228</v>
      </c>
      <c r="B146" s="11">
        <v>0</v>
      </c>
    </row>
    <row r="148" spans="1:23" x14ac:dyDescent="0.3">
      <c r="A148" s="12" t="s">
        <v>229</v>
      </c>
    </row>
    <row r="150" spans="1:23" x14ac:dyDescent="0.3">
      <c r="A150" s="13" t="s">
        <v>230</v>
      </c>
    </row>
    <row r="151" spans="1:23" x14ac:dyDescent="0.3">
      <c r="A151" s="13" t="s">
        <v>231</v>
      </c>
    </row>
    <row r="154" spans="1:23" x14ac:dyDescent="0.3">
      <c r="A154" t="s">
        <v>313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</row>
    <row r="155" spans="1:23" x14ac:dyDescent="0.3">
      <c r="A155" t="s">
        <v>314</v>
      </c>
      <c r="B155">
        <v>31</v>
      </c>
      <c r="C155">
        <v>31</v>
      </c>
      <c r="D155">
        <v>31</v>
      </c>
      <c r="E155">
        <v>31</v>
      </c>
      <c r="F155">
        <v>31</v>
      </c>
      <c r="G155">
        <v>31</v>
      </c>
      <c r="H155">
        <v>31</v>
      </c>
      <c r="I155">
        <v>31</v>
      </c>
      <c r="J155">
        <v>31</v>
      </c>
      <c r="K155">
        <v>31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 t="s">
        <v>316</v>
      </c>
    </row>
    <row r="156" spans="1:23" x14ac:dyDescent="0.3">
      <c r="A156" t="s">
        <v>315</v>
      </c>
      <c r="B156">
        <f>B104</f>
        <v>0</v>
      </c>
      <c r="C156">
        <f t="shared" ref="C156:K156" si="14">C104</f>
        <v>0</v>
      </c>
      <c r="D156">
        <f t="shared" si="14"/>
        <v>0</v>
      </c>
      <c r="E156">
        <f t="shared" si="14"/>
        <v>0</v>
      </c>
      <c r="F156">
        <f t="shared" si="14"/>
        <v>0</v>
      </c>
      <c r="G156">
        <f t="shared" si="14"/>
        <v>0</v>
      </c>
      <c r="H156">
        <f t="shared" si="14"/>
        <v>0</v>
      </c>
      <c r="I156">
        <f t="shared" si="14"/>
        <v>0</v>
      </c>
      <c r="J156">
        <f t="shared" si="14"/>
        <v>0</v>
      </c>
      <c r="K156">
        <f t="shared" si="14"/>
        <v>0</v>
      </c>
      <c r="L156">
        <f>L74</f>
        <v>55</v>
      </c>
      <c r="M156">
        <f t="shared" ref="M156:U156" si="15">M74</f>
        <v>1299</v>
      </c>
      <c r="N156">
        <f t="shared" si="15"/>
        <v>2466</v>
      </c>
      <c r="O156">
        <f t="shared" si="15"/>
        <v>3046.5</v>
      </c>
      <c r="P156">
        <f t="shared" si="15"/>
        <v>4050.5</v>
      </c>
      <c r="Q156">
        <f t="shared" si="15"/>
        <v>2604.5</v>
      </c>
      <c r="R156">
        <f t="shared" si="15"/>
        <v>3067.5</v>
      </c>
      <c r="S156">
        <f t="shared" si="15"/>
        <v>797</v>
      </c>
      <c r="T156">
        <f t="shared" si="15"/>
        <v>1062.5</v>
      </c>
      <c r="U156">
        <f t="shared" si="15"/>
        <v>1025</v>
      </c>
      <c r="V156">
        <f>SUM(B156:U156)</f>
        <v>19473.5</v>
      </c>
      <c r="W156" t="s">
        <v>317</v>
      </c>
    </row>
  </sheetData>
  <hyperlinks>
    <hyperlink ref="A148" r:id="rId1" display="https://miau.my-x.hu/myx-free/coco/test/968294120231018124505.html" xr:uid="{7F92EC36-3333-4926-BBE0-FF5ACDCE5FDA}"/>
    <hyperlink ref="AC99" r:id="rId2" xr:uid="{34504199-CE65-4042-9D38-4F8BB3FB821A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BC69-BA3B-49DA-80D9-865575D7ECAA}">
  <dimension ref="A1:X151"/>
  <sheetViews>
    <sheetView topLeftCell="A97" zoomScale="70" zoomScaleNormal="70" workbookViewId="0">
      <selection activeCell="M105" sqref="M105"/>
    </sheetView>
  </sheetViews>
  <sheetFormatPr defaultRowHeight="14.4" x14ac:dyDescent="0.3"/>
  <sheetData>
    <row r="1" spans="1:24" ht="18" x14ac:dyDescent="0.3">
      <c r="A1" s="4"/>
    </row>
    <row r="2" spans="1:24" x14ac:dyDescent="0.3">
      <c r="A2" s="5"/>
    </row>
    <row r="5" spans="1:24" ht="18" x14ac:dyDescent="0.3">
      <c r="A5" s="6" t="s">
        <v>68</v>
      </c>
      <c r="B5" s="7">
        <v>9058871</v>
      </c>
      <c r="C5" s="6" t="s">
        <v>69</v>
      </c>
      <c r="D5" s="7">
        <v>31</v>
      </c>
      <c r="E5" s="6" t="s">
        <v>70</v>
      </c>
      <c r="F5" s="7">
        <v>10</v>
      </c>
      <c r="G5" s="6" t="s">
        <v>71</v>
      </c>
      <c r="H5" s="7">
        <v>31</v>
      </c>
      <c r="I5" s="6" t="s">
        <v>72</v>
      </c>
      <c r="J5" s="7">
        <v>0</v>
      </c>
      <c r="K5" s="6" t="s">
        <v>73</v>
      </c>
      <c r="L5" s="7" t="s">
        <v>233</v>
      </c>
    </row>
    <row r="6" spans="1:24" ht="18.600000000000001" thickBot="1" x14ac:dyDescent="0.35">
      <c r="A6" s="4"/>
    </row>
    <row r="7" spans="1:24" ht="15" thickBot="1" x14ac:dyDescent="0.35">
      <c r="A7" s="8" t="s">
        <v>75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80</v>
      </c>
      <c r="G7" s="8" t="s">
        <v>81</v>
      </c>
      <c r="H7" s="8" t="s">
        <v>82</v>
      </c>
      <c r="I7" s="8" t="s">
        <v>83</v>
      </c>
      <c r="J7" s="8" t="s">
        <v>84</v>
      </c>
      <c r="K7" s="8" t="s">
        <v>85</v>
      </c>
      <c r="L7" s="8" t="s">
        <v>234</v>
      </c>
      <c r="X7" s="9">
        <v>7650</v>
      </c>
    </row>
    <row r="8" spans="1:24" ht="15" thickBot="1" x14ac:dyDescent="0.35">
      <c r="A8" s="8" t="s">
        <v>97</v>
      </c>
      <c r="B8" s="9">
        <v>12</v>
      </c>
      <c r="C8" s="9">
        <v>10</v>
      </c>
      <c r="D8" s="9">
        <v>24</v>
      </c>
      <c r="E8" s="9">
        <v>16</v>
      </c>
      <c r="F8" s="9">
        <v>1</v>
      </c>
      <c r="G8" s="9">
        <v>10</v>
      </c>
      <c r="H8" s="9">
        <v>19</v>
      </c>
      <c r="I8" s="9">
        <v>14</v>
      </c>
      <c r="J8" s="9">
        <v>12</v>
      </c>
      <c r="K8" s="9">
        <v>6</v>
      </c>
      <c r="L8" s="9">
        <v>7650</v>
      </c>
      <c r="N8" s="9">
        <v>12</v>
      </c>
      <c r="O8" s="9">
        <v>10</v>
      </c>
      <c r="P8" s="9">
        <v>24</v>
      </c>
      <c r="Q8" s="9">
        <v>16</v>
      </c>
      <c r="R8" s="9">
        <v>1</v>
      </c>
      <c r="S8" s="9">
        <v>10</v>
      </c>
      <c r="T8" s="9">
        <v>19</v>
      </c>
      <c r="U8" s="9">
        <v>14</v>
      </c>
      <c r="V8" s="9">
        <v>12</v>
      </c>
      <c r="W8" s="9">
        <v>6</v>
      </c>
      <c r="X8" s="9">
        <v>10690</v>
      </c>
    </row>
    <row r="9" spans="1:24" ht="15" thickBot="1" x14ac:dyDescent="0.35">
      <c r="A9" s="8" t="s">
        <v>98</v>
      </c>
      <c r="B9" s="9">
        <v>15</v>
      </c>
      <c r="C9" s="9">
        <v>16</v>
      </c>
      <c r="D9" s="9">
        <v>19</v>
      </c>
      <c r="E9" s="9">
        <v>31</v>
      </c>
      <c r="F9" s="9">
        <v>12</v>
      </c>
      <c r="G9" s="9">
        <v>31</v>
      </c>
      <c r="H9" s="9">
        <v>24</v>
      </c>
      <c r="I9" s="9">
        <v>7</v>
      </c>
      <c r="J9" s="9">
        <v>3</v>
      </c>
      <c r="K9" s="9">
        <v>6</v>
      </c>
      <c r="L9" s="9">
        <v>10690</v>
      </c>
      <c r="N9" s="9">
        <v>15</v>
      </c>
      <c r="O9" s="9">
        <v>16</v>
      </c>
      <c r="P9" s="9">
        <v>19</v>
      </c>
      <c r="Q9" s="9">
        <v>31</v>
      </c>
      <c r="R9" s="9">
        <v>12</v>
      </c>
      <c r="S9" s="9">
        <v>31</v>
      </c>
      <c r="T9" s="9">
        <v>24</v>
      </c>
      <c r="U9" s="9">
        <v>7</v>
      </c>
      <c r="V9" s="9">
        <v>3</v>
      </c>
      <c r="W9" s="9">
        <v>6</v>
      </c>
      <c r="X9" s="9">
        <v>5865</v>
      </c>
    </row>
    <row r="10" spans="1:24" ht="15" thickBot="1" x14ac:dyDescent="0.35">
      <c r="A10" s="8" t="s">
        <v>99</v>
      </c>
      <c r="B10" s="9">
        <v>8</v>
      </c>
      <c r="C10" s="9">
        <v>31</v>
      </c>
      <c r="D10" s="9">
        <v>2</v>
      </c>
      <c r="E10" s="9">
        <v>21</v>
      </c>
      <c r="F10" s="9">
        <v>6</v>
      </c>
      <c r="G10" s="9">
        <v>15</v>
      </c>
      <c r="H10" s="9">
        <v>12</v>
      </c>
      <c r="I10" s="9">
        <v>18</v>
      </c>
      <c r="J10" s="9">
        <v>3</v>
      </c>
      <c r="K10" s="9">
        <v>6</v>
      </c>
      <c r="L10" s="9">
        <v>5865</v>
      </c>
      <c r="N10" s="9">
        <v>8</v>
      </c>
      <c r="O10" s="9">
        <v>31</v>
      </c>
      <c r="P10" s="9">
        <v>2</v>
      </c>
      <c r="Q10" s="9">
        <v>21</v>
      </c>
      <c r="R10" s="9">
        <v>6</v>
      </c>
      <c r="S10" s="9">
        <v>15</v>
      </c>
      <c r="T10" s="9">
        <v>12</v>
      </c>
      <c r="U10" s="9">
        <v>18</v>
      </c>
      <c r="V10" s="9">
        <v>3</v>
      </c>
      <c r="W10" s="9">
        <v>6</v>
      </c>
      <c r="X10" s="9">
        <v>11877</v>
      </c>
    </row>
    <row r="11" spans="1:24" ht="15" thickBot="1" x14ac:dyDescent="0.35">
      <c r="A11" s="8" t="s">
        <v>100</v>
      </c>
      <c r="B11" s="9">
        <v>19</v>
      </c>
      <c r="C11" s="9">
        <v>12</v>
      </c>
      <c r="D11" s="9">
        <v>27</v>
      </c>
      <c r="E11" s="9">
        <v>8</v>
      </c>
      <c r="F11" s="9">
        <v>31</v>
      </c>
      <c r="G11" s="9">
        <v>3</v>
      </c>
      <c r="H11" s="9">
        <v>18</v>
      </c>
      <c r="I11" s="9">
        <v>5</v>
      </c>
      <c r="J11" s="9">
        <v>19</v>
      </c>
      <c r="K11" s="9">
        <v>22</v>
      </c>
      <c r="L11" s="9">
        <v>11877</v>
      </c>
      <c r="N11" s="9">
        <v>19</v>
      </c>
      <c r="O11" s="9">
        <v>12</v>
      </c>
      <c r="P11" s="9">
        <v>27</v>
      </c>
      <c r="Q11" s="9">
        <v>8</v>
      </c>
      <c r="R11" s="9">
        <v>31</v>
      </c>
      <c r="S11" s="9">
        <v>3</v>
      </c>
      <c r="T11" s="9">
        <v>18</v>
      </c>
      <c r="U11" s="9">
        <v>5</v>
      </c>
      <c r="V11" s="9">
        <v>19</v>
      </c>
      <c r="W11" s="9">
        <v>22</v>
      </c>
      <c r="X11" s="9">
        <v>6904</v>
      </c>
    </row>
    <row r="12" spans="1:24" ht="15" thickBot="1" x14ac:dyDescent="0.35">
      <c r="A12" s="8" t="s">
        <v>101</v>
      </c>
      <c r="B12" s="9">
        <v>2</v>
      </c>
      <c r="C12" s="9">
        <v>22</v>
      </c>
      <c r="D12" s="9">
        <v>21</v>
      </c>
      <c r="E12" s="9">
        <v>24</v>
      </c>
      <c r="F12" s="9">
        <v>28</v>
      </c>
      <c r="G12" s="9">
        <v>27</v>
      </c>
      <c r="H12" s="9">
        <v>10</v>
      </c>
      <c r="I12" s="9">
        <v>24</v>
      </c>
      <c r="J12" s="9">
        <v>10</v>
      </c>
      <c r="K12" s="9">
        <v>6</v>
      </c>
      <c r="L12" s="9">
        <v>6904</v>
      </c>
      <c r="N12" s="9">
        <v>2</v>
      </c>
      <c r="O12" s="9">
        <v>22</v>
      </c>
      <c r="P12" s="9">
        <v>21</v>
      </c>
      <c r="Q12" s="9">
        <v>24</v>
      </c>
      <c r="R12" s="9">
        <v>28</v>
      </c>
      <c r="S12" s="9">
        <v>27</v>
      </c>
      <c r="T12" s="9">
        <v>10</v>
      </c>
      <c r="U12" s="9">
        <v>24</v>
      </c>
      <c r="V12" s="9">
        <v>10</v>
      </c>
      <c r="W12" s="9">
        <v>6</v>
      </c>
      <c r="X12" s="9">
        <v>9311</v>
      </c>
    </row>
    <row r="13" spans="1:24" ht="15" thickBot="1" x14ac:dyDescent="0.35">
      <c r="A13" s="8" t="s">
        <v>102</v>
      </c>
      <c r="B13" s="9">
        <v>25</v>
      </c>
      <c r="C13" s="9">
        <v>8</v>
      </c>
      <c r="D13" s="9">
        <v>1</v>
      </c>
      <c r="E13" s="9">
        <v>30</v>
      </c>
      <c r="F13" s="9">
        <v>17</v>
      </c>
      <c r="G13" s="9">
        <v>6</v>
      </c>
      <c r="H13" s="9">
        <v>25</v>
      </c>
      <c r="I13" s="9">
        <v>10</v>
      </c>
      <c r="J13" s="9">
        <v>3</v>
      </c>
      <c r="K13" s="9">
        <v>15</v>
      </c>
      <c r="L13" s="9">
        <v>9311</v>
      </c>
      <c r="N13" s="9">
        <v>25</v>
      </c>
      <c r="O13" s="9">
        <v>8</v>
      </c>
      <c r="P13" s="9">
        <v>1</v>
      </c>
      <c r="Q13" s="9">
        <v>30</v>
      </c>
      <c r="R13" s="9">
        <v>17</v>
      </c>
      <c r="S13" s="9">
        <v>6</v>
      </c>
      <c r="T13" s="9">
        <v>25</v>
      </c>
      <c r="U13" s="9">
        <v>10</v>
      </c>
      <c r="V13" s="9">
        <v>3</v>
      </c>
      <c r="W13" s="9">
        <v>15</v>
      </c>
      <c r="X13" s="9">
        <v>8395</v>
      </c>
    </row>
    <row r="14" spans="1:24" ht="15" thickBot="1" x14ac:dyDescent="0.35">
      <c r="A14" s="8" t="s">
        <v>103</v>
      </c>
      <c r="B14" s="9">
        <v>10</v>
      </c>
      <c r="C14" s="9">
        <v>6</v>
      </c>
      <c r="D14" s="9">
        <v>12</v>
      </c>
      <c r="E14" s="9">
        <v>6</v>
      </c>
      <c r="F14" s="9">
        <v>5</v>
      </c>
      <c r="G14" s="9">
        <v>25</v>
      </c>
      <c r="H14" s="9">
        <v>27</v>
      </c>
      <c r="I14" s="9">
        <v>29</v>
      </c>
      <c r="J14" s="9">
        <v>22</v>
      </c>
      <c r="K14" s="9">
        <v>28</v>
      </c>
      <c r="L14" s="9">
        <v>8395</v>
      </c>
      <c r="N14" s="9">
        <v>10</v>
      </c>
      <c r="O14" s="9">
        <v>6</v>
      </c>
      <c r="P14" s="9">
        <v>12</v>
      </c>
      <c r="Q14" s="9">
        <v>6</v>
      </c>
      <c r="R14" s="9">
        <v>5</v>
      </c>
      <c r="S14" s="9">
        <v>25</v>
      </c>
      <c r="T14" s="9">
        <v>27</v>
      </c>
      <c r="U14" s="9">
        <v>29</v>
      </c>
      <c r="V14" s="9">
        <v>22</v>
      </c>
      <c r="W14" s="9">
        <v>28</v>
      </c>
      <c r="X14" s="9">
        <v>10172</v>
      </c>
    </row>
    <row r="15" spans="1:24" ht="15" thickBot="1" x14ac:dyDescent="0.35">
      <c r="A15" s="8" t="s">
        <v>104</v>
      </c>
      <c r="B15" s="9">
        <v>26</v>
      </c>
      <c r="C15" s="9">
        <v>3</v>
      </c>
      <c r="D15" s="9">
        <v>25</v>
      </c>
      <c r="E15" s="9">
        <v>5</v>
      </c>
      <c r="F15" s="9">
        <v>22</v>
      </c>
      <c r="G15" s="9">
        <v>9</v>
      </c>
      <c r="H15" s="9">
        <v>11</v>
      </c>
      <c r="I15" s="9">
        <v>5</v>
      </c>
      <c r="J15" s="9">
        <v>14</v>
      </c>
      <c r="K15" s="9">
        <v>1</v>
      </c>
      <c r="L15" s="9">
        <v>10172</v>
      </c>
      <c r="N15" s="9">
        <v>26</v>
      </c>
      <c r="O15" s="9">
        <v>3</v>
      </c>
      <c r="P15" s="9">
        <v>25</v>
      </c>
      <c r="Q15" s="9">
        <v>5</v>
      </c>
      <c r="R15" s="9">
        <v>22</v>
      </c>
      <c r="S15" s="9">
        <v>9</v>
      </c>
      <c r="T15" s="9">
        <v>11</v>
      </c>
      <c r="U15" s="9">
        <v>5</v>
      </c>
      <c r="V15" s="9">
        <v>14</v>
      </c>
      <c r="W15" s="9">
        <v>1</v>
      </c>
      <c r="X15" s="9">
        <v>9380</v>
      </c>
    </row>
    <row r="16" spans="1:24" ht="15" thickBot="1" x14ac:dyDescent="0.35">
      <c r="A16" s="8" t="s">
        <v>105</v>
      </c>
      <c r="B16" s="9">
        <v>15</v>
      </c>
      <c r="C16" s="9">
        <v>18</v>
      </c>
      <c r="D16" s="9">
        <v>8</v>
      </c>
      <c r="E16" s="9">
        <v>13</v>
      </c>
      <c r="F16" s="9">
        <v>27</v>
      </c>
      <c r="G16" s="9">
        <v>7</v>
      </c>
      <c r="H16" s="9">
        <v>7</v>
      </c>
      <c r="I16" s="9">
        <v>24</v>
      </c>
      <c r="J16" s="9">
        <v>30</v>
      </c>
      <c r="K16" s="9">
        <v>26</v>
      </c>
      <c r="L16" s="9">
        <v>9380</v>
      </c>
      <c r="N16" s="9">
        <v>15</v>
      </c>
      <c r="O16" s="9">
        <v>18</v>
      </c>
      <c r="P16" s="9">
        <v>8</v>
      </c>
      <c r="Q16" s="9">
        <v>13</v>
      </c>
      <c r="R16" s="9">
        <v>27</v>
      </c>
      <c r="S16" s="9">
        <v>7</v>
      </c>
      <c r="T16" s="9">
        <v>7</v>
      </c>
      <c r="U16" s="9">
        <v>24</v>
      </c>
      <c r="V16" s="9">
        <v>30</v>
      </c>
      <c r="W16" s="9">
        <v>26</v>
      </c>
      <c r="X16" s="9">
        <v>11903</v>
      </c>
    </row>
    <row r="17" spans="1:24" ht="15" thickBot="1" x14ac:dyDescent="0.35">
      <c r="A17" s="8" t="s">
        <v>106</v>
      </c>
      <c r="B17" s="9">
        <v>1</v>
      </c>
      <c r="C17" s="9">
        <v>27</v>
      </c>
      <c r="D17" s="9">
        <v>5</v>
      </c>
      <c r="E17" s="9">
        <v>1</v>
      </c>
      <c r="F17" s="9">
        <v>26</v>
      </c>
      <c r="G17" s="9">
        <v>2</v>
      </c>
      <c r="H17" s="9">
        <v>23</v>
      </c>
      <c r="I17" s="9">
        <v>7</v>
      </c>
      <c r="J17" s="9">
        <v>7</v>
      </c>
      <c r="K17" s="9">
        <v>1</v>
      </c>
      <c r="L17" s="9">
        <v>11903</v>
      </c>
      <c r="N17" s="9">
        <v>1</v>
      </c>
      <c r="O17" s="9">
        <v>27</v>
      </c>
      <c r="P17" s="9">
        <v>5</v>
      </c>
      <c r="Q17" s="9">
        <v>1</v>
      </c>
      <c r="R17" s="9">
        <v>26</v>
      </c>
      <c r="S17" s="9">
        <v>2</v>
      </c>
      <c r="T17" s="9">
        <v>23</v>
      </c>
      <c r="U17" s="9">
        <v>7</v>
      </c>
      <c r="V17" s="9">
        <v>7</v>
      </c>
      <c r="W17" s="9">
        <v>1</v>
      </c>
      <c r="X17" s="9">
        <v>8879</v>
      </c>
    </row>
    <row r="18" spans="1:24" ht="15" thickBot="1" x14ac:dyDescent="0.35">
      <c r="A18" s="8" t="s">
        <v>107</v>
      </c>
      <c r="B18" s="9">
        <v>5</v>
      </c>
      <c r="C18" s="9">
        <v>17</v>
      </c>
      <c r="D18" s="9">
        <v>10</v>
      </c>
      <c r="E18" s="9">
        <v>14</v>
      </c>
      <c r="F18" s="9">
        <v>8</v>
      </c>
      <c r="G18" s="9">
        <v>11</v>
      </c>
      <c r="H18" s="9">
        <v>3</v>
      </c>
      <c r="I18" s="9">
        <v>14</v>
      </c>
      <c r="J18" s="9">
        <v>16</v>
      </c>
      <c r="K18" s="9">
        <v>6</v>
      </c>
      <c r="L18" s="9">
        <v>8879</v>
      </c>
      <c r="N18" s="9">
        <v>5</v>
      </c>
      <c r="O18" s="9">
        <v>17</v>
      </c>
      <c r="P18" s="9">
        <v>10</v>
      </c>
      <c r="Q18" s="9">
        <v>14</v>
      </c>
      <c r="R18" s="9">
        <v>8</v>
      </c>
      <c r="S18" s="9">
        <v>11</v>
      </c>
      <c r="T18" s="9">
        <v>3</v>
      </c>
      <c r="U18" s="9">
        <v>14</v>
      </c>
      <c r="V18" s="9">
        <v>16</v>
      </c>
      <c r="W18" s="9">
        <v>6</v>
      </c>
      <c r="X18" s="9">
        <v>11011</v>
      </c>
    </row>
    <row r="19" spans="1:24" ht="15" thickBot="1" x14ac:dyDescent="0.35">
      <c r="A19" s="8" t="s">
        <v>108</v>
      </c>
      <c r="B19" s="9">
        <v>2</v>
      </c>
      <c r="C19" s="9">
        <v>13</v>
      </c>
      <c r="D19" s="9">
        <v>22</v>
      </c>
      <c r="E19" s="9">
        <v>10</v>
      </c>
      <c r="F19" s="9">
        <v>23</v>
      </c>
      <c r="G19" s="9">
        <v>21</v>
      </c>
      <c r="H19" s="9">
        <v>2</v>
      </c>
      <c r="I19" s="9">
        <v>10</v>
      </c>
      <c r="J19" s="9">
        <v>8</v>
      </c>
      <c r="K19" s="9">
        <v>22</v>
      </c>
      <c r="L19" s="9">
        <v>11011</v>
      </c>
      <c r="N19" s="9">
        <v>2</v>
      </c>
      <c r="O19" s="9">
        <v>13</v>
      </c>
      <c r="P19" s="9">
        <v>22</v>
      </c>
      <c r="Q19" s="9">
        <v>10</v>
      </c>
      <c r="R19" s="9">
        <v>23</v>
      </c>
      <c r="S19" s="9">
        <v>21</v>
      </c>
      <c r="T19" s="9">
        <v>2</v>
      </c>
      <c r="U19" s="9">
        <v>10</v>
      </c>
      <c r="V19" s="9">
        <v>8</v>
      </c>
      <c r="W19" s="9">
        <v>22</v>
      </c>
      <c r="X19" s="9">
        <v>10096</v>
      </c>
    </row>
    <row r="20" spans="1:24" ht="15" thickBot="1" x14ac:dyDescent="0.35">
      <c r="A20" s="8" t="s">
        <v>109</v>
      </c>
      <c r="B20" s="9">
        <v>7</v>
      </c>
      <c r="C20" s="9">
        <v>20</v>
      </c>
      <c r="D20" s="9">
        <v>16</v>
      </c>
      <c r="E20" s="9">
        <v>12</v>
      </c>
      <c r="F20" s="9">
        <v>14</v>
      </c>
      <c r="G20" s="9">
        <v>24</v>
      </c>
      <c r="H20" s="9">
        <v>20</v>
      </c>
      <c r="I20" s="9">
        <v>29</v>
      </c>
      <c r="J20" s="9">
        <v>21</v>
      </c>
      <c r="K20" s="9">
        <v>28</v>
      </c>
      <c r="L20" s="9">
        <v>10096</v>
      </c>
      <c r="N20" s="9">
        <v>7</v>
      </c>
      <c r="O20" s="9">
        <v>20</v>
      </c>
      <c r="P20" s="9">
        <v>16</v>
      </c>
      <c r="Q20" s="9">
        <v>12</v>
      </c>
      <c r="R20" s="9">
        <v>14</v>
      </c>
      <c r="S20" s="9">
        <v>24</v>
      </c>
      <c r="T20" s="9">
        <v>20</v>
      </c>
      <c r="U20" s="9">
        <v>29</v>
      </c>
      <c r="V20" s="9">
        <v>21</v>
      </c>
      <c r="W20" s="9">
        <v>28</v>
      </c>
      <c r="X20" s="9">
        <v>9322</v>
      </c>
    </row>
    <row r="21" spans="1:24" ht="15" thickBot="1" x14ac:dyDescent="0.35">
      <c r="A21" s="8" t="s">
        <v>110</v>
      </c>
      <c r="B21" s="9">
        <v>6</v>
      </c>
      <c r="C21" s="9">
        <v>2</v>
      </c>
      <c r="D21" s="9">
        <v>11</v>
      </c>
      <c r="E21" s="9">
        <v>25</v>
      </c>
      <c r="F21" s="9">
        <v>28</v>
      </c>
      <c r="G21" s="9">
        <v>17</v>
      </c>
      <c r="H21" s="9">
        <v>5</v>
      </c>
      <c r="I21" s="9">
        <v>29</v>
      </c>
      <c r="J21" s="9">
        <v>15</v>
      </c>
      <c r="K21" s="9">
        <v>22</v>
      </c>
      <c r="L21" s="9">
        <v>9322</v>
      </c>
      <c r="N21" s="9">
        <v>6</v>
      </c>
      <c r="O21" s="9">
        <v>2</v>
      </c>
      <c r="P21" s="9">
        <v>11</v>
      </c>
      <c r="Q21" s="9">
        <v>25</v>
      </c>
      <c r="R21" s="9">
        <v>28</v>
      </c>
      <c r="S21" s="9">
        <v>17</v>
      </c>
      <c r="T21" s="9">
        <v>5</v>
      </c>
      <c r="U21" s="9">
        <v>29</v>
      </c>
      <c r="V21" s="9">
        <v>15</v>
      </c>
      <c r="W21" s="9">
        <v>22</v>
      </c>
      <c r="X21" s="9">
        <v>5689</v>
      </c>
    </row>
    <row r="22" spans="1:24" ht="15" thickBot="1" x14ac:dyDescent="0.35">
      <c r="A22" s="8" t="s">
        <v>111</v>
      </c>
      <c r="B22" s="9">
        <v>20</v>
      </c>
      <c r="C22" s="9">
        <v>19</v>
      </c>
      <c r="D22" s="9">
        <v>23</v>
      </c>
      <c r="E22" s="9">
        <v>14</v>
      </c>
      <c r="F22" s="9">
        <v>30</v>
      </c>
      <c r="G22" s="9">
        <v>1</v>
      </c>
      <c r="H22" s="9">
        <v>9</v>
      </c>
      <c r="I22" s="9">
        <v>7</v>
      </c>
      <c r="J22" s="9">
        <v>24</v>
      </c>
      <c r="K22" s="9">
        <v>15</v>
      </c>
      <c r="L22" s="9">
        <v>5689</v>
      </c>
      <c r="N22" s="9">
        <v>20</v>
      </c>
      <c r="O22" s="9">
        <v>19</v>
      </c>
      <c r="P22" s="9">
        <v>23</v>
      </c>
      <c r="Q22" s="9">
        <v>14</v>
      </c>
      <c r="R22" s="9">
        <v>30</v>
      </c>
      <c r="S22" s="9">
        <v>1</v>
      </c>
      <c r="T22" s="9">
        <v>9</v>
      </c>
      <c r="U22" s="9">
        <v>7</v>
      </c>
      <c r="V22" s="9">
        <v>24</v>
      </c>
      <c r="W22" s="9">
        <v>15</v>
      </c>
      <c r="X22" s="9">
        <v>7835</v>
      </c>
    </row>
    <row r="23" spans="1:24" ht="15" thickBot="1" x14ac:dyDescent="0.35">
      <c r="A23" s="8" t="s">
        <v>112</v>
      </c>
      <c r="B23" s="9">
        <v>24</v>
      </c>
      <c r="C23" s="9">
        <v>15</v>
      </c>
      <c r="D23" s="9">
        <v>14</v>
      </c>
      <c r="E23" s="9">
        <v>11</v>
      </c>
      <c r="F23" s="9">
        <v>21</v>
      </c>
      <c r="G23" s="9">
        <v>28</v>
      </c>
      <c r="H23" s="9">
        <v>21</v>
      </c>
      <c r="I23" s="9">
        <v>18</v>
      </c>
      <c r="J23" s="9">
        <v>9</v>
      </c>
      <c r="K23" s="9">
        <v>26</v>
      </c>
      <c r="L23" s="9">
        <v>7835</v>
      </c>
      <c r="N23" s="9">
        <v>24</v>
      </c>
      <c r="O23" s="9">
        <v>15</v>
      </c>
      <c r="P23" s="9">
        <v>14</v>
      </c>
      <c r="Q23" s="9">
        <v>11</v>
      </c>
      <c r="R23" s="9">
        <v>21</v>
      </c>
      <c r="S23" s="9">
        <v>28</v>
      </c>
      <c r="T23" s="9">
        <v>21</v>
      </c>
      <c r="U23" s="9">
        <v>18</v>
      </c>
      <c r="V23" s="9">
        <v>9</v>
      </c>
      <c r="W23" s="9">
        <v>26</v>
      </c>
      <c r="X23" s="9">
        <v>7573</v>
      </c>
    </row>
    <row r="24" spans="1:24" ht="15" thickBot="1" x14ac:dyDescent="0.35">
      <c r="A24" s="8" t="s">
        <v>113</v>
      </c>
      <c r="B24" s="9">
        <v>10</v>
      </c>
      <c r="C24" s="9">
        <v>24</v>
      </c>
      <c r="D24" s="9">
        <v>31</v>
      </c>
      <c r="E24" s="9">
        <v>26</v>
      </c>
      <c r="F24" s="9">
        <v>13</v>
      </c>
      <c r="G24" s="9">
        <v>18</v>
      </c>
      <c r="H24" s="9">
        <v>26</v>
      </c>
      <c r="I24" s="9">
        <v>24</v>
      </c>
      <c r="J24" s="9">
        <v>6</v>
      </c>
      <c r="K24" s="9">
        <v>1</v>
      </c>
      <c r="L24" s="9">
        <v>7573</v>
      </c>
      <c r="N24" s="9">
        <v>10</v>
      </c>
      <c r="O24" s="9">
        <v>24</v>
      </c>
      <c r="P24" s="9">
        <v>31</v>
      </c>
      <c r="Q24" s="9">
        <v>26</v>
      </c>
      <c r="R24" s="9">
        <v>13</v>
      </c>
      <c r="S24" s="9">
        <v>18</v>
      </c>
      <c r="T24" s="9">
        <v>26</v>
      </c>
      <c r="U24" s="9">
        <v>24</v>
      </c>
      <c r="V24" s="9">
        <v>6</v>
      </c>
      <c r="W24" s="9">
        <v>1</v>
      </c>
      <c r="X24" s="9">
        <v>8337</v>
      </c>
    </row>
    <row r="25" spans="1:24" ht="15" thickBot="1" x14ac:dyDescent="0.35">
      <c r="A25" s="8" t="s">
        <v>114</v>
      </c>
      <c r="B25" s="9">
        <v>28</v>
      </c>
      <c r="C25" s="9">
        <v>29</v>
      </c>
      <c r="D25" s="9">
        <v>18</v>
      </c>
      <c r="E25" s="9">
        <v>27</v>
      </c>
      <c r="F25" s="9">
        <v>11</v>
      </c>
      <c r="G25" s="9">
        <v>15</v>
      </c>
      <c r="H25" s="9">
        <v>22</v>
      </c>
      <c r="I25" s="9">
        <v>18</v>
      </c>
      <c r="J25" s="9">
        <v>16</v>
      </c>
      <c r="K25" s="9">
        <v>28</v>
      </c>
      <c r="L25" s="9">
        <v>8337</v>
      </c>
      <c r="N25" s="9">
        <v>28</v>
      </c>
      <c r="O25" s="9">
        <v>29</v>
      </c>
      <c r="P25" s="9">
        <v>18</v>
      </c>
      <c r="Q25" s="9">
        <v>27</v>
      </c>
      <c r="R25" s="9">
        <v>11</v>
      </c>
      <c r="S25" s="9">
        <v>15</v>
      </c>
      <c r="T25" s="9">
        <v>22</v>
      </c>
      <c r="U25" s="9">
        <v>18</v>
      </c>
      <c r="V25" s="9">
        <v>16</v>
      </c>
      <c r="W25" s="9">
        <v>28</v>
      </c>
      <c r="X25" s="9">
        <v>9000</v>
      </c>
    </row>
    <row r="26" spans="1:24" ht="15" thickBot="1" x14ac:dyDescent="0.35">
      <c r="A26" s="8" t="s">
        <v>115</v>
      </c>
      <c r="B26" s="9">
        <v>14</v>
      </c>
      <c r="C26" s="9">
        <v>26</v>
      </c>
      <c r="D26" s="9">
        <v>26</v>
      </c>
      <c r="E26" s="9">
        <v>28</v>
      </c>
      <c r="F26" s="9">
        <v>20</v>
      </c>
      <c r="G26" s="9">
        <v>21</v>
      </c>
      <c r="H26" s="9">
        <v>29</v>
      </c>
      <c r="I26" s="9">
        <v>14</v>
      </c>
      <c r="J26" s="9">
        <v>27</v>
      </c>
      <c r="K26" s="9">
        <v>15</v>
      </c>
      <c r="L26" s="9">
        <v>9000</v>
      </c>
      <c r="N26" s="9">
        <v>14</v>
      </c>
      <c r="O26" s="9">
        <v>26</v>
      </c>
      <c r="P26" s="9">
        <v>26</v>
      </c>
      <c r="Q26" s="9">
        <v>28</v>
      </c>
      <c r="R26" s="9">
        <v>20</v>
      </c>
      <c r="S26" s="9">
        <v>21</v>
      </c>
      <c r="T26" s="9">
        <v>29</v>
      </c>
      <c r="U26" s="9">
        <v>14</v>
      </c>
      <c r="V26" s="9">
        <v>27</v>
      </c>
      <c r="W26" s="9">
        <v>15</v>
      </c>
      <c r="X26" s="9">
        <v>7480</v>
      </c>
    </row>
    <row r="27" spans="1:24" ht="15" thickBot="1" x14ac:dyDescent="0.35">
      <c r="A27" s="8" t="s">
        <v>116</v>
      </c>
      <c r="B27" s="9">
        <v>30</v>
      </c>
      <c r="C27" s="9">
        <v>9</v>
      </c>
      <c r="D27" s="9">
        <v>29</v>
      </c>
      <c r="E27" s="9">
        <v>9</v>
      </c>
      <c r="F27" s="9">
        <v>9</v>
      </c>
      <c r="G27" s="9">
        <v>5</v>
      </c>
      <c r="H27" s="9">
        <v>1</v>
      </c>
      <c r="I27" s="9">
        <v>10</v>
      </c>
      <c r="J27" s="9">
        <v>27</v>
      </c>
      <c r="K27" s="9">
        <v>15</v>
      </c>
      <c r="L27" s="9">
        <v>7480</v>
      </c>
      <c r="N27" s="9">
        <v>30</v>
      </c>
      <c r="O27" s="9">
        <v>9</v>
      </c>
      <c r="P27" s="9">
        <v>29</v>
      </c>
      <c r="Q27" s="9">
        <v>9</v>
      </c>
      <c r="R27" s="9">
        <v>9</v>
      </c>
      <c r="S27" s="9">
        <v>5</v>
      </c>
      <c r="T27" s="9">
        <v>1</v>
      </c>
      <c r="U27" s="9">
        <v>10</v>
      </c>
      <c r="V27" s="9">
        <v>27</v>
      </c>
      <c r="W27" s="9">
        <v>15</v>
      </c>
      <c r="X27" s="9">
        <v>11300</v>
      </c>
    </row>
    <row r="28" spans="1:24" ht="15" thickBot="1" x14ac:dyDescent="0.35">
      <c r="A28" s="8" t="s">
        <v>117</v>
      </c>
      <c r="B28" s="9">
        <v>4</v>
      </c>
      <c r="C28" s="9">
        <v>11</v>
      </c>
      <c r="D28" s="9">
        <v>6</v>
      </c>
      <c r="E28" s="9">
        <v>20</v>
      </c>
      <c r="F28" s="9">
        <v>15</v>
      </c>
      <c r="G28" s="9">
        <v>29</v>
      </c>
      <c r="H28" s="9">
        <v>13</v>
      </c>
      <c r="I28" s="9">
        <v>3</v>
      </c>
      <c r="J28" s="9">
        <v>2</v>
      </c>
      <c r="K28" s="9">
        <v>6</v>
      </c>
      <c r="L28" s="9">
        <v>11300</v>
      </c>
      <c r="N28" s="9">
        <v>4</v>
      </c>
      <c r="O28" s="9">
        <v>11</v>
      </c>
      <c r="P28" s="9">
        <v>6</v>
      </c>
      <c r="Q28" s="9">
        <v>20</v>
      </c>
      <c r="R28" s="9">
        <v>15</v>
      </c>
      <c r="S28" s="9">
        <v>29</v>
      </c>
      <c r="T28" s="9">
        <v>13</v>
      </c>
      <c r="U28" s="9">
        <v>3</v>
      </c>
      <c r="V28" s="9">
        <v>2</v>
      </c>
      <c r="W28" s="9">
        <v>6</v>
      </c>
      <c r="X28" s="9">
        <v>5063</v>
      </c>
    </row>
    <row r="29" spans="1:24" ht="15" thickBot="1" x14ac:dyDescent="0.35">
      <c r="A29" s="8" t="s">
        <v>118</v>
      </c>
      <c r="B29" s="9">
        <v>26</v>
      </c>
      <c r="C29" s="9">
        <v>25</v>
      </c>
      <c r="D29" s="9">
        <v>3</v>
      </c>
      <c r="E29" s="9">
        <v>17</v>
      </c>
      <c r="F29" s="9">
        <v>7</v>
      </c>
      <c r="G29" s="9">
        <v>25</v>
      </c>
      <c r="H29" s="9">
        <v>28</v>
      </c>
      <c r="I29" s="9">
        <v>10</v>
      </c>
      <c r="J29" s="9">
        <v>24</v>
      </c>
      <c r="K29" s="9">
        <v>15</v>
      </c>
      <c r="L29" s="9">
        <v>5063</v>
      </c>
      <c r="N29" s="9">
        <v>26</v>
      </c>
      <c r="O29" s="9">
        <v>25</v>
      </c>
      <c r="P29" s="9">
        <v>3</v>
      </c>
      <c r="Q29" s="9">
        <v>17</v>
      </c>
      <c r="R29" s="9">
        <v>7</v>
      </c>
      <c r="S29" s="9">
        <v>25</v>
      </c>
      <c r="T29" s="9">
        <v>28</v>
      </c>
      <c r="U29" s="9">
        <v>10</v>
      </c>
      <c r="V29" s="9">
        <v>24</v>
      </c>
      <c r="W29" s="9">
        <v>15</v>
      </c>
      <c r="X29" s="9">
        <v>11734</v>
      </c>
    </row>
    <row r="30" spans="1:24" ht="15" thickBot="1" x14ac:dyDescent="0.35">
      <c r="A30" s="8" t="s">
        <v>119</v>
      </c>
      <c r="B30" s="9">
        <v>29</v>
      </c>
      <c r="C30" s="9">
        <v>21</v>
      </c>
      <c r="D30" s="9">
        <v>4</v>
      </c>
      <c r="E30" s="9">
        <v>18</v>
      </c>
      <c r="F30" s="9">
        <v>1</v>
      </c>
      <c r="G30" s="9">
        <v>12</v>
      </c>
      <c r="H30" s="9">
        <v>8</v>
      </c>
      <c r="I30" s="9">
        <v>3</v>
      </c>
      <c r="J30" s="9">
        <v>11</v>
      </c>
      <c r="K30" s="9">
        <v>1</v>
      </c>
      <c r="L30" s="9">
        <v>11734</v>
      </c>
      <c r="N30" s="9">
        <v>29</v>
      </c>
      <c r="O30" s="9">
        <v>21</v>
      </c>
      <c r="P30" s="9">
        <v>4</v>
      </c>
      <c r="Q30" s="9">
        <v>18</v>
      </c>
      <c r="R30" s="9">
        <v>1</v>
      </c>
      <c r="S30" s="9">
        <v>12</v>
      </c>
      <c r="T30" s="9">
        <v>8</v>
      </c>
      <c r="U30" s="9">
        <v>3</v>
      </c>
      <c r="V30" s="9">
        <v>11</v>
      </c>
      <c r="W30" s="9">
        <v>1</v>
      </c>
      <c r="X30" s="9">
        <v>8744</v>
      </c>
    </row>
    <row r="31" spans="1:24" ht="15" thickBot="1" x14ac:dyDescent="0.35">
      <c r="A31" s="8" t="s">
        <v>120</v>
      </c>
      <c r="B31" s="9">
        <v>21</v>
      </c>
      <c r="C31" s="9">
        <v>3</v>
      </c>
      <c r="D31" s="9">
        <v>30</v>
      </c>
      <c r="E31" s="9">
        <v>23</v>
      </c>
      <c r="F31" s="9">
        <v>25</v>
      </c>
      <c r="G31" s="9">
        <v>21</v>
      </c>
      <c r="H31" s="9">
        <v>14</v>
      </c>
      <c r="I31" s="9">
        <v>18</v>
      </c>
      <c r="J31" s="9">
        <v>19</v>
      </c>
      <c r="K31" s="9">
        <v>28</v>
      </c>
      <c r="L31" s="9">
        <v>8744</v>
      </c>
      <c r="N31" s="9">
        <v>21</v>
      </c>
      <c r="O31" s="9">
        <v>3</v>
      </c>
      <c r="P31" s="9">
        <v>30</v>
      </c>
      <c r="Q31" s="9">
        <v>23</v>
      </c>
      <c r="R31" s="9">
        <v>25</v>
      </c>
      <c r="S31" s="9">
        <v>21</v>
      </c>
      <c r="T31" s="9">
        <v>14</v>
      </c>
      <c r="U31" s="9">
        <v>18</v>
      </c>
      <c r="V31" s="9">
        <v>19</v>
      </c>
      <c r="W31" s="9">
        <v>28</v>
      </c>
      <c r="X31" s="9">
        <v>5895</v>
      </c>
    </row>
    <row r="32" spans="1:24" ht="15" thickBot="1" x14ac:dyDescent="0.35">
      <c r="A32" s="8" t="s">
        <v>121</v>
      </c>
      <c r="B32" s="9">
        <v>30</v>
      </c>
      <c r="C32" s="9">
        <v>28</v>
      </c>
      <c r="D32" s="9">
        <v>17</v>
      </c>
      <c r="E32" s="9">
        <v>1</v>
      </c>
      <c r="F32" s="9">
        <v>16</v>
      </c>
      <c r="G32" s="9">
        <v>20</v>
      </c>
      <c r="H32" s="9">
        <v>15</v>
      </c>
      <c r="I32" s="9">
        <v>23</v>
      </c>
      <c r="J32" s="9">
        <v>1</v>
      </c>
      <c r="K32" s="9">
        <v>6</v>
      </c>
      <c r="L32" s="9">
        <v>5895</v>
      </c>
      <c r="N32" s="9">
        <v>30</v>
      </c>
      <c r="O32" s="9">
        <v>28</v>
      </c>
      <c r="P32" s="9">
        <v>17</v>
      </c>
      <c r="Q32" s="9">
        <v>1</v>
      </c>
      <c r="R32" s="9">
        <v>16</v>
      </c>
      <c r="S32" s="9">
        <v>20</v>
      </c>
      <c r="T32" s="9">
        <v>15</v>
      </c>
      <c r="U32" s="9">
        <v>23</v>
      </c>
      <c r="V32" s="9">
        <v>1</v>
      </c>
      <c r="W32" s="9">
        <v>6</v>
      </c>
      <c r="X32" s="9">
        <v>7475</v>
      </c>
    </row>
    <row r="33" spans="1:24" ht="15" thickBot="1" x14ac:dyDescent="0.35">
      <c r="A33" s="8" t="s">
        <v>122</v>
      </c>
      <c r="B33" s="9">
        <v>9</v>
      </c>
      <c r="C33" s="9">
        <v>1</v>
      </c>
      <c r="D33" s="9">
        <v>15</v>
      </c>
      <c r="E33" s="9">
        <v>7</v>
      </c>
      <c r="F33" s="9">
        <v>18</v>
      </c>
      <c r="G33" s="9">
        <v>14</v>
      </c>
      <c r="H33" s="9">
        <v>6</v>
      </c>
      <c r="I33" s="9">
        <v>27</v>
      </c>
      <c r="J33" s="9">
        <v>30</v>
      </c>
      <c r="K33" s="9">
        <v>22</v>
      </c>
      <c r="L33" s="9">
        <v>7475</v>
      </c>
      <c r="N33" s="9">
        <v>9</v>
      </c>
      <c r="O33" s="9">
        <v>1</v>
      </c>
      <c r="P33" s="9">
        <v>15</v>
      </c>
      <c r="Q33" s="9">
        <v>7</v>
      </c>
      <c r="R33" s="9">
        <v>18</v>
      </c>
      <c r="S33" s="9">
        <v>14</v>
      </c>
      <c r="T33" s="9">
        <v>6</v>
      </c>
      <c r="U33" s="9">
        <v>27</v>
      </c>
      <c r="V33" s="9">
        <v>30</v>
      </c>
      <c r="W33" s="9">
        <v>22</v>
      </c>
      <c r="X33" s="9">
        <v>11929</v>
      </c>
    </row>
    <row r="34" spans="1:24" ht="15" thickBot="1" x14ac:dyDescent="0.35">
      <c r="A34" s="8" t="s">
        <v>123</v>
      </c>
      <c r="B34" s="9">
        <v>15</v>
      </c>
      <c r="C34" s="9">
        <v>7</v>
      </c>
      <c r="D34" s="9">
        <v>13</v>
      </c>
      <c r="E34" s="9">
        <v>4</v>
      </c>
      <c r="F34" s="9">
        <v>10</v>
      </c>
      <c r="G34" s="9">
        <v>13</v>
      </c>
      <c r="H34" s="9">
        <v>17</v>
      </c>
      <c r="I34" s="9">
        <v>27</v>
      </c>
      <c r="J34" s="9">
        <v>13</v>
      </c>
      <c r="K34" s="9">
        <v>15</v>
      </c>
      <c r="L34" s="9">
        <v>11929</v>
      </c>
      <c r="N34" s="9">
        <v>15</v>
      </c>
      <c r="O34" s="9">
        <v>7</v>
      </c>
      <c r="P34" s="9">
        <v>13</v>
      </c>
      <c r="Q34" s="9">
        <v>4</v>
      </c>
      <c r="R34" s="9">
        <v>10</v>
      </c>
      <c r="S34" s="9">
        <v>13</v>
      </c>
      <c r="T34" s="9">
        <v>17</v>
      </c>
      <c r="U34" s="9">
        <v>27</v>
      </c>
      <c r="V34" s="9">
        <v>13</v>
      </c>
      <c r="W34" s="9">
        <v>15</v>
      </c>
      <c r="X34" s="9">
        <v>5480</v>
      </c>
    </row>
    <row r="35" spans="1:24" ht="15" thickBot="1" x14ac:dyDescent="0.35">
      <c r="A35" s="8" t="s">
        <v>124</v>
      </c>
      <c r="B35" s="9">
        <v>18</v>
      </c>
      <c r="C35" s="9">
        <v>30</v>
      </c>
      <c r="D35" s="9">
        <v>7</v>
      </c>
      <c r="E35" s="9">
        <v>19</v>
      </c>
      <c r="F35" s="9">
        <v>18</v>
      </c>
      <c r="G35" s="9">
        <v>19</v>
      </c>
      <c r="H35" s="9">
        <v>4</v>
      </c>
      <c r="I35" s="9">
        <v>1</v>
      </c>
      <c r="J35" s="9">
        <v>27</v>
      </c>
      <c r="K35" s="9">
        <v>6</v>
      </c>
      <c r="L35" s="9">
        <v>5480</v>
      </c>
      <c r="N35" s="9">
        <v>18</v>
      </c>
      <c r="O35" s="9">
        <v>30</v>
      </c>
      <c r="P35" s="9">
        <v>7</v>
      </c>
      <c r="Q35" s="9">
        <v>19</v>
      </c>
      <c r="R35" s="9">
        <v>18</v>
      </c>
      <c r="S35" s="9">
        <v>19</v>
      </c>
      <c r="T35" s="9">
        <v>4</v>
      </c>
      <c r="U35" s="9">
        <v>1</v>
      </c>
      <c r="V35" s="9">
        <v>27</v>
      </c>
      <c r="W35" s="9">
        <v>6</v>
      </c>
      <c r="X35" s="9">
        <v>11756</v>
      </c>
    </row>
    <row r="36" spans="1:24" ht="15" thickBot="1" x14ac:dyDescent="0.35">
      <c r="A36" s="8" t="s">
        <v>125</v>
      </c>
      <c r="B36" s="9">
        <v>12</v>
      </c>
      <c r="C36" s="9">
        <v>5</v>
      </c>
      <c r="D36" s="9">
        <v>20</v>
      </c>
      <c r="E36" s="9">
        <v>29</v>
      </c>
      <c r="F36" s="9">
        <v>4</v>
      </c>
      <c r="G36" s="9">
        <v>8</v>
      </c>
      <c r="H36" s="9">
        <v>30</v>
      </c>
      <c r="I36" s="9">
        <v>18</v>
      </c>
      <c r="J36" s="9">
        <v>26</v>
      </c>
      <c r="K36" s="9">
        <v>1</v>
      </c>
      <c r="L36" s="9">
        <v>11756</v>
      </c>
      <c r="N36" s="9">
        <v>12</v>
      </c>
      <c r="O36" s="9">
        <v>5</v>
      </c>
      <c r="P36" s="9">
        <v>20</v>
      </c>
      <c r="Q36" s="9">
        <v>29</v>
      </c>
      <c r="R36" s="9">
        <v>4</v>
      </c>
      <c r="S36" s="9">
        <v>8</v>
      </c>
      <c r="T36" s="9">
        <v>30</v>
      </c>
      <c r="U36" s="9">
        <v>18</v>
      </c>
      <c r="V36" s="9">
        <v>26</v>
      </c>
      <c r="W36" s="9">
        <v>1</v>
      </c>
      <c r="X36" s="9">
        <v>10942</v>
      </c>
    </row>
    <row r="37" spans="1:24" ht="15" thickBot="1" x14ac:dyDescent="0.35">
      <c r="A37" s="8" t="s">
        <v>126</v>
      </c>
      <c r="B37" s="9">
        <v>21</v>
      </c>
      <c r="C37" s="9">
        <v>23</v>
      </c>
      <c r="D37" s="9">
        <v>28</v>
      </c>
      <c r="E37" s="9">
        <v>3</v>
      </c>
      <c r="F37" s="9">
        <v>3</v>
      </c>
      <c r="G37" s="9">
        <v>29</v>
      </c>
      <c r="H37" s="9">
        <v>16</v>
      </c>
      <c r="I37" s="9">
        <v>1</v>
      </c>
      <c r="J37" s="9">
        <v>22</v>
      </c>
      <c r="K37" s="9">
        <v>15</v>
      </c>
      <c r="L37" s="9">
        <v>10942</v>
      </c>
      <c r="N37" s="9">
        <v>21</v>
      </c>
      <c r="O37" s="9">
        <v>23</v>
      </c>
      <c r="P37" s="9">
        <v>28</v>
      </c>
      <c r="Q37" s="9">
        <v>3</v>
      </c>
      <c r="R37" s="9">
        <v>3</v>
      </c>
      <c r="S37" s="9">
        <v>29</v>
      </c>
      <c r="T37" s="9">
        <v>16</v>
      </c>
      <c r="U37" s="9">
        <v>1</v>
      </c>
      <c r="V37" s="9">
        <v>22</v>
      </c>
      <c r="W37" s="9">
        <v>15</v>
      </c>
      <c r="X37" s="9">
        <v>9400</v>
      </c>
    </row>
    <row r="38" spans="1:24" ht="15" thickBot="1" x14ac:dyDescent="0.35">
      <c r="A38" s="8" t="s">
        <v>127</v>
      </c>
      <c r="B38" s="9">
        <v>21</v>
      </c>
      <c r="C38" s="9">
        <v>14</v>
      </c>
      <c r="D38" s="9">
        <v>9</v>
      </c>
      <c r="E38" s="9">
        <v>22</v>
      </c>
      <c r="F38" s="9">
        <v>24</v>
      </c>
      <c r="G38" s="9">
        <v>4</v>
      </c>
      <c r="H38" s="9">
        <v>31</v>
      </c>
      <c r="I38" s="9">
        <v>14</v>
      </c>
      <c r="J38" s="9">
        <v>18</v>
      </c>
      <c r="K38" s="9">
        <v>6</v>
      </c>
      <c r="L38" s="9">
        <v>9400</v>
      </c>
      <c r="N38" s="9">
        <v>21</v>
      </c>
      <c r="O38" s="9">
        <v>14</v>
      </c>
      <c r="P38" s="9">
        <v>9</v>
      </c>
      <c r="Q38" s="9">
        <v>22</v>
      </c>
      <c r="R38" s="9">
        <v>24</v>
      </c>
      <c r="S38" s="9">
        <v>4</v>
      </c>
      <c r="T38" s="9">
        <v>31</v>
      </c>
      <c r="U38" s="9">
        <v>14</v>
      </c>
      <c r="V38" s="9">
        <v>18</v>
      </c>
      <c r="W38" s="9">
        <v>6</v>
      </c>
    </row>
    <row r="39" spans="1:24" ht="18.600000000000001" thickBot="1" x14ac:dyDescent="0.35">
      <c r="A39" s="4"/>
    </row>
    <row r="40" spans="1:24" ht="15" thickBot="1" x14ac:dyDescent="0.35">
      <c r="A40" s="8" t="s">
        <v>128</v>
      </c>
      <c r="B40" s="8" t="s">
        <v>76</v>
      </c>
      <c r="C40" s="8" t="s">
        <v>77</v>
      </c>
      <c r="D40" s="8" t="s">
        <v>78</v>
      </c>
      <c r="E40" s="8" t="s">
        <v>79</v>
      </c>
      <c r="F40" s="8" t="s">
        <v>80</v>
      </c>
      <c r="G40" s="8" t="s">
        <v>81</v>
      </c>
      <c r="H40" s="8" t="s">
        <v>82</v>
      </c>
      <c r="I40" s="8" t="s">
        <v>83</v>
      </c>
      <c r="J40" s="8" t="s">
        <v>84</v>
      </c>
      <c r="K40" s="8" t="s">
        <v>85</v>
      </c>
    </row>
    <row r="41" spans="1:24" ht="15" thickBot="1" x14ac:dyDescent="0.35">
      <c r="A41" s="8" t="s">
        <v>129</v>
      </c>
      <c r="B41" s="9" t="s">
        <v>235</v>
      </c>
      <c r="C41" s="9" t="s">
        <v>236</v>
      </c>
      <c r="D41" s="9" t="s">
        <v>237</v>
      </c>
      <c r="E41" s="9" t="s">
        <v>238</v>
      </c>
      <c r="F41" s="9" t="s">
        <v>239</v>
      </c>
      <c r="G41" s="9" t="s">
        <v>240</v>
      </c>
      <c r="H41" s="9" t="s">
        <v>241</v>
      </c>
      <c r="I41" s="9" t="s">
        <v>242</v>
      </c>
      <c r="J41" s="9" t="s">
        <v>243</v>
      </c>
      <c r="K41" s="9" t="s">
        <v>244</v>
      </c>
    </row>
    <row r="42" spans="1:24" ht="15" thickBot="1" x14ac:dyDescent="0.35">
      <c r="A42" s="8" t="s">
        <v>150</v>
      </c>
      <c r="B42" s="9" t="s">
        <v>235</v>
      </c>
      <c r="C42" s="9" t="s">
        <v>236</v>
      </c>
      <c r="D42" s="9" t="s">
        <v>237</v>
      </c>
      <c r="E42" s="9" t="s">
        <v>238</v>
      </c>
      <c r="F42" s="9" t="s">
        <v>239</v>
      </c>
      <c r="G42" s="9" t="s">
        <v>240</v>
      </c>
      <c r="H42" s="9" t="s">
        <v>241</v>
      </c>
      <c r="I42" s="9" t="s">
        <v>242</v>
      </c>
      <c r="J42" s="9" t="s">
        <v>243</v>
      </c>
      <c r="K42" s="9" t="s">
        <v>154</v>
      </c>
    </row>
    <row r="43" spans="1:24" ht="15" thickBot="1" x14ac:dyDescent="0.35">
      <c r="A43" s="8" t="s">
        <v>156</v>
      </c>
      <c r="B43" s="9" t="s">
        <v>235</v>
      </c>
      <c r="C43" s="9" t="s">
        <v>236</v>
      </c>
      <c r="D43" s="9" t="s">
        <v>237</v>
      </c>
      <c r="E43" s="9" t="s">
        <v>238</v>
      </c>
      <c r="F43" s="9" t="s">
        <v>239</v>
      </c>
      <c r="G43" s="9" t="s">
        <v>240</v>
      </c>
      <c r="H43" s="9" t="s">
        <v>154</v>
      </c>
      <c r="I43" s="9" t="s">
        <v>242</v>
      </c>
      <c r="J43" s="9" t="s">
        <v>243</v>
      </c>
      <c r="K43" s="9" t="s">
        <v>154</v>
      </c>
    </row>
    <row r="44" spans="1:24" ht="15" thickBot="1" x14ac:dyDescent="0.35">
      <c r="A44" s="8" t="s">
        <v>160</v>
      </c>
      <c r="B44" s="9" t="s">
        <v>235</v>
      </c>
      <c r="C44" s="9" t="s">
        <v>236</v>
      </c>
      <c r="D44" s="9" t="s">
        <v>237</v>
      </c>
      <c r="E44" s="9" t="s">
        <v>238</v>
      </c>
      <c r="F44" s="9" t="s">
        <v>245</v>
      </c>
      <c r="G44" s="9" t="s">
        <v>240</v>
      </c>
      <c r="H44" s="9" t="s">
        <v>154</v>
      </c>
      <c r="I44" s="9" t="s">
        <v>242</v>
      </c>
      <c r="J44" s="9" t="s">
        <v>243</v>
      </c>
      <c r="K44" s="9" t="s">
        <v>154</v>
      </c>
    </row>
    <row r="45" spans="1:24" ht="15" thickBot="1" x14ac:dyDescent="0.35">
      <c r="A45" s="8" t="s">
        <v>165</v>
      </c>
      <c r="B45" s="9" t="s">
        <v>235</v>
      </c>
      <c r="C45" s="9" t="s">
        <v>236</v>
      </c>
      <c r="D45" s="9" t="s">
        <v>237</v>
      </c>
      <c r="E45" s="9" t="s">
        <v>246</v>
      </c>
      <c r="F45" s="9" t="s">
        <v>247</v>
      </c>
      <c r="G45" s="9" t="s">
        <v>248</v>
      </c>
      <c r="H45" s="9" t="s">
        <v>154</v>
      </c>
      <c r="I45" s="9" t="s">
        <v>249</v>
      </c>
      <c r="J45" s="9" t="s">
        <v>243</v>
      </c>
      <c r="K45" s="9" t="s">
        <v>154</v>
      </c>
    </row>
    <row r="46" spans="1:24" ht="15" thickBot="1" x14ac:dyDescent="0.35">
      <c r="A46" s="8" t="s">
        <v>169</v>
      </c>
      <c r="B46" s="9" t="s">
        <v>235</v>
      </c>
      <c r="C46" s="9" t="s">
        <v>250</v>
      </c>
      <c r="D46" s="9" t="s">
        <v>237</v>
      </c>
      <c r="E46" s="9" t="s">
        <v>246</v>
      </c>
      <c r="F46" s="9" t="s">
        <v>247</v>
      </c>
      <c r="G46" s="9" t="s">
        <v>248</v>
      </c>
      <c r="H46" s="9" t="s">
        <v>154</v>
      </c>
      <c r="I46" s="9" t="s">
        <v>251</v>
      </c>
      <c r="J46" s="9" t="s">
        <v>243</v>
      </c>
      <c r="K46" s="9" t="s">
        <v>154</v>
      </c>
    </row>
    <row r="47" spans="1:24" ht="15" thickBot="1" x14ac:dyDescent="0.35">
      <c r="A47" s="8" t="s">
        <v>174</v>
      </c>
      <c r="B47" s="9" t="s">
        <v>235</v>
      </c>
      <c r="C47" s="9" t="s">
        <v>250</v>
      </c>
      <c r="D47" s="9" t="s">
        <v>237</v>
      </c>
      <c r="E47" s="9" t="s">
        <v>246</v>
      </c>
      <c r="F47" s="9" t="s">
        <v>247</v>
      </c>
      <c r="G47" s="9" t="s">
        <v>248</v>
      </c>
      <c r="H47" s="9" t="s">
        <v>154</v>
      </c>
      <c r="I47" s="9" t="s">
        <v>251</v>
      </c>
      <c r="J47" s="9" t="s">
        <v>243</v>
      </c>
      <c r="K47" s="9" t="s">
        <v>154</v>
      </c>
    </row>
    <row r="48" spans="1:24" ht="15" thickBot="1" x14ac:dyDescent="0.35">
      <c r="A48" s="8" t="s">
        <v>176</v>
      </c>
      <c r="B48" s="9" t="s">
        <v>252</v>
      </c>
      <c r="C48" s="9" t="s">
        <v>253</v>
      </c>
      <c r="D48" s="9" t="s">
        <v>237</v>
      </c>
      <c r="E48" s="9" t="s">
        <v>246</v>
      </c>
      <c r="F48" s="9" t="s">
        <v>247</v>
      </c>
      <c r="G48" s="9" t="s">
        <v>254</v>
      </c>
      <c r="H48" s="9" t="s">
        <v>154</v>
      </c>
      <c r="I48" s="9" t="s">
        <v>255</v>
      </c>
      <c r="J48" s="9" t="s">
        <v>243</v>
      </c>
      <c r="K48" s="9" t="s">
        <v>154</v>
      </c>
    </row>
    <row r="49" spans="1:11" ht="15" thickBot="1" x14ac:dyDescent="0.35">
      <c r="A49" s="8" t="s">
        <v>180</v>
      </c>
      <c r="B49" s="9" t="s">
        <v>252</v>
      </c>
      <c r="C49" s="9" t="s">
        <v>253</v>
      </c>
      <c r="D49" s="9" t="s">
        <v>237</v>
      </c>
      <c r="E49" s="9" t="s">
        <v>246</v>
      </c>
      <c r="F49" s="9" t="s">
        <v>247</v>
      </c>
      <c r="G49" s="9" t="s">
        <v>256</v>
      </c>
      <c r="H49" s="9" t="s">
        <v>154</v>
      </c>
      <c r="I49" s="9" t="s">
        <v>255</v>
      </c>
      <c r="J49" s="9" t="s">
        <v>243</v>
      </c>
      <c r="K49" s="9" t="s">
        <v>154</v>
      </c>
    </row>
    <row r="50" spans="1:11" ht="15" thickBot="1" x14ac:dyDescent="0.35">
      <c r="A50" s="8" t="s">
        <v>183</v>
      </c>
      <c r="B50" s="9" t="s">
        <v>252</v>
      </c>
      <c r="C50" s="9" t="s">
        <v>253</v>
      </c>
      <c r="D50" s="9" t="s">
        <v>237</v>
      </c>
      <c r="E50" s="9" t="s">
        <v>246</v>
      </c>
      <c r="F50" s="9" t="s">
        <v>247</v>
      </c>
      <c r="G50" s="9" t="s">
        <v>256</v>
      </c>
      <c r="H50" s="9" t="s">
        <v>154</v>
      </c>
      <c r="I50" s="9" t="s">
        <v>255</v>
      </c>
      <c r="J50" s="9" t="s">
        <v>243</v>
      </c>
      <c r="K50" s="9" t="s">
        <v>154</v>
      </c>
    </row>
    <row r="51" spans="1:11" ht="15" thickBot="1" x14ac:dyDescent="0.35">
      <c r="A51" s="8" t="s">
        <v>185</v>
      </c>
      <c r="B51" s="9" t="s">
        <v>252</v>
      </c>
      <c r="C51" s="9" t="s">
        <v>253</v>
      </c>
      <c r="D51" s="9" t="s">
        <v>237</v>
      </c>
      <c r="E51" s="9" t="s">
        <v>246</v>
      </c>
      <c r="F51" s="9" t="s">
        <v>247</v>
      </c>
      <c r="G51" s="9" t="s">
        <v>256</v>
      </c>
      <c r="H51" s="9" t="s">
        <v>154</v>
      </c>
      <c r="I51" s="9" t="s">
        <v>255</v>
      </c>
      <c r="J51" s="9" t="s">
        <v>243</v>
      </c>
      <c r="K51" s="9" t="s">
        <v>154</v>
      </c>
    </row>
    <row r="52" spans="1:11" ht="15" thickBot="1" x14ac:dyDescent="0.35">
      <c r="A52" s="8" t="s">
        <v>187</v>
      </c>
      <c r="B52" s="9" t="s">
        <v>252</v>
      </c>
      <c r="C52" s="9" t="s">
        <v>253</v>
      </c>
      <c r="D52" s="9" t="s">
        <v>237</v>
      </c>
      <c r="E52" s="9" t="s">
        <v>246</v>
      </c>
      <c r="F52" s="9" t="s">
        <v>247</v>
      </c>
      <c r="G52" s="9" t="s">
        <v>256</v>
      </c>
      <c r="H52" s="9" t="s">
        <v>154</v>
      </c>
      <c r="I52" s="9" t="s">
        <v>255</v>
      </c>
      <c r="J52" s="9" t="s">
        <v>243</v>
      </c>
      <c r="K52" s="9" t="s">
        <v>154</v>
      </c>
    </row>
    <row r="53" spans="1:11" ht="15" thickBot="1" x14ac:dyDescent="0.35">
      <c r="A53" s="8" t="s">
        <v>189</v>
      </c>
      <c r="B53" s="9" t="s">
        <v>252</v>
      </c>
      <c r="C53" s="9" t="s">
        <v>253</v>
      </c>
      <c r="D53" s="9" t="s">
        <v>237</v>
      </c>
      <c r="E53" s="9" t="s">
        <v>246</v>
      </c>
      <c r="F53" s="9" t="s">
        <v>257</v>
      </c>
      <c r="G53" s="9" t="s">
        <v>256</v>
      </c>
      <c r="H53" s="9" t="s">
        <v>154</v>
      </c>
      <c r="I53" s="9" t="s">
        <v>255</v>
      </c>
      <c r="J53" s="9" t="s">
        <v>243</v>
      </c>
      <c r="K53" s="9" t="s">
        <v>154</v>
      </c>
    </row>
    <row r="54" spans="1:11" ht="15" thickBot="1" x14ac:dyDescent="0.35">
      <c r="A54" s="8" t="s">
        <v>191</v>
      </c>
      <c r="B54" s="9" t="s">
        <v>252</v>
      </c>
      <c r="C54" s="9" t="s">
        <v>253</v>
      </c>
      <c r="D54" s="9" t="s">
        <v>237</v>
      </c>
      <c r="E54" s="9" t="s">
        <v>154</v>
      </c>
      <c r="F54" s="9" t="s">
        <v>257</v>
      </c>
      <c r="G54" s="9" t="s">
        <v>256</v>
      </c>
      <c r="H54" s="9" t="s">
        <v>154</v>
      </c>
      <c r="I54" s="9" t="s">
        <v>255</v>
      </c>
      <c r="J54" s="9" t="s">
        <v>243</v>
      </c>
      <c r="K54" s="9" t="s">
        <v>154</v>
      </c>
    </row>
    <row r="55" spans="1:11" ht="15" thickBot="1" x14ac:dyDescent="0.35">
      <c r="A55" s="8" t="s">
        <v>194</v>
      </c>
      <c r="B55" s="9" t="s">
        <v>252</v>
      </c>
      <c r="C55" s="9" t="s">
        <v>253</v>
      </c>
      <c r="D55" s="9" t="s">
        <v>237</v>
      </c>
      <c r="E55" s="9" t="s">
        <v>154</v>
      </c>
      <c r="F55" s="9" t="s">
        <v>258</v>
      </c>
      <c r="G55" s="9" t="s">
        <v>256</v>
      </c>
      <c r="H55" s="9" t="s">
        <v>154</v>
      </c>
      <c r="I55" s="9" t="s">
        <v>255</v>
      </c>
      <c r="J55" s="9" t="s">
        <v>243</v>
      </c>
      <c r="K55" s="9" t="s">
        <v>154</v>
      </c>
    </row>
    <row r="56" spans="1:11" ht="15" thickBot="1" x14ac:dyDescent="0.35">
      <c r="A56" s="8" t="s">
        <v>196</v>
      </c>
      <c r="B56" s="9" t="s">
        <v>259</v>
      </c>
      <c r="C56" s="9" t="s">
        <v>253</v>
      </c>
      <c r="D56" s="9" t="s">
        <v>237</v>
      </c>
      <c r="E56" s="9" t="s">
        <v>154</v>
      </c>
      <c r="F56" s="9" t="s">
        <v>154</v>
      </c>
      <c r="G56" s="9" t="s">
        <v>256</v>
      </c>
      <c r="H56" s="9" t="s">
        <v>154</v>
      </c>
      <c r="I56" s="9" t="s">
        <v>255</v>
      </c>
      <c r="J56" s="9" t="s">
        <v>243</v>
      </c>
      <c r="K56" s="9" t="s">
        <v>154</v>
      </c>
    </row>
    <row r="57" spans="1:11" ht="15" thickBot="1" x14ac:dyDescent="0.35">
      <c r="A57" s="8" t="s">
        <v>198</v>
      </c>
      <c r="B57" s="9" t="s">
        <v>259</v>
      </c>
      <c r="C57" s="9" t="s">
        <v>260</v>
      </c>
      <c r="D57" s="9" t="s">
        <v>237</v>
      </c>
      <c r="E57" s="9" t="s">
        <v>154</v>
      </c>
      <c r="F57" s="9" t="s">
        <v>154</v>
      </c>
      <c r="G57" s="9" t="s">
        <v>256</v>
      </c>
      <c r="H57" s="9" t="s">
        <v>154</v>
      </c>
      <c r="I57" s="9" t="s">
        <v>255</v>
      </c>
      <c r="J57" s="9" t="s">
        <v>243</v>
      </c>
      <c r="K57" s="9" t="s">
        <v>154</v>
      </c>
    </row>
    <row r="58" spans="1:11" ht="15" thickBot="1" x14ac:dyDescent="0.35">
      <c r="A58" s="8" t="s">
        <v>200</v>
      </c>
      <c r="B58" s="9" t="s">
        <v>259</v>
      </c>
      <c r="C58" s="9" t="s">
        <v>260</v>
      </c>
      <c r="D58" s="9" t="s">
        <v>237</v>
      </c>
      <c r="E58" s="9" t="s">
        <v>154</v>
      </c>
      <c r="F58" s="9" t="s">
        <v>154</v>
      </c>
      <c r="G58" s="9" t="s">
        <v>256</v>
      </c>
      <c r="H58" s="9" t="s">
        <v>154</v>
      </c>
      <c r="I58" s="9" t="s">
        <v>255</v>
      </c>
      <c r="J58" s="9" t="s">
        <v>243</v>
      </c>
      <c r="K58" s="9" t="s">
        <v>154</v>
      </c>
    </row>
    <row r="59" spans="1:11" ht="15" thickBot="1" x14ac:dyDescent="0.35">
      <c r="A59" s="8" t="s">
        <v>201</v>
      </c>
      <c r="B59" s="9" t="s">
        <v>259</v>
      </c>
      <c r="C59" s="9" t="s">
        <v>261</v>
      </c>
      <c r="D59" s="9" t="s">
        <v>237</v>
      </c>
      <c r="E59" s="9" t="s">
        <v>154</v>
      </c>
      <c r="F59" s="9" t="s">
        <v>154</v>
      </c>
      <c r="G59" s="9" t="s">
        <v>256</v>
      </c>
      <c r="H59" s="9" t="s">
        <v>154</v>
      </c>
      <c r="I59" s="9" t="s">
        <v>154</v>
      </c>
      <c r="J59" s="9" t="s">
        <v>243</v>
      </c>
      <c r="K59" s="9" t="s">
        <v>154</v>
      </c>
    </row>
    <row r="60" spans="1:11" ht="15" thickBot="1" x14ac:dyDescent="0.35">
      <c r="A60" s="8" t="s">
        <v>202</v>
      </c>
      <c r="B60" s="9" t="s">
        <v>262</v>
      </c>
      <c r="C60" s="9" t="s">
        <v>261</v>
      </c>
      <c r="D60" s="9" t="s">
        <v>237</v>
      </c>
      <c r="E60" s="9" t="s">
        <v>154</v>
      </c>
      <c r="F60" s="9" t="s">
        <v>154</v>
      </c>
      <c r="G60" s="9" t="s">
        <v>256</v>
      </c>
      <c r="H60" s="9" t="s">
        <v>154</v>
      </c>
      <c r="I60" s="9" t="s">
        <v>154</v>
      </c>
      <c r="J60" s="9" t="s">
        <v>243</v>
      </c>
      <c r="K60" s="9" t="s">
        <v>154</v>
      </c>
    </row>
    <row r="61" spans="1:11" ht="15" thickBot="1" x14ac:dyDescent="0.35">
      <c r="A61" s="8" t="s">
        <v>203</v>
      </c>
      <c r="B61" s="9" t="s">
        <v>262</v>
      </c>
      <c r="C61" s="9" t="s">
        <v>261</v>
      </c>
      <c r="D61" s="9" t="s">
        <v>263</v>
      </c>
      <c r="E61" s="9" t="s">
        <v>154</v>
      </c>
      <c r="F61" s="9" t="s">
        <v>154</v>
      </c>
      <c r="G61" s="9" t="s">
        <v>256</v>
      </c>
      <c r="H61" s="9" t="s">
        <v>154</v>
      </c>
      <c r="I61" s="9" t="s">
        <v>154</v>
      </c>
      <c r="J61" s="9" t="s">
        <v>243</v>
      </c>
      <c r="K61" s="9" t="s">
        <v>154</v>
      </c>
    </row>
    <row r="62" spans="1:11" ht="15" thickBot="1" x14ac:dyDescent="0.35">
      <c r="A62" s="8" t="s">
        <v>205</v>
      </c>
      <c r="B62" s="9" t="s">
        <v>264</v>
      </c>
      <c r="C62" s="9" t="s">
        <v>265</v>
      </c>
      <c r="D62" s="9" t="s">
        <v>263</v>
      </c>
      <c r="E62" s="9" t="s">
        <v>154</v>
      </c>
      <c r="F62" s="9" t="s">
        <v>154</v>
      </c>
      <c r="G62" s="9" t="s">
        <v>256</v>
      </c>
      <c r="H62" s="9" t="s">
        <v>154</v>
      </c>
      <c r="I62" s="9" t="s">
        <v>154</v>
      </c>
      <c r="J62" s="9" t="s">
        <v>266</v>
      </c>
      <c r="K62" s="9" t="s">
        <v>154</v>
      </c>
    </row>
    <row r="63" spans="1:11" ht="15" thickBot="1" x14ac:dyDescent="0.35">
      <c r="A63" s="8" t="s">
        <v>206</v>
      </c>
      <c r="B63" s="9" t="s">
        <v>264</v>
      </c>
      <c r="C63" s="9" t="s">
        <v>265</v>
      </c>
      <c r="D63" s="9" t="s">
        <v>267</v>
      </c>
      <c r="E63" s="9" t="s">
        <v>154</v>
      </c>
      <c r="F63" s="9" t="s">
        <v>154</v>
      </c>
      <c r="G63" s="9" t="s">
        <v>256</v>
      </c>
      <c r="H63" s="9" t="s">
        <v>154</v>
      </c>
      <c r="I63" s="9" t="s">
        <v>154</v>
      </c>
      <c r="J63" s="9" t="s">
        <v>266</v>
      </c>
      <c r="K63" s="9" t="s">
        <v>154</v>
      </c>
    </row>
    <row r="64" spans="1:11" ht="15" thickBot="1" x14ac:dyDescent="0.35">
      <c r="A64" s="8" t="s">
        <v>207</v>
      </c>
      <c r="B64" s="9" t="s">
        <v>268</v>
      </c>
      <c r="C64" s="9" t="s">
        <v>265</v>
      </c>
      <c r="D64" s="9" t="s">
        <v>267</v>
      </c>
      <c r="E64" s="9" t="s">
        <v>154</v>
      </c>
      <c r="F64" s="9" t="s">
        <v>154</v>
      </c>
      <c r="G64" s="9" t="s">
        <v>256</v>
      </c>
      <c r="H64" s="9" t="s">
        <v>154</v>
      </c>
      <c r="I64" s="9" t="s">
        <v>154</v>
      </c>
      <c r="J64" s="9" t="s">
        <v>154</v>
      </c>
      <c r="K64" s="9" t="s">
        <v>154</v>
      </c>
    </row>
    <row r="65" spans="1:11" ht="15" thickBot="1" x14ac:dyDescent="0.35">
      <c r="A65" s="8" t="s">
        <v>208</v>
      </c>
      <c r="B65" s="9" t="s">
        <v>268</v>
      </c>
      <c r="C65" s="9" t="s">
        <v>265</v>
      </c>
      <c r="D65" s="9" t="s">
        <v>267</v>
      </c>
      <c r="E65" s="9" t="s">
        <v>154</v>
      </c>
      <c r="F65" s="9" t="s">
        <v>154</v>
      </c>
      <c r="G65" s="9" t="s">
        <v>154</v>
      </c>
      <c r="H65" s="9" t="s">
        <v>154</v>
      </c>
      <c r="I65" s="9" t="s">
        <v>154</v>
      </c>
      <c r="J65" s="9" t="s">
        <v>154</v>
      </c>
      <c r="K65" s="9" t="s">
        <v>154</v>
      </c>
    </row>
    <row r="66" spans="1:11" ht="15" thickBot="1" x14ac:dyDescent="0.35">
      <c r="A66" s="8" t="s">
        <v>209</v>
      </c>
      <c r="B66" s="9" t="s">
        <v>268</v>
      </c>
      <c r="C66" s="9" t="s">
        <v>265</v>
      </c>
      <c r="D66" s="9" t="s">
        <v>267</v>
      </c>
      <c r="E66" s="9" t="s">
        <v>154</v>
      </c>
      <c r="F66" s="9" t="s">
        <v>154</v>
      </c>
      <c r="G66" s="9" t="s">
        <v>154</v>
      </c>
      <c r="H66" s="9" t="s">
        <v>154</v>
      </c>
      <c r="I66" s="9" t="s">
        <v>154</v>
      </c>
      <c r="J66" s="9" t="s">
        <v>154</v>
      </c>
      <c r="K66" s="9" t="s">
        <v>154</v>
      </c>
    </row>
    <row r="67" spans="1:11" ht="15" thickBot="1" x14ac:dyDescent="0.35">
      <c r="A67" s="8" t="s">
        <v>210</v>
      </c>
      <c r="B67" s="9" t="s">
        <v>268</v>
      </c>
      <c r="C67" s="9" t="s">
        <v>269</v>
      </c>
      <c r="D67" s="9" t="s">
        <v>267</v>
      </c>
      <c r="E67" s="9" t="s">
        <v>154</v>
      </c>
      <c r="F67" s="9" t="s">
        <v>154</v>
      </c>
      <c r="G67" s="9" t="s">
        <v>154</v>
      </c>
      <c r="H67" s="9" t="s">
        <v>154</v>
      </c>
      <c r="I67" s="9" t="s">
        <v>154</v>
      </c>
      <c r="J67" s="9" t="s">
        <v>154</v>
      </c>
      <c r="K67" s="9" t="s">
        <v>154</v>
      </c>
    </row>
    <row r="68" spans="1:11" ht="15" thickBot="1" x14ac:dyDescent="0.35">
      <c r="A68" s="8" t="s">
        <v>211</v>
      </c>
      <c r="B68" s="9" t="s">
        <v>268</v>
      </c>
      <c r="C68" s="9" t="s">
        <v>269</v>
      </c>
      <c r="D68" s="9" t="s">
        <v>267</v>
      </c>
      <c r="E68" s="9" t="s">
        <v>154</v>
      </c>
      <c r="F68" s="9" t="s">
        <v>154</v>
      </c>
      <c r="G68" s="9" t="s">
        <v>154</v>
      </c>
      <c r="H68" s="9" t="s">
        <v>154</v>
      </c>
      <c r="I68" s="9" t="s">
        <v>154</v>
      </c>
      <c r="J68" s="9" t="s">
        <v>154</v>
      </c>
      <c r="K68" s="9" t="s">
        <v>154</v>
      </c>
    </row>
    <row r="69" spans="1:11" ht="15" thickBot="1" x14ac:dyDescent="0.35">
      <c r="A69" s="8" t="s">
        <v>212</v>
      </c>
      <c r="B69" s="9" t="s">
        <v>268</v>
      </c>
      <c r="C69" s="9" t="s">
        <v>269</v>
      </c>
      <c r="D69" s="9" t="s">
        <v>154</v>
      </c>
      <c r="E69" s="9" t="s">
        <v>154</v>
      </c>
      <c r="F69" s="9" t="s">
        <v>154</v>
      </c>
      <c r="G69" s="9" t="s">
        <v>154</v>
      </c>
      <c r="H69" s="9" t="s">
        <v>154</v>
      </c>
      <c r="I69" s="9" t="s">
        <v>154</v>
      </c>
      <c r="J69" s="9" t="s">
        <v>154</v>
      </c>
      <c r="K69" s="9" t="s">
        <v>154</v>
      </c>
    </row>
    <row r="70" spans="1:11" ht="15" thickBot="1" x14ac:dyDescent="0.35">
      <c r="A70" s="8" t="s">
        <v>213</v>
      </c>
      <c r="B70" s="9" t="s">
        <v>154</v>
      </c>
      <c r="C70" s="9" t="s">
        <v>154</v>
      </c>
      <c r="D70" s="9" t="s">
        <v>154</v>
      </c>
      <c r="E70" s="9" t="s">
        <v>154</v>
      </c>
      <c r="F70" s="9" t="s">
        <v>154</v>
      </c>
      <c r="G70" s="9" t="s">
        <v>154</v>
      </c>
      <c r="H70" s="9" t="s">
        <v>154</v>
      </c>
      <c r="I70" s="9" t="s">
        <v>154</v>
      </c>
      <c r="J70" s="9" t="s">
        <v>154</v>
      </c>
      <c r="K70" s="9" t="s">
        <v>154</v>
      </c>
    </row>
    <row r="71" spans="1:11" ht="15" thickBot="1" x14ac:dyDescent="0.35">
      <c r="A71" s="8" t="s">
        <v>214</v>
      </c>
      <c r="B71" s="9" t="s">
        <v>154</v>
      </c>
      <c r="C71" s="9" t="s">
        <v>154</v>
      </c>
      <c r="D71" s="9" t="s">
        <v>154</v>
      </c>
      <c r="E71" s="9" t="s">
        <v>154</v>
      </c>
      <c r="F71" s="9" t="s">
        <v>154</v>
      </c>
      <c r="G71" s="9" t="s">
        <v>154</v>
      </c>
      <c r="H71" s="9" t="s">
        <v>154</v>
      </c>
      <c r="I71" s="9" t="s">
        <v>154</v>
      </c>
      <c r="J71" s="9" t="s">
        <v>154</v>
      </c>
      <c r="K71" s="9" t="s">
        <v>154</v>
      </c>
    </row>
    <row r="72" spans="1:11" ht="18.600000000000001" thickBot="1" x14ac:dyDescent="0.35">
      <c r="A72" s="4"/>
    </row>
    <row r="73" spans="1:11" ht="15" thickBot="1" x14ac:dyDescent="0.35">
      <c r="A73" s="8" t="s">
        <v>215</v>
      </c>
      <c r="B73" s="8" t="s">
        <v>76</v>
      </c>
      <c r="C73" s="8" t="s">
        <v>77</v>
      </c>
      <c r="D73" s="8" t="s">
        <v>78</v>
      </c>
      <c r="E73" s="8" t="s">
        <v>79</v>
      </c>
      <c r="F73" s="8" t="s">
        <v>80</v>
      </c>
      <c r="G73" s="8" t="s">
        <v>81</v>
      </c>
      <c r="H73" s="8" t="s">
        <v>82</v>
      </c>
      <c r="I73" s="8" t="s">
        <v>83</v>
      </c>
      <c r="J73" s="8" t="s">
        <v>84</v>
      </c>
      <c r="K73" s="8" t="s">
        <v>85</v>
      </c>
    </row>
    <row r="74" spans="1:11" ht="15" thickBot="1" x14ac:dyDescent="0.35">
      <c r="A74" s="8" t="s">
        <v>129</v>
      </c>
      <c r="B74" s="9">
        <v>2460.1</v>
      </c>
      <c r="C74" s="9">
        <v>4576.7</v>
      </c>
      <c r="D74" s="9">
        <v>451.7</v>
      </c>
      <c r="E74" s="9">
        <v>2300.1</v>
      </c>
      <c r="F74" s="9">
        <v>1619.5</v>
      </c>
      <c r="G74" s="9">
        <v>2087.6999999999998</v>
      </c>
      <c r="H74" s="9">
        <v>131.1</v>
      </c>
      <c r="I74" s="9">
        <v>2992.1</v>
      </c>
      <c r="J74" s="9">
        <v>1362.7</v>
      </c>
      <c r="K74" s="9">
        <v>476.2</v>
      </c>
    </row>
    <row r="75" spans="1:11" ht="15" thickBot="1" x14ac:dyDescent="0.35">
      <c r="A75" s="8" t="s">
        <v>150</v>
      </c>
      <c r="B75" s="9">
        <v>2460.1</v>
      </c>
      <c r="C75" s="9">
        <v>4576.7</v>
      </c>
      <c r="D75" s="9">
        <v>451.7</v>
      </c>
      <c r="E75" s="9">
        <v>2300.1</v>
      </c>
      <c r="F75" s="9">
        <v>1619.5</v>
      </c>
      <c r="G75" s="9">
        <v>2087.6999999999998</v>
      </c>
      <c r="H75" s="9">
        <v>131.1</v>
      </c>
      <c r="I75" s="9">
        <v>2992.1</v>
      </c>
      <c r="J75" s="9">
        <v>1362.7</v>
      </c>
      <c r="K75" s="9">
        <v>0</v>
      </c>
    </row>
    <row r="76" spans="1:11" ht="15" thickBot="1" x14ac:dyDescent="0.35">
      <c r="A76" s="8" t="s">
        <v>156</v>
      </c>
      <c r="B76" s="9">
        <v>2460.1</v>
      </c>
      <c r="C76" s="9">
        <v>4576.7</v>
      </c>
      <c r="D76" s="9">
        <v>451.7</v>
      </c>
      <c r="E76" s="9">
        <v>2300.1</v>
      </c>
      <c r="F76" s="9">
        <v>1619.5</v>
      </c>
      <c r="G76" s="9">
        <v>2087.6999999999998</v>
      </c>
      <c r="H76" s="9">
        <v>0</v>
      </c>
      <c r="I76" s="9">
        <v>2992.1</v>
      </c>
      <c r="J76" s="9">
        <v>1362.7</v>
      </c>
      <c r="K76" s="9">
        <v>0</v>
      </c>
    </row>
    <row r="77" spans="1:11" ht="15" thickBot="1" x14ac:dyDescent="0.35">
      <c r="A77" s="8" t="s">
        <v>160</v>
      </c>
      <c r="B77" s="9">
        <v>2460.1</v>
      </c>
      <c r="C77" s="9">
        <v>4576.7</v>
      </c>
      <c r="D77" s="9">
        <v>451.7</v>
      </c>
      <c r="E77" s="9">
        <v>2300.1</v>
      </c>
      <c r="F77" s="9">
        <v>1605.5</v>
      </c>
      <c r="G77" s="9">
        <v>2087.6999999999998</v>
      </c>
      <c r="H77" s="9">
        <v>0</v>
      </c>
      <c r="I77" s="9">
        <v>2992.1</v>
      </c>
      <c r="J77" s="9">
        <v>1362.7</v>
      </c>
      <c r="K77" s="9">
        <v>0</v>
      </c>
    </row>
    <row r="78" spans="1:11" ht="15" thickBot="1" x14ac:dyDescent="0.35">
      <c r="A78" s="8" t="s">
        <v>165</v>
      </c>
      <c r="B78" s="9">
        <v>2460.1</v>
      </c>
      <c r="C78" s="9">
        <v>4576.7</v>
      </c>
      <c r="D78" s="9">
        <v>451.7</v>
      </c>
      <c r="E78" s="9">
        <v>607.79999999999995</v>
      </c>
      <c r="F78" s="9">
        <v>1067.5</v>
      </c>
      <c r="G78" s="9">
        <v>2079.6999999999998</v>
      </c>
      <c r="H78" s="9">
        <v>0</v>
      </c>
      <c r="I78" s="9">
        <v>1720.7</v>
      </c>
      <c r="J78" s="9">
        <v>1362.7</v>
      </c>
      <c r="K78" s="9">
        <v>0</v>
      </c>
    </row>
    <row r="79" spans="1:11" ht="15" thickBot="1" x14ac:dyDescent="0.35">
      <c r="A79" s="8" t="s">
        <v>169</v>
      </c>
      <c r="B79" s="9">
        <v>2460.1</v>
      </c>
      <c r="C79" s="9">
        <v>4237.2</v>
      </c>
      <c r="D79" s="9">
        <v>451.7</v>
      </c>
      <c r="E79" s="9">
        <v>607.79999999999995</v>
      </c>
      <c r="F79" s="9">
        <v>1067.5</v>
      </c>
      <c r="G79" s="9">
        <v>2079.6999999999998</v>
      </c>
      <c r="H79" s="9">
        <v>0</v>
      </c>
      <c r="I79" s="9">
        <v>712.5</v>
      </c>
      <c r="J79" s="9">
        <v>1362.7</v>
      </c>
      <c r="K79" s="9">
        <v>0</v>
      </c>
    </row>
    <row r="80" spans="1:11" ht="15" thickBot="1" x14ac:dyDescent="0.35">
      <c r="A80" s="8" t="s">
        <v>174</v>
      </c>
      <c r="B80" s="9">
        <v>2460.1</v>
      </c>
      <c r="C80" s="9">
        <v>4237.2</v>
      </c>
      <c r="D80" s="9">
        <v>451.7</v>
      </c>
      <c r="E80" s="9">
        <v>607.79999999999995</v>
      </c>
      <c r="F80" s="9">
        <v>1067.5</v>
      </c>
      <c r="G80" s="9">
        <v>2079.6999999999998</v>
      </c>
      <c r="H80" s="9">
        <v>0</v>
      </c>
      <c r="I80" s="9">
        <v>712.5</v>
      </c>
      <c r="J80" s="9">
        <v>1362.7</v>
      </c>
      <c r="K80" s="9">
        <v>0</v>
      </c>
    </row>
    <row r="81" spans="1:11" ht="15" thickBot="1" x14ac:dyDescent="0.35">
      <c r="A81" s="8" t="s">
        <v>176</v>
      </c>
      <c r="B81" s="9">
        <v>2031.8</v>
      </c>
      <c r="C81" s="9">
        <v>3754</v>
      </c>
      <c r="D81" s="9">
        <v>451.7</v>
      </c>
      <c r="E81" s="9">
        <v>607.79999999999995</v>
      </c>
      <c r="F81" s="9">
        <v>1067.5</v>
      </c>
      <c r="G81" s="9">
        <v>1788.5</v>
      </c>
      <c r="H81" s="9">
        <v>0</v>
      </c>
      <c r="I81" s="9">
        <v>711</v>
      </c>
      <c r="J81" s="9">
        <v>1362.7</v>
      </c>
      <c r="K81" s="9">
        <v>0</v>
      </c>
    </row>
    <row r="82" spans="1:11" ht="15" thickBot="1" x14ac:dyDescent="0.35">
      <c r="A82" s="8" t="s">
        <v>180</v>
      </c>
      <c r="B82" s="9">
        <v>2031.8</v>
      </c>
      <c r="C82" s="9">
        <v>3754</v>
      </c>
      <c r="D82" s="9">
        <v>451.7</v>
      </c>
      <c r="E82" s="9">
        <v>607.79999999999995</v>
      </c>
      <c r="F82" s="9">
        <v>1067.5</v>
      </c>
      <c r="G82" s="9">
        <v>444.8</v>
      </c>
      <c r="H82" s="9">
        <v>0</v>
      </c>
      <c r="I82" s="9">
        <v>711</v>
      </c>
      <c r="J82" s="9">
        <v>1362.7</v>
      </c>
      <c r="K82" s="9">
        <v>0</v>
      </c>
    </row>
    <row r="83" spans="1:11" ht="15" thickBot="1" x14ac:dyDescent="0.35">
      <c r="A83" s="8" t="s">
        <v>183</v>
      </c>
      <c r="B83" s="9">
        <v>2031.8</v>
      </c>
      <c r="C83" s="9">
        <v>3754</v>
      </c>
      <c r="D83" s="9">
        <v>451.7</v>
      </c>
      <c r="E83" s="9">
        <v>607.79999999999995</v>
      </c>
      <c r="F83" s="9">
        <v>1067.5</v>
      </c>
      <c r="G83" s="9">
        <v>444.8</v>
      </c>
      <c r="H83" s="9">
        <v>0</v>
      </c>
      <c r="I83" s="9">
        <v>711</v>
      </c>
      <c r="J83" s="9">
        <v>1362.7</v>
      </c>
      <c r="K83" s="9">
        <v>0</v>
      </c>
    </row>
    <row r="84" spans="1:11" ht="15" thickBot="1" x14ac:dyDescent="0.35">
      <c r="A84" s="8" t="s">
        <v>185</v>
      </c>
      <c r="B84" s="9">
        <v>2031.8</v>
      </c>
      <c r="C84" s="9">
        <v>3754</v>
      </c>
      <c r="D84" s="9">
        <v>451.7</v>
      </c>
      <c r="E84" s="9">
        <v>607.79999999999995</v>
      </c>
      <c r="F84" s="9">
        <v>1067.5</v>
      </c>
      <c r="G84" s="9">
        <v>444.8</v>
      </c>
      <c r="H84" s="9">
        <v>0</v>
      </c>
      <c r="I84" s="9">
        <v>711</v>
      </c>
      <c r="J84" s="9">
        <v>1362.7</v>
      </c>
      <c r="K84" s="9">
        <v>0</v>
      </c>
    </row>
    <row r="85" spans="1:11" ht="15" thickBot="1" x14ac:dyDescent="0.35">
      <c r="A85" s="8" t="s">
        <v>187</v>
      </c>
      <c r="B85" s="9">
        <v>2031.8</v>
      </c>
      <c r="C85" s="9">
        <v>3754</v>
      </c>
      <c r="D85" s="9">
        <v>451.7</v>
      </c>
      <c r="E85" s="9">
        <v>607.79999999999995</v>
      </c>
      <c r="F85" s="9">
        <v>1067.5</v>
      </c>
      <c r="G85" s="9">
        <v>444.8</v>
      </c>
      <c r="H85" s="9">
        <v>0</v>
      </c>
      <c r="I85" s="9">
        <v>711</v>
      </c>
      <c r="J85" s="9">
        <v>1362.7</v>
      </c>
      <c r="K85" s="9">
        <v>0</v>
      </c>
    </row>
    <row r="86" spans="1:11" ht="15" thickBot="1" x14ac:dyDescent="0.35">
      <c r="A86" s="8" t="s">
        <v>189</v>
      </c>
      <c r="B86" s="9">
        <v>2031.8</v>
      </c>
      <c r="C86" s="9">
        <v>3754</v>
      </c>
      <c r="D86" s="9">
        <v>451.7</v>
      </c>
      <c r="E86" s="9">
        <v>607.79999999999995</v>
      </c>
      <c r="F86" s="9">
        <v>1038.5999999999999</v>
      </c>
      <c r="G86" s="9">
        <v>444.8</v>
      </c>
      <c r="H86" s="9">
        <v>0</v>
      </c>
      <c r="I86" s="9">
        <v>711</v>
      </c>
      <c r="J86" s="9">
        <v>1362.7</v>
      </c>
      <c r="K86" s="9">
        <v>0</v>
      </c>
    </row>
    <row r="87" spans="1:11" ht="15" thickBot="1" x14ac:dyDescent="0.35">
      <c r="A87" s="8" t="s">
        <v>191</v>
      </c>
      <c r="B87" s="9">
        <v>2031.8</v>
      </c>
      <c r="C87" s="9">
        <v>3754</v>
      </c>
      <c r="D87" s="9">
        <v>451.7</v>
      </c>
      <c r="E87" s="9">
        <v>0</v>
      </c>
      <c r="F87" s="9">
        <v>1038.5999999999999</v>
      </c>
      <c r="G87" s="9">
        <v>444.8</v>
      </c>
      <c r="H87" s="9">
        <v>0</v>
      </c>
      <c r="I87" s="9">
        <v>711</v>
      </c>
      <c r="J87" s="9">
        <v>1362.7</v>
      </c>
      <c r="K87" s="9">
        <v>0</v>
      </c>
    </row>
    <row r="88" spans="1:11" ht="15" thickBot="1" x14ac:dyDescent="0.35">
      <c r="A88" s="8" t="s">
        <v>194</v>
      </c>
      <c r="B88" s="9">
        <v>2031.8</v>
      </c>
      <c r="C88" s="9">
        <v>3754</v>
      </c>
      <c r="D88" s="9">
        <v>451.7</v>
      </c>
      <c r="E88" s="9">
        <v>0</v>
      </c>
      <c r="F88" s="9">
        <v>247.8</v>
      </c>
      <c r="G88" s="9">
        <v>444.8</v>
      </c>
      <c r="H88" s="9">
        <v>0</v>
      </c>
      <c r="I88" s="9">
        <v>711</v>
      </c>
      <c r="J88" s="9">
        <v>1362.7</v>
      </c>
      <c r="K88" s="9">
        <v>0</v>
      </c>
    </row>
    <row r="89" spans="1:11" ht="15" thickBot="1" x14ac:dyDescent="0.35">
      <c r="A89" s="8" t="s">
        <v>196</v>
      </c>
      <c r="B89" s="9">
        <v>1575.6</v>
      </c>
      <c r="C89" s="9">
        <v>3754</v>
      </c>
      <c r="D89" s="9">
        <v>451.7</v>
      </c>
      <c r="E89" s="9">
        <v>0</v>
      </c>
      <c r="F89" s="9">
        <v>0</v>
      </c>
      <c r="G89" s="9">
        <v>444.8</v>
      </c>
      <c r="H89" s="9">
        <v>0</v>
      </c>
      <c r="I89" s="9">
        <v>711</v>
      </c>
      <c r="J89" s="9">
        <v>1362.7</v>
      </c>
      <c r="K89" s="9">
        <v>0</v>
      </c>
    </row>
    <row r="90" spans="1:11" ht="15" thickBot="1" x14ac:dyDescent="0.35">
      <c r="A90" s="8" t="s">
        <v>198</v>
      </c>
      <c r="B90" s="9">
        <v>1575.6</v>
      </c>
      <c r="C90" s="9">
        <v>3703.2</v>
      </c>
      <c r="D90" s="9">
        <v>451.7</v>
      </c>
      <c r="E90" s="9">
        <v>0</v>
      </c>
      <c r="F90" s="9">
        <v>0</v>
      </c>
      <c r="G90" s="9">
        <v>444.8</v>
      </c>
      <c r="H90" s="9">
        <v>0</v>
      </c>
      <c r="I90" s="9">
        <v>711</v>
      </c>
      <c r="J90" s="9">
        <v>1362.7</v>
      </c>
      <c r="K90" s="9">
        <v>0</v>
      </c>
    </row>
    <row r="91" spans="1:11" ht="15" thickBot="1" x14ac:dyDescent="0.35">
      <c r="A91" s="8" t="s">
        <v>200</v>
      </c>
      <c r="B91" s="9">
        <v>1575.6</v>
      </c>
      <c r="C91" s="9">
        <v>3703.2</v>
      </c>
      <c r="D91" s="9">
        <v>451.7</v>
      </c>
      <c r="E91" s="9">
        <v>0</v>
      </c>
      <c r="F91" s="9">
        <v>0</v>
      </c>
      <c r="G91" s="9">
        <v>444.8</v>
      </c>
      <c r="H91" s="9">
        <v>0</v>
      </c>
      <c r="I91" s="9">
        <v>711</v>
      </c>
      <c r="J91" s="9">
        <v>1362.7</v>
      </c>
      <c r="K91" s="9">
        <v>0</v>
      </c>
    </row>
    <row r="92" spans="1:11" ht="15" thickBot="1" x14ac:dyDescent="0.35">
      <c r="A92" s="8" t="s">
        <v>201</v>
      </c>
      <c r="B92" s="9">
        <v>1575.6</v>
      </c>
      <c r="C92" s="9">
        <v>3427.9</v>
      </c>
      <c r="D92" s="9">
        <v>451.7</v>
      </c>
      <c r="E92" s="9">
        <v>0</v>
      </c>
      <c r="F92" s="9">
        <v>0</v>
      </c>
      <c r="G92" s="9">
        <v>444.8</v>
      </c>
      <c r="H92" s="9">
        <v>0</v>
      </c>
      <c r="I92" s="9">
        <v>0</v>
      </c>
      <c r="J92" s="9">
        <v>1362.7</v>
      </c>
      <c r="K92" s="9">
        <v>0</v>
      </c>
    </row>
    <row r="93" spans="1:11" ht="15" thickBot="1" x14ac:dyDescent="0.35">
      <c r="A93" s="8" t="s">
        <v>202</v>
      </c>
      <c r="B93" s="9">
        <v>1006.7</v>
      </c>
      <c r="C93" s="9">
        <v>3427.9</v>
      </c>
      <c r="D93" s="9">
        <v>451.7</v>
      </c>
      <c r="E93" s="9">
        <v>0</v>
      </c>
      <c r="F93" s="9">
        <v>0</v>
      </c>
      <c r="G93" s="9">
        <v>444.8</v>
      </c>
      <c r="H93" s="9">
        <v>0</v>
      </c>
      <c r="I93" s="9">
        <v>0</v>
      </c>
      <c r="J93" s="9">
        <v>1362.7</v>
      </c>
      <c r="K93" s="9">
        <v>0</v>
      </c>
    </row>
    <row r="94" spans="1:11" ht="15" thickBot="1" x14ac:dyDescent="0.35">
      <c r="A94" s="8" t="s">
        <v>203</v>
      </c>
      <c r="B94" s="9">
        <v>1006.7</v>
      </c>
      <c r="C94" s="9">
        <v>3427.9</v>
      </c>
      <c r="D94" s="9">
        <v>395.4</v>
      </c>
      <c r="E94" s="9">
        <v>0</v>
      </c>
      <c r="F94" s="9">
        <v>0</v>
      </c>
      <c r="G94" s="9">
        <v>444.8</v>
      </c>
      <c r="H94" s="9">
        <v>0</v>
      </c>
      <c r="I94" s="9">
        <v>0</v>
      </c>
      <c r="J94" s="9">
        <v>1362.7</v>
      </c>
      <c r="K94" s="9">
        <v>0</v>
      </c>
    </row>
    <row r="95" spans="1:11" ht="15" thickBot="1" x14ac:dyDescent="0.35">
      <c r="A95" s="8" t="s">
        <v>205</v>
      </c>
      <c r="B95" s="9">
        <v>962.3</v>
      </c>
      <c r="C95" s="9">
        <v>2818.6</v>
      </c>
      <c r="D95" s="9">
        <v>395.4</v>
      </c>
      <c r="E95" s="9">
        <v>0</v>
      </c>
      <c r="F95" s="9">
        <v>0</v>
      </c>
      <c r="G95" s="9">
        <v>444.8</v>
      </c>
      <c r="H95" s="9">
        <v>0</v>
      </c>
      <c r="I95" s="9">
        <v>0</v>
      </c>
      <c r="J95" s="9">
        <v>145.6</v>
      </c>
      <c r="K95" s="9">
        <v>0</v>
      </c>
    </row>
    <row r="96" spans="1:11" ht="15" thickBot="1" x14ac:dyDescent="0.35">
      <c r="A96" s="8" t="s">
        <v>206</v>
      </c>
      <c r="B96" s="9">
        <v>962.3</v>
      </c>
      <c r="C96" s="9">
        <v>2818.6</v>
      </c>
      <c r="D96" s="9">
        <v>28.4</v>
      </c>
      <c r="E96" s="9">
        <v>0</v>
      </c>
      <c r="F96" s="9">
        <v>0</v>
      </c>
      <c r="G96" s="9">
        <v>444.8</v>
      </c>
      <c r="H96" s="9">
        <v>0</v>
      </c>
      <c r="I96" s="9">
        <v>0</v>
      </c>
      <c r="J96" s="9">
        <v>145.6</v>
      </c>
      <c r="K96" s="9">
        <v>0</v>
      </c>
    </row>
    <row r="97" spans="1:19" ht="15" thickBot="1" x14ac:dyDescent="0.35">
      <c r="A97" s="8" t="s">
        <v>207</v>
      </c>
      <c r="B97" s="9">
        <v>925.9</v>
      </c>
      <c r="C97" s="9">
        <v>2818.6</v>
      </c>
      <c r="D97" s="9">
        <v>28.4</v>
      </c>
      <c r="E97" s="9">
        <v>0</v>
      </c>
      <c r="F97" s="9">
        <v>0</v>
      </c>
      <c r="G97" s="9">
        <v>444.8</v>
      </c>
      <c r="H97" s="9">
        <v>0</v>
      </c>
      <c r="I97" s="9">
        <v>0</v>
      </c>
      <c r="J97" s="9">
        <v>0</v>
      </c>
      <c r="K97" s="9">
        <v>0</v>
      </c>
    </row>
    <row r="98" spans="1:19" ht="15" thickBot="1" x14ac:dyDescent="0.35">
      <c r="A98" s="8" t="s">
        <v>208</v>
      </c>
      <c r="B98" s="9">
        <v>925.9</v>
      </c>
      <c r="C98" s="9">
        <v>2818.6</v>
      </c>
      <c r="D98" s="9">
        <v>28.4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</row>
    <row r="99" spans="1:19" ht="15" thickBot="1" x14ac:dyDescent="0.35">
      <c r="A99" s="8" t="s">
        <v>209</v>
      </c>
      <c r="B99" s="9">
        <v>925.9</v>
      </c>
      <c r="C99" s="9">
        <v>2818.6</v>
      </c>
      <c r="D99" s="9">
        <v>28.4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</row>
    <row r="100" spans="1:19" ht="15" thickBot="1" x14ac:dyDescent="0.35">
      <c r="A100" s="8" t="s">
        <v>210</v>
      </c>
      <c r="B100" s="9">
        <v>925.9</v>
      </c>
      <c r="C100" s="9">
        <v>2019.4</v>
      </c>
      <c r="D100" s="9">
        <v>28.4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</row>
    <row r="101" spans="1:19" ht="15" thickBot="1" x14ac:dyDescent="0.35">
      <c r="A101" s="8" t="s">
        <v>211</v>
      </c>
      <c r="B101" s="9">
        <v>925.9</v>
      </c>
      <c r="C101" s="9">
        <v>2019.4</v>
      </c>
      <c r="D101" s="9">
        <v>28.4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</row>
    <row r="102" spans="1:19" ht="15" thickBot="1" x14ac:dyDescent="0.35">
      <c r="A102" s="8" t="s">
        <v>212</v>
      </c>
      <c r="B102" s="9">
        <v>925.9</v>
      </c>
      <c r="C102" s="9">
        <v>2019.4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</row>
    <row r="103" spans="1:19" ht="15" thickBot="1" x14ac:dyDescent="0.35">
      <c r="A103" s="8" t="s">
        <v>213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</row>
    <row r="104" spans="1:19" ht="15" thickBot="1" x14ac:dyDescent="0.35">
      <c r="A104" s="15" t="s">
        <v>214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t="s">
        <v>318</v>
      </c>
      <c r="N104" t="s">
        <v>311</v>
      </c>
      <c r="O104" t="s">
        <v>312</v>
      </c>
      <c r="P104" t="s">
        <v>311</v>
      </c>
    </row>
    <row r="105" spans="1:19" ht="18.600000000000001" thickBot="1" x14ac:dyDescent="0.35">
      <c r="A105" s="4"/>
      <c r="L105" t="s">
        <v>232</v>
      </c>
      <c r="M105">
        <f>CORREL(L107:L137,M107:M137)</f>
        <v>0.89096894024190909</v>
      </c>
      <c r="N105" t="s">
        <v>232</v>
      </c>
      <c r="Q105" s="28">
        <f>SUM(Q107:Q137)/COUNT(Q107:Q137)</f>
        <v>0.41935483870967744</v>
      </c>
      <c r="R105" t="s">
        <v>67</v>
      </c>
      <c r="S105" s="28">
        <f>(SUM(Q107:Q137)+SUM(S107:S137))/COUNT(Q107:Q137)</f>
        <v>0.64516129032258063</v>
      </c>
    </row>
    <row r="106" spans="1:19" ht="15" thickBot="1" x14ac:dyDescent="0.35">
      <c r="A106" s="8" t="s">
        <v>216</v>
      </c>
      <c r="B106" s="8" t="s">
        <v>76</v>
      </c>
      <c r="C106" s="8" t="s">
        <v>77</v>
      </c>
      <c r="D106" s="8" t="s">
        <v>78</v>
      </c>
      <c r="E106" s="8" t="s">
        <v>79</v>
      </c>
      <c r="F106" s="8" t="s">
        <v>80</v>
      </c>
      <c r="G106" s="8" t="s">
        <v>81</v>
      </c>
      <c r="H106" s="8" t="s">
        <v>82</v>
      </c>
      <c r="I106" s="8" t="s">
        <v>83</v>
      </c>
      <c r="J106" s="8" t="s">
        <v>84</v>
      </c>
      <c r="K106" s="8" t="s">
        <v>85</v>
      </c>
      <c r="L106" s="8" t="s">
        <v>217</v>
      </c>
      <c r="M106" s="8" t="s">
        <v>218</v>
      </c>
      <c r="N106" s="24" t="s">
        <v>219</v>
      </c>
      <c r="O106" s="8" t="s">
        <v>220</v>
      </c>
      <c r="P106" s="26" t="s">
        <v>308</v>
      </c>
      <c r="Q106" s="25" t="s">
        <v>309</v>
      </c>
      <c r="R106" s="26" t="s">
        <v>59</v>
      </c>
      <c r="S106" s="25" t="s">
        <v>310</v>
      </c>
    </row>
    <row r="107" spans="1:19" ht="15" thickBot="1" x14ac:dyDescent="0.35">
      <c r="A107" s="8" t="s">
        <v>97</v>
      </c>
      <c r="B107" s="9">
        <v>2031.8</v>
      </c>
      <c r="C107" s="9">
        <v>3754</v>
      </c>
      <c r="D107" s="9">
        <v>28.4</v>
      </c>
      <c r="E107" s="9">
        <v>0</v>
      </c>
      <c r="F107" s="9">
        <v>1619.5</v>
      </c>
      <c r="G107" s="9">
        <v>444.8</v>
      </c>
      <c r="H107" s="9">
        <v>0</v>
      </c>
      <c r="I107" s="9">
        <v>711</v>
      </c>
      <c r="J107" s="9">
        <v>1362.7</v>
      </c>
      <c r="K107" s="9">
        <v>0</v>
      </c>
      <c r="L107" s="9">
        <v>9952.2000000000007</v>
      </c>
      <c r="M107" s="9">
        <v>7650</v>
      </c>
      <c r="N107" s="17">
        <v>-2302.1999999999998</v>
      </c>
      <c r="O107" s="9">
        <v>-30.09</v>
      </c>
      <c r="P107" s="27">
        <f>modell1!N107</f>
        <v>-440.4</v>
      </c>
      <c r="Q107">
        <f>IF(P107*N107&lt;=0,1,0)</f>
        <v>0</v>
      </c>
      <c r="R107">
        <f>modell1!L107</f>
        <v>8090.4</v>
      </c>
    </row>
    <row r="108" spans="1:19" ht="15" thickBot="1" x14ac:dyDescent="0.35">
      <c r="A108" s="8" t="s">
        <v>98</v>
      </c>
      <c r="B108" s="9">
        <v>2031.8</v>
      </c>
      <c r="C108" s="9">
        <v>3754</v>
      </c>
      <c r="D108" s="9">
        <v>451.7</v>
      </c>
      <c r="E108" s="9">
        <v>0</v>
      </c>
      <c r="F108" s="9">
        <v>1067.5</v>
      </c>
      <c r="G108" s="9">
        <v>0</v>
      </c>
      <c r="H108" s="9">
        <v>0</v>
      </c>
      <c r="I108" s="9">
        <v>712.5</v>
      </c>
      <c r="J108" s="9">
        <v>1362.7</v>
      </c>
      <c r="K108" s="9">
        <v>0</v>
      </c>
      <c r="L108" s="9">
        <v>9380.2999999999993</v>
      </c>
      <c r="M108" s="9">
        <v>10690</v>
      </c>
      <c r="N108" s="17">
        <v>1309.7</v>
      </c>
      <c r="O108" s="9">
        <v>12.25</v>
      </c>
      <c r="P108" s="27">
        <f>modell1!N108</f>
        <v>-1772.8</v>
      </c>
      <c r="Q108">
        <f t="shared" ref="Q108:Q137" si="0">IF(P108*N108&lt;=0,1,0)</f>
        <v>1</v>
      </c>
      <c r="R108">
        <f>modell1!L108</f>
        <v>12462.8</v>
      </c>
    </row>
    <row r="109" spans="1:19" ht="15" thickBot="1" x14ac:dyDescent="0.35">
      <c r="A109" s="8" t="s">
        <v>99</v>
      </c>
      <c r="B109" s="9">
        <v>2031.8</v>
      </c>
      <c r="C109" s="9">
        <v>0</v>
      </c>
      <c r="D109" s="9">
        <v>451.7</v>
      </c>
      <c r="E109" s="9">
        <v>0</v>
      </c>
      <c r="F109" s="9">
        <v>1067.5</v>
      </c>
      <c r="G109" s="9">
        <v>444.8</v>
      </c>
      <c r="H109" s="9">
        <v>0</v>
      </c>
      <c r="I109" s="9">
        <v>711</v>
      </c>
      <c r="J109" s="9">
        <v>1362.7</v>
      </c>
      <c r="K109" s="9">
        <v>0</v>
      </c>
      <c r="L109" s="9">
        <v>6069.5</v>
      </c>
      <c r="M109" s="9">
        <v>5865</v>
      </c>
      <c r="N109" s="17">
        <v>-204.5</v>
      </c>
      <c r="O109" s="9">
        <v>-3.49</v>
      </c>
      <c r="P109" s="27">
        <f>modell1!N109</f>
        <v>123.6</v>
      </c>
      <c r="Q109">
        <f t="shared" si="0"/>
        <v>1</v>
      </c>
      <c r="R109">
        <f>modell1!L109</f>
        <v>5741.4</v>
      </c>
    </row>
    <row r="110" spans="1:19" ht="15" thickBot="1" x14ac:dyDescent="0.35">
      <c r="A110" s="8" t="s">
        <v>100</v>
      </c>
      <c r="B110" s="9">
        <v>1575.6</v>
      </c>
      <c r="C110" s="9">
        <v>3754</v>
      </c>
      <c r="D110" s="9">
        <v>28.4</v>
      </c>
      <c r="E110" s="9">
        <v>607.79999999999995</v>
      </c>
      <c r="F110" s="9">
        <v>0</v>
      </c>
      <c r="G110" s="9">
        <v>2087.6999999999998</v>
      </c>
      <c r="H110" s="9">
        <v>0</v>
      </c>
      <c r="I110" s="9">
        <v>1720.7</v>
      </c>
      <c r="J110" s="9">
        <v>1362.7</v>
      </c>
      <c r="K110" s="9">
        <v>0</v>
      </c>
      <c r="L110" s="9">
        <v>11136.9</v>
      </c>
      <c r="M110" s="9">
        <v>11877</v>
      </c>
      <c r="N110" s="17">
        <v>740.1</v>
      </c>
      <c r="O110" s="9">
        <v>6.23</v>
      </c>
      <c r="P110" s="27">
        <f>modell1!N110</f>
        <v>250.2</v>
      </c>
      <c r="Q110">
        <f t="shared" si="0"/>
        <v>0</v>
      </c>
      <c r="R110">
        <f>modell1!L110</f>
        <v>11626.8</v>
      </c>
    </row>
    <row r="111" spans="1:19" ht="15" thickBot="1" x14ac:dyDescent="0.35">
      <c r="A111" s="8" t="s">
        <v>101</v>
      </c>
      <c r="B111" s="9">
        <v>2460.1</v>
      </c>
      <c r="C111" s="9">
        <v>2818.6</v>
      </c>
      <c r="D111" s="9">
        <v>395.4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1362.7</v>
      </c>
      <c r="K111" s="9">
        <v>0</v>
      </c>
      <c r="L111" s="9">
        <v>7036.8</v>
      </c>
      <c r="M111" s="9">
        <v>6904</v>
      </c>
      <c r="N111" s="17">
        <v>-132.80000000000001</v>
      </c>
      <c r="O111" s="9">
        <v>-1.92</v>
      </c>
      <c r="P111" s="27">
        <f>modell1!N111</f>
        <v>-2288.6999999999998</v>
      </c>
      <c r="Q111">
        <f t="shared" si="0"/>
        <v>0</v>
      </c>
      <c r="R111">
        <f>modell1!L111</f>
        <v>9192.7000000000007</v>
      </c>
    </row>
    <row r="112" spans="1:19" ht="15" thickBot="1" x14ac:dyDescent="0.35">
      <c r="A112" s="8" t="s">
        <v>102</v>
      </c>
      <c r="B112" s="9">
        <v>925.9</v>
      </c>
      <c r="C112" s="9">
        <v>3754</v>
      </c>
      <c r="D112" s="9">
        <v>451.7</v>
      </c>
      <c r="E112" s="9">
        <v>0</v>
      </c>
      <c r="F112" s="9">
        <v>0</v>
      </c>
      <c r="G112" s="9">
        <v>2079.6999999999998</v>
      </c>
      <c r="H112" s="9">
        <v>0</v>
      </c>
      <c r="I112" s="9">
        <v>711</v>
      </c>
      <c r="J112" s="9">
        <v>1362.7</v>
      </c>
      <c r="K112" s="9">
        <v>0</v>
      </c>
      <c r="L112" s="9">
        <v>9285.1</v>
      </c>
      <c r="M112" s="9">
        <v>9311</v>
      </c>
      <c r="N112" s="17">
        <v>25.9</v>
      </c>
      <c r="O112" s="9">
        <v>0.28000000000000003</v>
      </c>
      <c r="P112" s="27">
        <f>modell1!N112</f>
        <v>991</v>
      </c>
      <c r="Q112" s="29">
        <f t="shared" si="0"/>
        <v>0</v>
      </c>
      <c r="R112">
        <f>modell1!L112</f>
        <v>8320</v>
      </c>
      <c r="S112">
        <v>1</v>
      </c>
    </row>
    <row r="113" spans="1:19" ht="15" thickBot="1" x14ac:dyDescent="0.35">
      <c r="A113" s="8" t="s">
        <v>103</v>
      </c>
      <c r="B113" s="9">
        <v>2031.8</v>
      </c>
      <c r="C113" s="9">
        <v>4237.2</v>
      </c>
      <c r="D113" s="9">
        <v>451.7</v>
      </c>
      <c r="E113" s="9">
        <v>607.79999999999995</v>
      </c>
      <c r="F113" s="9">
        <v>1067.5</v>
      </c>
      <c r="G113" s="9">
        <v>0</v>
      </c>
      <c r="H113" s="9">
        <v>0</v>
      </c>
      <c r="I113" s="9">
        <v>0</v>
      </c>
      <c r="J113" s="9">
        <v>145.6</v>
      </c>
      <c r="K113" s="9">
        <v>0</v>
      </c>
      <c r="L113" s="9">
        <v>8541.6</v>
      </c>
      <c r="M113" s="9">
        <v>8395</v>
      </c>
      <c r="N113" s="17">
        <v>-146.6</v>
      </c>
      <c r="O113" s="9">
        <v>-1.75</v>
      </c>
      <c r="P113" s="27">
        <f>modell1!N113</f>
        <v>-1261.7</v>
      </c>
      <c r="Q113">
        <f t="shared" si="0"/>
        <v>0</v>
      </c>
      <c r="R113">
        <f>modell1!L113</f>
        <v>9656.7000000000007</v>
      </c>
    </row>
    <row r="114" spans="1:19" ht="15" thickBot="1" x14ac:dyDescent="0.35">
      <c r="A114" s="8" t="s">
        <v>104</v>
      </c>
      <c r="B114" s="9">
        <v>925.9</v>
      </c>
      <c r="C114" s="9">
        <v>4576.7</v>
      </c>
      <c r="D114" s="9">
        <v>28.4</v>
      </c>
      <c r="E114" s="9">
        <v>607.79999999999995</v>
      </c>
      <c r="F114" s="9">
        <v>0</v>
      </c>
      <c r="G114" s="9">
        <v>444.8</v>
      </c>
      <c r="H114" s="9">
        <v>0</v>
      </c>
      <c r="I114" s="9">
        <v>1720.7</v>
      </c>
      <c r="J114" s="9">
        <v>1362.7</v>
      </c>
      <c r="K114" s="9">
        <v>476.2</v>
      </c>
      <c r="L114" s="9">
        <v>10143.200000000001</v>
      </c>
      <c r="M114" s="9">
        <v>10172</v>
      </c>
      <c r="N114" s="17">
        <v>28.8</v>
      </c>
      <c r="O114" s="9">
        <v>0.28000000000000003</v>
      </c>
      <c r="P114" s="27">
        <f>modell1!N114</f>
        <v>1334.2</v>
      </c>
      <c r="Q114">
        <f t="shared" si="0"/>
        <v>0</v>
      </c>
      <c r="R114">
        <f>modell1!L114</f>
        <v>8837.7999999999993</v>
      </c>
    </row>
    <row r="115" spans="1:19" ht="15" thickBot="1" x14ac:dyDescent="0.35">
      <c r="A115" s="8" t="s">
        <v>105</v>
      </c>
      <c r="B115" s="9">
        <v>2031.8</v>
      </c>
      <c r="C115" s="9">
        <v>3703.2</v>
      </c>
      <c r="D115" s="9">
        <v>451.7</v>
      </c>
      <c r="E115" s="9">
        <v>607.79999999999995</v>
      </c>
      <c r="F115" s="9">
        <v>0</v>
      </c>
      <c r="G115" s="9">
        <v>2079.6999999999998</v>
      </c>
      <c r="H115" s="9">
        <v>0</v>
      </c>
      <c r="I115" s="9">
        <v>0</v>
      </c>
      <c r="J115" s="9">
        <v>0</v>
      </c>
      <c r="K115" s="9">
        <v>0</v>
      </c>
      <c r="L115" s="9">
        <v>8874.2000000000007</v>
      </c>
      <c r="M115" s="9">
        <v>9380</v>
      </c>
      <c r="N115" s="17">
        <v>505.8</v>
      </c>
      <c r="O115" s="9">
        <v>5.39</v>
      </c>
      <c r="P115" s="27">
        <f>modell1!N115</f>
        <v>-1024.5999999999999</v>
      </c>
      <c r="Q115">
        <f t="shared" si="0"/>
        <v>1</v>
      </c>
      <c r="R115">
        <f>modell1!L115</f>
        <v>10404.6</v>
      </c>
    </row>
    <row r="116" spans="1:19" ht="15" thickBot="1" x14ac:dyDescent="0.35">
      <c r="A116" s="8" t="s">
        <v>106</v>
      </c>
      <c r="B116" s="9">
        <v>2460.1</v>
      </c>
      <c r="C116" s="9">
        <v>2019.4</v>
      </c>
      <c r="D116" s="9">
        <v>451.7</v>
      </c>
      <c r="E116" s="9">
        <v>2300.1</v>
      </c>
      <c r="F116" s="9">
        <v>0</v>
      </c>
      <c r="G116" s="9">
        <v>2087.6999999999998</v>
      </c>
      <c r="H116" s="9">
        <v>0</v>
      </c>
      <c r="I116" s="9">
        <v>712.5</v>
      </c>
      <c r="J116" s="9">
        <v>1362.7</v>
      </c>
      <c r="K116" s="9">
        <v>476.2</v>
      </c>
      <c r="L116" s="9">
        <v>11870.3</v>
      </c>
      <c r="M116" s="9">
        <v>11903</v>
      </c>
      <c r="N116" s="17">
        <v>32.700000000000003</v>
      </c>
      <c r="O116" s="9">
        <v>0.27</v>
      </c>
      <c r="P116" s="27">
        <f>modell1!N116</f>
        <v>3712.8</v>
      </c>
      <c r="Q116" s="29">
        <f t="shared" si="0"/>
        <v>0</v>
      </c>
      <c r="R116">
        <f>modell1!L116</f>
        <v>8190.2</v>
      </c>
      <c r="S116">
        <v>1</v>
      </c>
    </row>
    <row r="117" spans="1:19" ht="15" thickBot="1" x14ac:dyDescent="0.35">
      <c r="A117" s="8" t="s">
        <v>107</v>
      </c>
      <c r="B117" s="9">
        <v>2460.1</v>
      </c>
      <c r="C117" s="9">
        <v>3703.2</v>
      </c>
      <c r="D117" s="9">
        <v>451.7</v>
      </c>
      <c r="E117" s="9">
        <v>0</v>
      </c>
      <c r="F117" s="9">
        <v>1067.5</v>
      </c>
      <c r="G117" s="9">
        <v>444.8</v>
      </c>
      <c r="H117" s="9">
        <v>0</v>
      </c>
      <c r="I117" s="9">
        <v>711</v>
      </c>
      <c r="J117" s="9">
        <v>1362.7</v>
      </c>
      <c r="K117" s="9">
        <v>0</v>
      </c>
      <c r="L117" s="9">
        <v>10201</v>
      </c>
      <c r="M117" s="9">
        <v>8879</v>
      </c>
      <c r="N117" s="17">
        <v>-1322</v>
      </c>
      <c r="O117" s="9">
        <v>-14.89</v>
      </c>
      <c r="P117" s="27">
        <f>modell1!N117</f>
        <v>1850.7</v>
      </c>
      <c r="Q117">
        <f t="shared" si="0"/>
        <v>1</v>
      </c>
      <c r="R117">
        <f>modell1!L117</f>
        <v>7028.3</v>
      </c>
    </row>
    <row r="118" spans="1:19" ht="15" thickBot="1" x14ac:dyDescent="0.35">
      <c r="A118" s="8" t="s">
        <v>108</v>
      </c>
      <c r="B118" s="9">
        <v>2460.1</v>
      </c>
      <c r="C118" s="9">
        <v>3754</v>
      </c>
      <c r="D118" s="9">
        <v>395.4</v>
      </c>
      <c r="E118" s="9">
        <v>607.79999999999995</v>
      </c>
      <c r="F118" s="9">
        <v>0</v>
      </c>
      <c r="G118" s="9">
        <v>444.8</v>
      </c>
      <c r="H118" s="9">
        <v>131.1</v>
      </c>
      <c r="I118" s="9">
        <v>711</v>
      </c>
      <c r="J118" s="9">
        <v>1362.7</v>
      </c>
      <c r="K118" s="9">
        <v>0</v>
      </c>
      <c r="L118" s="9">
        <v>9866.9</v>
      </c>
      <c r="M118" s="9">
        <v>11011</v>
      </c>
      <c r="N118" s="17">
        <v>1144.0999999999999</v>
      </c>
      <c r="O118" s="9">
        <v>10.39</v>
      </c>
      <c r="P118" s="27">
        <f>modell1!N118</f>
        <v>1396.9</v>
      </c>
      <c r="Q118">
        <f t="shared" si="0"/>
        <v>0</v>
      </c>
      <c r="R118">
        <f>modell1!L118</f>
        <v>9614.1</v>
      </c>
    </row>
    <row r="119" spans="1:19" ht="15" thickBot="1" x14ac:dyDescent="0.35">
      <c r="A119" s="8" t="s">
        <v>109</v>
      </c>
      <c r="B119" s="9">
        <v>2460.1</v>
      </c>
      <c r="C119" s="9">
        <v>3427.9</v>
      </c>
      <c r="D119" s="9">
        <v>451.7</v>
      </c>
      <c r="E119" s="9">
        <v>607.79999999999995</v>
      </c>
      <c r="F119" s="9">
        <v>1038.5999999999999</v>
      </c>
      <c r="G119" s="9">
        <v>444.8</v>
      </c>
      <c r="H119" s="9">
        <v>0</v>
      </c>
      <c r="I119" s="9">
        <v>0</v>
      </c>
      <c r="J119" s="9">
        <v>1362.7</v>
      </c>
      <c r="K119" s="9">
        <v>0</v>
      </c>
      <c r="L119" s="9">
        <v>9793.6</v>
      </c>
      <c r="M119" s="9">
        <v>10096</v>
      </c>
      <c r="N119" s="17">
        <v>302.39999999999998</v>
      </c>
      <c r="O119" s="9">
        <v>3</v>
      </c>
      <c r="P119" s="27">
        <f>modell1!N119</f>
        <v>-684.5</v>
      </c>
      <c r="Q119">
        <f t="shared" si="0"/>
        <v>1</v>
      </c>
      <c r="R119">
        <f>modell1!L119</f>
        <v>10780.5</v>
      </c>
    </row>
    <row r="120" spans="1:19" ht="15" thickBot="1" x14ac:dyDescent="0.35">
      <c r="A120" s="8" t="s">
        <v>110</v>
      </c>
      <c r="B120" s="9">
        <v>2460.1</v>
      </c>
      <c r="C120" s="9">
        <v>4576.7</v>
      </c>
      <c r="D120" s="9">
        <v>451.7</v>
      </c>
      <c r="E120" s="9">
        <v>0</v>
      </c>
      <c r="F120" s="9">
        <v>0</v>
      </c>
      <c r="G120" s="9">
        <v>444.8</v>
      </c>
      <c r="H120" s="9">
        <v>0</v>
      </c>
      <c r="I120" s="9">
        <v>0</v>
      </c>
      <c r="J120" s="9">
        <v>1362.7</v>
      </c>
      <c r="K120" s="9">
        <v>0</v>
      </c>
      <c r="L120" s="9">
        <v>9296</v>
      </c>
      <c r="M120" s="9">
        <v>9322</v>
      </c>
      <c r="N120" s="17">
        <v>26</v>
      </c>
      <c r="O120" s="9">
        <v>0.28000000000000003</v>
      </c>
      <c r="P120" s="27">
        <f>modell1!N120</f>
        <v>-503.6</v>
      </c>
      <c r="Q120">
        <f t="shared" si="0"/>
        <v>1</v>
      </c>
      <c r="R120">
        <f>modell1!L120</f>
        <v>9825.6</v>
      </c>
    </row>
    <row r="121" spans="1:19" ht="15" thickBot="1" x14ac:dyDescent="0.35">
      <c r="A121" s="8" t="s">
        <v>111</v>
      </c>
      <c r="B121" s="9">
        <v>1006.7</v>
      </c>
      <c r="C121" s="9">
        <v>3427.9</v>
      </c>
      <c r="D121" s="9">
        <v>28.4</v>
      </c>
      <c r="E121" s="9">
        <v>0</v>
      </c>
      <c r="F121" s="9">
        <v>0</v>
      </c>
      <c r="G121" s="9">
        <v>2087.6999999999998</v>
      </c>
      <c r="H121" s="9">
        <v>0</v>
      </c>
      <c r="I121" s="9">
        <v>712.5</v>
      </c>
      <c r="J121" s="9">
        <v>0</v>
      </c>
      <c r="K121" s="9">
        <v>0</v>
      </c>
      <c r="L121" s="9">
        <v>7263.2</v>
      </c>
      <c r="M121" s="9">
        <v>5689</v>
      </c>
      <c r="N121" s="17">
        <v>-1574.2</v>
      </c>
      <c r="O121" s="9">
        <v>-27.67</v>
      </c>
      <c r="P121" s="27">
        <f>modell1!N121</f>
        <v>-2909</v>
      </c>
      <c r="Q121">
        <f t="shared" si="0"/>
        <v>0</v>
      </c>
      <c r="R121">
        <f>modell1!L121</f>
        <v>8598</v>
      </c>
    </row>
    <row r="122" spans="1:19" ht="15" thickBot="1" x14ac:dyDescent="0.35">
      <c r="A122" s="8" t="s">
        <v>112</v>
      </c>
      <c r="B122" s="9">
        <v>925.9</v>
      </c>
      <c r="C122" s="9">
        <v>3754</v>
      </c>
      <c r="D122" s="9">
        <v>451.7</v>
      </c>
      <c r="E122" s="9">
        <v>607.79999999999995</v>
      </c>
      <c r="F122" s="9">
        <v>0</v>
      </c>
      <c r="G122" s="9">
        <v>0</v>
      </c>
      <c r="H122" s="9">
        <v>0</v>
      </c>
      <c r="I122" s="9">
        <v>711</v>
      </c>
      <c r="J122" s="9">
        <v>1362.7</v>
      </c>
      <c r="K122" s="9">
        <v>0</v>
      </c>
      <c r="L122" s="9">
        <v>7813.2</v>
      </c>
      <c r="M122" s="9">
        <v>7835</v>
      </c>
      <c r="N122" s="17">
        <v>21.8</v>
      </c>
      <c r="O122" s="9">
        <v>0.28000000000000003</v>
      </c>
      <c r="P122" s="27">
        <f>modell1!N122</f>
        <v>-345.9</v>
      </c>
      <c r="Q122">
        <f t="shared" si="0"/>
        <v>1</v>
      </c>
      <c r="R122">
        <f>modell1!L122</f>
        <v>8180.9</v>
      </c>
    </row>
    <row r="123" spans="1:19" ht="15" thickBot="1" x14ac:dyDescent="0.35">
      <c r="A123" s="8" t="s">
        <v>113</v>
      </c>
      <c r="B123" s="9">
        <v>2031.8</v>
      </c>
      <c r="C123" s="9">
        <v>2818.6</v>
      </c>
      <c r="D123" s="9">
        <v>0</v>
      </c>
      <c r="E123" s="9">
        <v>0</v>
      </c>
      <c r="F123" s="9">
        <v>1038.5999999999999</v>
      </c>
      <c r="G123" s="9">
        <v>444.8</v>
      </c>
      <c r="H123" s="9">
        <v>0</v>
      </c>
      <c r="I123" s="9">
        <v>0</v>
      </c>
      <c r="J123" s="9">
        <v>1362.7</v>
      </c>
      <c r="K123" s="9">
        <v>476.2</v>
      </c>
      <c r="L123" s="9">
        <v>8172.7</v>
      </c>
      <c r="M123" s="9">
        <v>7573</v>
      </c>
      <c r="N123" s="17">
        <v>-599.70000000000005</v>
      </c>
      <c r="O123" s="9">
        <v>-7.92</v>
      </c>
      <c r="P123" s="27">
        <f>modell1!N123</f>
        <v>159.5</v>
      </c>
      <c r="Q123">
        <f t="shared" si="0"/>
        <v>1</v>
      </c>
      <c r="R123">
        <f>modell1!L123</f>
        <v>7413.5</v>
      </c>
    </row>
    <row r="124" spans="1:19" ht="15" thickBot="1" x14ac:dyDescent="0.35">
      <c r="A124" s="8" t="s">
        <v>114</v>
      </c>
      <c r="B124" s="9">
        <v>925.9</v>
      </c>
      <c r="C124" s="9">
        <v>2019.4</v>
      </c>
      <c r="D124" s="9">
        <v>451.7</v>
      </c>
      <c r="E124" s="9">
        <v>0</v>
      </c>
      <c r="F124" s="9">
        <v>1067.5</v>
      </c>
      <c r="G124" s="9">
        <v>444.8</v>
      </c>
      <c r="H124" s="9">
        <v>0</v>
      </c>
      <c r="I124" s="9">
        <v>711</v>
      </c>
      <c r="J124" s="9">
        <v>1362.7</v>
      </c>
      <c r="K124" s="9">
        <v>0</v>
      </c>
      <c r="L124" s="9">
        <v>6983</v>
      </c>
      <c r="M124" s="9">
        <v>8337</v>
      </c>
      <c r="N124" s="17">
        <v>1354</v>
      </c>
      <c r="O124" s="9">
        <v>16.239999999999998</v>
      </c>
      <c r="P124" s="27">
        <f>modell1!N124</f>
        <v>-102.4</v>
      </c>
      <c r="Q124">
        <f t="shared" si="0"/>
        <v>1</v>
      </c>
      <c r="R124">
        <f>modell1!L124</f>
        <v>8439.4</v>
      </c>
    </row>
    <row r="125" spans="1:19" ht="15" thickBot="1" x14ac:dyDescent="0.35">
      <c r="A125" s="8" t="s">
        <v>115</v>
      </c>
      <c r="B125" s="9">
        <v>2031.8</v>
      </c>
      <c r="C125" s="9">
        <v>2818.6</v>
      </c>
      <c r="D125" s="9">
        <v>28.4</v>
      </c>
      <c r="E125" s="9">
        <v>0</v>
      </c>
      <c r="F125" s="9">
        <v>0</v>
      </c>
      <c r="G125" s="9">
        <v>444.8</v>
      </c>
      <c r="H125" s="9">
        <v>0</v>
      </c>
      <c r="I125" s="9">
        <v>711</v>
      </c>
      <c r="J125" s="9">
        <v>0</v>
      </c>
      <c r="K125" s="9">
        <v>0</v>
      </c>
      <c r="L125" s="9">
        <v>6034.6</v>
      </c>
      <c r="M125" s="9">
        <v>9000</v>
      </c>
      <c r="N125" s="17">
        <v>2965.4</v>
      </c>
      <c r="O125" s="9">
        <v>32.950000000000003</v>
      </c>
      <c r="P125" s="27">
        <f>modell1!N125</f>
        <v>189.6</v>
      </c>
      <c r="Q125">
        <f t="shared" si="0"/>
        <v>0</v>
      </c>
      <c r="R125">
        <f>modell1!L125</f>
        <v>8810.4</v>
      </c>
    </row>
    <row r="126" spans="1:19" ht="15" thickBot="1" x14ac:dyDescent="0.35">
      <c r="A126" s="8" t="s">
        <v>116</v>
      </c>
      <c r="B126" s="9">
        <v>0</v>
      </c>
      <c r="C126" s="9">
        <v>3754</v>
      </c>
      <c r="D126" s="9">
        <v>0</v>
      </c>
      <c r="E126" s="9">
        <v>607.79999999999995</v>
      </c>
      <c r="F126" s="9">
        <v>1067.5</v>
      </c>
      <c r="G126" s="9">
        <v>2079.6999999999998</v>
      </c>
      <c r="H126" s="9">
        <v>131.1</v>
      </c>
      <c r="I126" s="9">
        <v>711</v>
      </c>
      <c r="J126" s="9">
        <v>0</v>
      </c>
      <c r="K126" s="9">
        <v>0</v>
      </c>
      <c r="L126" s="9">
        <v>8351.2000000000007</v>
      </c>
      <c r="M126" s="9">
        <v>7480</v>
      </c>
      <c r="N126" s="17">
        <v>-871.2</v>
      </c>
      <c r="O126" s="9">
        <v>-11.65</v>
      </c>
      <c r="P126" s="27">
        <f>modell1!N126</f>
        <v>-1924.6</v>
      </c>
      <c r="Q126">
        <f t="shared" si="0"/>
        <v>0</v>
      </c>
      <c r="R126">
        <f>modell1!L126</f>
        <v>9404.6</v>
      </c>
    </row>
    <row r="127" spans="1:19" ht="15" thickBot="1" x14ac:dyDescent="0.35">
      <c r="A127" s="8" t="s">
        <v>117</v>
      </c>
      <c r="B127" s="9">
        <v>2460.1</v>
      </c>
      <c r="C127" s="9">
        <v>3754</v>
      </c>
      <c r="D127" s="9">
        <v>451.7</v>
      </c>
      <c r="E127" s="9">
        <v>0</v>
      </c>
      <c r="F127" s="9">
        <v>247.8</v>
      </c>
      <c r="G127" s="9">
        <v>0</v>
      </c>
      <c r="H127" s="9">
        <v>0</v>
      </c>
      <c r="I127" s="9">
        <v>2992.1</v>
      </c>
      <c r="J127" s="9">
        <v>1362.7</v>
      </c>
      <c r="K127" s="9">
        <v>0</v>
      </c>
      <c r="L127" s="9">
        <v>11268.5</v>
      </c>
      <c r="M127" s="9">
        <v>11300</v>
      </c>
      <c r="N127" s="17">
        <v>31.5</v>
      </c>
      <c r="O127" s="9">
        <v>0.28000000000000003</v>
      </c>
      <c r="P127" s="27">
        <f>modell1!N127</f>
        <v>2204.1999999999998</v>
      </c>
      <c r="Q127" s="29">
        <f t="shared" si="0"/>
        <v>0</v>
      </c>
      <c r="R127">
        <f>modell1!L127</f>
        <v>9095.7999999999993</v>
      </c>
      <c r="S127">
        <v>1</v>
      </c>
    </row>
    <row r="128" spans="1:19" ht="15" thickBot="1" x14ac:dyDescent="0.35">
      <c r="A128" s="8" t="s">
        <v>118</v>
      </c>
      <c r="B128" s="9">
        <v>925.9</v>
      </c>
      <c r="C128" s="9">
        <v>2818.6</v>
      </c>
      <c r="D128" s="9">
        <v>451.7</v>
      </c>
      <c r="E128" s="9">
        <v>0</v>
      </c>
      <c r="F128" s="9">
        <v>1067.5</v>
      </c>
      <c r="G128" s="9">
        <v>0</v>
      </c>
      <c r="H128" s="9">
        <v>0</v>
      </c>
      <c r="I128" s="9">
        <v>711</v>
      </c>
      <c r="J128" s="9">
        <v>0</v>
      </c>
      <c r="K128" s="9">
        <v>0</v>
      </c>
      <c r="L128" s="9">
        <v>5974.8</v>
      </c>
      <c r="M128" s="9">
        <v>5063</v>
      </c>
      <c r="N128" s="17">
        <v>-911.8</v>
      </c>
      <c r="O128" s="9">
        <v>-18.010000000000002</v>
      </c>
      <c r="P128" s="27">
        <f>modell1!N128</f>
        <v>-912.4</v>
      </c>
      <c r="Q128">
        <f t="shared" si="0"/>
        <v>0</v>
      </c>
      <c r="R128">
        <f>modell1!L128</f>
        <v>5975.4</v>
      </c>
    </row>
    <row r="129" spans="1:19" ht="15" thickBot="1" x14ac:dyDescent="0.35">
      <c r="A129" s="8" t="s">
        <v>119</v>
      </c>
      <c r="B129" s="9">
        <v>925.9</v>
      </c>
      <c r="C129" s="9">
        <v>3427.9</v>
      </c>
      <c r="D129" s="9">
        <v>451.7</v>
      </c>
      <c r="E129" s="9">
        <v>0</v>
      </c>
      <c r="F129" s="9">
        <v>1619.5</v>
      </c>
      <c r="G129" s="9">
        <v>444.8</v>
      </c>
      <c r="H129" s="9">
        <v>0</v>
      </c>
      <c r="I129" s="9">
        <v>2992.1</v>
      </c>
      <c r="J129" s="9">
        <v>1362.7</v>
      </c>
      <c r="K129" s="9">
        <v>476.2</v>
      </c>
      <c r="L129" s="9">
        <v>11700.8</v>
      </c>
      <c r="M129" s="9">
        <v>11734</v>
      </c>
      <c r="N129" s="17">
        <v>33.200000000000003</v>
      </c>
      <c r="O129" s="9">
        <v>0.28000000000000003</v>
      </c>
      <c r="P129" s="27">
        <f>modell1!N129</f>
        <v>2721.9</v>
      </c>
      <c r="Q129" s="29">
        <f t="shared" si="0"/>
        <v>0</v>
      </c>
      <c r="R129">
        <f>modell1!L129</f>
        <v>9012.1</v>
      </c>
      <c r="S129">
        <v>1</v>
      </c>
    </row>
    <row r="130" spans="1:19" ht="15" thickBot="1" x14ac:dyDescent="0.35">
      <c r="A130" s="8" t="s">
        <v>120</v>
      </c>
      <c r="B130" s="9">
        <v>1006.7</v>
      </c>
      <c r="C130" s="9">
        <v>4576.7</v>
      </c>
      <c r="D130" s="9">
        <v>0</v>
      </c>
      <c r="E130" s="9">
        <v>0</v>
      </c>
      <c r="F130" s="9">
        <v>0</v>
      </c>
      <c r="G130" s="9">
        <v>444.8</v>
      </c>
      <c r="H130" s="9">
        <v>0</v>
      </c>
      <c r="I130" s="9">
        <v>711</v>
      </c>
      <c r="J130" s="9">
        <v>1362.7</v>
      </c>
      <c r="K130" s="9">
        <v>0</v>
      </c>
      <c r="L130" s="9">
        <v>8101.9</v>
      </c>
      <c r="M130" s="9">
        <v>8744</v>
      </c>
      <c r="N130" s="17">
        <v>642.1</v>
      </c>
      <c r="O130" s="9">
        <v>7.34</v>
      </c>
      <c r="P130" s="27">
        <f>modell1!N130</f>
        <v>-514.79999999999995</v>
      </c>
      <c r="Q130">
        <f t="shared" si="0"/>
        <v>1</v>
      </c>
      <c r="R130">
        <f>modell1!L130</f>
        <v>9258.7999999999993</v>
      </c>
    </row>
    <row r="131" spans="1:19" ht="15" thickBot="1" x14ac:dyDescent="0.35">
      <c r="A131" s="8" t="s">
        <v>121</v>
      </c>
      <c r="B131" s="9">
        <v>0</v>
      </c>
      <c r="C131" s="9">
        <v>2019.4</v>
      </c>
      <c r="D131" s="9">
        <v>451.7</v>
      </c>
      <c r="E131" s="9">
        <v>2300.1</v>
      </c>
      <c r="F131" s="9">
        <v>0</v>
      </c>
      <c r="G131" s="9">
        <v>444.8</v>
      </c>
      <c r="H131" s="9">
        <v>0</v>
      </c>
      <c r="I131" s="9">
        <v>0</v>
      </c>
      <c r="J131" s="9">
        <v>1362.7</v>
      </c>
      <c r="K131" s="9">
        <v>0</v>
      </c>
      <c r="L131" s="9">
        <v>6578.6</v>
      </c>
      <c r="M131" s="9">
        <v>5895</v>
      </c>
      <c r="N131" s="17">
        <v>-683.6</v>
      </c>
      <c r="O131" s="9">
        <v>-11.6</v>
      </c>
      <c r="P131" s="27">
        <f>modell1!N131</f>
        <v>-2107.3000000000002</v>
      </c>
      <c r="Q131">
        <f t="shared" si="0"/>
        <v>0</v>
      </c>
      <c r="R131">
        <f>modell1!L131</f>
        <v>8002.3</v>
      </c>
    </row>
    <row r="132" spans="1:19" ht="15" thickBot="1" x14ac:dyDescent="0.35">
      <c r="A132" s="8" t="s">
        <v>122</v>
      </c>
      <c r="B132" s="9">
        <v>2031.8</v>
      </c>
      <c r="C132" s="9">
        <v>4576.7</v>
      </c>
      <c r="D132" s="9">
        <v>451.7</v>
      </c>
      <c r="E132" s="9">
        <v>607.79999999999995</v>
      </c>
      <c r="F132" s="9">
        <v>0</v>
      </c>
      <c r="G132" s="9">
        <v>444.8</v>
      </c>
      <c r="H132" s="9">
        <v>0</v>
      </c>
      <c r="I132" s="9">
        <v>0</v>
      </c>
      <c r="J132" s="9">
        <v>0</v>
      </c>
      <c r="K132" s="9">
        <v>0</v>
      </c>
      <c r="L132" s="9">
        <v>8112.8</v>
      </c>
      <c r="M132" s="9">
        <v>7475</v>
      </c>
      <c r="N132" s="17">
        <v>-637.79999999999995</v>
      </c>
      <c r="O132" s="9">
        <v>-8.5299999999999994</v>
      </c>
      <c r="P132" s="27">
        <f>modell1!N132</f>
        <v>20.9</v>
      </c>
      <c r="Q132">
        <f t="shared" si="0"/>
        <v>1</v>
      </c>
      <c r="R132">
        <f>modell1!L132</f>
        <v>7454.1</v>
      </c>
    </row>
    <row r="133" spans="1:19" ht="15" thickBot="1" x14ac:dyDescent="0.35">
      <c r="A133" s="8" t="s">
        <v>123</v>
      </c>
      <c r="B133" s="9">
        <v>2031.8</v>
      </c>
      <c r="C133" s="9">
        <v>4237.2</v>
      </c>
      <c r="D133" s="9">
        <v>451.7</v>
      </c>
      <c r="E133" s="9">
        <v>2300.1</v>
      </c>
      <c r="F133" s="9">
        <v>1067.5</v>
      </c>
      <c r="G133" s="9">
        <v>444.8</v>
      </c>
      <c r="H133" s="9">
        <v>0</v>
      </c>
      <c r="I133" s="9">
        <v>0</v>
      </c>
      <c r="J133" s="9">
        <v>1362.7</v>
      </c>
      <c r="K133" s="9">
        <v>0</v>
      </c>
      <c r="L133" s="9">
        <v>11895.8</v>
      </c>
      <c r="M133" s="9">
        <v>11929</v>
      </c>
      <c r="N133" s="17">
        <v>33.200000000000003</v>
      </c>
      <c r="O133" s="9">
        <v>0.28000000000000003</v>
      </c>
      <c r="P133" s="27">
        <f>modell1!N133</f>
        <v>2567.5</v>
      </c>
      <c r="Q133" s="29">
        <f t="shared" si="0"/>
        <v>0</v>
      </c>
      <c r="R133">
        <f>modell1!L133</f>
        <v>9361.5</v>
      </c>
      <c r="S133">
        <v>1</v>
      </c>
    </row>
    <row r="134" spans="1:19" ht="15" thickBot="1" x14ac:dyDescent="0.35">
      <c r="A134" s="8" t="s">
        <v>124</v>
      </c>
      <c r="B134" s="9">
        <v>1575.6</v>
      </c>
      <c r="C134" s="9">
        <v>0</v>
      </c>
      <c r="D134" s="9">
        <v>451.7</v>
      </c>
      <c r="E134" s="9">
        <v>0</v>
      </c>
      <c r="F134" s="9">
        <v>0</v>
      </c>
      <c r="G134" s="9">
        <v>444.8</v>
      </c>
      <c r="H134" s="9">
        <v>0</v>
      </c>
      <c r="I134" s="9">
        <v>2992.1</v>
      </c>
      <c r="J134" s="9">
        <v>0</v>
      </c>
      <c r="K134" s="9">
        <v>0</v>
      </c>
      <c r="L134" s="9">
        <v>5464.2</v>
      </c>
      <c r="M134" s="9">
        <v>5480</v>
      </c>
      <c r="N134" s="17">
        <v>15.8</v>
      </c>
      <c r="O134" s="9">
        <v>0.28999999999999998</v>
      </c>
      <c r="P134" s="27">
        <f>modell1!N134</f>
        <v>-746.5</v>
      </c>
      <c r="Q134">
        <f t="shared" si="0"/>
        <v>1</v>
      </c>
      <c r="R134">
        <f>modell1!L134</f>
        <v>6226.5</v>
      </c>
    </row>
    <row r="135" spans="1:19" ht="15" thickBot="1" x14ac:dyDescent="0.35">
      <c r="A135" s="8" t="s">
        <v>125</v>
      </c>
      <c r="B135" s="9">
        <v>2031.8</v>
      </c>
      <c r="C135" s="9">
        <v>4576.7</v>
      </c>
      <c r="D135" s="9">
        <v>451.7</v>
      </c>
      <c r="E135" s="9">
        <v>0</v>
      </c>
      <c r="F135" s="9">
        <v>1605.5</v>
      </c>
      <c r="G135" s="9">
        <v>1788.5</v>
      </c>
      <c r="H135" s="9">
        <v>0</v>
      </c>
      <c r="I135" s="9">
        <v>711</v>
      </c>
      <c r="J135" s="9">
        <v>0</v>
      </c>
      <c r="K135" s="9">
        <v>476.2</v>
      </c>
      <c r="L135" s="9">
        <v>11641.5</v>
      </c>
      <c r="M135" s="9">
        <v>11756</v>
      </c>
      <c r="N135" s="17">
        <v>114.5</v>
      </c>
      <c r="O135" s="9">
        <v>0.97</v>
      </c>
      <c r="P135" s="27">
        <f>modell1!N135</f>
        <v>247.7</v>
      </c>
      <c r="Q135" s="29">
        <f t="shared" si="0"/>
        <v>0</v>
      </c>
      <c r="R135">
        <f>modell1!L135</f>
        <v>11508.3</v>
      </c>
      <c r="S135">
        <v>1</v>
      </c>
    </row>
    <row r="136" spans="1:19" ht="15" thickBot="1" x14ac:dyDescent="0.35">
      <c r="A136" s="8" t="s">
        <v>126</v>
      </c>
      <c r="B136" s="9">
        <v>1006.7</v>
      </c>
      <c r="C136" s="9">
        <v>2818.6</v>
      </c>
      <c r="D136" s="9">
        <v>28.4</v>
      </c>
      <c r="E136" s="9">
        <v>2300.1</v>
      </c>
      <c r="F136" s="9">
        <v>1619.5</v>
      </c>
      <c r="G136" s="9">
        <v>0</v>
      </c>
      <c r="H136" s="9">
        <v>0</v>
      </c>
      <c r="I136" s="9">
        <v>2992.1</v>
      </c>
      <c r="J136" s="9">
        <v>145.6</v>
      </c>
      <c r="K136" s="9">
        <v>0</v>
      </c>
      <c r="L136" s="9">
        <v>10911</v>
      </c>
      <c r="M136" s="9">
        <v>10942</v>
      </c>
      <c r="N136" s="17">
        <v>31</v>
      </c>
      <c r="O136" s="9">
        <v>0.28000000000000003</v>
      </c>
      <c r="P136" s="27">
        <f>modell1!N136</f>
        <v>230.5</v>
      </c>
      <c r="Q136" s="29">
        <f t="shared" si="0"/>
        <v>0</v>
      </c>
      <c r="R136">
        <f>modell1!L136</f>
        <v>10711.5</v>
      </c>
      <c r="S136">
        <v>1</v>
      </c>
    </row>
    <row r="137" spans="1:19" ht="15" thickBot="1" x14ac:dyDescent="0.35">
      <c r="A137" s="8" t="s">
        <v>127</v>
      </c>
      <c r="B137" s="9">
        <v>1006.7</v>
      </c>
      <c r="C137" s="9">
        <v>3754</v>
      </c>
      <c r="D137" s="9">
        <v>451.7</v>
      </c>
      <c r="E137" s="9">
        <v>0</v>
      </c>
      <c r="F137" s="9">
        <v>0</v>
      </c>
      <c r="G137" s="9">
        <v>2087.6999999999998</v>
      </c>
      <c r="H137" s="9">
        <v>0</v>
      </c>
      <c r="I137" s="9">
        <v>711</v>
      </c>
      <c r="J137" s="9">
        <v>1362.7</v>
      </c>
      <c r="K137" s="9">
        <v>0</v>
      </c>
      <c r="L137" s="9">
        <v>9373.7999999999993</v>
      </c>
      <c r="M137" s="9">
        <v>9400</v>
      </c>
      <c r="N137" s="17">
        <v>26.2</v>
      </c>
      <c r="O137" s="9">
        <v>0.28000000000000003</v>
      </c>
      <c r="P137" s="27">
        <f>modell1!N137</f>
        <v>-590.5</v>
      </c>
      <c r="Q137">
        <f t="shared" si="0"/>
        <v>1</v>
      </c>
      <c r="R137">
        <f>modell1!L137</f>
        <v>9990.5</v>
      </c>
    </row>
    <row r="138" spans="1:19" ht="15" thickBot="1" x14ac:dyDescent="0.35"/>
    <row r="139" spans="1:19" ht="15" thickBot="1" x14ac:dyDescent="0.35">
      <c r="A139" s="10" t="s">
        <v>221</v>
      </c>
      <c r="B139" s="11">
        <v>18457.900000000001</v>
      </c>
    </row>
    <row r="140" spans="1:19" ht="15" thickBot="1" x14ac:dyDescent="0.35">
      <c r="A140" s="10" t="s">
        <v>222</v>
      </c>
      <c r="B140" s="11">
        <v>0</v>
      </c>
      <c r="C140" t="s">
        <v>318</v>
      </c>
    </row>
    <row r="141" spans="1:19" ht="15" thickBot="1" x14ac:dyDescent="0.35">
      <c r="A141" s="10" t="s">
        <v>223</v>
      </c>
      <c r="B141" s="11">
        <v>277089.2</v>
      </c>
    </row>
    <row r="142" spans="1:19" ht="15" thickBot="1" x14ac:dyDescent="0.35">
      <c r="A142" s="10" t="s">
        <v>224</v>
      </c>
      <c r="B142" s="11">
        <v>277087</v>
      </c>
    </row>
    <row r="143" spans="1:19" ht="15" thickBot="1" x14ac:dyDescent="0.35">
      <c r="A143" s="10" t="s">
        <v>225</v>
      </c>
      <c r="B143" s="11">
        <v>2.2000000000000002</v>
      </c>
    </row>
    <row r="144" spans="1:19" ht="15" thickBot="1" x14ac:dyDescent="0.35">
      <c r="A144" s="10" t="s">
        <v>226</v>
      </c>
      <c r="B144" s="11"/>
    </row>
    <row r="145" spans="1:2" ht="15" thickBot="1" x14ac:dyDescent="0.35">
      <c r="A145" s="10" t="s">
        <v>227</v>
      </c>
      <c r="B145" s="11"/>
    </row>
    <row r="146" spans="1:2" ht="15" thickBot="1" x14ac:dyDescent="0.35">
      <c r="A146" s="10" t="s">
        <v>228</v>
      </c>
      <c r="B146" s="11">
        <v>0</v>
      </c>
    </row>
    <row r="148" spans="1:2" x14ac:dyDescent="0.3">
      <c r="A148" s="12" t="s">
        <v>229</v>
      </c>
    </row>
    <row r="150" spans="1:2" x14ac:dyDescent="0.3">
      <c r="A150" s="13" t="s">
        <v>270</v>
      </c>
    </row>
    <row r="151" spans="1:2" x14ac:dyDescent="0.3">
      <c r="A151" s="13" t="s">
        <v>271</v>
      </c>
    </row>
  </sheetData>
  <hyperlinks>
    <hyperlink ref="A148" r:id="rId1" display="https://miau.my-x.hu/myx-free/coco/test/905887120231018125304.html" xr:uid="{3F2F6F48-C66F-4540-9F2A-10BF1CD70EC2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29DE-DA64-41C6-BB3E-54B978DFB22E}">
  <dimension ref="A1:O151"/>
  <sheetViews>
    <sheetView topLeftCell="A101" workbookViewId="0">
      <selection activeCell="L107" sqref="L107"/>
    </sheetView>
  </sheetViews>
  <sheetFormatPr defaultRowHeight="14.4" x14ac:dyDescent="0.3"/>
  <sheetData>
    <row r="1" spans="1:12" ht="18" x14ac:dyDescent="0.3">
      <c r="A1" s="4"/>
    </row>
    <row r="2" spans="1:12" x14ac:dyDescent="0.3">
      <c r="A2" s="5"/>
    </row>
    <row r="5" spans="1:12" ht="18" x14ac:dyDescent="0.3">
      <c r="A5" s="6" t="s">
        <v>68</v>
      </c>
      <c r="B5" s="7">
        <v>8078844</v>
      </c>
      <c r="C5" s="6" t="s">
        <v>69</v>
      </c>
      <c r="D5" s="7">
        <v>31</v>
      </c>
      <c r="E5" s="6" t="s">
        <v>70</v>
      </c>
      <c r="F5" s="7">
        <v>10</v>
      </c>
      <c r="G5" s="6" t="s">
        <v>71</v>
      </c>
      <c r="H5" s="7">
        <v>31</v>
      </c>
      <c r="I5" s="6" t="s">
        <v>72</v>
      </c>
      <c r="J5" s="7">
        <v>0</v>
      </c>
      <c r="K5" s="6" t="s">
        <v>73</v>
      </c>
      <c r="L5" s="7" t="s">
        <v>277</v>
      </c>
    </row>
    <row r="6" spans="1:12" ht="18.600000000000001" thickBot="1" x14ac:dyDescent="0.35">
      <c r="A6" s="4"/>
    </row>
    <row r="7" spans="1:12" ht="15" thickBot="1" x14ac:dyDescent="0.35">
      <c r="A7" s="8" t="s">
        <v>75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80</v>
      </c>
      <c r="G7" s="8" t="s">
        <v>81</v>
      </c>
      <c r="H7" s="8" t="s">
        <v>82</v>
      </c>
      <c r="I7" s="8" t="s">
        <v>83</v>
      </c>
      <c r="J7" s="8" t="s">
        <v>84</v>
      </c>
      <c r="K7" s="8" t="s">
        <v>85</v>
      </c>
      <c r="L7" s="8" t="s">
        <v>234</v>
      </c>
    </row>
    <row r="8" spans="1:12" ht="15" thickBot="1" x14ac:dyDescent="0.35">
      <c r="A8" s="8" t="s">
        <v>97</v>
      </c>
      <c r="B8" s="9">
        <v>20</v>
      </c>
      <c r="C8" s="9">
        <v>22</v>
      </c>
      <c r="D8" s="9">
        <v>8</v>
      </c>
      <c r="E8" s="9">
        <v>16</v>
      </c>
      <c r="F8" s="9">
        <v>31</v>
      </c>
      <c r="G8" s="9">
        <v>22</v>
      </c>
      <c r="H8" s="9">
        <v>13</v>
      </c>
      <c r="I8" s="9">
        <v>18</v>
      </c>
      <c r="J8" s="9">
        <v>20</v>
      </c>
      <c r="K8" s="9">
        <v>26</v>
      </c>
      <c r="L8" s="9">
        <v>7650</v>
      </c>
    </row>
    <row r="9" spans="1:12" ht="15" thickBot="1" x14ac:dyDescent="0.35">
      <c r="A9" s="8" t="s">
        <v>98</v>
      </c>
      <c r="B9" s="9">
        <v>17</v>
      </c>
      <c r="C9" s="9">
        <v>16</v>
      </c>
      <c r="D9" s="9">
        <v>13</v>
      </c>
      <c r="E9" s="9">
        <v>1</v>
      </c>
      <c r="F9" s="9">
        <v>20</v>
      </c>
      <c r="G9" s="9">
        <v>1</v>
      </c>
      <c r="H9" s="9">
        <v>8</v>
      </c>
      <c r="I9" s="9">
        <v>25</v>
      </c>
      <c r="J9" s="9">
        <v>29</v>
      </c>
      <c r="K9" s="9">
        <v>26</v>
      </c>
      <c r="L9" s="9">
        <v>10690</v>
      </c>
    </row>
    <row r="10" spans="1:12" ht="15" thickBot="1" x14ac:dyDescent="0.35">
      <c r="A10" s="8" t="s">
        <v>99</v>
      </c>
      <c r="B10" s="9">
        <v>24</v>
      </c>
      <c r="C10" s="9">
        <v>1</v>
      </c>
      <c r="D10" s="9">
        <v>30</v>
      </c>
      <c r="E10" s="9">
        <v>11</v>
      </c>
      <c r="F10" s="9">
        <v>26</v>
      </c>
      <c r="G10" s="9">
        <v>17</v>
      </c>
      <c r="H10" s="9">
        <v>20</v>
      </c>
      <c r="I10" s="9">
        <v>14</v>
      </c>
      <c r="J10" s="9">
        <v>29</v>
      </c>
      <c r="K10" s="9">
        <v>26</v>
      </c>
      <c r="L10" s="9">
        <v>5865</v>
      </c>
    </row>
    <row r="11" spans="1:12" ht="15" thickBot="1" x14ac:dyDescent="0.35">
      <c r="A11" s="8" t="s">
        <v>100</v>
      </c>
      <c r="B11" s="9">
        <v>13</v>
      </c>
      <c r="C11" s="9">
        <v>20</v>
      </c>
      <c r="D11" s="9">
        <v>5</v>
      </c>
      <c r="E11" s="9">
        <v>24</v>
      </c>
      <c r="F11" s="9">
        <v>1</v>
      </c>
      <c r="G11" s="9">
        <v>29</v>
      </c>
      <c r="H11" s="9">
        <v>14</v>
      </c>
      <c r="I11" s="9">
        <v>27</v>
      </c>
      <c r="J11" s="9">
        <v>13</v>
      </c>
      <c r="K11" s="9">
        <v>10</v>
      </c>
      <c r="L11" s="9">
        <v>11877</v>
      </c>
    </row>
    <row r="12" spans="1:12" ht="15" thickBot="1" x14ac:dyDescent="0.35">
      <c r="A12" s="8" t="s">
        <v>101</v>
      </c>
      <c r="B12" s="9">
        <v>30</v>
      </c>
      <c r="C12" s="9">
        <v>10</v>
      </c>
      <c r="D12" s="9">
        <v>11</v>
      </c>
      <c r="E12" s="9">
        <v>8</v>
      </c>
      <c r="F12" s="9">
        <v>4</v>
      </c>
      <c r="G12" s="9">
        <v>5</v>
      </c>
      <c r="H12" s="9">
        <v>22</v>
      </c>
      <c r="I12" s="9">
        <v>8</v>
      </c>
      <c r="J12" s="9">
        <v>22</v>
      </c>
      <c r="K12" s="9">
        <v>26</v>
      </c>
      <c r="L12" s="9">
        <v>6904</v>
      </c>
    </row>
    <row r="13" spans="1:12" ht="15" thickBot="1" x14ac:dyDescent="0.35">
      <c r="A13" s="8" t="s">
        <v>102</v>
      </c>
      <c r="B13" s="9">
        <v>7</v>
      </c>
      <c r="C13" s="9">
        <v>24</v>
      </c>
      <c r="D13" s="9">
        <v>31</v>
      </c>
      <c r="E13" s="9">
        <v>2</v>
      </c>
      <c r="F13" s="9">
        <v>15</v>
      </c>
      <c r="G13" s="9">
        <v>26</v>
      </c>
      <c r="H13" s="9">
        <v>7</v>
      </c>
      <c r="I13" s="9">
        <v>22</v>
      </c>
      <c r="J13" s="9">
        <v>29</v>
      </c>
      <c r="K13" s="9">
        <v>17</v>
      </c>
      <c r="L13" s="9">
        <v>9311</v>
      </c>
    </row>
    <row r="14" spans="1:12" ht="15" thickBot="1" x14ac:dyDescent="0.35">
      <c r="A14" s="8" t="s">
        <v>103</v>
      </c>
      <c r="B14" s="9">
        <v>22</v>
      </c>
      <c r="C14" s="9">
        <v>26</v>
      </c>
      <c r="D14" s="9">
        <v>20</v>
      </c>
      <c r="E14" s="9">
        <v>26</v>
      </c>
      <c r="F14" s="9">
        <v>27</v>
      </c>
      <c r="G14" s="9">
        <v>7</v>
      </c>
      <c r="H14" s="9">
        <v>5</v>
      </c>
      <c r="I14" s="9">
        <v>3</v>
      </c>
      <c r="J14" s="9">
        <v>10</v>
      </c>
      <c r="K14" s="9">
        <v>4</v>
      </c>
      <c r="L14" s="9">
        <v>8395</v>
      </c>
    </row>
    <row r="15" spans="1:12" ht="15" thickBot="1" x14ac:dyDescent="0.35">
      <c r="A15" s="8" t="s">
        <v>104</v>
      </c>
      <c r="B15" s="9">
        <v>6</v>
      </c>
      <c r="C15" s="9">
        <v>29</v>
      </c>
      <c r="D15" s="9">
        <v>7</v>
      </c>
      <c r="E15" s="9">
        <v>27</v>
      </c>
      <c r="F15" s="9">
        <v>10</v>
      </c>
      <c r="G15" s="9">
        <v>23</v>
      </c>
      <c r="H15" s="9">
        <v>21</v>
      </c>
      <c r="I15" s="9">
        <v>27</v>
      </c>
      <c r="J15" s="9">
        <v>18</v>
      </c>
      <c r="K15" s="9">
        <v>31</v>
      </c>
      <c r="L15" s="9">
        <v>10172</v>
      </c>
    </row>
    <row r="16" spans="1:12" ht="15" thickBot="1" x14ac:dyDescent="0.35">
      <c r="A16" s="8" t="s">
        <v>105</v>
      </c>
      <c r="B16" s="9">
        <v>17</v>
      </c>
      <c r="C16" s="9">
        <v>14</v>
      </c>
      <c r="D16" s="9">
        <v>24</v>
      </c>
      <c r="E16" s="9">
        <v>19</v>
      </c>
      <c r="F16" s="9">
        <v>5</v>
      </c>
      <c r="G16" s="9">
        <v>25</v>
      </c>
      <c r="H16" s="9">
        <v>25</v>
      </c>
      <c r="I16" s="9">
        <v>8</v>
      </c>
      <c r="J16" s="9">
        <v>2</v>
      </c>
      <c r="K16" s="9">
        <v>6</v>
      </c>
      <c r="L16" s="9">
        <v>9380</v>
      </c>
    </row>
    <row r="17" spans="1:12" ht="15" thickBot="1" x14ac:dyDescent="0.35">
      <c r="A17" s="8" t="s">
        <v>106</v>
      </c>
      <c r="B17" s="9">
        <v>31</v>
      </c>
      <c r="C17" s="9">
        <v>5</v>
      </c>
      <c r="D17" s="9">
        <v>27</v>
      </c>
      <c r="E17" s="9">
        <v>31</v>
      </c>
      <c r="F17" s="9">
        <v>6</v>
      </c>
      <c r="G17" s="9">
        <v>30</v>
      </c>
      <c r="H17" s="9">
        <v>9</v>
      </c>
      <c r="I17" s="9">
        <v>25</v>
      </c>
      <c r="J17" s="9">
        <v>25</v>
      </c>
      <c r="K17" s="9">
        <v>31</v>
      </c>
      <c r="L17" s="9">
        <v>11903</v>
      </c>
    </row>
    <row r="18" spans="1:12" ht="15" thickBot="1" x14ac:dyDescent="0.35">
      <c r="A18" s="8" t="s">
        <v>107</v>
      </c>
      <c r="B18" s="9">
        <v>27</v>
      </c>
      <c r="C18" s="9">
        <v>15</v>
      </c>
      <c r="D18" s="9">
        <v>22</v>
      </c>
      <c r="E18" s="9">
        <v>18</v>
      </c>
      <c r="F18" s="9">
        <v>24</v>
      </c>
      <c r="G18" s="9">
        <v>21</v>
      </c>
      <c r="H18" s="9">
        <v>29</v>
      </c>
      <c r="I18" s="9">
        <v>18</v>
      </c>
      <c r="J18" s="9">
        <v>16</v>
      </c>
      <c r="K18" s="9">
        <v>26</v>
      </c>
      <c r="L18" s="9">
        <v>8879</v>
      </c>
    </row>
    <row r="19" spans="1:12" ht="15" thickBot="1" x14ac:dyDescent="0.35">
      <c r="A19" s="8" t="s">
        <v>108</v>
      </c>
      <c r="B19" s="9">
        <v>30</v>
      </c>
      <c r="C19" s="9">
        <v>19</v>
      </c>
      <c r="D19" s="9">
        <v>10</v>
      </c>
      <c r="E19" s="9">
        <v>22</v>
      </c>
      <c r="F19" s="9">
        <v>9</v>
      </c>
      <c r="G19" s="9">
        <v>11</v>
      </c>
      <c r="H19" s="9">
        <v>30</v>
      </c>
      <c r="I19" s="9">
        <v>22</v>
      </c>
      <c r="J19" s="9">
        <v>24</v>
      </c>
      <c r="K19" s="9">
        <v>10</v>
      </c>
      <c r="L19" s="9">
        <v>11011</v>
      </c>
    </row>
    <row r="20" spans="1:12" ht="15" thickBot="1" x14ac:dyDescent="0.35">
      <c r="A20" s="8" t="s">
        <v>109</v>
      </c>
      <c r="B20" s="9">
        <v>25</v>
      </c>
      <c r="C20" s="9">
        <v>12</v>
      </c>
      <c r="D20" s="9">
        <v>16</v>
      </c>
      <c r="E20" s="9">
        <v>20</v>
      </c>
      <c r="F20" s="9">
        <v>18</v>
      </c>
      <c r="G20" s="9">
        <v>8</v>
      </c>
      <c r="H20" s="9">
        <v>12</v>
      </c>
      <c r="I20" s="9">
        <v>3</v>
      </c>
      <c r="J20" s="9">
        <v>11</v>
      </c>
      <c r="K20" s="9">
        <v>4</v>
      </c>
      <c r="L20" s="9">
        <v>10096</v>
      </c>
    </row>
    <row r="21" spans="1:12" ht="15" thickBot="1" x14ac:dyDescent="0.35">
      <c r="A21" s="8" t="s">
        <v>110</v>
      </c>
      <c r="B21" s="9">
        <v>26</v>
      </c>
      <c r="C21" s="9">
        <v>30</v>
      </c>
      <c r="D21" s="9">
        <v>21</v>
      </c>
      <c r="E21" s="9">
        <v>7</v>
      </c>
      <c r="F21" s="9">
        <v>4</v>
      </c>
      <c r="G21" s="9">
        <v>15</v>
      </c>
      <c r="H21" s="9">
        <v>27</v>
      </c>
      <c r="I21" s="9">
        <v>3</v>
      </c>
      <c r="J21" s="9">
        <v>17</v>
      </c>
      <c r="K21" s="9">
        <v>10</v>
      </c>
      <c r="L21" s="9">
        <v>9322</v>
      </c>
    </row>
    <row r="22" spans="1:12" ht="15" thickBot="1" x14ac:dyDescent="0.35">
      <c r="A22" s="8" t="s">
        <v>111</v>
      </c>
      <c r="B22" s="9">
        <v>12</v>
      </c>
      <c r="C22" s="9">
        <v>13</v>
      </c>
      <c r="D22" s="9">
        <v>9</v>
      </c>
      <c r="E22" s="9">
        <v>18</v>
      </c>
      <c r="F22" s="9">
        <v>2</v>
      </c>
      <c r="G22" s="9">
        <v>31</v>
      </c>
      <c r="H22" s="9">
        <v>23</v>
      </c>
      <c r="I22" s="9">
        <v>25</v>
      </c>
      <c r="J22" s="9">
        <v>8</v>
      </c>
      <c r="K22" s="9">
        <v>17</v>
      </c>
      <c r="L22" s="9">
        <v>5689</v>
      </c>
    </row>
    <row r="23" spans="1:12" ht="15" thickBot="1" x14ac:dyDescent="0.35">
      <c r="A23" s="8" t="s">
        <v>112</v>
      </c>
      <c r="B23" s="9">
        <v>8</v>
      </c>
      <c r="C23" s="9">
        <v>17</v>
      </c>
      <c r="D23" s="9">
        <v>18</v>
      </c>
      <c r="E23" s="9">
        <v>21</v>
      </c>
      <c r="F23" s="9">
        <v>11</v>
      </c>
      <c r="G23" s="9">
        <v>4</v>
      </c>
      <c r="H23" s="9">
        <v>11</v>
      </c>
      <c r="I23" s="9">
        <v>14</v>
      </c>
      <c r="J23" s="9">
        <v>23</v>
      </c>
      <c r="K23" s="9">
        <v>6</v>
      </c>
      <c r="L23" s="9">
        <v>7835</v>
      </c>
    </row>
    <row r="24" spans="1:12" ht="15" thickBot="1" x14ac:dyDescent="0.35">
      <c r="A24" s="8" t="s">
        <v>113</v>
      </c>
      <c r="B24" s="9">
        <v>22</v>
      </c>
      <c r="C24" s="9">
        <v>8</v>
      </c>
      <c r="D24" s="9">
        <v>1</v>
      </c>
      <c r="E24" s="9">
        <v>6</v>
      </c>
      <c r="F24" s="9">
        <v>19</v>
      </c>
      <c r="G24" s="9">
        <v>14</v>
      </c>
      <c r="H24" s="9">
        <v>6</v>
      </c>
      <c r="I24" s="9">
        <v>8</v>
      </c>
      <c r="J24" s="9">
        <v>26</v>
      </c>
      <c r="K24" s="9">
        <v>31</v>
      </c>
      <c r="L24" s="9">
        <v>7573</v>
      </c>
    </row>
    <row r="25" spans="1:12" ht="15" thickBot="1" x14ac:dyDescent="0.35">
      <c r="A25" s="8" t="s">
        <v>114</v>
      </c>
      <c r="B25" s="9">
        <v>4</v>
      </c>
      <c r="C25" s="9">
        <v>3</v>
      </c>
      <c r="D25" s="9">
        <v>14</v>
      </c>
      <c r="E25" s="9">
        <v>5</v>
      </c>
      <c r="F25" s="9">
        <v>21</v>
      </c>
      <c r="G25" s="9">
        <v>17</v>
      </c>
      <c r="H25" s="9">
        <v>10</v>
      </c>
      <c r="I25" s="9">
        <v>14</v>
      </c>
      <c r="J25" s="9">
        <v>16</v>
      </c>
      <c r="K25" s="9">
        <v>4</v>
      </c>
      <c r="L25" s="9">
        <v>8337</v>
      </c>
    </row>
    <row r="26" spans="1:12" ht="15" thickBot="1" x14ac:dyDescent="0.35">
      <c r="A26" s="8" t="s">
        <v>115</v>
      </c>
      <c r="B26" s="9">
        <v>18</v>
      </c>
      <c r="C26" s="9">
        <v>6</v>
      </c>
      <c r="D26" s="9">
        <v>6</v>
      </c>
      <c r="E26" s="9">
        <v>4</v>
      </c>
      <c r="F26" s="9">
        <v>12</v>
      </c>
      <c r="G26" s="9">
        <v>11</v>
      </c>
      <c r="H26" s="9">
        <v>3</v>
      </c>
      <c r="I26" s="9">
        <v>18</v>
      </c>
      <c r="J26" s="9">
        <v>5</v>
      </c>
      <c r="K26" s="9">
        <v>17</v>
      </c>
      <c r="L26" s="9">
        <v>9000</v>
      </c>
    </row>
    <row r="27" spans="1:12" ht="15" thickBot="1" x14ac:dyDescent="0.35">
      <c r="A27" s="8" t="s">
        <v>116</v>
      </c>
      <c r="B27" s="9">
        <v>2</v>
      </c>
      <c r="C27" s="9">
        <v>23</v>
      </c>
      <c r="D27" s="9">
        <v>3</v>
      </c>
      <c r="E27" s="9">
        <v>23</v>
      </c>
      <c r="F27" s="9">
        <v>23</v>
      </c>
      <c r="G27" s="9">
        <v>27</v>
      </c>
      <c r="H27" s="9">
        <v>31</v>
      </c>
      <c r="I27" s="9">
        <v>22</v>
      </c>
      <c r="J27" s="9">
        <v>5</v>
      </c>
      <c r="K27" s="9">
        <v>17</v>
      </c>
      <c r="L27" s="9">
        <v>7480</v>
      </c>
    </row>
    <row r="28" spans="1:12" ht="15" thickBot="1" x14ac:dyDescent="0.35">
      <c r="A28" s="8" t="s">
        <v>117</v>
      </c>
      <c r="B28" s="9">
        <v>28</v>
      </c>
      <c r="C28" s="9">
        <v>21</v>
      </c>
      <c r="D28" s="9">
        <v>26</v>
      </c>
      <c r="E28" s="9">
        <v>12</v>
      </c>
      <c r="F28" s="9">
        <v>17</v>
      </c>
      <c r="G28" s="9">
        <v>3</v>
      </c>
      <c r="H28" s="9">
        <v>19</v>
      </c>
      <c r="I28" s="9">
        <v>29</v>
      </c>
      <c r="J28" s="9">
        <v>30</v>
      </c>
      <c r="K28" s="9">
        <v>26</v>
      </c>
      <c r="L28" s="9">
        <v>11300</v>
      </c>
    </row>
    <row r="29" spans="1:12" ht="15" thickBot="1" x14ac:dyDescent="0.35">
      <c r="A29" s="8" t="s">
        <v>118</v>
      </c>
      <c r="B29" s="9">
        <v>6</v>
      </c>
      <c r="C29" s="9">
        <v>7</v>
      </c>
      <c r="D29" s="9">
        <v>29</v>
      </c>
      <c r="E29" s="9">
        <v>15</v>
      </c>
      <c r="F29" s="9">
        <v>25</v>
      </c>
      <c r="G29" s="9">
        <v>7</v>
      </c>
      <c r="H29" s="9">
        <v>4</v>
      </c>
      <c r="I29" s="9">
        <v>22</v>
      </c>
      <c r="J29" s="9">
        <v>8</v>
      </c>
      <c r="K29" s="9">
        <v>17</v>
      </c>
      <c r="L29" s="9">
        <v>5063</v>
      </c>
    </row>
    <row r="30" spans="1:12" ht="15" thickBot="1" x14ac:dyDescent="0.35">
      <c r="A30" s="8" t="s">
        <v>119</v>
      </c>
      <c r="B30" s="9">
        <v>3</v>
      </c>
      <c r="C30" s="9">
        <v>11</v>
      </c>
      <c r="D30" s="9">
        <v>28</v>
      </c>
      <c r="E30" s="9">
        <v>14</v>
      </c>
      <c r="F30" s="9">
        <v>31</v>
      </c>
      <c r="G30" s="9">
        <v>20</v>
      </c>
      <c r="H30" s="9">
        <v>24</v>
      </c>
      <c r="I30" s="9">
        <v>29</v>
      </c>
      <c r="J30" s="9">
        <v>21</v>
      </c>
      <c r="K30" s="9">
        <v>31</v>
      </c>
      <c r="L30" s="9">
        <v>11734</v>
      </c>
    </row>
    <row r="31" spans="1:12" ht="15" thickBot="1" x14ac:dyDescent="0.35">
      <c r="A31" s="8" t="s">
        <v>120</v>
      </c>
      <c r="B31" s="9">
        <v>11</v>
      </c>
      <c r="C31" s="9">
        <v>29</v>
      </c>
      <c r="D31" s="9">
        <v>2</v>
      </c>
      <c r="E31" s="9">
        <v>9</v>
      </c>
      <c r="F31" s="9">
        <v>7</v>
      </c>
      <c r="G31" s="9">
        <v>11</v>
      </c>
      <c r="H31" s="9">
        <v>18</v>
      </c>
      <c r="I31" s="9">
        <v>14</v>
      </c>
      <c r="J31" s="9">
        <v>13</v>
      </c>
      <c r="K31" s="9">
        <v>4</v>
      </c>
      <c r="L31" s="9">
        <v>8744</v>
      </c>
    </row>
    <row r="32" spans="1:12" ht="15" thickBot="1" x14ac:dyDescent="0.35">
      <c r="A32" s="8" t="s">
        <v>121</v>
      </c>
      <c r="B32" s="9">
        <v>2</v>
      </c>
      <c r="C32" s="9">
        <v>4</v>
      </c>
      <c r="D32" s="9">
        <v>15</v>
      </c>
      <c r="E32" s="9">
        <v>31</v>
      </c>
      <c r="F32" s="9">
        <v>16</v>
      </c>
      <c r="G32" s="9">
        <v>12</v>
      </c>
      <c r="H32" s="9">
        <v>17</v>
      </c>
      <c r="I32" s="9">
        <v>9</v>
      </c>
      <c r="J32" s="9">
        <v>31</v>
      </c>
      <c r="K32" s="9">
        <v>26</v>
      </c>
      <c r="L32" s="9">
        <v>5895</v>
      </c>
    </row>
    <row r="33" spans="1:12" ht="15" thickBot="1" x14ac:dyDescent="0.35">
      <c r="A33" s="8" t="s">
        <v>122</v>
      </c>
      <c r="B33" s="9">
        <v>23</v>
      </c>
      <c r="C33" s="9">
        <v>31</v>
      </c>
      <c r="D33" s="9">
        <v>17</v>
      </c>
      <c r="E33" s="9">
        <v>25</v>
      </c>
      <c r="F33" s="9">
        <v>14</v>
      </c>
      <c r="G33" s="9">
        <v>18</v>
      </c>
      <c r="H33" s="9">
        <v>26</v>
      </c>
      <c r="I33" s="9">
        <v>5</v>
      </c>
      <c r="J33" s="9">
        <v>2</v>
      </c>
      <c r="K33" s="9">
        <v>10</v>
      </c>
      <c r="L33" s="9">
        <v>7475</v>
      </c>
    </row>
    <row r="34" spans="1:12" ht="15" thickBot="1" x14ac:dyDescent="0.35">
      <c r="A34" s="8" t="s">
        <v>123</v>
      </c>
      <c r="B34" s="9">
        <v>17</v>
      </c>
      <c r="C34" s="9">
        <v>25</v>
      </c>
      <c r="D34" s="9">
        <v>19</v>
      </c>
      <c r="E34" s="9">
        <v>28</v>
      </c>
      <c r="F34" s="9">
        <v>22</v>
      </c>
      <c r="G34" s="9">
        <v>19</v>
      </c>
      <c r="H34" s="9">
        <v>15</v>
      </c>
      <c r="I34" s="9">
        <v>5</v>
      </c>
      <c r="J34" s="9">
        <v>19</v>
      </c>
      <c r="K34" s="9">
        <v>17</v>
      </c>
      <c r="L34" s="9">
        <v>11929</v>
      </c>
    </row>
    <row r="35" spans="1:12" ht="15" thickBot="1" x14ac:dyDescent="0.35">
      <c r="A35" s="8" t="s">
        <v>124</v>
      </c>
      <c r="B35" s="9">
        <v>14</v>
      </c>
      <c r="C35" s="9">
        <v>2</v>
      </c>
      <c r="D35" s="9">
        <v>25</v>
      </c>
      <c r="E35" s="9">
        <v>13</v>
      </c>
      <c r="F35" s="9">
        <v>14</v>
      </c>
      <c r="G35" s="9">
        <v>13</v>
      </c>
      <c r="H35" s="9">
        <v>28</v>
      </c>
      <c r="I35" s="9">
        <v>31</v>
      </c>
      <c r="J35" s="9">
        <v>5</v>
      </c>
      <c r="K35" s="9">
        <v>26</v>
      </c>
      <c r="L35" s="9">
        <v>5480</v>
      </c>
    </row>
    <row r="36" spans="1:12" ht="15" thickBot="1" x14ac:dyDescent="0.35">
      <c r="A36" s="8" t="s">
        <v>125</v>
      </c>
      <c r="B36" s="9">
        <v>20</v>
      </c>
      <c r="C36" s="9">
        <v>27</v>
      </c>
      <c r="D36" s="9">
        <v>12</v>
      </c>
      <c r="E36" s="9">
        <v>3</v>
      </c>
      <c r="F36" s="9">
        <v>28</v>
      </c>
      <c r="G36" s="9">
        <v>24</v>
      </c>
      <c r="H36" s="9">
        <v>2</v>
      </c>
      <c r="I36" s="9">
        <v>14</v>
      </c>
      <c r="J36" s="9">
        <v>6</v>
      </c>
      <c r="K36" s="9">
        <v>31</v>
      </c>
      <c r="L36" s="9">
        <v>11756</v>
      </c>
    </row>
    <row r="37" spans="1:12" ht="15" thickBot="1" x14ac:dyDescent="0.35">
      <c r="A37" s="8" t="s">
        <v>126</v>
      </c>
      <c r="B37" s="9">
        <v>11</v>
      </c>
      <c r="C37" s="9">
        <v>9</v>
      </c>
      <c r="D37" s="9">
        <v>4</v>
      </c>
      <c r="E37" s="9">
        <v>29</v>
      </c>
      <c r="F37" s="9">
        <v>29</v>
      </c>
      <c r="G37" s="9">
        <v>3</v>
      </c>
      <c r="H37" s="9">
        <v>16</v>
      </c>
      <c r="I37" s="9">
        <v>31</v>
      </c>
      <c r="J37" s="9">
        <v>10</v>
      </c>
      <c r="K37" s="9">
        <v>17</v>
      </c>
      <c r="L37" s="9">
        <v>10942</v>
      </c>
    </row>
    <row r="38" spans="1:12" ht="15" thickBot="1" x14ac:dyDescent="0.35">
      <c r="A38" s="8" t="s">
        <v>127</v>
      </c>
      <c r="B38" s="9">
        <v>11</v>
      </c>
      <c r="C38" s="9">
        <v>18</v>
      </c>
      <c r="D38" s="9">
        <v>23</v>
      </c>
      <c r="E38" s="9">
        <v>10</v>
      </c>
      <c r="F38" s="9">
        <v>8</v>
      </c>
      <c r="G38" s="9">
        <v>28</v>
      </c>
      <c r="H38" s="9">
        <v>1</v>
      </c>
      <c r="I38" s="9">
        <v>18</v>
      </c>
      <c r="J38" s="9">
        <v>14</v>
      </c>
      <c r="K38" s="9">
        <v>26</v>
      </c>
      <c r="L38" s="9">
        <v>9400</v>
      </c>
    </row>
    <row r="39" spans="1:12" ht="18.600000000000001" thickBot="1" x14ac:dyDescent="0.35">
      <c r="A39" s="4"/>
    </row>
    <row r="40" spans="1:12" ht="15" thickBot="1" x14ac:dyDescent="0.35">
      <c r="A40" s="8" t="s">
        <v>128</v>
      </c>
      <c r="B40" s="8" t="s">
        <v>76</v>
      </c>
      <c r="C40" s="8" t="s">
        <v>77</v>
      </c>
      <c r="D40" s="8" t="s">
        <v>78</v>
      </c>
      <c r="E40" s="8" t="s">
        <v>79</v>
      </c>
      <c r="F40" s="8" t="s">
        <v>80</v>
      </c>
      <c r="G40" s="8" t="s">
        <v>81</v>
      </c>
      <c r="H40" s="8" t="s">
        <v>82</v>
      </c>
      <c r="I40" s="8" t="s">
        <v>83</v>
      </c>
      <c r="J40" s="8" t="s">
        <v>84</v>
      </c>
      <c r="K40" s="8" t="s">
        <v>85</v>
      </c>
    </row>
    <row r="41" spans="1:12" ht="15" thickBot="1" x14ac:dyDescent="0.35">
      <c r="A41" s="8" t="s">
        <v>129</v>
      </c>
      <c r="B41" s="9" t="s">
        <v>278</v>
      </c>
      <c r="C41" s="9" t="s">
        <v>279</v>
      </c>
      <c r="D41" s="9" t="s">
        <v>280</v>
      </c>
      <c r="E41" s="9" t="s">
        <v>281</v>
      </c>
      <c r="F41" s="9" t="s">
        <v>282</v>
      </c>
      <c r="G41" s="9" t="s">
        <v>283</v>
      </c>
      <c r="H41" s="9" t="s">
        <v>284</v>
      </c>
      <c r="I41" s="9" t="s">
        <v>285</v>
      </c>
      <c r="J41" s="9" t="s">
        <v>286</v>
      </c>
      <c r="K41" s="9" t="s">
        <v>287</v>
      </c>
    </row>
    <row r="42" spans="1:12" ht="15" thickBot="1" x14ac:dyDescent="0.35">
      <c r="A42" s="8" t="s">
        <v>150</v>
      </c>
      <c r="B42" s="9" t="s">
        <v>278</v>
      </c>
      <c r="C42" s="9" t="s">
        <v>288</v>
      </c>
      <c r="D42" s="9" t="s">
        <v>280</v>
      </c>
      <c r="E42" s="9" t="s">
        <v>281</v>
      </c>
      <c r="F42" s="9" t="s">
        <v>289</v>
      </c>
      <c r="G42" s="9" t="s">
        <v>283</v>
      </c>
      <c r="H42" s="9" t="s">
        <v>284</v>
      </c>
      <c r="I42" s="9" t="s">
        <v>285</v>
      </c>
      <c r="J42" s="9" t="s">
        <v>286</v>
      </c>
      <c r="K42" s="9" t="s">
        <v>287</v>
      </c>
    </row>
    <row r="43" spans="1:12" ht="15" thickBot="1" x14ac:dyDescent="0.35">
      <c r="A43" s="8" t="s">
        <v>156</v>
      </c>
      <c r="B43" s="9" t="s">
        <v>278</v>
      </c>
      <c r="C43" s="9" t="s">
        <v>288</v>
      </c>
      <c r="D43" s="9" t="s">
        <v>280</v>
      </c>
      <c r="E43" s="9" t="s">
        <v>281</v>
      </c>
      <c r="F43" s="9" t="s">
        <v>289</v>
      </c>
      <c r="G43" s="9" t="s">
        <v>283</v>
      </c>
      <c r="H43" s="9" t="s">
        <v>154</v>
      </c>
      <c r="I43" s="9" t="s">
        <v>285</v>
      </c>
      <c r="J43" s="9" t="s">
        <v>290</v>
      </c>
      <c r="K43" s="9" t="s">
        <v>287</v>
      </c>
    </row>
    <row r="44" spans="1:12" ht="15" thickBot="1" x14ac:dyDescent="0.35">
      <c r="A44" s="8" t="s">
        <v>160</v>
      </c>
      <c r="B44" s="9" t="s">
        <v>291</v>
      </c>
      <c r="C44" s="9" t="s">
        <v>288</v>
      </c>
      <c r="D44" s="9" t="s">
        <v>280</v>
      </c>
      <c r="E44" s="9" t="s">
        <v>292</v>
      </c>
      <c r="F44" s="9" t="s">
        <v>289</v>
      </c>
      <c r="G44" s="9" t="s">
        <v>293</v>
      </c>
      <c r="H44" s="9" t="s">
        <v>154</v>
      </c>
      <c r="I44" s="9" t="s">
        <v>294</v>
      </c>
      <c r="J44" s="9" t="s">
        <v>290</v>
      </c>
      <c r="K44" s="9" t="s">
        <v>287</v>
      </c>
    </row>
    <row r="45" spans="1:12" ht="15" thickBot="1" x14ac:dyDescent="0.35">
      <c r="A45" s="8" t="s">
        <v>165</v>
      </c>
      <c r="B45" s="9" t="s">
        <v>291</v>
      </c>
      <c r="C45" s="9" t="s">
        <v>288</v>
      </c>
      <c r="D45" s="9" t="s">
        <v>280</v>
      </c>
      <c r="E45" s="9" t="s">
        <v>295</v>
      </c>
      <c r="F45" s="9" t="s">
        <v>289</v>
      </c>
      <c r="G45" s="9" t="s">
        <v>293</v>
      </c>
      <c r="H45" s="9" t="s">
        <v>154</v>
      </c>
      <c r="I45" s="9" t="s">
        <v>294</v>
      </c>
      <c r="J45" s="9" t="s">
        <v>290</v>
      </c>
      <c r="K45" s="9" t="s">
        <v>287</v>
      </c>
    </row>
    <row r="46" spans="1:12" ht="15" thickBot="1" x14ac:dyDescent="0.35">
      <c r="A46" s="8" t="s">
        <v>169</v>
      </c>
      <c r="B46" s="9" t="s">
        <v>296</v>
      </c>
      <c r="C46" s="9" t="s">
        <v>297</v>
      </c>
      <c r="D46" s="9" t="s">
        <v>280</v>
      </c>
      <c r="E46" s="9" t="s">
        <v>154</v>
      </c>
      <c r="F46" s="9" t="s">
        <v>289</v>
      </c>
      <c r="G46" s="9" t="s">
        <v>293</v>
      </c>
      <c r="H46" s="9" t="s">
        <v>154</v>
      </c>
      <c r="I46" s="9" t="s">
        <v>298</v>
      </c>
      <c r="J46" s="9" t="s">
        <v>290</v>
      </c>
      <c r="K46" s="9" t="s">
        <v>287</v>
      </c>
    </row>
    <row r="47" spans="1:12" ht="15" thickBot="1" x14ac:dyDescent="0.35">
      <c r="A47" s="8" t="s">
        <v>174</v>
      </c>
      <c r="B47" s="9" t="s">
        <v>296</v>
      </c>
      <c r="C47" s="9" t="s">
        <v>297</v>
      </c>
      <c r="D47" s="9" t="s">
        <v>280</v>
      </c>
      <c r="E47" s="9" t="s">
        <v>154</v>
      </c>
      <c r="F47" s="9" t="s">
        <v>299</v>
      </c>
      <c r="G47" s="9" t="s">
        <v>293</v>
      </c>
      <c r="H47" s="9" t="s">
        <v>154</v>
      </c>
      <c r="I47" s="9" t="s">
        <v>298</v>
      </c>
      <c r="J47" s="9" t="s">
        <v>290</v>
      </c>
      <c r="K47" s="9" t="s">
        <v>300</v>
      </c>
    </row>
    <row r="48" spans="1:12" ht="15" thickBot="1" x14ac:dyDescent="0.35">
      <c r="A48" s="8" t="s">
        <v>176</v>
      </c>
      <c r="B48" s="9" t="s">
        <v>154</v>
      </c>
      <c r="C48" s="9" t="s">
        <v>297</v>
      </c>
      <c r="D48" s="9" t="s">
        <v>301</v>
      </c>
      <c r="E48" s="9" t="s">
        <v>154</v>
      </c>
      <c r="F48" s="9" t="s">
        <v>299</v>
      </c>
      <c r="G48" s="9" t="s">
        <v>293</v>
      </c>
      <c r="H48" s="9" t="s">
        <v>154</v>
      </c>
      <c r="I48" s="9" t="s">
        <v>298</v>
      </c>
      <c r="J48" s="9" t="s">
        <v>290</v>
      </c>
      <c r="K48" s="9" t="s">
        <v>300</v>
      </c>
    </row>
    <row r="49" spans="1:11" ht="15" thickBot="1" x14ac:dyDescent="0.35">
      <c r="A49" s="8" t="s">
        <v>180</v>
      </c>
      <c r="B49" s="9" t="s">
        <v>154</v>
      </c>
      <c r="C49" s="9" t="s">
        <v>297</v>
      </c>
      <c r="D49" s="9" t="s">
        <v>302</v>
      </c>
      <c r="E49" s="9" t="s">
        <v>154</v>
      </c>
      <c r="F49" s="9" t="s">
        <v>299</v>
      </c>
      <c r="G49" s="9" t="s">
        <v>293</v>
      </c>
      <c r="H49" s="9" t="s">
        <v>154</v>
      </c>
      <c r="I49" s="9" t="s">
        <v>298</v>
      </c>
      <c r="J49" s="9" t="s">
        <v>290</v>
      </c>
      <c r="K49" s="9" t="s">
        <v>300</v>
      </c>
    </row>
    <row r="50" spans="1:11" ht="15" thickBot="1" x14ac:dyDescent="0.35">
      <c r="A50" s="8" t="s">
        <v>183</v>
      </c>
      <c r="B50" s="9" t="s">
        <v>154</v>
      </c>
      <c r="C50" s="9" t="s">
        <v>297</v>
      </c>
      <c r="D50" s="9" t="s">
        <v>302</v>
      </c>
      <c r="E50" s="9" t="s">
        <v>154</v>
      </c>
      <c r="F50" s="9" t="s">
        <v>299</v>
      </c>
      <c r="G50" s="9" t="s">
        <v>293</v>
      </c>
      <c r="H50" s="9" t="s">
        <v>154</v>
      </c>
      <c r="I50" s="9" t="s">
        <v>298</v>
      </c>
      <c r="J50" s="9" t="s">
        <v>290</v>
      </c>
      <c r="K50" s="9" t="s">
        <v>300</v>
      </c>
    </row>
    <row r="51" spans="1:11" ht="15" thickBot="1" x14ac:dyDescent="0.35">
      <c r="A51" s="8" t="s">
        <v>185</v>
      </c>
      <c r="B51" s="9" t="s">
        <v>154</v>
      </c>
      <c r="C51" s="9" t="s">
        <v>297</v>
      </c>
      <c r="D51" s="9" t="s">
        <v>303</v>
      </c>
      <c r="E51" s="9" t="s">
        <v>154</v>
      </c>
      <c r="F51" s="9" t="s">
        <v>304</v>
      </c>
      <c r="G51" s="9" t="s">
        <v>293</v>
      </c>
      <c r="H51" s="9" t="s">
        <v>154</v>
      </c>
      <c r="I51" s="9" t="s">
        <v>298</v>
      </c>
      <c r="J51" s="9" t="s">
        <v>290</v>
      </c>
      <c r="K51" s="9" t="s">
        <v>154</v>
      </c>
    </row>
    <row r="52" spans="1:11" ht="15" thickBot="1" x14ac:dyDescent="0.35">
      <c r="A52" s="8" t="s">
        <v>187</v>
      </c>
      <c r="B52" s="9" t="s">
        <v>154</v>
      </c>
      <c r="C52" s="9" t="s">
        <v>297</v>
      </c>
      <c r="D52" s="9" t="s">
        <v>303</v>
      </c>
      <c r="E52" s="9" t="s">
        <v>154</v>
      </c>
      <c r="F52" s="9" t="s">
        <v>154</v>
      </c>
      <c r="G52" s="9" t="s">
        <v>293</v>
      </c>
      <c r="H52" s="9" t="s">
        <v>154</v>
      </c>
      <c r="I52" s="9" t="s">
        <v>298</v>
      </c>
      <c r="J52" s="9" t="s">
        <v>290</v>
      </c>
      <c r="K52" s="9" t="s">
        <v>154</v>
      </c>
    </row>
    <row r="53" spans="1:11" ht="15" thickBot="1" x14ac:dyDescent="0.35">
      <c r="A53" s="8" t="s">
        <v>189</v>
      </c>
      <c r="B53" s="9" t="s">
        <v>154</v>
      </c>
      <c r="C53" s="9" t="s">
        <v>297</v>
      </c>
      <c r="D53" s="9" t="s">
        <v>303</v>
      </c>
      <c r="E53" s="9" t="s">
        <v>154</v>
      </c>
      <c r="F53" s="9" t="s">
        <v>154</v>
      </c>
      <c r="G53" s="9" t="s">
        <v>293</v>
      </c>
      <c r="H53" s="9" t="s">
        <v>154</v>
      </c>
      <c r="I53" s="9" t="s">
        <v>298</v>
      </c>
      <c r="J53" s="9" t="s">
        <v>290</v>
      </c>
      <c r="K53" s="9" t="s">
        <v>154</v>
      </c>
    </row>
    <row r="54" spans="1:11" ht="15" thickBot="1" x14ac:dyDescent="0.35">
      <c r="A54" s="8" t="s">
        <v>191</v>
      </c>
      <c r="B54" s="9" t="s">
        <v>154</v>
      </c>
      <c r="C54" s="9" t="s">
        <v>297</v>
      </c>
      <c r="D54" s="9" t="s">
        <v>303</v>
      </c>
      <c r="E54" s="9" t="s">
        <v>154</v>
      </c>
      <c r="F54" s="9" t="s">
        <v>154</v>
      </c>
      <c r="G54" s="9" t="s">
        <v>293</v>
      </c>
      <c r="H54" s="9" t="s">
        <v>154</v>
      </c>
      <c r="I54" s="9" t="s">
        <v>298</v>
      </c>
      <c r="J54" s="9" t="s">
        <v>290</v>
      </c>
      <c r="K54" s="9" t="s">
        <v>154</v>
      </c>
    </row>
    <row r="55" spans="1:11" ht="15" thickBot="1" x14ac:dyDescent="0.35">
      <c r="A55" s="8" t="s">
        <v>194</v>
      </c>
      <c r="B55" s="9" t="s">
        <v>154</v>
      </c>
      <c r="C55" s="9" t="s">
        <v>297</v>
      </c>
      <c r="D55" s="9" t="s">
        <v>303</v>
      </c>
      <c r="E55" s="9" t="s">
        <v>154</v>
      </c>
      <c r="F55" s="9" t="s">
        <v>154</v>
      </c>
      <c r="G55" s="9" t="s">
        <v>293</v>
      </c>
      <c r="H55" s="9" t="s">
        <v>154</v>
      </c>
      <c r="I55" s="9" t="s">
        <v>298</v>
      </c>
      <c r="J55" s="9" t="s">
        <v>290</v>
      </c>
      <c r="K55" s="9" t="s">
        <v>154</v>
      </c>
    </row>
    <row r="56" spans="1:11" ht="15" thickBot="1" x14ac:dyDescent="0.35">
      <c r="A56" s="8" t="s">
        <v>196</v>
      </c>
      <c r="B56" s="9" t="s">
        <v>154</v>
      </c>
      <c r="C56" s="9" t="s">
        <v>297</v>
      </c>
      <c r="D56" s="9" t="s">
        <v>303</v>
      </c>
      <c r="E56" s="9" t="s">
        <v>154</v>
      </c>
      <c r="F56" s="9" t="s">
        <v>154</v>
      </c>
      <c r="G56" s="9" t="s">
        <v>293</v>
      </c>
      <c r="H56" s="9" t="s">
        <v>154</v>
      </c>
      <c r="I56" s="9" t="s">
        <v>298</v>
      </c>
      <c r="J56" s="9" t="s">
        <v>290</v>
      </c>
      <c r="K56" s="9" t="s">
        <v>154</v>
      </c>
    </row>
    <row r="57" spans="1:11" ht="15" thickBot="1" x14ac:dyDescent="0.35">
      <c r="A57" s="8" t="s">
        <v>198</v>
      </c>
      <c r="B57" s="9" t="s">
        <v>154</v>
      </c>
      <c r="C57" s="9" t="s">
        <v>297</v>
      </c>
      <c r="D57" s="9" t="s">
        <v>303</v>
      </c>
      <c r="E57" s="9" t="s">
        <v>154</v>
      </c>
      <c r="F57" s="9" t="s">
        <v>154</v>
      </c>
      <c r="G57" s="9" t="s">
        <v>293</v>
      </c>
      <c r="H57" s="9" t="s">
        <v>154</v>
      </c>
      <c r="I57" s="9" t="s">
        <v>298</v>
      </c>
      <c r="J57" s="9" t="s">
        <v>290</v>
      </c>
      <c r="K57" s="9" t="s">
        <v>154</v>
      </c>
    </row>
    <row r="58" spans="1:11" ht="15" thickBot="1" x14ac:dyDescent="0.35">
      <c r="A58" s="8" t="s">
        <v>200</v>
      </c>
      <c r="B58" s="9" t="s">
        <v>154</v>
      </c>
      <c r="C58" s="9" t="s">
        <v>297</v>
      </c>
      <c r="D58" s="9" t="s">
        <v>303</v>
      </c>
      <c r="E58" s="9" t="s">
        <v>154</v>
      </c>
      <c r="F58" s="9" t="s">
        <v>154</v>
      </c>
      <c r="G58" s="9" t="s">
        <v>293</v>
      </c>
      <c r="H58" s="9" t="s">
        <v>154</v>
      </c>
      <c r="I58" s="9" t="s">
        <v>298</v>
      </c>
      <c r="J58" s="9" t="s">
        <v>290</v>
      </c>
      <c r="K58" s="9" t="s">
        <v>154</v>
      </c>
    </row>
    <row r="59" spans="1:11" ht="15" thickBot="1" x14ac:dyDescent="0.35">
      <c r="A59" s="8" t="s">
        <v>201</v>
      </c>
      <c r="B59" s="9" t="s">
        <v>154</v>
      </c>
      <c r="C59" s="9" t="s">
        <v>297</v>
      </c>
      <c r="D59" s="9" t="s">
        <v>303</v>
      </c>
      <c r="E59" s="9" t="s">
        <v>154</v>
      </c>
      <c r="F59" s="9" t="s">
        <v>154</v>
      </c>
      <c r="G59" s="9" t="s">
        <v>293</v>
      </c>
      <c r="H59" s="9" t="s">
        <v>154</v>
      </c>
      <c r="I59" s="9" t="s">
        <v>298</v>
      </c>
      <c r="J59" s="9" t="s">
        <v>290</v>
      </c>
      <c r="K59" s="9" t="s">
        <v>154</v>
      </c>
    </row>
    <row r="60" spans="1:11" ht="15" thickBot="1" x14ac:dyDescent="0.35">
      <c r="A60" s="8" t="s">
        <v>202</v>
      </c>
      <c r="B60" s="9" t="s">
        <v>154</v>
      </c>
      <c r="C60" s="9" t="s">
        <v>297</v>
      </c>
      <c r="D60" s="9" t="s">
        <v>303</v>
      </c>
      <c r="E60" s="9" t="s">
        <v>154</v>
      </c>
      <c r="F60" s="9" t="s">
        <v>154</v>
      </c>
      <c r="G60" s="9" t="s">
        <v>293</v>
      </c>
      <c r="H60" s="9" t="s">
        <v>154</v>
      </c>
      <c r="I60" s="9" t="s">
        <v>298</v>
      </c>
      <c r="J60" s="9" t="s">
        <v>290</v>
      </c>
      <c r="K60" s="9" t="s">
        <v>154</v>
      </c>
    </row>
    <row r="61" spans="1:11" ht="15" thickBot="1" x14ac:dyDescent="0.35">
      <c r="A61" s="8" t="s">
        <v>203</v>
      </c>
      <c r="B61" s="9" t="s">
        <v>154</v>
      </c>
      <c r="C61" s="9" t="s">
        <v>297</v>
      </c>
      <c r="D61" s="9" t="s">
        <v>303</v>
      </c>
      <c r="E61" s="9" t="s">
        <v>154</v>
      </c>
      <c r="F61" s="9" t="s">
        <v>154</v>
      </c>
      <c r="G61" s="9" t="s">
        <v>293</v>
      </c>
      <c r="H61" s="9" t="s">
        <v>154</v>
      </c>
      <c r="I61" s="9" t="s">
        <v>298</v>
      </c>
      <c r="J61" s="9" t="s">
        <v>290</v>
      </c>
      <c r="K61" s="9" t="s">
        <v>154</v>
      </c>
    </row>
    <row r="62" spans="1:11" ht="15" thickBot="1" x14ac:dyDescent="0.35">
      <c r="A62" s="8" t="s">
        <v>205</v>
      </c>
      <c r="B62" s="9" t="s">
        <v>154</v>
      </c>
      <c r="C62" s="9" t="s">
        <v>297</v>
      </c>
      <c r="D62" s="9" t="s">
        <v>303</v>
      </c>
      <c r="E62" s="9" t="s">
        <v>154</v>
      </c>
      <c r="F62" s="9" t="s">
        <v>154</v>
      </c>
      <c r="G62" s="9" t="s">
        <v>293</v>
      </c>
      <c r="H62" s="9" t="s">
        <v>154</v>
      </c>
      <c r="I62" s="9" t="s">
        <v>298</v>
      </c>
      <c r="J62" s="9" t="s">
        <v>290</v>
      </c>
      <c r="K62" s="9" t="s">
        <v>154</v>
      </c>
    </row>
    <row r="63" spans="1:11" ht="15" thickBot="1" x14ac:dyDescent="0.35">
      <c r="A63" s="8" t="s">
        <v>206</v>
      </c>
      <c r="B63" s="9" t="s">
        <v>154</v>
      </c>
      <c r="C63" s="9" t="s">
        <v>297</v>
      </c>
      <c r="D63" s="9" t="s">
        <v>303</v>
      </c>
      <c r="E63" s="9" t="s">
        <v>154</v>
      </c>
      <c r="F63" s="9" t="s">
        <v>154</v>
      </c>
      <c r="G63" s="9" t="s">
        <v>293</v>
      </c>
      <c r="H63" s="9" t="s">
        <v>154</v>
      </c>
      <c r="I63" s="9" t="s">
        <v>298</v>
      </c>
      <c r="J63" s="9" t="s">
        <v>290</v>
      </c>
      <c r="K63" s="9" t="s">
        <v>154</v>
      </c>
    </row>
    <row r="64" spans="1:11" ht="15" thickBot="1" x14ac:dyDescent="0.35">
      <c r="A64" s="8" t="s">
        <v>207</v>
      </c>
      <c r="B64" s="9" t="s">
        <v>154</v>
      </c>
      <c r="C64" s="9" t="s">
        <v>297</v>
      </c>
      <c r="D64" s="9" t="s">
        <v>303</v>
      </c>
      <c r="E64" s="9" t="s">
        <v>154</v>
      </c>
      <c r="F64" s="9" t="s">
        <v>154</v>
      </c>
      <c r="G64" s="9" t="s">
        <v>293</v>
      </c>
      <c r="H64" s="9" t="s">
        <v>154</v>
      </c>
      <c r="I64" s="9" t="s">
        <v>298</v>
      </c>
      <c r="J64" s="9" t="s">
        <v>290</v>
      </c>
      <c r="K64" s="9" t="s">
        <v>154</v>
      </c>
    </row>
    <row r="65" spans="1:11" ht="15" thickBot="1" x14ac:dyDescent="0.35">
      <c r="A65" s="8" t="s">
        <v>208</v>
      </c>
      <c r="B65" s="9" t="s">
        <v>154</v>
      </c>
      <c r="C65" s="9" t="s">
        <v>297</v>
      </c>
      <c r="D65" s="9" t="s">
        <v>303</v>
      </c>
      <c r="E65" s="9" t="s">
        <v>154</v>
      </c>
      <c r="F65" s="9" t="s">
        <v>154</v>
      </c>
      <c r="G65" s="9" t="s">
        <v>293</v>
      </c>
      <c r="H65" s="9" t="s">
        <v>154</v>
      </c>
      <c r="I65" s="9" t="s">
        <v>298</v>
      </c>
      <c r="J65" s="9" t="s">
        <v>290</v>
      </c>
      <c r="K65" s="9" t="s">
        <v>154</v>
      </c>
    </row>
    <row r="66" spans="1:11" ht="15" thickBot="1" x14ac:dyDescent="0.35">
      <c r="A66" s="8" t="s">
        <v>209</v>
      </c>
      <c r="B66" s="9" t="s">
        <v>154</v>
      </c>
      <c r="C66" s="9" t="s">
        <v>305</v>
      </c>
      <c r="D66" s="9" t="s">
        <v>303</v>
      </c>
      <c r="E66" s="9" t="s">
        <v>154</v>
      </c>
      <c r="F66" s="9" t="s">
        <v>154</v>
      </c>
      <c r="G66" s="9" t="s">
        <v>293</v>
      </c>
      <c r="H66" s="9" t="s">
        <v>154</v>
      </c>
      <c r="I66" s="9" t="s">
        <v>298</v>
      </c>
      <c r="J66" s="9" t="s">
        <v>154</v>
      </c>
      <c r="K66" s="9" t="s">
        <v>154</v>
      </c>
    </row>
    <row r="67" spans="1:11" ht="15" thickBot="1" x14ac:dyDescent="0.35">
      <c r="A67" s="8" t="s">
        <v>210</v>
      </c>
      <c r="B67" s="9" t="s">
        <v>154</v>
      </c>
      <c r="C67" s="9" t="s">
        <v>305</v>
      </c>
      <c r="D67" s="9" t="s">
        <v>303</v>
      </c>
      <c r="E67" s="9" t="s">
        <v>154</v>
      </c>
      <c r="F67" s="9" t="s">
        <v>154</v>
      </c>
      <c r="G67" s="9" t="s">
        <v>154</v>
      </c>
      <c r="H67" s="9" t="s">
        <v>154</v>
      </c>
      <c r="I67" s="9" t="s">
        <v>298</v>
      </c>
      <c r="J67" s="9" t="s">
        <v>154</v>
      </c>
      <c r="K67" s="9" t="s">
        <v>154</v>
      </c>
    </row>
    <row r="68" spans="1:11" ht="15" thickBot="1" x14ac:dyDescent="0.35">
      <c r="A68" s="8" t="s">
        <v>211</v>
      </c>
      <c r="B68" s="9" t="s">
        <v>154</v>
      </c>
      <c r="C68" s="9" t="s">
        <v>306</v>
      </c>
      <c r="D68" s="9" t="s">
        <v>303</v>
      </c>
      <c r="E68" s="9" t="s">
        <v>154</v>
      </c>
      <c r="F68" s="9" t="s">
        <v>154</v>
      </c>
      <c r="G68" s="9" t="s">
        <v>154</v>
      </c>
      <c r="H68" s="9" t="s">
        <v>154</v>
      </c>
      <c r="I68" s="9" t="s">
        <v>298</v>
      </c>
      <c r="J68" s="9" t="s">
        <v>154</v>
      </c>
      <c r="K68" s="9" t="s">
        <v>154</v>
      </c>
    </row>
    <row r="69" spans="1:11" ht="15" thickBot="1" x14ac:dyDescent="0.35">
      <c r="A69" s="8" t="s">
        <v>212</v>
      </c>
      <c r="B69" s="9" t="s">
        <v>154</v>
      </c>
      <c r="C69" s="9" t="s">
        <v>306</v>
      </c>
      <c r="D69" s="9" t="s">
        <v>154</v>
      </c>
      <c r="E69" s="9" t="s">
        <v>154</v>
      </c>
      <c r="F69" s="9" t="s">
        <v>154</v>
      </c>
      <c r="G69" s="9" t="s">
        <v>154</v>
      </c>
      <c r="H69" s="9" t="s">
        <v>154</v>
      </c>
      <c r="I69" s="9" t="s">
        <v>298</v>
      </c>
      <c r="J69" s="9" t="s">
        <v>154</v>
      </c>
      <c r="K69" s="9" t="s">
        <v>154</v>
      </c>
    </row>
    <row r="70" spans="1:11" ht="15" thickBot="1" x14ac:dyDescent="0.35">
      <c r="A70" s="8" t="s">
        <v>213</v>
      </c>
      <c r="B70" s="9" t="s">
        <v>154</v>
      </c>
      <c r="C70" s="9" t="s">
        <v>154</v>
      </c>
      <c r="D70" s="9" t="s">
        <v>154</v>
      </c>
      <c r="E70" s="9" t="s">
        <v>154</v>
      </c>
      <c r="F70" s="9" t="s">
        <v>154</v>
      </c>
      <c r="G70" s="9" t="s">
        <v>154</v>
      </c>
      <c r="H70" s="9" t="s">
        <v>154</v>
      </c>
      <c r="I70" s="9" t="s">
        <v>154</v>
      </c>
      <c r="J70" s="9" t="s">
        <v>154</v>
      </c>
      <c r="K70" s="9" t="s">
        <v>154</v>
      </c>
    </row>
    <row r="71" spans="1:11" ht="15" thickBot="1" x14ac:dyDescent="0.35">
      <c r="A71" s="8" t="s">
        <v>214</v>
      </c>
      <c r="B71" s="9" t="s">
        <v>154</v>
      </c>
      <c r="C71" s="9" t="s">
        <v>154</v>
      </c>
      <c r="D71" s="9" t="s">
        <v>154</v>
      </c>
      <c r="E71" s="9" t="s">
        <v>154</v>
      </c>
      <c r="F71" s="9" t="s">
        <v>154</v>
      </c>
      <c r="G71" s="9" t="s">
        <v>154</v>
      </c>
      <c r="H71" s="9" t="s">
        <v>154</v>
      </c>
      <c r="I71" s="9" t="s">
        <v>154</v>
      </c>
      <c r="J71" s="9" t="s">
        <v>154</v>
      </c>
      <c r="K71" s="9" t="s">
        <v>154</v>
      </c>
    </row>
    <row r="72" spans="1:11" ht="18.600000000000001" thickBot="1" x14ac:dyDescent="0.35">
      <c r="A72" s="4"/>
    </row>
    <row r="73" spans="1:11" ht="15" thickBot="1" x14ac:dyDescent="0.35">
      <c r="A73" s="8" t="s">
        <v>215</v>
      </c>
      <c r="B73" s="8" t="s">
        <v>76</v>
      </c>
      <c r="C73" s="8" t="s">
        <v>77</v>
      </c>
      <c r="D73" s="8" t="s">
        <v>78</v>
      </c>
      <c r="E73" s="8" t="s">
        <v>79</v>
      </c>
      <c r="F73" s="8" t="s">
        <v>80</v>
      </c>
      <c r="G73" s="8" t="s">
        <v>81</v>
      </c>
      <c r="H73" s="8" t="s">
        <v>82</v>
      </c>
      <c r="I73" s="8" t="s">
        <v>83</v>
      </c>
      <c r="J73" s="8" t="s">
        <v>84</v>
      </c>
      <c r="K73" s="8" t="s">
        <v>85</v>
      </c>
    </row>
    <row r="74" spans="1:11" ht="15" thickBot="1" x14ac:dyDescent="0.35">
      <c r="A74" s="8" t="s">
        <v>129</v>
      </c>
      <c r="B74" s="9">
        <v>1983.8</v>
      </c>
      <c r="C74" s="9">
        <v>3911.8</v>
      </c>
      <c r="D74" s="9">
        <v>2536.4</v>
      </c>
      <c r="E74" s="9">
        <v>3367</v>
      </c>
      <c r="F74" s="9">
        <v>3781.1</v>
      </c>
      <c r="G74" s="9">
        <v>4105.2</v>
      </c>
      <c r="H74" s="9">
        <v>2236.9</v>
      </c>
      <c r="I74" s="9">
        <v>4069.9</v>
      </c>
      <c r="J74" s="9">
        <v>1737.6</v>
      </c>
      <c r="K74" s="9">
        <v>496.8</v>
      </c>
    </row>
    <row r="75" spans="1:11" ht="15" thickBot="1" x14ac:dyDescent="0.35">
      <c r="A75" s="8" t="s">
        <v>150</v>
      </c>
      <c r="B75" s="9">
        <v>1983.8</v>
      </c>
      <c r="C75" s="9">
        <v>3060.1</v>
      </c>
      <c r="D75" s="9">
        <v>2536.4</v>
      </c>
      <c r="E75" s="9">
        <v>3367</v>
      </c>
      <c r="F75" s="9">
        <v>2164.4</v>
      </c>
      <c r="G75" s="9">
        <v>4105.2</v>
      </c>
      <c r="H75" s="9">
        <v>2236.9</v>
      </c>
      <c r="I75" s="9">
        <v>4069.9</v>
      </c>
      <c r="J75" s="9">
        <v>1737.6</v>
      </c>
      <c r="K75" s="9">
        <v>496.8</v>
      </c>
    </row>
    <row r="76" spans="1:11" ht="15" thickBot="1" x14ac:dyDescent="0.35">
      <c r="A76" s="8" t="s">
        <v>156</v>
      </c>
      <c r="B76" s="9">
        <v>1983.8</v>
      </c>
      <c r="C76" s="9">
        <v>3060.1</v>
      </c>
      <c r="D76" s="9">
        <v>2536.4</v>
      </c>
      <c r="E76" s="9">
        <v>3367</v>
      </c>
      <c r="F76" s="9">
        <v>2164.4</v>
      </c>
      <c r="G76" s="9">
        <v>4105.2</v>
      </c>
      <c r="H76" s="9">
        <v>0</v>
      </c>
      <c r="I76" s="9">
        <v>4069.9</v>
      </c>
      <c r="J76" s="9">
        <v>1022.5</v>
      </c>
      <c r="K76" s="9">
        <v>496.8</v>
      </c>
    </row>
    <row r="77" spans="1:11" ht="15" thickBot="1" x14ac:dyDescent="0.35">
      <c r="A77" s="8" t="s">
        <v>160</v>
      </c>
      <c r="B77" s="9">
        <v>586.4</v>
      </c>
      <c r="C77" s="9">
        <v>3060.1</v>
      </c>
      <c r="D77" s="9">
        <v>2536.4</v>
      </c>
      <c r="E77" s="9">
        <v>374.4</v>
      </c>
      <c r="F77" s="9">
        <v>2164.4</v>
      </c>
      <c r="G77" s="9">
        <v>1015.2</v>
      </c>
      <c r="H77" s="9">
        <v>0</v>
      </c>
      <c r="I77" s="9">
        <v>3147.8</v>
      </c>
      <c r="J77" s="9">
        <v>1022.5</v>
      </c>
      <c r="K77" s="9">
        <v>496.8</v>
      </c>
    </row>
    <row r="78" spans="1:11" ht="15" thickBot="1" x14ac:dyDescent="0.35">
      <c r="A78" s="8" t="s">
        <v>165</v>
      </c>
      <c r="B78" s="9">
        <v>586.4</v>
      </c>
      <c r="C78" s="9">
        <v>3060.1</v>
      </c>
      <c r="D78" s="9">
        <v>2536.4</v>
      </c>
      <c r="E78" s="9">
        <v>315.2</v>
      </c>
      <c r="F78" s="9">
        <v>2164.4</v>
      </c>
      <c r="G78" s="9">
        <v>1015.2</v>
      </c>
      <c r="H78" s="9">
        <v>0</v>
      </c>
      <c r="I78" s="9">
        <v>3147.8</v>
      </c>
      <c r="J78" s="9">
        <v>1022.5</v>
      </c>
      <c r="K78" s="9">
        <v>496.8</v>
      </c>
    </row>
    <row r="79" spans="1:11" ht="15" thickBot="1" x14ac:dyDescent="0.35">
      <c r="A79" s="8" t="s">
        <v>169</v>
      </c>
      <c r="B79" s="9">
        <v>75.900000000000006</v>
      </c>
      <c r="C79" s="9">
        <v>3047.4</v>
      </c>
      <c r="D79" s="9">
        <v>2536.4</v>
      </c>
      <c r="E79" s="9">
        <v>0</v>
      </c>
      <c r="F79" s="9">
        <v>2164.4</v>
      </c>
      <c r="G79" s="9">
        <v>1015.2</v>
      </c>
      <c r="H79" s="9">
        <v>0</v>
      </c>
      <c r="I79" s="9">
        <v>814.5</v>
      </c>
      <c r="J79" s="9">
        <v>1022.5</v>
      </c>
      <c r="K79" s="9">
        <v>496.8</v>
      </c>
    </row>
    <row r="80" spans="1:11" ht="15" thickBot="1" x14ac:dyDescent="0.35">
      <c r="A80" s="8" t="s">
        <v>174</v>
      </c>
      <c r="B80" s="9">
        <v>75.900000000000006</v>
      </c>
      <c r="C80" s="9">
        <v>3047.4</v>
      </c>
      <c r="D80" s="9">
        <v>2536.4</v>
      </c>
      <c r="E80" s="9">
        <v>0</v>
      </c>
      <c r="F80" s="9">
        <v>1740.5</v>
      </c>
      <c r="G80" s="9">
        <v>1015.2</v>
      </c>
      <c r="H80" s="9">
        <v>0</v>
      </c>
      <c r="I80" s="9">
        <v>814.5</v>
      </c>
      <c r="J80" s="9">
        <v>1022.5</v>
      </c>
      <c r="K80" s="9">
        <v>424.9</v>
      </c>
    </row>
    <row r="81" spans="1:11" ht="15" thickBot="1" x14ac:dyDescent="0.35">
      <c r="A81" s="8" t="s">
        <v>176</v>
      </c>
      <c r="B81" s="9">
        <v>0</v>
      </c>
      <c r="C81" s="9">
        <v>3047.4</v>
      </c>
      <c r="D81" s="9">
        <v>2190.9</v>
      </c>
      <c r="E81" s="9">
        <v>0</v>
      </c>
      <c r="F81" s="9">
        <v>1740.5</v>
      </c>
      <c r="G81" s="9">
        <v>1015.2</v>
      </c>
      <c r="H81" s="9">
        <v>0</v>
      </c>
      <c r="I81" s="9">
        <v>814.5</v>
      </c>
      <c r="J81" s="9">
        <v>1022.5</v>
      </c>
      <c r="K81" s="9">
        <v>424.9</v>
      </c>
    </row>
    <row r="82" spans="1:11" ht="15" thickBot="1" x14ac:dyDescent="0.35">
      <c r="A82" s="8" t="s">
        <v>180</v>
      </c>
      <c r="B82" s="9">
        <v>0</v>
      </c>
      <c r="C82" s="9">
        <v>3047.4</v>
      </c>
      <c r="D82" s="9">
        <v>1549.2</v>
      </c>
      <c r="E82" s="9">
        <v>0</v>
      </c>
      <c r="F82" s="9">
        <v>1740.5</v>
      </c>
      <c r="G82" s="9">
        <v>1015.2</v>
      </c>
      <c r="H82" s="9">
        <v>0</v>
      </c>
      <c r="I82" s="9">
        <v>814.5</v>
      </c>
      <c r="J82" s="9">
        <v>1022.5</v>
      </c>
      <c r="K82" s="9">
        <v>424.9</v>
      </c>
    </row>
    <row r="83" spans="1:11" ht="15" thickBot="1" x14ac:dyDescent="0.35">
      <c r="A83" s="8" t="s">
        <v>183</v>
      </c>
      <c r="B83" s="9">
        <v>0</v>
      </c>
      <c r="C83" s="9">
        <v>3047.4</v>
      </c>
      <c r="D83" s="9">
        <v>1549.2</v>
      </c>
      <c r="E83" s="9">
        <v>0</v>
      </c>
      <c r="F83" s="9">
        <v>1740.5</v>
      </c>
      <c r="G83" s="9">
        <v>1015.2</v>
      </c>
      <c r="H83" s="9">
        <v>0</v>
      </c>
      <c r="I83" s="9">
        <v>814.5</v>
      </c>
      <c r="J83" s="9">
        <v>1022.5</v>
      </c>
      <c r="K83" s="9">
        <v>424.9</v>
      </c>
    </row>
    <row r="84" spans="1:11" ht="15" thickBot="1" x14ac:dyDescent="0.35">
      <c r="A84" s="8" t="s">
        <v>185</v>
      </c>
      <c r="B84" s="9">
        <v>0</v>
      </c>
      <c r="C84" s="9">
        <v>3047.4</v>
      </c>
      <c r="D84" s="9">
        <v>1128.7</v>
      </c>
      <c r="E84" s="9">
        <v>0</v>
      </c>
      <c r="F84" s="9">
        <v>655.9</v>
      </c>
      <c r="G84" s="9">
        <v>1015.2</v>
      </c>
      <c r="H84" s="9">
        <v>0</v>
      </c>
      <c r="I84" s="9">
        <v>814.5</v>
      </c>
      <c r="J84" s="9">
        <v>1022.5</v>
      </c>
      <c r="K84" s="9">
        <v>0</v>
      </c>
    </row>
    <row r="85" spans="1:11" ht="15" thickBot="1" x14ac:dyDescent="0.35">
      <c r="A85" s="8" t="s">
        <v>187</v>
      </c>
      <c r="B85" s="9">
        <v>0</v>
      </c>
      <c r="C85" s="9">
        <v>3047.4</v>
      </c>
      <c r="D85" s="9">
        <v>1128.7</v>
      </c>
      <c r="E85" s="9">
        <v>0</v>
      </c>
      <c r="F85" s="9">
        <v>0</v>
      </c>
      <c r="G85" s="9">
        <v>1015.2</v>
      </c>
      <c r="H85" s="9">
        <v>0</v>
      </c>
      <c r="I85" s="9">
        <v>814.5</v>
      </c>
      <c r="J85" s="9">
        <v>1022.5</v>
      </c>
      <c r="K85" s="9">
        <v>0</v>
      </c>
    </row>
    <row r="86" spans="1:11" ht="15" thickBot="1" x14ac:dyDescent="0.35">
      <c r="A86" s="8" t="s">
        <v>189</v>
      </c>
      <c r="B86" s="9">
        <v>0</v>
      </c>
      <c r="C86" s="9">
        <v>3047.4</v>
      </c>
      <c r="D86" s="9">
        <v>1128.7</v>
      </c>
      <c r="E86" s="9">
        <v>0</v>
      </c>
      <c r="F86" s="9">
        <v>0</v>
      </c>
      <c r="G86" s="9">
        <v>1015.2</v>
      </c>
      <c r="H86" s="9">
        <v>0</v>
      </c>
      <c r="I86" s="9">
        <v>814.5</v>
      </c>
      <c r="J86" s="9">
        <v>1022.5</v>
      </c>
      <c r="K86" s="9">
        <v>0</v>
      </c>
    </row>
    <row r="87" spans="1:11" ht="15" thickBot="1" x14ac:dyDescent="0.35">
      <c r="A87" s="8" t="s">
        <v>191</v>
      </c>
      <c r="B87" s="9">
        <v>0</v>
      </c>
      <c r="C87" s="9">
        <v>3047.4</v>
      </c>
      <c r="D87" s="9">
        <v>1128.7</v>
      </c>
      <c r="E87" s="9">
        <v>0</v>
      </c>
      <c r="F87" s="9">
        <v>0</v>
      </c>
      <c r="G87" s="9">
        <v>1015.2</v>
      </c>
      <c r="H87" s="9">
        <v>0</v>
      </c>
      <c r="I87" s="9">
        <v>814.5</v>
      </c>
      <c r="J87" s="9">
        <v>1022.5</v>
      </c>
      <c r="K87" s="9">
        <v>0</v>
      </c>
    </row>
    <row r="88" spans="1:11" ht="15" thickBot="1" x14ac:dyDescent="0.35">
      <c r="A88" s="8" t="s">
        <v>194</v>
      </c>
      <c r="B88" s="9">
        <v>0</v>
      </c>
      <c r="C88" s="9">
        <v>3047.4</v>
      </c>
      <c r="D88" s="9">
        <v>1128.7</v>
      </c>
      <c r="E88" s="9">
        <v>0</v>
      </c>
      <c r="F88" s="9">
        <v>0</v>
      </c>
      <c r="G88" s="9">
        <v>1015.2</v>
      </c>
      <c r="H88" s="9">
        <v>0</v>
      </c>
      <c r="I88" s="9">
        <v>814.5</v>
      </c>
      <c r="J88" s="9">
        <v>1022.5</v>
      </c>
      <c r="K88" s="9">
        <v>0</v>
      </c>
    </row>
    <row r="89" spans="1:11" ht="15" thickBot="1" x14ac:dyDescent="0.35">
      <c r="A89" s="8" t="s">
        <v>196</v>
      </c>
      <c r="B89" s="9">
        <v>0</v>
      </c>
      <c r="C89" s="9">
        <v>3047.4</v>
      </c>
      <c r="D89" s="9">
        <v>1128.7</v>
      </c>
      <c r="E89" s="9">
        <v>0</v>
      </c>
      <c r="F89" s="9">
        <v>0</v>
      </c>
      <c r="G89" s="9">
        <v>1015.2</v>
      </c>
      <c r="H89" s="9">
        <v>0</v>
      </c>
      <c r="I89" s="9">
        <v>814.5</v>
      </c>
      <c r="J89" s="9">
        <v>1022.5</v>
      </c>
      <c r="K89" s="9">
        <v>0</v>
      </c>
    </row>
    <row r="90" spans="1:11" ht="15" thickBot="1" x14ac:dyDescent="0.35">
      <c r="A90" s="8" t="s">
        <v>198</v>
      </c>
      <c r="B90" s="9">
        <v>0</v>
      </c>
      <c r="C90" s="9">
        <v>3047.4</v>
      </c>
      <c r="D90" s="9">
        <v>1128.7</v>
      </c>
      <c r="E90" s="9">
        <v>0</v>
      </c>
      <c r="F90" s="9">
        <v>0</v>
      </c>
      <c r="G90" s="9">
        <v>1015.2</v>
      </c>
      <c r="H90" s="9">
        <v>0</v>
      </c>
      <c r="I90" s="9">
        <v>814.5</v>
      </c>
      <c r="J90" s="9">
        <v>1022.5</v>
      </c>
      <c r="K90" s="9">
        <v>0</v>
      </c>
    </row>
    <row r="91" spans="1:11" ht="15" thickBot="1" x14ac:dyDescent="0.35">
      <c r="A91" s="8" t="s">
        <v>200</v>
      </c>
      <c r="B91" s="9">
        <v>0</v>
      </c>
      <c r="C91" s="9">
        <v>3047.4</v>
      </c>
      <c r="D91" s="9">
        <v>1128.7</v>
      </c>
      <c r="E91" s="9">
        <v>0</v>
      </c>
      <c r="F91" s="9">
        <v>0</v>
      </c>
      <c r="G91" s="9">
        <v>1015.2</v>
      </c>
      <c r="H91" s="9">
        <v>0</v>
      </c>
      <c r="I91" s="9">
        <v>814.5</v>
      </c>
      <c r="J91" s="9">
        <v>1022.5</v>
      </c>
      <c r="K91" s="9">
        <v>0</v>
      </c>
    </row>
    <row r="92" spans="1:11" ht="15" thickBot="1" x14ac:dyDescent="0.35">
      <c r="A92" s="8" t="s">
        <v>201</v>
      </c>
      <c r="B92" s="9">
        <v>0</v>
      </c>
      <c r="C92" s="9">
        <v>3047.4</v>
      </c>
      <c r="D92" s="9">
        <v>1128.7</v>
      </c>
      <c r="E92" s="9">
        <v>0</v>
      </c>
      <c r="F92" s="9">
        <v>0</v>
      </c>
      <c r="G92" s="9">
        <v>1015.2</v>
      </c>
      <c r="H92" s="9">
        <v>0</v>
      </c>
      <c r="I92" s="9">
        <v>814.5</v>
      </c>
      <c r="J92" s="9">
        <v>1022.5</v>
      </c>
      <c r="K92" s="9">
        <v>0</v>
      </c>
    </row>
    <row r="93" spans="1:11" ht="15" thickBot="1" x14ac:dyDescent="0.35">
      <c r="A93" s="8" t="s">
        <v>202</v>
      </c>
      <c r="B93" s="9">
        <v>0</v>
      </c>
      <c r="C93" s="9">
        <v>3047.4</v>
      </c>
      <c r="D93" s="9">
        <v>1128.7</v>
      </c>
      <c r="E93" s="9">
        <v>0</v>
      </c>
      <c r="F93" s="9">
        <v>0</v>
      </c>
      <c r="G93" s="9">
        <v>1015.2</v>
      </c>
      <c r="H93" s="9">
        <v>0</v>
      </c>
      <c r="I93" s="9">
        <v>814.5</v>
      </c>
      <c r="J93" s="9">
        <v>1022.5</v>
      </c>
      <c r="K93" s="9">
        <v>0</v>
      </c>
    </row>
    <row r="94" spans="1:11" ht="15" thickBot="1" x14ac:dyDescent="0.35">
      <c r="A94" s="8" t="s">
        <v>203</v>
      </c>
      <c r="B94" s="9">
        <v>0</v>
      </c>
      <c r="C94" s="9">
        <v>3047.4</v>
      </c>
      <c r="D94" s="9">
        <v>1128.7</v>
      </c>
      <c r="E94" s="9">
        <v>0</v>
      </c>
      <c r="F94" s="9">
        <v>0</v>
      </c>
      <c r="G94" s="9">
        <v>1015.2</v>
      </c>
      <c r="H94" s="9">
        <v>0</v>
      </c>
      <c r="I94" s="9">
        <v>814.5</v>
      </c>
      <c r="J94" s="9">
        <v>1022.5</v>
      </c>
      <c r="K94" s="9">
        <v>0</v>
      </c>
    </row>
    <row r="95" spans="1:11" ht="15" thickBot="1" x14ac:dyDescent="0.35">
      <c r="A95" s="8" t="s">
        <v>205</v>
      </c>
      <c r="B95" s="9">
        <v>0</v>
      </c>
      <c r="C95" s="9">
        <v>3047.4</v>
      </c>
      <c r="D95" s="9">
        <v>1128.7</v>
      </c>
      <c r="E95" s="9">
        <v>0</v>
      </c>
      <c r="F95" s="9">
        <v>0</v>
      </c>
      <c r="G95" s="9">
        <v>1015.2</v>
      </c>
      <c r="H95" s="9">
        <v>0</v>
      </c>
      <c r="I95" s="9">
        <v>814.5</v>
      </c>
      <c r="J95" s="9">
        <v>1022.5</v>
      </c>
      <c r="K95" s="9">
        <v>0</v>
      </c>
    </row>
    <row r="96" spans="1:11" ht="15" thickBot="1" x14ac:dyDescent="0.35">
      <c r="A96" s="8" t="s">
        <v>206</v>
      </c>
      <c r="B96" s="9">
        <v>0</v>
      </c>
      <c r="C96" s="9">
        <v>3047.4</v>
      </c>
      <c r="D96" s="9">
        <v>1128.7</v>
      </c>
      <c r="E96" s="9">
        <v>0</v>
      </c>
      <c r="F96" s="9">
        <v>0</v>
      </c>
      <c r="G96" s="9">
        <v>1015.2</v>
      </c>
      <c r="H96" s="9">
        <v>0</v>
      </c>
      <c r="I96" s="9">
        <v>814.5</v>
      </c>
      <c r="J96" s="9">
        <v>1022.5</v>
      </c>
      <c r="K96" s="9">
        <v>0</v>
      </c>
    </row>
    <row r="97" spans="1:15" ht="15" thickBot="1" x14ac:dyDescent="0.35">
      <c r="A97" s="8" t="s">
        <v>207</v>
      </c>
      <c r="B97" s="9">
        <v>0</v>
      </c>
      <c r="C97" s="9">
        <v>3047.4</v>
      </c>
      <c r="D97" s="9">
        <v>1128.7</v>
      </c>
      <c r="E97" s="9">
        <v>0</v>
      </c>
      <c r="F97" s="9">
        <v>0</v>
      </c>
      <c r="G97" s="9">
        <v>1015.2</v>
      </c>
      <c r="H97" s="9">
        <v>0</v>
      </c>
      <c r="I97" s="9">
        <v>814.5</v>
      </c>
      <c r="J97" s="9">
        <v>1022.5</v>
      </c>
      <c r="K97" s="9">
        <v>0</v>
      </c>
    </row>
    <row r="98" spans="1:15" ht="15" thickBot="1" x14ac:dyDescent="0.35">
      <c r="A98" s="8" t="s">
        <v>208</v>
      </c>
      <c r="B98" s="9">
        <v>0</v>
      </c>
      <c r="C98" s="9">
        <v>3047.4</v>
      </c>
      <c r="D98" s="9">
        <v>1128.7</v>
      </c>
      <c r="E98" s="9">
        <v>0</v>
      </c>
      <c r="F98" s="9">
        <v>0</v>
      </c>
      <c r="G98" s="9">
        <v>1015.2</v>
      </c>
      <c r="H98" s="9">
        <v>0</v>
      </c>
      <c r="I98" s="9">
        <v>814.5</v>
      </c>
      <c r="J98" s="9">
        <v>1022.5</v>
      </c>
      <c r="K98" s="9">
        <v>0</v>
      </c>
    </row>
    <row r="99" spans="1:15" ht="15" thickBot="1" x14ac:dyDescent="0.35">
      <c r="A99" s="8" t="s">
        <v>209</v>
      </c>
      <c r="B99" s="9">
        <v>0</v>
      </c>
      <c r="C99" s="9">
        <v>1923.6</v>
      </c>
      <c r="D99" s="9">
        <v>1128.7</v>
      </c>
      <c r="E99" s="9">
        <v>0</v>
      </c>
      <c r="F99" s="9">
        <v>0</v>
      </c>
      <c r="G99" s="9">
        <v>1015.2</v>
      </c>
      <c r="H99" s="9">
        <v>0</v>
      </c>
      <c r="I99" s="9">
        <v>814.5</v>
      </c>
      <c r="J99" s="9">
        <v>0</v>
      </c>
      <c r="K99" s="9">
        <v>0</v>
      </c>
    </row>
    <row r="100" spans="1:15" ht="15" thickBot="1" x14ac:dyDescent="0.35">
      <c r="A100" s="8" t="s">
        <v>210</v>
      </c>
      <c r="B100" s="9">
        <v>0</v>
      </c>
      <c r="C100" s="9">
        <v>1923.6</v>
      </c>
      <c r="D100" s="9">
        <v>1128.7</v>
      </c>
      <c r="E100" s="9">
        <v>0</v>
      </c>
      <c r="F100" s="9">
        <v>0</v>
      </c>
      <c r="G100" s="9">
        <v>0</v>
      </c>
      <c r="H100" s="9">
        <v>0</v>
      </c>
      <c r="I100" s="9">
        <v>814.5</v>
      </c>
      <c r="J100" s="9">
        <v>0</v>
      </c>
      <c r="K100" s="9">
        <v>0</v>
      </c>
    </row>
    <row r="101" spans="1:15" ht="15" thickBot="1" x14ac:dyDescent="0.35">
      <c r="A101" s="8" t="s">
        <v>211</v>
      </c>
      <c r="B101" s="9">
        <v>0</v>
      </c>
      <c r="C101" s="9">
        <v>1632.9</v>
      </c>
      <c r="D101" s="9">
        <v>1128.7</v>
      </c>
      <c r="E101" s="9">
        <v>0</v>
      </c>
      <c r="F101" s="9">
        <v>0</v>
      </c>
      <c r="G101" s="9">
        <v>0</v>
      </c>
      <c r="H101" s="9">
        <v>0</v>
      </c>
      <c r="I101" s="9">
        <v>814.5</v>
      </c>
      <c r="J101" s="9">
        <v>0</v>
      </c>
      <c r="K101" s="9">
        <v>0</v>
      </c>
    </row>
    <row r="102" spans="1:15" ht="15" thickBot="1" x14ac:dyDescent="0.35">
      <c r="A102" s="8" t="s">
        <v>212</v>
      </c>
      <c r="B102" s="9">
        <v>0</v>
      </c>
      <c r="C102" s="9">
        <v>1632.9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814.5</v>
      </c>
      <c r="J102" s="9">
        <v>0</v>
      </c>
      <c r="K102" s="9">
        <v>0</v>
      </c>
    </row>
    <row r="103" spans="1:15" ht="15" thickBot="1" x14ac:dyDescent="0.35">
      <c r="A103" s="8" t="s">
        <v>213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</row>
    <row r="104" spans="1:15" ht="15" thickBot="1" x14ac:dyDescent="0.35">
      <c r="A104" s="8" t="s">
        <v>214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</row>
    <row r="105" spans="1:15" ht="18.600000000000001" thickBot="1" x14ac:dyDescent="0.35">
      <c r="A105" s="4"/>
    </row>
    <row r="106" spans="1:15" ht="15" thickBot="1" x14ac:dyDescent="0.35">
      <c r="A106" s="8" t="s">
        <v>216</v>
      </c>
      <c r="B106" s="8" t="s">
        <v>76</v>
      </c>
      <c r="C106" s="8" t="s">
        <v>77</v>
      </c>
      <c r="D106" s="8" t="s">
        <v>78</v>
      </c>
      <c r="E106" s="8" t="s">
        <v>79</v>
      </c>
      <c r="F106" s="8" t="s">
        <v>80</v>
      </c>
      <c r="G106" s="8" t="s">
        <v>81</v>
      </c>
      <c r="H106" s="8" t="s">
        <v>82</v>
      </c>
      <c r="I106" s="8" t="s">
        <v>83</v>
      </c>
      <c r="J106" s="8" t="s">
        <v>84</v>
      </c>
      <c r="K106" s="8" t="s">
        <v>85</v>
      </c>
      <c r="L106" s="8" t="s">
        <v>217</v>
      </c>
      <c r="M106" s="8" t="s">
        <v>218</v>
      </c>
      <c r="N106" s="8" t="s">
        <v>219</v>
      </c>
      <c r="O106" s="8" t="s">
        <v>220</v>
      </c>
    </row>
    <row r="107" spans="1:15" ht="15" thickBot="1" x14ac:dyDescent="0.35">
      <c r="A107" s="8" t="s">
        <v>97</v>
      </c>
      <c r="B107" s="9">
        <v>0</v>
      </c>
      <c r="C107" s="9">
        <v>3047.4</v>
      </c>
      <c r="D107" s="9">
        <v>2190.9</v>
      </c>
      <c r="E107" s="9">
        <v>0</v>
      </c>
      <c r="F107" s="9">
        <v>0</v>
      </c>
      <c r="G107" s="9">
        <v>1015.2</v>
      </c>
      <c r="H107" s="9">
        <v>0</v>
      </c>
      <c r="I107" s="9">
        <v>814.5</v>
      </c>
      <c r="J107" s="9">
        <v>1022.5</v>
      </c>
      <c r="K107" s="9">
        <v>0</v>
      </c>
      <c r="L107" s="9">
        <v>8090.4</v>
      </c>
      <c r="M107" s="9">
        <v>7650</v>
      </c>
      <c r="N107" s="9">
        <v>-440.4</v>
      </c>
      <c r="O107" s="9">
        <v>-5.76</v>
      </c>
    </row>
    <row r="108" spans="1:15" ht="15" thickBot="1" x14ac:dyDescent="0.35">
      <c r="A108" s="8" t="s">
        <v>98</v>
      </c>
      <c r="B108" s="9">
        <v>0</v>
      </c>
      <c r="C108" s="9">
        <v>3047.4</v>
      </c>
      <c r="D108" s="9">
        <v>1128.7</v>
      </c>
      <c r="E108" s="9">
        <v>3367</v>
      </c>
      <c r="F108" s="9">
        <v>0</v>
      </c>
      <c r="G108" s="9">
        <v>4105.2</v>
      </c>
      <c r="H108" s="9">
        <v>0</v>
      </c>
      <c r="I108" s="9">
        <v>814.5</v>
      </c>
      <c r="J108" s="9">
        <v>0</v>
      </c>
      <c r="K108" s="9">
        <v>0</v>
      </c>
      <c r="L108" s="9">
        <v>12462.8</v>
      </c>
      <c r="M108" s="9">
        <v>10690</v>
      </c>
      <c r="N108" s="9">
        <v>-1772.8</v>
      </c>
      <c r="O108" s="9">
        <v>-16.579999999999998</v>
      </c>
    </row>
    <row r="109" spans="1:15" ht="15" thickBot="1" x14ac:dyDescent="0.35">
      <c r="A109" s="8" t="s">
        <v>99</v>
      </c>
      <c r="B109" s="9">
        <v>0</v>
      </c>
      <c r="C109" s="9">
        <v>3911.8</v>
      </c>
      <c r="D109" s="9">
        <v>0</v>
      </c>
      <c r="E109" s="9">
        <v>0</v>
      </c>
      <c r="F109" s="9">
        <v>0</v>
      </c>
      <c r="G109" s="9">
        <v>1015.2</v>
      </c>
      <c r="H109" s="9">
        <v>0</v>
      </c>
      <c r="I109" s="9">
        <v>814.5</v>
      </c>
      <c r="J109" s="9">
        <v>0</v>
      </c>
      <c r="K109" s="9">
        <v>0</v>
      </c>
      <c r="L109" s="9">
        <v>5741.4</v>
      </c>
      <c r="M109" s="9">
        <v>5865</v>
      </c>
      <c r="N109" s="9">
        <v>123.6</v>
      </c>
      <c r="O109" s="9">
        <v>2.11</v>
      </c>
    </row>
    <row r="110" spans="1:15" ht="15" thickBot="1" x14ac:dyDescent="0.35">
      <c r="A110" s="8" t="s">
        <v>100</v>
      </c>
      <c r="B110" s="9">
        <v>0</v>
      </c>
      <c r="C110" s="9">
        <v>3047.4</v>
      </c>
      <c r="D110" s="9">
        <v>2536.4</v>
      </c>
      <c r="E110" s="9">
        <v>0</v>
      </c>
      <c r="F110" s="9">
        <v>3781.1</v>
      </c>
      <c r="G110" s="9">
        <v>0</v>
      </c>
      <c r="H110" s="9">
        <v>0</v>
      </c>
      <c r="I110" s="9">
        <v>814.5</v>
      </c>
      <c r="J110" s="9">
        <v>1022.5</v>
      </c>
      <c r="K110" s="9">
        <v>424.9</v>
      </c>
      <c r="L110" s="9">
        <v>11626.8</v>
      </c>
      <c r="M110" s="9">
        <v>11877</v>
      </c>
      <c r="N110" s="9">
        <v>250.2</v>
      </c>
      <c r="O110" s="9">
        <v>2.11</v>
      </c>
    </row>
    <row r="111" spans="1:15" ht="15" thickBot="1" x14ac:dyDescent="0.35">
      <c r="A111" s="8" t="s">
        <v>101</v>
      </c>
      <c r="B111" s="9">
        <v>0</v>
      </c>
      <c r="C111" s="9">
        <v>3047.4</v>
      </c>
      <c r="D111" s="9">
        <v>1128.7</v>
      </c>
      <c r="E111" s="9">
        <v>0</v>
      </c>
      <c r="F111" s="9">
        <v>2164.4</v>
      </c>
      <c r="G111" s="9">
        <v>1015.2</v>
      </c>
      <c r="H111" s="9">
        <v>0</v>
      </c>
      <c r="I111" s="9">
        <v>814.5</v>
      </c>
      <c r="J111" s="9">
        <v>1022.5</v>
      </c>
      <c r="K111" s="9">
        <v>0</v>
      </c>
      <c r="L111" s="9">
        <v>9192.7000000000007</v>
      </c>
      <c r="M111" s="9">
        <v>6904</v>
      </c>
      <c r="N111" s="9">
        <v>-2288.6999999999998</v>
      </c>
      <c r="O111" s="9">
        <v>-33.15</v>
      </c>
    </row>
    <row r="112" spans="1:15" ht="15" thickBot="1" x14ac:dyDescent="0.35">
      <c r="A112" s="8" t="s">
        <v>102</v>
      </c>
      <c r="B112" s="9">
        <v>75.900000000000006</v>
      </c>
      <c r="C112" s="9">
        <v>3047.4</v>
      </c>
      <c r="D112" s="9">
        <v>0</v>
      </c>
      <c r="E112" s="9">
        <v>3367</v>
      </c>
      <c r="F112" s="9">
        <v>0</v>
      </c>
      <c r="G112" s="9">
        <v>1015.2</v>
      </c>
      <c r="H112" s="9">
        <v>0</v>
      </c>
      <c r="I112" s="9">
        <v>814.5</v>
      </c>
      <c r="J112" s="9">
        <v>0</v>
      </c>
      <c r="K112" s="9">
        <v>0</v>
      </c>
      <c r="L112" s="9">
        <v>8320</v>
      </c>
      <c r="M112" s="9">
        <v>9311</v>
      </c>
      <c r="N112" s="9">
        <v>991</v>
      </c>
      <c r="O112" s="9">
        <v>10.64</v>
      </c>
    </row>
    <row r="113" spans="1:15" ht="15" thickBot="1" x14ac:dyDescent="0.35">
      <c r="A113" s="8" t="s">
        <v>103</v>
      </c>
      <c r="B113" s="9">
        <v>0</v>
      </c>
      <c r="C113" s="9">
        <v>1923.6</v>
      </c>
      <c r="D113" s="9">
        <v>1128.7</v>
      </c>
      <c r="E113" s="9">
        <v>0</v>
      </c>
      <c r="F113" s="9">
        <v>0</v>
      </c>
      <c r="G113" s="9">
        <v>1015.2</v>
      </c>
      <c r="H113" s="9">
        <v>0</v>
      </c>
      <c r="I113" s="9">
        <v>4069.9</v>
      </c>
      <c r="J113" s="9">
        <v>1022.5</v>
      </c>
      <c r="K113" s="9">
        <v>496.8</v>
      </c>
      <c r="L113" s="9">
        <v>9656.7000000000007</v>
      </c>
      <c r="M113" s="9">
        <v>8395</v>
      </c>
      <c r="N113" s="9">
        <v>-1261.7</v>
      </c>
      <c r="O113" s="9">
        <v>-15.03</v>
      </c>
    </row>
    <row r="114" spans="1:15" ht="15" thickBot="1" x14ac:dyDescent="0.35">
      <c r="A114" s="8" t="s">
        <v>104</v>
      </c>
      <c r="B114" s="9">
        <v>75.900000000000006</v>
      </c>
      <c r="C114" s="9">
        <v>1632.9</v>
      </c>
      <c r="D114" s="9">
        <v>2536.4</v>
      </c>
      <c r="E114" s="9">
        <v>0</v>
      </c>
      <c r="F114" s="9">
        <v>1740.5</v>
      </c>
      <c r="G114" s="9">
        <v>1015.2</v>
      </c>
      <c r="H114" s="9">
        <v>0</v>
      </c>
      <c r="I114" s="9">
        <v>814.5</v>
      </c>
      <c r="J114" s="9">
        <v>1022.5</v>
      </c>
      <c r="K114" s="9">
        <v>0</v>
      </c>
      <c r="L114" s="9">
        <v>8837.7999999999993</v>
      </c>
      <c r="M114" s="9">
        <v>10172</v>
      </c>
      <c r="N114" s="9">
        <v>1334.2</v>
      </c>
      <c r="O114" s="9">
        <v>13.12</v>
      </c>
    </row>
    <row r="115" spans="1:15" ht="15" thickBot="1" x14ac:dyDescent="0.35">
      <c r="A115" s="8" t="s">
        <v>105</v>
      </c>
      <c r="B115" s="9">
        <v>0</v>
      </c>
      <c r="C115" s="9">
        <v>3047.4</v>
      </c>
      <c r="D115" s="9">
        <v>1128.7</v>
      </c>
      <c r="E115" s="9">
        <v>0</v>
      </c>
      <c r="F115" s="9">
        <v>2164.4</v>
      </c>
      <c r="G115" s="9">
        <v>1015.2</v>
      </c>
      <c r="H115" s="9">
        <v>0</v>
      </c>
      <c r="I115" s="9">
        <v>814.5</v>
      </c>
      <c r="J115" s="9">
        <v>1737.6</v>
      </c>
      <c r="K115" s="9">
        <v>496.8</v>
      </c>
      <c r="L115" s="9">
        <v>10404.6</v>
      </c>
      <c r="M115" s="9">
        <v>9380</v>
      </c>
      <c r="N115" s="9">
        <v>-1024.5999999999999</v>
      </c>
      <c r="O115" s="9">
        <v>-10.92</v>
      </c>
    </row>
    <row r="116" spans="1:15" ht="15" thickBot="1" x14ac:dyDescent="0.35">
      <c r="A116" s="8" t="s">
        <v>106</v>
      </c>
      <c r="B116" s="9">
        <v>0</v>
      </c>
      <c r="C116" s="9">
        <v>3060.1</v>
      </c>
      <c r="D116" s="9">
        <v>1128.7</v>
      </c>
      <c r="E116" s="9">
        <v>0</v>
      </c>
      <c r="F116" s="9">
        <v>2164.4</v>
      </c>
      <c r="G116" s="9">
        <v>0</v>
      </c>
      <c r="H116" s="9">
        <v>0</v>
      </c>
      <c r="I116" s="9">
        <v>814.5</v>
      </c>
      <c r="J116" s="9">
        <v>1022.5</v>
      </c>
      <c r="K116" s="9">
        <v>0</v>
      </c>
      <c r="L116" s="9">
        <v>8190.2</v>
      </c>
      <c r="M116" s="9">
        <v>11903</v>
      </c>
      <c r="N116" s="9">
        <v>3712.8</v>
      </c>
      <c r="O116" s="9">
        <v>31.19</v>
      </c>
    </row>
    <row r="117" spans="1:15" ht="15" thickBot="1" x14ac:dyDescent="0.35">
      <c r="A117" s="8" t="s">
        <v>107</v>
      </c>
      <c r="B117" s="9">
        <v>0</v>
      </c>
      <c r="C117" s="9">
        <v>3047.4</v>
      </c>
      <c r="D117" s="9">
        <v>1128.7</v>
      </c>
      <c r="E117" s="9">
        <v>0</v>
      </c>
      <c r="F117" s="9">
        <v>0</v>
      </c>
      <c r="G117" s="9">
        <v>1015.2</v>
      </c>
      <c r="H117" s="9">
        <v>0</v>
      </c>
      <c r="I117" s="9">
        <v>814.5</v>
      </c>
      <c r="J117" s="9">
        <v>1022.5</v>
      </c>
      <c r="K117" s="9">
        <v>0</v>
      </c>
      <c r="L117" s="9">
        <v>7028.3</v>
      </c>
      <c r="M117" s="9">
        <v>8879</v>
      </c>
      <c r="N117" s="9">
        <v>1850.7</v>
      </c>
      <c r="O117" s="9">
        <v>20.84</v>
      </c>
    </row>
    <row r="118" spans="1:15" ht="15" thickBot="1" x14ac:dyDescent="0.35">
      <c r="A118" s="8" t="s">
        <v>108</v>
      </c>
      <c r="B118" s="9">
        <v>0</v>
      </c>
      <c r="C118" s="9">
        <v>3047.4</v>
      </c>
      <c r="D118" s="9">
        <v>1549.2</v>
      </c>
      <c r="E118" s="9">
        <v>0</v>
      </c>
      <c r="F118" s="9">
        <v>1740.5</v>
      </c>
      <c r="G118" s="9">
        <v>1015.2</v>
      </c>
      <c r="H118" s="9">
        <v>0</v>
      </c>
      <c r="I118" s="9">
        <v>814.5</v>
      </c>
      <c r="J118" s="9">
        <v>1022.5</v>
      </c>
      <c r="K118" s="9">
        <v>424.9</v>
      </c>
      <c r="L118" s="9">
        <v>9614.1</v>
      </c>
      <c r="M118" s="9">
        <v>11011</v>
      </c>
      <c r="N118" s="9">
        <v>1396.9</v>
      </c>
      <c r="O118" s="9">
        <v>12.69</v>
      </c>
    </row>
    <row r="119" spans="1:15" ht="15" thickBot="1" x14ac:dyDescent="0.35">
      <c r="A119" s="8" t="s">
        <v>109</v>
      </c>
      <c r="B119" s="9">
        <v>0</v>
      </c>
      <c r="C119" s="9">
        <v>3047.4</v>
      </c>
      <c r="D119" s="9">
        <v>1128.7</v>
      </c>
      <c r="E119" s="9">
        <v>0</v>
      </c>
      <c r="F119" s="9">
        <v>0</v>
      </c>
      <c r="G119" s="9">
        <v>1015.2</v>
      </c>
      <c r="H119" s="9">
        <v>0</v>
      </c>
      <c r="I119" s="9">
        <v>4069.9</v>
      </c>
      <c r="J119" s="9">
        <v>1022.5</v>
      </c>
      <c r="K119" s="9">
        <v>496.8</v>
      </c>
      <c r="L119" s="9">
        <v>10780.5</v>
      </c>
      <c r="M119" s="9">
        <v>10096</v>
      </c>
      <c r="N119" s="9">
        <v>-684.5</v>
      </c>
      <c r="O119" s="9">
        <v>-6.78</v>
      </c>
    </row>
    <row r="120" spans="1:15" ht="15" thickBot="1" x14ac:dyDescent="0.35">
      <c r="A120" s="8" t="s">
        <v>110</v>
      </c>
      <c r="B120" s="9">
        <v>0</v>
      </c>
      <c r="C120" s="9">
        <v>0</v>
      </c>
      <c r="D120" s="9">
        <v>1128.7</v>
      </c>
      <c r="E120" s="9">
        <v>0</v>
      </c>
      <c r="F120" s="9">
        <v>2164.4</v>
      </c>
      <c r="G120" s="9">
        <v>1015.2</v>
      </c>
      <c r="H120" s="9">
        <v>0</v>
      </c>
      <c r="I120" s="9">
        <v>4069.9</v>
      </c>
      <c r="J120" s="9">
        <v>1022.5</v>
      </c>
      <c r="K120" s="9">
        <v>424.9</v>
      </c>
      <c r="L120" s="9">
        <v>9825.6</v>
      </c>
      <c r="M120" s="9">
        <v>9322</v>
      </c>
      <c r="N120" s="9">
        <v>-503.6</v>
      </c>
      <c r="O120" s="9">
        <v>-5.4</v>
      </c>
    </row>
    <row r="121" spans="1:15" ht="15" thickBot="1" x14ac:dyDescent="0.35">
      <c r="A121" s="8" t="s">
        <v>111</v>
      </c>
      <c r="B121" s="9">
        <v>0</v>
      </c>
      <c r="C121" s="9">
        <v>3047.4</v>
      </c>
      <c r="D121" s="9">
        <v>1549.2</v>
      </c>
      <c r="E121" s="9">
        <v>0</v>
      </c>
      <c r="F121" s="9">
        <v>2164.4</v>
      </c>
      <c r="G121" s="9">
        <v>0</v>
      </c>
      <c r="H121" s="9">
        <v>0</v>
      </c>
      <c r="I121" s="9">
        <v>814.5</v>
      </c>
      <c r="J121" s="9">
        <v>1022.5</v>
      </c>
      <c r="K121" s="9">
        <v>0</v>
      </c>
      <c r="L121" s="9">
        <v>8598</v>
      </c>
      <c r="M121" s="9">
        <v>5689</v>
      </c>
      <c r="N121" s="9">
        <v>-2909</v>
      </c>
      <c r="O121" s="9">
        <v>-51.13</v>
      </c>
    </row>
    <row r="122" spans="1:15" ht="15" thickBot="1" x14ac:dyDescent="0.35">
      <c r="A122" s="8" t="s">
        <v>112</v>
      </c>
      <c r="B122" s="9">
        <v>0</v>
      </c>
      <c r="C122" s="9">
        <v>3047.4</v>
      </c>
      <c r="D122" s="9">
        <v>1128.7</v>
      </c>
      <c r="E122" s="9">
        <v>0</v>
      </c>
      <c r="F122" s="9">
        <v>655.9</v>
      </c>
      <c r="G122" s="9">
        <v>1015.2</v>
      </c>
      <c r="H122" s="9">
        <v>0</v>
      </c>
      <c r="I122" s="9">
        <v>814.5</v>
      </c>
      <c r="J122" s="9">
        <v>1022.5</v>
      </c>
      <c r="K122" s="9">
        <v>496.8</v>
      </c>
      <c r="L122" s="9">
        <v>8180.9</v>
      </c>
      <c r="M122" s="9">
        <v>7835</v>
      </c>
      <c r="N122" s="9">
        <v>-345.9</v>
      </c>
      <c r="O122" s="9">
        <v>-4.41</v>
      </c>
    </row>
    <row r="123" spans="1:15" ht="15" thickBot="1" x14ac:dyDescent="0.35">
      <c r="A123" s="8" t="s">
        <v>113</v>
      </c>
      <c r="B123" s="9">
        <v>0</v>
      </c>
      <c r="C123" s="9">
        <v>3047.4</v>
      </c>
      <c r="D123" s="9">
        <v>2536.4</v>
      </c>
      <c r="E123" s="9">
        <v>0</v>
      </c>
      <c r="F123" s="9">
        <v>0</v>
      </c>
      <c r="G123" s="9">
        <v>1015.2</v>
      </c>
      <c r="H123" s="9">
        <v>0</v>
      </c>
      <c r="I123" s="9">
        <v>814.5</v>
      </c>
      <c r="J123" s="9">
        <v>0</v>
      </c>
      <c r="K123" s="9">
        <v>0</v>
      </c>
      <c r="L123" s="9">
        <v>7413.5</v>
      </c>
      <c r="M123" s="9">
        <v>7573</v>
      </c>
      <c r="N123" s="9">
        <v>159.5</v>
      </c>
      <c r="O123" s="9">
        <v>2.11</v>
      </c>
    </row>
    <row r="124" spans="1:15" ht="15" thickBot="1" x14ac:dyDescent="0.35">
      <c r="A124" s="8" t="s">
        <v>114</v>
      </c>
      <c r="B124" s="9">
        <v>586.4</v>
      </c>
      <c r="C124" s="9">
        <v>3060.1</v>
      </c>
      <c r="D124" s="9">
        <v>1128.7</v>
      </c>
      <c r="E124" s="9">
        <v>315.2</v>
      </c>
      <c r="F124" s="9">
        <v>0</v>
      </c>
      <c r="G124" s="9">
        <v>1015.2</v>
      </c>
      <c r="H124" s="9">
        <v>0</v>
      </c>
      <c r="I124" s="9">
        <v>814.5</v>
      </c>
      <c r="J124" s="9">
        <v>1022.5</v>
      </c>
      <c r="K124" s="9">
        <v>496.8</v>
      </c>
      <c r="L124" s="9">
        <v>8439.4</v>
      </c>
      <c r="M124" s="9">
        <v>8337</v>
      </c>
      <c r="N124" s="9">
        <v>-102.4</v>
      </c>
      <c r="O124" s="9">
        <v>-1.23</v>
      </c>
    </row>
    <row r="125" spans="1:15" ht="15" thickBot="1" x14ac:dyDescent="0.35">
      <c r="A125" s="8" t="s">
        <v>115</v>
      </c>
      <c r="B125" s="9">
        <v>0</v>
      </c>
      <c r="C125" s="9">
        <v>3047.4</v>
      </c>
      <c r="D125" s="9">
        <v>2536.4</v>
      </c>
      <c r="E125" s="9">
        <v>374.4</v>
      </c>
      <c r="F125" s="9">
        <v>0</v>
      </c>
      <c r="G125" s="9">
        <v>1015.2</v>
      </c>
      <c r="H125" s="9">
        <v>0</v>
      </c>
      <c r="I125" s="9">
        <v>814.5</v>
      </c>
      <c r="J125" s="9">
        <v>1022.5</v>
      </c>
      <c r="K125" s="9">
        <v>0</v>
      </c>
      <c r="L125" s="9">
        <v>8810.4</v>
      </c>
      <c r="M125" s="9">
        <v>9000</v>
      </c>
      <c r="N125" s="9">
        <v>189.6</v>
      </c>
      <c r="O125" s="9">
        <v>2.11</v>
      </c>
    </row>
    <row r="126" spans="1:15" ht="15" thickBot="1" x14ac:dyDescent="0.35">
      <c r="A126" s="8" t="s">
        <v>116</v>
      </c>
      <c r="B126" s="9">
        <v>1983.8</v>
      </c>
      <c r="C126" s="9">
        <v>3047.4</v>
      </c>
      <c r="D126" s="9">
        <v>2536.4</v>
      </c>
      <c r="E126" s="9">
        <v>0</v>
      </c>
      <c r="F126" s="9">
        <v>0</v>
      </c>
      <c r="G126" s="9">
        <v>0</v>
      </c>
      <c r="H126" s="9">
        <v>0</v>
      </c>
      <c r="I126" s="9">
        <v>814.5</v>
      </c>
      <c r="J126" s="9">
        <v>1022.5</v>
      </c>
      <c r="K126" s="9">
        <v>0</v>
      </c>
      <c r="L126" s="9">
        <v>9404.6</v>
      </c>
      <c r="M126" s="9">
        <v>7480</v>
      </c>
      <c r="N126" s="9">
        <v>-1924.6</v>
      </c>
      <c r="O126" s="9">
        <v>-25.73</v>
      </c>
    </row>
    <row r="127" spans="1:15" ht="15" thickBot="1" x14ac:dyDescent="0.35">
      <c r="A127" s="8" t="s">
        <v>117</v>
      </c>
      <c r="B127" s="9">
        <v>0</v>
      </c>
      <c r="C127" s="9">
        <v>3047.4</v>
      </c>
      <c r="D127" s="9">
        <v>1128.7</v>
      </c>
      <c r="E127" s="9">
        <v>0</v>
      </c>
      <c r="F127" s="9">
        <v>0</v>
      </c>
      <c r="G127" s="9">
        <v>4105.2</v>
      </c>
      <c r="H127" s="9">
        <v>0</v>
      </c>
      <c r="I127" s="9">
        <v>814.5</v>
      </c>
      <c r="J127" s="9">
        <v>0</v>
      </c>
      <c r="K127" s="9">
        <v>0</v>
      </c>
      <c r="L127" s="9">
        <v>9095.7999999999993</v>
      </c>
      <c r="M127" s="9">
        <v>11300</v>
      </c>
      <c r="N127" s="9">
        <v>2204.1999999999998</v>
      </c>
      <c r="O127" s="9">
        <v>19.510000000000002</v>
      </c>
    </row>
    <row r="128" spans="1:15" ht="15" thickBot="1" x14ac:dyDescent="0.35">
      <c r="A128" s="8" t="s">
        <v>118</v>
      </c>
      <c r="B128" s="9">
        <v>75.900000000000006</v>
      </c>
      <c r="C128" s="9">
        <v>3047.4</v>
      </c>
      <c r="D128" s="9">
        <v>0</v>
      </c>
      <c r="E128" s="9">
        <v>0</v>
      </c>
      <c r="F128" s="9">
        <v>0</v>
      </c>
      <c r="G128" s="9">
        <v>1015.2</v>
      </c>
      <c r="H128" s="9">
        <v>0</v>
      </c>
      <c r="I128" s="9">
        <v>814.5</v>
      </c>
      <c r="J128" s="9">
        <v>1022.5</v>
      </c>
      <c r="K128" s="9">
        <v>0</v>
      </c>
      <c r="L128" s="9">
        <v>5975.4</v>
      </c>
      <c r="M128" s="9">
        <v>5063</v>
      </c>
      <c r="N128" s="9">
        <v>-912.4</v>
      </c>
      <c r="O128" s="9">
        <v>-18.02</v>
      </c>
    </row>
    <row r="129" spans="1:15" ht="15" thickBot="1" x14ac:dyDescent="0.35">
      <c r="A129" s="8" t="s">
        <v>119</v>
      </c>
      <c r="B129" s="9">
        <v>1983.8</v>
      </c>
      <c r="C129" s="9">
        <v>3047.4</v>
      </c>
      <c r="D129" s="9">
        <v>1128.7</v>
      </c>
      <c r="E129" s="9">
        <v>0</v>
      </c>
      <c r="F129" s="9">
        <v>0</v>
      </c>
      <c r="G129" s="9">
        <v>1015.2</v>
      </c>
      <c r="H129" s="9">
        <v>0</v>
      </c>
      <c r="I129" s="9">
        <v>814.5</v>
      </c>
      <c r="J129" s="9">
        <v>1022.5</v>
      </c>
      <c r="K129" s="9">
        <v>0</v>
      </c>
      <c r="L129" s="9">
        <v>9012.1</v>
      </c>
      <c r="M129" s="9">
        <v>11734</v>
      </c>
      <c r="N129" s="9">
        <v>2721.9</v>
      </c>
      <c r="O129" s="9">
        <v>23.2</v>
      </c>
    </row>
    <row r="130" spans="1:15" ht="15" thickBot="1" x14ac:dyDescent="0.35">
      <c r="A130" s="8" t="s">
        <v>120</v>
      </c>
      <c r="B130" s="9">
        <v>0</v>
      </c>
      <c r="C130" s="9">
        <v>1632.9</v>
      </c>
      <c r="D130" s="9">
        <v>2536.4</v>
      </c>
      <c r="E130" s="9">
        <v>0</v>
      </c>
      <c r="F130" s="9">
        <v>1740.5</v>
      </c>
      <c r="G130" s="9">
        <v>1015.2</v>
      </c>
      <c r="H130" s="9">
        <v>0</v>
      </c>
      <c r="I130" s="9">
        <v>814.5</v>
      </c>
      <c r="J130" s="9">
        <v>1022.5</v>
      </c>
      <c r="K130" s="9">
        <v>496.8</v>
      </c>
      <c r="L130" s="9">
        <v>9258.7999999999993</v>
      </c>
      <c r="M130" s="9">
        <v>8744</v>
      </c>
      <c r="N130" s="9">
        <v>-514.79999999999995</v>
      </c>
      <c r="O130" s="9">
        <v>-5.89</v>
      </c>
    </row>
    <row r="131" spans="1:15" ht="15" thickBot="1" x14ac:dyDescent="0.35">
      <c r="A131" s="8" t="s">
        <v>121</v>
      </c>
      <c r="B131" s="9">
        <v>1983.8</v>
      </c>
      <c r="C131" s="9">
        <v>3060.1</v>
      </c>
      <c r="D131" s="9">
        <v>1128.7</v>
      </c>
      <c r="E131" s="9">
        <v>0</v>
      </c>
      <c r="F131" s="9">
        <v>0</v>
      </c>
      <c r="G131" s="9">
        <v>1015.2</v>
      </c>
      <c r="H131" s="9">
        <v>0</v>
      </c>
      <c r="I131" s="9">
        <v>814.5</v>
      </c>
      <c r="J131" s="9">
        <v>0</v>
      </c>
      <c r="K131" s="9">
        <v>0</v>
      </c>
      <c r="L131" s="9">
        <v>8002.3</v>
      </c>
      <c r="M131" s="9">
        <v>5895</v>
      </c>
      <c r="N131" s="9">
        <v>-2107.3000000000002</v>
      </c>
      <c r="O131" s="9">
        <v>-35.75</v>
      </c>
    </row>
    <row r="132" spans="1:15" ht="15" thickBot="1" x14ac:dyDescent="0.35">
      <c r="A132" s="8" t="s">
        <v>122</v>
      </c>
      <c r="B132" s="9">
        <v>0</v>
      </c>
      <c r="C132" s="9">
        <v>0</v>
      </c>
      <c r="D132" s="9">
        <v>1128.7</v>
      </c>
      <c r="E132" s="9">
        <v>0</v>
      </c>
      <c r="F132" s="9">
        <v>0</v>
      </c>
      <c r="G132" s="9">
        <v>1015.2</v>
      </c>
      <c r="H132" s="9">
        <v>0</v>
      </c>
      <c r="I132" s="9">
        <v>3147.8</v>
      </c>
      <c r="J132" s="9">
        <v>1737.6</v>
      </c>
      <c r="K132" s="9">
        <v>424.9</v>
      </c>
      <c r="L132" s="9">
        <v>7454.1</v>
      </c>
      <c r="M132" s="9">
        <v>7475</v>
      </c>
      <c r="N132" s="9">
        <v>20.9</v>
      </c>
      <c r="O132" s="9">
        <v>0.28000000000000003</v>
      </c>
    </row>
    <row r="133" spans="1:15" ht="15" thickBot="1" x14ac:dyDescent="0.35">
      <c r="A133" s="8" t="s">
        <v>123</v>
      </c>
      <c r="B133" s="9">
        <v>0</v>
      </c>
      <c r="C133" s="9">
        <v>3047.4</v>
      </c>
      <c r="D133" s="9">
        <v>1128.7</v>
      </c>
      <c r="E133" s="9">
        <v>0</v>
      </c>
      <c r="F133" s="9">
        <v>0</v>
      </c>
      <c r="G133" s="9">
        <v>1015.2</v>
      </c>
      <c r="H133" s="9">
        <v>0</v>
      </c>
      <c r="I133" s="9">
        <v>3147.8</v>
      </c>
      <c r="J133" s="9">
        <v>1022.5</v>
      </c>
      <c r="K133" s="9">
        <v>0</v>
      </c>
      <c r="L133" s="9">
        <v>9361.5</v>
      </c>
      <c r="M133" s="9">
        <v>11929</v>
      </c>
      <c r="N133" s="9">
        <v>2567.5</v>
      </c>
      <c r="O133" s="9">
        <v>21.52</v>
      </c>
    </row>
    <row r="134" spans="1:15" ht="15" thickBot="1" x14ac:dyDescent="0.35">
      <c r="A134" s="8" t="s">
        <v>124</v>
      </c>
      <c r="B134" s="9">
        <v>0</v>
      </c>
      <c r="C134" s="9">
        <v>3060.1</v>
      </c>
      <c r="D134" s="9">
        <v>1128.7</v>
      </c>
      <c r="E134" s="9">
        <v>0</v>
      </c>
      <c r="F134" s="9">
        <v>0</v>
      </c>
      <c r="G134" s="9">
        <v>1015.2</v>
      </c>
      <c r="H134" s="9">
        <v>0</v>
      </c>
      <c r="I134" s="9">
        <v>0</v>
      </c>
      <c r="J134" s="9">
        <v>1022.5</v>
      </c>
      <c r="K134" s="9">
        <v>0</v>
      </c>
      <c r="L134" s="9">
        <v>6226.5</v>
      </c>
      <c r="M134" s="9">
        <v>5480</v>
      </c>
      <c r="N134" s="9">
        <v>-746.5</v>
      </c>
      <c r="O134" s="9">
        <v>-13.62</v>
      </c>
    </row>
    <row r="135" spans="1:15" ht="15" thickBot="1" x14ac:dyDescent="0.35">
      <c r="A135" s="8" t="s">
        <v>125</v>
      </c>
      <c r="B135" s="9">
        <v>0</v>
      </c>
      <c r="C135" s="9">
        <v>1923.6</v>
      </c>
      <c r="D135" s="9">
        <v>1128.7</v>
      </c>
      <c r="E135" s="9">
        <v>3367</v>
      </c>
      <c r="F135" s="9">
        <v>0</v>
      </c>
      <c r="G135" s="9">
        <v>1015.2</v>
      </c>
      <c r="H135" s="9">
        <v>2236.9</v>
      </c>
      <c r="I135" s="9">
        <v>814.5</v>
      </c>
      <c r="J135" s="9">
        <v>1022.5</v>
      </c>
      <c r="K135" s="9">
        <v>0</v>
      </c>
      <c r="L135" s="9">
        <v>11508.3</v>
      </c>
      <c r="M135" s="9">
        <v>11756</v>
      </c>
      <c r="N135" s="9">
        <v>247.7</v>
      </c>
      <c r="O135" s="9">
        <v>2.11</v>
      </c>
    </row>
    <row r="136" spans="1:15" ht="15" thickBot="1" x14ac:dyDescent="0.35">
      <c r="A136" s="8" t="s">
        <v>126</v>
      </c>
      <c r="B136" s="9">
        <v>0</v>
      </c>
      <c r="C136" s="9">
        <v>3047.4</v>
      </c>
      <c r="D136" s="9">
        <v>2536.4</v>
      </c>
      <c r="E136" s="9">
        <v>0</v>
      </c>
      <c r="F136" s="9">
        <v>0</v>
      </c>
      <c r="G136" s="9">
        <v>4105.2</v>
      </c>
      <c r="H136" s="9">
        <v>0</v>
      </c>
      <c r="I136" s="9">
        <v>0</v>
      </c>
      <c r="J136" s="9">
        <v>1022.5</v>
      </c>
      <c r="K136" s="9">
        <v>0</v>
      </c>
      <c r="L136" s="9">
        <v>10711.5</v>
      </c>
      <c r="M136" s="9">
        <v>10942</v>
      </c>
      <c r="N136" s="9">
        <v>230.5</v>
      </c>
      <c r="O136" s="9">
        <v>2.11</v>
      </c>
    </row>
    <row r="137" spans="1:15" ht="15" thickBot="1" x14ac:dyDescent="0.35">
      <c r="A137" s="8" t="s">
        <v>127</v>
      </c>
      <c r="B137" s="9">
        <v>0</v>
      </c>
      <c r="C137" s="9">
        <v>3047.4</v>
      </c>
      <c r="D137" s="9">
        <v>1128.7</v>
      </c>
      <c r="E137" s="9">
        <v>0</v>
      </c>
      <c r="F137" s="9">
        <v>1740.5</v>
      </c>
      <c r="G137" s="9">
        <v>0</v>
      </c>
      <c r="H137" s="9">
        <v>2236.9</v>
      </c>
      <c r="I137" s="9">
        <v>814.5</v>
      </c>
      <c r="J137" s="9">
        <v>1022.5</v>
      </c>
      <c r="K137" s="9">
        <v>0</v>
      </c>
      <c r="L137" s="9">
        <v>9990.5</v>
      </c>
      <c r="M137" s="9">
        <v>9400</v>
      </c>
      <c r="N137" s="9">
        <v>-590.5</v>
      </c>
      <c r="O137" s="9">
        <v>-6.28</v>
      </c>
    </row>
    <row r="138" spans="1:15" ht="15" thickBot="1" x14ac:dyDescent="0.35"/>
    <row r="139" spans="1:15" ht="15" thickBot="1" x14ac:dyDescent="0.35">
      <c r="A139" s="10" t="s">
        <v>221</v>
      </c>
      <c r="B139" s="11">
        <v>28226.5</v>
      </c>
    </row>
    <row r="140" spans="1:15" ht="15" thickBot="1" x14ac:dyDescent="0.35">
      <c r="A140" s="10" t="s">
        <v>222</v>
      </c>
      <c r="B140" s="11">
        <v>0</v>
      </c>
    </row>
    <row r="141" spans="1:15" ht="15" thickBot="1" x14ac:dyDescent="0.35">
      <c r="A141" s="10" t="s">
        <v>223</v>
      </c>
      <c r="B141" s="11">
        <v>277215.5</v>
      </c>
    </row>
    <row r="142" spans="1:15" ht="15" thickBot="1" x14ac:dyDescent="0.35">
      <c r="A142" s="10" t="s">
        <v>224</v>
      </c>
      <c r="B142" s="11">
        <v>277087</v>
      </c>
    </row>
    <row r="143" spans="1:15" ht="15" thickBot="1" x14ac:dyDescent="0.35">
      <c r="A143" s="10" t="s">
        <v>225</v>
      </c>
      <c r="B143" s="11">
        <v>128.5</v>
      </c>
    </row>
    <row r="144" spans="1:15" ht="15" thickBot="1" x14ac:dyDescent="0.35">
      <c r="A144" s="10" t="s">
        <v>226</v>
      </c>
      <c r="B144" s="11"/>
    </row>
    <row r="145" spans="1:2" ht="15" thickBot="1" x14ac:dyDescent="0.35">
      <c r="A145" s="10" t="s">
        <v>227</v>
      </c>
      <c r="B145" s="11"/>
    </row>
    <row r="146" spans="1:2" ht="15" thickBot="1" x14ac:dyDescent="0.35">
      <c r="A146" s="10" t="s">
        <v>228</v>
      </c>
      <c r="B146" s="11">
        <v>0</v>
      </c>
    </row>
    <row r="148" spans="1:2" x14ac:dyDescent="0.3">
      <c r="A148" s="12" t="s">
        <v>229</v>
      </c>
    </row>
    <row r="150" spans="1:2" x14ac:dyDescent="0.3">
      <c r="A150" s="13" t="s">
        <v>270</v>
      </c>
    </row>
    <row r="151" spans="1:2" x14ac:dyDescent="0.3">
      <c r="A151" s="13" t="s">
        <v>307</v>
      </c>
    </row>
  </sheetData>
  <hyperlinks>
    <hyperlink ref="A148" r:id="rId1" display="https://miau.my-x.hu/myx-free/coco/test/807884420231018130856.html" xr:uid="{1505CE84-C37B-4B13-9047-455D0FB3CA77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B6BF3-6A86-4F1F-A445-0CBC91B47544}">
  <dimension ref="A1:O149"/>
  <sheetViews>
    <sheetView tabSelected="1" topLeftCell="A104" workbookViewId="0">
      <selection activeCell="M104" sqref="M104"/>
    </sheetView>
  </sheetViews>
  <sheetFormatPr defaultRowHeight="14.4" x14ac:dyDescent="0.3"/>
  <sheetData>
    <row r="1" spans="1:12" ht="18" x14ac:dyDescent="0.3">
      <c r="A1" s="4"/>
    </row>
    <row r="2" spans="1:12" x14ac:dyDescent="0.3">
      <c r="A2" s="5"/>
    </row>
    <row r="5" spans="1:12" ht="18" x14ac:dyDescent="0.3">
      <c r="A5" s="6" t="s">
        <v>68</v>
      </c>
      <c r="B5" s="7">
        <v>4521487</v>
      </c>
      <c r="C5" s="6" t="s">
        <v>69</v>
      </c>
      <c r="D5" s="7">
        <v>30</v>
      </c>
      <c r="E5" s="6" t="s">
        <v>70</v>
      </c>
      <c r="F5" s="7">
        <v>10</v>
      </c>
      <c r="G5" s="6" t="s">
        <v>71</v>
      </c>
      <c r="H5" s="7">
        <v>31</v>
      </c>
      <c r="I5" s="6" t="s">
        <v>72</v>
      </c>
      <c r="J5" s="7">
        <v>0</v>
      </c>
      <c r="K5" s="6" t="s">
        <v>73</v>
      </c>
      <c r="L5" s="7" t="s">
        <v>319</v>
      </c>
    </row>
    <row r="6" spans="1:12" ht="18.600000000000001" thickBot="1" x14ac:dyDescent="0.35">
      <c r="A6" s="4"/>
    </row>
    <row r="7" spans="1:12" ht="15" thickBot="1" x14ac:dyDescent="0.35">
      <c r="A7" s="8" t="s">
        <v>75</v>
      </c>
      <c r="B7" s="8" t="s">
        <v>76</v>
      </c>
      <c r="C7" s="8" t="s">
        <v>77</v>
      </c>
      <c r="D7" s="8" t="s">
        <v>78</v>
      </c>
      <c r="E7" s="8" t="s">
        <v>79</v>
      </c>
      <c r="F7" s="8" t="s">
        <v>80</v>
      </c>
      <c r="G7" s="8" t="s">
        <v>81</v>
      </c>
      <c r="H7" s="8" t="s">
        <v>82</v>
      </c>
      <c r="I7" s="8" t="s">
        <v>83</v>
      </c>
      <c r="J7" s="8" t="s">
        <v>84</v>
      </c>
      <c r="K7" s="8" t="s">
        <v>85</v>
      </c>
      <c r="L7" s="8" t="s">
        <v>234</v>
      </c>
    </row>
    <row r="8" spans="1:12" ht="15" thickBot="1" x14ac:dyDescent="0.35">
      <c r="A8" s="8" t="s">
        <v>97</v>
      </c>
      <c r="B8" s="9">
        <v>12</v>
      </c>
      <c r="C8" s="9">
        <v>10</v>
      </c>
      <c r="D8" s="9">
        <v>24</v>
      </c>
      <c r="E8" s="9">
        <v>16</v>
      </c>
      <c r="F8" s="9">
        <v>1</v>
      </c>
      <c r="G8" s="9">
        <v>10</v>
      </c>
      <c r="H8" s="9">
        <v>19</v>
      </c>
      <c r="I8" s="9">
        <v>14</v>
      </c>
      <c r="J8" s="9">
        <v>12</v>
      </c>
      <c r="K8" s="9">
        <v>6</v>
      </c>
      <c r="L8" s="9">
        <v>10690</v>
      </c>
    </row>
    <row r="9" spans="1:12" ht="15" thickBot="1" x14ac:dyDescent="0.35">
      <c r="A9" s="8" t="s">
        <v>98</v>
      </c>
      <c r="B9" s="9">
        <v>15</v>
      </c>
      <c r="C9" s="9">
        <v>16</v>
      </c>
      <c r="D9" s="9">
        <v>19</v>
      </c>
      <c r="E9" s="9">
        <v>31</v>
      </c>
      <c r="F9" s="9">
        <v>12</v>
      </c>
      <c r="G9" s="9">
        <v>31</v>
      </c>
      <c r="H9" s="9">
        <v>24</v>
      </c>
      <c r="I9" s="9">
        <v>7</v>
      </c>
      <c r="J9" s="9">
        <v>3</v>
      </c>
      <c r="K9" s="9">
        <v>6</v>
      </c>
      <c r="L9" s="9">
        <v>5865</v>
      </c>
    </row>
    <row r="10" spans="1:12" ht="15" thickBot="1" x14ac:dyDescent="0.35">
      <c r="A10" s="8" t="s">
        <v>99</v>
      </c>
      <c r="B10" s="9">
        <v>8</v>
      </c>
      <c r="C10" s="9">
        <v>31</v>
      </c>
      <c r="D10" s="9">
        <v>2</v>
      </c>
      <c r="E10" s="9">
        <v>21</v>
      </c>
      <c r="F10" s="9">
        <v>6</v>
      </c>
      <c r="G10" s="9">
        <v>15</v>
      </c>
      <c r="H10" s="9">
        <v>12</v>
      </c>
      <c r="I10" s="9">
        <v>18</v>
      </c>
      <c r="J10" s="9">
        <v>3</v>
      </c>
      <c r="K10" s="9">
        <v>6</v>
      </c>
      <c r="L10" s="9">
        <v>11877</v>
      </c>
    </row>
    <row r="11" spans="1:12" ht="15" thickBot="1" x14ac:dyDescent="0.35">
      <c r="A11" s="8" t="s">
        <v>100</v>
      </c>
      <c r="B11" s="9">
        <v>19</v>
      </c>
      <c r="C11" s="9">
        <v>12</v>
      </c>
      <c r="D11" s="9">
        <v>27</v>
      </c>
      <c r="E11" s="9">
        <v>8</v>
      </c>
      <c r="F11" s="9">
        <v>31</v>
      </c>
      <c r="G11" s="9">
        <v>3</v>
      </c>
      <c r="H11" s="9">
        <v>18</v>
      </c>
      <c r="I11" s="9">
        <v>5</v>
      </c>
      <c r="J11" s="9">
        <v>19</v>
      </c>
      <c r="K11" s="9">
        <v>22</v>
      </c>
      <c r="L11" s="9">
        <v>6904</v>
      </c>
    </row>
    <row r="12" spans="1:12" ht="15" thickBot="1" x14ac:dyDescent="0.35">
      <c r="A12" s="8" t="s">
        <v>101</v>
      </c>
      <c r="B12" s="9">
        <v>2</v>
      </c>
      <c r="C12" s="9">
        <v>22</v>
      </c>
      <c r="D12" s="9">
        <v>21</v>
      </c>
      <c r="E12" s="9">
        <v>24</v>
      </c>
      <c r="F12" s="9">
        <v>28</v>
      </c>
      <c r="G12" s="9">
        <v>27</v>
      </c>
      <c r="H12" s="9">
        <v>10</v>
      </c>
      <c r="I12" s="9">
        <v>24</v>
      </c>
      <c r="J12" s="9">
        <v>10</v>
      </c>
      <c r="K12" s="9">
        <v>6</v>
      </c>
      <c r="L12" s="9">
        <v>9311</v>
      </c>
    </row>
    <row r="13" spans="1:12" ht="15" thickBot="1" x14ac:dyDescent="0.35">
      <c r="A13" s="8" t="s">
        <v>102</v>
      </c>
      <c r="B13" s="9">
        <v>25</v>
      </c>
      <c r="C13" s="9">
        <v>8</v>
      </c>
      <c r="D13" s="9">
        <v>1</v>
      </c>
      <c r="E13" s="9">
        <v>30</v>
      </c>
      <c r="F13" s="9">
        <v>17</v>
      </c>
      <c r="G13" s="9">
        <v>6</v>
      </c>
      <c r="H13" s="9">
        <v>25</v>
      </c>
      <c r="I13" s="9">
        <v>10</v>
      </c>
      <c r="J13" s="9">
        <v>3</v>
      </c>
      <c r="K13" s="9">
        <v>15</v>
      </c>
      <c r="L13" s="9">
        <v>8395</v>
      </c>
    </row>
    <row r="14" spans="1:12" ht="15" thickBot="1" x14ac:dyDescent="0.35">
      <c r="A14" s="8" t="s">
        <v>103</v>
      </c>
      <c r="B14" s="9">
        <v>10</v>
      </c>
      <c r="C14" s="9">
        <v>6</v>
      </c>
      <c r="D14" s="9">
        <v>12</v>
      </c>
      <c r="E14" s="9">
        <v>6</v>
      </c>
      <c r="F14" s="9">
        <v>5</v>
      </c>
      <c r="G14" s="9">
        <v>25</v>
      </c>
      <c r="H14" s="9">
        <v>27</v>
      </c>
      <c r="I14" s="9">
        <v>29</v>
      </c>
      <c r="J14" s="9">
        <v>22</v>
      </c>
      <c r="K14" s="9">
        <v>28</v>
      </c>
      <c r="L14" s="9">
        <v>10172</v>
      </c>
    </row>
    <row r="15" spans="1:12" ht="15" thickBot="1" x14ac:dyDescent="0.35">
      <c r="A15" s="8" t="s">
        <v>104</v>
      </c>
      <c r="B15" s="9">
        <v>26</v>
      </c>
      <c r="C15" s="9">
        <v>3</v>
      </c>
      <c r="D15" s="9">
        <v>25</v>
      </c>
      <c r="E15" s="9">
        <v>5</v>
      </c>
      <c r="F15" s="9">
        <v>22</v>
      </c>
      <c r="G15" s="9">
        <v>9</v>
      </c>
      <c r="H15" s="9">
        <v>11</v>
      </c>
      <c r="I15" s="9">
        <v>5</v>
      </c>
      <c r="J15" s="9">
        <v>14</v>
      </c>
      <c r="K15" s="9">
        <v>1</v>
      </c>
      <c r="L15" s="9">
        <v>9380</v>
      </c>
    </row>
    <row r="16" spans="1:12" ht="15" thickBot="1" x14ac:dyDescent="0.35">
      <c r="A16" s="8" t="s">
        <v>105</v>
      </c>
      <c r="B16" s="9">
        <v>15</v>
      </c>
      <c r="C16" s="9">
        <v>18</v>
      </c>
      <c r="D16" s="9">
        <v>8</v>
      </c>
      <c r="E16" s="9">
        <v>13</v>
      </c>
      <c r="F16" s="9">
        <v>27</v>
      </c>
      <c r="G16" s="9">
        <v>7</v>
      </c>
      <c r="H16" s="9">
        <v>7</v>
      </c>
      <c r="I16" s="9">
        <v>24</v>
      </c>
      <c r="J16" s="9">
        <v>30</v>
      </c>
      <c r="K16" s="9">
        <v>26</v>
      </c>
      <c r="L16" s="9">
        <v>11903</v>
      </c>
    </row>
    <row r="17" spans="1:12" ht="15" thickBot="1" x14ac:dyDescent="0.35">
      <c r="A17" s="8" t="s">
        <v>106</v>
      </c>
      <c r="B17" s="9">
        <v>1</v>
      </c>
      <c r="C17" s="9">
        <v>27</v>
      </c>
      <c r="D17" s="9">
        <v>5</v>
      </c>
      <c r="E17" s="9">
        <v>1</v>
      </c>
      <c r="F17" s="9">
        <v>26</v>
      </c>
      <c r="G17" s="9">
        <v>2</v>
      </c>
      <c r="H17" s="9">
        <v>23</v>
      </c>
      <c r="I17" s="9">
        <v>7</v>
      </c>
      <c r="J17" s="9">
        <v>7</v>
      </c>
      <c r="K17" s="9">
        <v>1</v>
      </c>
      <c r="L17" s="9">
        <v>8879</v>
      </c>
    </row>
    <row r="18" spans="1:12" ht="15" thickBot="1" x14ac:dyDescent="0.35">
      <c r="A18" s="8" t="s">
        <v>107</v>
      </c>
      <c r="B18" s="9">
        <v>5</v>
      </c>
      <c r="C18" s="9">
        <v>17</v>
      </c>
      <c r="D18" s="9">
        <v>10</v>
      </c>
      <c r="E18" s="9">
        <v>14</v>
      </c>
      <c r="F18" s="9">
        <v>8</v>
      </c>
      <c r="G18" s="9">
        <v>11</v>
      </c>
      <c r="H18" s="9">
        <v>3</v>
      </c>
      <c r="I18" s="9">
        <v>14</v>
      </c>
      <c r="J18" s="9">
        <v>16</v>
      </c>
      <c r="K18" s="9">
        <v>6</v>
      </c>
      <c r="L18" s="9">
        <v>11011</v>
      </c>
    </row>
    <row r="19" spans="1:12" ht="15" thickBot="1" x14ac:dyDescent="0.35">
      <c r="A19" s="8" t="s">
        <v>108</v>
      </c>
      <c r="B19" s="9">
        <v>2</v>
      </c>
      <c r="C19" s="9">
        <v>13</v>
      </c>
      <c r="D19" s="9">
        <v>22</v>
      </c>
      <c r="E19" s="9">
        <v>10</v>
      </c>
      <c r="F19" s="9">
        <v>23</v>
      </c>
      <c r="G19" s="9">
        <v>21</v>
      </c>
      <c r="H19" s="9">
        <v>2</v>
      </c>
      <c r="I19" s="9">
        <v>10</v>
      </c>
      <c r="J19" s="9">
        <v>8</v>
      </c>
      <c r="K19" s="9">
        <v>22</v>
      </c>
      <c r="L19" s="9">
        <v>10096</v>
      </c>
    </row>
    <row r="20" spans="1:12" ht="15" thickBot="1" x14ac:dyDescent="0.35">
      <c r="A20" s="8" t="s">
        <v>109</v>
      </c>
      <c r="B20" s="9">
        <v>7</v>
      </c>
      <c r="C20" s="9">
        <v>20</v>
      </c>
      <c r="D20" s="9">
        <v>16</v>
      </c>
      <c r="E20" s="9">
        <v>12</v>
      </c>
      <c r="F20" s="9">
        <v>14</v>
      </c>
      <c r="G20" s="9">
        <v>24</v>
      </c>
      <c r="H20" s="9">
        <v>20</v>
      </c>
      <c r="I20" s="9">
        <v>29</v>
      </c>
      <c r="J20" s="9">
        <v>21</v>
      </c>
      <c r="K20" s="9">
        <v>28</v>
      </c>
      <c r="L20" s="9">
        <v>9322</v>
      </c>
    </row>
    <row r="21" spans="1:12" ht="15" thickBot="1" x14ac:dyDescent="0.35">
      <c r="A21" s="8" t="s">
        <v>110</v>
      </c>
      <c r="B21" s="9">
        <v>6</v>
      </c>
      <c r="C21" s="9">
        <v>2</v>
      </c>
      <c r="D21" s="9">
        <v>11</v>
      </c>
      <c r="E21" s="9">
        <v>25</v>
      </c>
      <c r="F21" s="9">
        <v>28</v>
      </c>
      <c r="G21" s="9">
        <v>17</v>
      </c>
      <c r="H21" s="9">
        <v>5</v>
      </c>
      <c r="I21" s="9">
        <v>29</v>
      </c>
      <c r="J21" s="9">
        <v>15</v>
      </c>
      <c r="K21" s="9">
        <v>22</v>
      </c>
      <c r="L21" s="9">
        <v>5689</v>
      </c>
    </row>
    <row r="22" spans="1:12" ht="15" thickBot="1" x14ac:dyDescent="0.35">
      <c r="A22" s="8" t="s">
        <v>111</v>
      </c>
      <c r="B22" s="9">
        <v>20</v>
      </c>
      <c r="C22" s="9">
        <v>19</v>
      </c>
      <c r="D22" s="9">
        <v>23</v>
      </c>
      <c r="E22" s="9">
        <v>14</v>
      </c>
      <c r="F22" s="9">
        <v>30</v>
      </c>
      <c r="G22" s="9">
        <v>1</v>
      </c>
      <c r="H22" s="9">
        <v>9</v>
      </c>
      <c r="I22" s="9">
        <v>7</v>
      </c>
      <c r="J22" s="9">
        <v>24</v>
      </c>
      <c r="K22" s="9">
        <v>15</v>
      </c>
      <c r="L22" s="9">
        <v>7835</v>
      </c>
    </row>
    <row r="23" spans="1:12" ht="15" thickBot="1" x14ac:dyDescent="0.35">
      <c r="A23" s="8" t="s">
        <v>112</v>
      </c>
      <c r="B23" s="9">
        <v>24</v>
      </c>
      <c r="C23" s="9">
        <v>15</v>
      </c>
      <c r="D23" s="9">
        <v>14</v>
      </c>
      <c r="E23" s="9">
        <v>11</v>
      </c>
      <c r="F23" s="9">
        <v>21</v>
      </c>
      <c r="G23" s="9">
        <v>28</v>
      </c>
      <c r="H23" s="9">
        <v>21</v>
      </c>
      <c r="I23" s="9">
        <v>18</v>
      </c>
      <c r="J23" s="9">
        <v>9</v>
      </c>
      <c r="K23" s="9">
        <v>26</v>
      </c>
      <c r="L23" s="9">
        <v>7573</v>
      </c>
    </row>
    <row r="24" spans="1:12" ht="15" thickBot="1" x14ac:dyDescent="0.35">
      <c r="A24" s="8" t="s">
        <v>113</v>
      </c>
      <c r="B24" s="9">
        <v>10</v>
      </c>
      <c r="C24" s="9">
        <v>24</v>
      </c>
      <c r="D24" s="9">
        <v>31</v>
      </c>
      <c r="E24" s="9">
        <v>26</v>
      </c>
      <c r="F24" s="9">
        <v>13</v>
      </c>
      <c r="G24" s="9">
        <v>18</v>
      </c>
      <c r="H24" s="9">
        <v>26</v>
      </c>
      <c r="I24" s="9">
        <v>24</v>
      </c>
      <c r="J24" s="9">
        <v>6</v>
      </c>
      <c r="K24" s="9">
        <v>1</v>
      </c>
      <c r="L24" s="9">
        <v>8337</v>
      </c>
    </row>
    <row r="25" spans="1:12" ht="15" thickBot="1" x14ac:dyDescent="0.35">
      <c r="A25" s="8" t="s">
        <v>114</v>
      </c>
      <c r="B25" s="9">
        <v>28</v>
      </c>
      <c r="C25" s="9">
        <v>29</v>
      </c>
      <c r="D25" s="9">
        <v>18</v>
      </c>
      <c r="E25" s="9">
        <v>27</v>
      </c>
      <c r="F25" s="9">
        <v>11</v>
      </c>
      <c r="G25" s="9">
        <v>15</v>
      </c>
      <c r="H25" s="9">
        <v>22</v>
      </c>
      <c r="I25" s="9">
        <v>18</v>
      </c>
      <c r="J25" s="9">
        <v>16</v>
      </c>
      <c r="K25" s="9">
        <v>28</v>
      </c>
      <c r="L25" s="9">
        <v>9000</v>
      </c>
    </row>
    <row r="26" spans="1:12" ht="15" thickBot="1" x14ac:dyDescent="0.35">
      <c r="A26" s="8" t="s">
        <v>115</v>
      </c>
      <c r="B26" s="9">
        <v>14</v>
      </c>
      <c r="C26" s="9">
        <v>26</v>
      </c>
      <c r="D26" s="9">
        <v>26</v>
      </c>
      <c r="E26" s="9">
        <v>28</v>
      </c>
      <c r="F26" s="9">
        <v>20</v>
      </c>
      <c r="G26" s="9">
        <v>21</v>
      </c>
      <c r="H26" s="9">
        <v>29</v>
      </c>
      <c r="I26" s="9">
        <v>14</v>
      </c>
      <c r="J26" s="9">
        <v>27</v>
      </c>
      <c r="K26" s="9">
        <v>15</v>
      </c>
      <c r="L26" s="9">
        <v>7480</v>
      </c>
    </row>
    <row r="27" spans="1:12" ht="15" thickBot="1" x14ac:dyDescent="0.35">
      <c r="A27" s="8" t="s">
        <v>116</v>
      </c>
      <c r="B27" s="9">
        <v>30</v>
      </c>
      <c r="C27" s="9">
        <v>9</v>
      </c>
      <c r="D27" s="9">
        <v>29</v>
      </c>
      <c r="E27" s="9">
        <v>9</v>
      </c>
      <c r="F27" s="9">
        <v>9</v>
      </c>
      <c r="G27" s="9">
        <v>5</v>
      </c>
      <c r="H27" s="9">
        <v>1</v>
      </c>
      <c r="I27" s="9">
        <v>10</v>
      </c>
      <c r="J27" s="9">
        <v>27</v>
      </c>
      <c r="K27" s="9">
        <v>15</v>
      </c>
      <c r="L27" s="9">
        <v>11300</v>
      </c>
    </row>
    <row r="28" spans="1:12" ht="15" thickBot="1" x14ac:dyDescent="0.35">
      <c r="A28" s="8" t="s">
        <v>117</v>
      </c>
      <c r="B28" s="9">
        <v>4</v>
      </c>
      <c r="C28" s="9">
        <v>11</v>
      </c>
      <c r="D28" s="9">
        <v>6</v>
      </c>
      <c r="E28" s="9">
        <v>20</v>
      </c>
      <c r="F28" s="9">
        <v>15</v>
      </c>
      <c r="G28" s="9">
        <v>29</v>
      </c>
      <c r="H28" s="9">
        <v>13</v>
      </c>
      <c r="I28" s="9">
        <v>3</v>
      </c>
      <c r="J28" s="9">
        <v>2</v>
      </c>
      <c r="K28" s="9">
        <v>6</v>
      </c>
      <c r="L28" s="9">
        <v>5063</v>
      </c>
    </row>
    <row r="29" spans="1:12" ht="15" thickBot="1" x14ac:dyDescent="0.35">
      <c r="A29" s="8" t="s">
        <v>118</v>
      </c>
      <c r="B29" s="9">
        <v>26</v>
      </c>
      <c r="C29" s="9">
        <v>25</v>
      </c>
      <c r="D29" s="9">
        <v>3</v>
      </c>
      <c r="E29" s="9">
        <v>17</v>
      </c>
      <c r="F29" s="9">
        <v>7</v>
      </c>
      <c r="G29" s="9">
        <v>25</v>
      </c>
      <c r="H29" s="9">
        <v>28</v>
      </c>
      <c r="I29" s="9">
        <v>10</v>
      </c>
      <c r="J29" s="9">
        <v>24</v>
      </c>
      <c r="K29" s="9">
        <v>15</v>
      </c>
      <c r="L29" s="9">
        <v>11734</v>
      </c>
    </row>
    <row r="30" spans="1:12" ht="15" thickBot="1" x14ac:dyDescent="0.35">
      <c r="A30" s="8" t="s">
        <v>119</v>
      </c>
      <c r="B30" s="9">
        <v>29</v>
      </c>
      <c r="C30" s="9">
        <v>21</v>
      </c>
      <c r="D30" s="9">
        <v>4</v>
      </c>
      <c r="E30" s="9">
        <v>18</v>
      </c>
      <c r="F30" s="9">
        <v>1</v>
      </c>
      <c r="G30" s="9">
        <v>12</v>
      </c>
      <c r="H30" s="9">
        <v>8</v>
      </c>
      <c r="I30" s="9">
        <v>3</v>
      </c>
      <c r="J30" s="9">
        <v>11</v>
      </c>
      <c r="K30" s="9">
        <v>1</v>
      </c>
      <c r="L30" s="9">
        <v>8744</v>
      </c>
    </row>
    <row r="31" spans="1:12" ht="15" thickBot="1" x14ac:dyDescent="0.35">
      <c r="A31" s="8" t="s">
        <v>120</v>
      </c>
      <c r="B31" s="9">
        <v>21</v>
      </c>
      <c r="C31" s="9">
        <v>3</v>
      </c>
      <c r="D31" s="9">
        <v>30</v>
      </c>
      <c r="E31" s="9">
        <v>23</v>
      </c>
      <c r="F31" s="9">
        <v>25</v>
      </c>
      <c r="G31" s="9">
        <v>21</v>
      </c>
      <c r="H31" s="9">
        <v>14</v>
      </c>
      <c r="I31" s="9">
        <v>18</v>
      </c>
      <c r="J31" s="9">
        <v>19</v>
      </c>
      <c r="K31" s="9">
        <v>28</v>
      </c>
      <c r="L31" s="9">
        <v>5895</v>
      </c>
    </row>
    <row r="32" spans="1:12" ht="15" thickBot="1" x14ac:dyDescent="0.35">
      <c r="A32" s="8" t="s">
        <v>121</v>
      </c>
      <c r="B32" s="9">
        <v>30</v>
      </c>
      <c r="C32" s="9">
        <v>28</v>
      </c>
      <c r="D32" s="9">
        <v>17</v>
      </c>
      <c r="E32" s="9">
        <v>1</v>
      </c>
      <c r="F32" s="9">
        <v>16</v>
      </c>
      <c r="G32" s="9">
        <v>20</v>
      </c>
      <c r="H32" s="9">
        <v>15</v>
      </c>
      <c r="I32" s="9">
        <v>23</v>
      </c>
      <c r="J32" s="9">
        <v>1</v>
      </c>
      <c r="K32" s="9">
        <v>6</v>
      </c>
      <c r="L32" s="9">
        <v>7475</v>
      </c>
    </row>
    <row r="33" spans="1:12" ht="15" thickBot="1" x14ac:dyDescent="0.35">
      <c r="A33" s="8" t="s">
        <v>122</v>
      </c>
      <c r="B33" s="9">
        <v>9</v>
      </c>
      <c r="C33" s="9">
        <v>1</v>
      </c>
      <c r="D33" s="9">
        <v>15</v>
      </c>
      <c r="E33" s="9">
        <v>7</v>
      </c>
      <c r="F33" s="9">
        <v>18</v>
      </c>
      <c r="G33" s="9">
        <v>14</v>
      </c>
      <c r="H33" s="9">
        <v>6</v>
      </c>
      <c r="I33" s="9">
        <v>27</v>
      </c>
      <c r="J33" s="9">
        <v>30</v>
      </c>
      <c r="K33" s="9">
        <v>22</v>
      </c>
      <c r="L33" s="9">
        <v>11929</v>
      </c>
    </row>
    <row r="34" spans="1:12" ht="15" thickBot="1" x14ac:dyDescent="0.35">
      <c r="A34" s="8" t="s">
        <v>123</v>
      </c>
      <c r="B34" s="9">
        <v>15</v>
      </c>
      <c r="C34" s="9">
        <v>7</v>
      </c>
      <c r="D34" s="9">
        <v>13</v>
      </c>
      <c r="E34" s="9">
        <v>4</v>
      </c>
      <c r="F34" s="9">
        <v>10</v>
      </c>
      <c r="G34" s="9">
        <v>13</v>
      </c>
      <c r="H34" s="9">
        <v>17</v>
      </c>
      <c r="I34" s="9">
        <v>27</v>
      </c>
      <c r="J34" s="9">
        <v>13</v>
      </c>
      <c r="K34" s="9">
        <v>15</v>
      </c>
      <c r="L34" s="9">
        <v>5480</v>
      </c>
    </row>
    <row r="35" spans="1:12" ht="15" thickBot="1" x14ac:dyDescent="0.35">
      <c r="A35" s="8" t="s">
        <v>124</v>
      </c>
      <c r="B35" s="9">
        <v>18</v>
      </c>
      <c r="C35" s="9">
        <v>30</v>
      </c>
      <c r="D35" s="9">
        <v>7</v>
      </c>
      <c r="E35" s="9">
        <v>19</v>
      </c>
      <c r="F35" s="9">
        <v>18</v>
      </c>
      <c r="G35" s="9">
        <v>19</v>
      </c>
      <c r="H35" s="9">
        <v>4</v>
      </c>
      <c r="I35" s="9">
        <v>1</v>
      </c>
      <c r="J35" s="9">
        <v>27</v>
      </c>
      <c r="K35" s="9">
        <v>6</v>
      </c>
      <c r="L35" s="9">
        <v>11756</v>
      </c>
    </row>
    <row r="36" spans="1:12" ht="15" thickBot="1" x14ac:dyDescent="0.35">
      <c r="A36" s="8" t="s">
        <v>125</v>
      </c>
      <c r="B36" s="9">
        <v>12</v>
      </c>
      <c r="C36" s="9">
        <v>5</v>
      </c>
      <c r="D36" s="9">
        <v>20</v>
      </c>
      <c r="E36" s="9">
        <v>29</v>
      </c>
      <c r="F36" s="9">
        <v>4</v>
      </c>
      <c r="G36" s="9">
        <v>8</v>
      </c>
      <c r="H36" s="9">
        <v>30</v>
      </c>
      <c r="I36" s="9">
        <v>18</v>
      </c>
      <c r="J36" s="9">
        <v>26</v>
      </c>
      <c r="K36" s="9">
        <v>1</v>
      </c>
      <c r="L36" s="9">
        <v>10942</v>
      </c>
    </row>
    <row r="37" spans="1:12" ht="15" thickBot="1" x14ac:dyDescent="0.35">
      <c r="A37" s="8" t="s">
        <v>126</v>
      </c>
      <c r="B37" s="9">
        <v>21</v>
      </c>
      <c r="C37" s="9">
        <v>23</v>
      </c>
      <c r="D37" s="9">
        <v>28</v>
      </c>
      <c r="E37" s="9">
        <v>3</v>
      </c>
      <c r="F37" s="9">
        <v>3</v>
      </c>
      <c r="G37" s="9">
        <v>29</v>
      </c>
      <c r="H37" s="9">
        <v>16</v>
      </c>
      <c r="I37" s="9">
        <v>1</v>
      </c>
      <c r="J37" s="9">
        <v>22</v>
      </c>
      <c r="K37" s="9">
        <v>15</v>
      </c>
      <c r="L37" s="9">
        <v>9400</v>
      </c>
    </row>
    <row r="38" spans="1:12" ht="18.600000000000001" thickBot="1" x14ac:dyDescent="0.35">
      <c r="A38" s="4"/>
    </row>
    <row r="39" spans="1:12" ht="15" thickBot="1" x14ac:dyDescent="0.35">
      <c r="A39" s="8" t="s">
        <v>128</v>
      </c>
      <c r="B39" s="8" t="s">
        <v>76</v>
      </c>
      <c r="C39" s="8" t="s">
        <v>77</v>
      </c>
      <c r="D39" s="8" t="s">
        <v>78</v>
      </c>
      <c r="E39" s="8" t="s">
        <v>79</v>
      </c>
      <c r="F39" s="8" t="s">
        <v>80</v>
      </c>
      <c r="G39" s="8" t="s">
        <v>81</v>
      </c>
      <c r="H39" s="8" t="s">
        <v>82</v>
      </c>
      <c r="I39" s="8" t="s">
        <v>83</v>
      </c>
      <c r="J39" s="8" t="s">
        <v>84</v>
      </c>
      <c r="K39" s="8" t="s">
        <v>85</v>
      </c>
    </row>
    <row r="40" spans="1:12" ht="15" thickBot="1" x14ac:dyDescent="0.35">
      <c r="A40" s="8" t="s">
        <v>129</v>
      </c>
      <c r="B40" s="9" t="s">
        <v>320</v>
      </c>
      <c r="C40" s="9" t="s">
        <v>321</v>
      </c>
      <c r="D40" s="9" t="s">
        <v>322</v>
      </c>
      <c r="E40" s="9" t="s">
        <v>323</v>
      </c>
      <c r="F40" s="9" t="s">
        <v>324</v>
      </c>
      <c r="G40" s="9" t="s">
        <v>325</v>
      </c>
      <c r="H40" s="9" t="s">
        <v>326</v>
      </c>
      <c r="I40" s="9" t="s">
        <v>327</v>
      </c>
      <c r="J40" s="9" t="s">
        <v>328</v>
      </c>
      <c r="K40" s="9" t="s">
        <v>154</v>
      </c>
    </row>
    <row r="41" spans="1:12" ht="15" thickBot="1" x14ac:dyDescent="0.35">
      <c r="A41" s="8" t="s">
        <v>150</v>
      </c>
      <c r="B41" s="9" t="s">
        <v>320</v>
      </c>
      <c r="C41" s="9" t="s">
        <v>329</v>
      </c>
      <c r="D41" s="9" t="s">
        <v>322</v>
      </c>
      <c r="E41" s="9" t="s">
        <v>323</v>
      </c>
      <c r="F41" s="9" t="s">
        <v>324</v>
      </c>
      <c r="G41" s="9" t="s">
        <v>325</v>
      </c>
      <c r="H41" s="9" t="s">
        <v>330</v>
      </c>
      <c r="I41" s="9" t="s">
        <v>331</v>
      </c>
      <c r="J41" s="9" t="s">
        <v>154</v>
      </c>
      <c r="K41" s="9" t="s">
        <v>154</v>
      </c>
    </row>
    <row r="42" spans="1:12" ht="15" thickBot="1" x14ac:dyDescent="0.35">
      <c r="A42" s="8" t="s">
        <v>156</v>
      </c>
      <c r="B42" s="9" t="s">
        <v>320</v>
      </c>
      <c r="C42" s="9" t="s">
        <v>329</v>
      </c>
      <c r="D42" s="9" t="s">
        <v>322</v>
      </c>
      <c r="E42" s="9" t="s">
        <v>323</v>
      </c>
      <c r="F42" s="9" t="s">
        <v>324</v>
      </c>
      <c r="G42" s="9" t="s">
        <v>325</v>
      </c>
      <c r="H42" s="9" t="s">
        <v>330</v>
      </c>
      <c r="I42" s="9" t="s">
        <v>331</v>
      </c>
      <c r="J42" s="9" t="s">
        <v>154</v>
      </c>
      <c r="K42" s="9" t="s">
        <v>154</v>
      </c>
    </row>
    <row r="43" spans="1:12" ht="15" thickBot="1" x14ac:dyDescent="0.35">
      <c r="A43" s="8" t="s">
        <v>160</v>
      </c>
      <c r="B43" s="9" t="s">
        <v>332</v>
      </c>
      <c r="C43" s="9" t="s">
        <v>329</v>
      </c>
      <c r="D43" s="9" t="s">
        <v>333</v>
      </c>
      <c r="E43" s="9" t="s">
        <v>323</v>
      </c>
      <c r="F43" s="9" t="s">
        <v>324</v>
      </c>
      <c r="G43" s="9" t="s">
        <v>325</v>
      </c>
      <c r="H43" s="9" t="s">
        <v>330</v>
      </c>
      <c r="I43" s="9" t="s">
        <v>331</v>
      </c>
      <c r="J43" s="9" t="s">
        <v>154</v>
      </c>
      <c r="K43" s="9" t="s">
        <v>154</v>
      </c>
    </row>
    <row r="44" spans="1:12" ht="15" thickBot="1" x14ac:dyDescent="0.35">
      <c r="A44" s="8" t="s">
        <v>165</v>
      </c>
      <c r="B44" s="9" t="s">
        <v>332</v>
      </c>
      <c r="C44" s="9" t="s">
        <v>329</v>
      </c>
      <c r="D44" s="9" t="s">
        <v>333</v>
      </c>
      <c r="E44" s="9" t="s">
        <v>323</v>
      </c>
      <c r="F44" s="9" t="s">
        <v>324</v>
      </c>
      <c r="G44" s="9" t="s">
        <v>325</v>
      </c>
      <c r="H44" s="9" t="s">
        <v>334</v>
      </c>
      <c r="I44" s="9" t="s">
        <v>331</v>
      </c>
      <c r="J44" s="9" t="s">
        <v>154</v>
      </c>
      <c r="K44" s="9" t="s">
        <v>154</v>
      </c>
    </row>
    <row r="45" spans="1:12" ht="15" thickBot="1" x14ac:dyDescent="0.35">
      <c r="A45" s="8" t="s">
        <v>169</v>
      </c>
      <c r="B45" s="9" t="s">
        <v>332</v>
      </c>
      <c r="C45" s="9" t="s">
        <v>329</v>
      </c>
      <c r="D45" s="9" t="s">
        <v>333</v>
      </c>
      <c r="E45" s="9" t="s">
        <v>323</v>
      </c>
      <c r="F45" s="9" t="s">
        <v>324</v>
      </c>
      <c r="G45" s="9" t="s">
        <v>325</v>
      </c>
      <c r="H45" s="9" t="s">
        <v>334</v>
      </c>
      <c r="I45" s="9" t="s">
        <v>331</v>
      </c>
      <c r="J45" s="9" t="s">
        <v>154</v>
      </c>
      <c r="K45" s="9" t="s">
        <v>154</v>
      </c>
    </row>
    <row r="46" spans="1:12" ht="15" thickBot="1" x14ac:dyDescent="0.35">
      <c r="A46" s="8" t="s">
        <v>174</v>
      </c>
      <c r="B46" s="9" t="s">
        <v>332</v>
      </c>
      <c r="C46" s="9" t="s">
        <v>154</v>
      </c>
      <c r="D46" s="9" t="s">
        <v>333</v>
      </c>
      <c r="E46" s="9" t="s">
        <v>323</v>
      </c>
      <c r="F46" s="9" t="s">
        <v>324</v>
      </c>
      <c r="G46" s="9" t="s">
        <v>325</v>
      </c>
      <c r="H46" s="9" t="s">
        <v>334</v>
      </c>
      <c r="I46" s="9" t="s">
        <v>331</v>
      </c>
      <c r="J46" s="9" t="s">
        <v>154</v>
      </c>
      <c r="K46" s="9" t="s">
        <v>154</v>
      </c>
    </row>
    <row r="47" spans="1:12" ht="15" thickBot="1" x14ac:dyDescent="0.35">
      <c r="A47" s="8" t="s">
        <v>176</v>
      </c>
      <c r="B47" s="9" t="s">
        <v>332</v>
      </c>
      <c r="C47" s="9" t="s">
        <v>154</v>
      </c>
      <c r="D47" s="9" t="s">
        <v>333</v>
      </c>
      <c r="E47" s="9" t="s">
        <v>323</v>
      </c>
      <c r="F47" s="9" t="s">
        <v>335</v>
      </c>
      <c r="G47" s="9" t="s">
        <v>325</v>
      </c>
      <c r="H47" s="9" t="s">
        <v>336</v>
      </c>
      <c r="I47" s="9" t="s">
        <v>331</v>
      </c>
      <c r="J47" s="9" t="s">
        <v>154</v>
      </c>
      <c r="K47" s="9" t="s">
        <v>154</v>
      </c>
    </row>
    <row r="48" spans="1:12" ht="15" thickBot="1" x14ac:dyDescent="0.35">
      <c r="A48" s="8" t="s">
        <v>180</v>
      </c>
      <c r="B48" s="9" t="s">
        <v>332</v>
      </c>
      <c r="C48" s="9" t="s">
        <v>154</v>
      </c>
      <c r="D48" s="9" t="s">
        <v>333</v>
      </c>
      <c r="E48" s="9" t="s">
        <v>323</v>
      </c>
      <c r="F48" s="9" t="s">
        <v>335</v>
      </c>
      <c r="G48" s="9" t="s">
        <v>325</v>
      </c>
      <c r="H48" s="9" t="s">
        <v>336</v>
      </c>
      <c r="I48" s="9" t="s">
        <v>331</v>
      </c>
      <c r="J48" s="9" t="s">
        <v>154</v>
      </c>
      <c r="K48" s="9" t="s">
        <v>154</v>
      </c>
    </row>
    <row r="49" spans="1:11" ht="15" thickBot="1" x14ac:dyDescent="0.35">
      <c r="A49" s="8" t="s">
        <v>183</v>
      </c>
      <c r="B49" s="9" t="s">
        <v>332</v>
      </c>
      <c r="C49" s="9" t="s">
        <v>154</v>
      </c>
      <c r="D49" s="9" t="s">
        <v>333</v>
      </c>
      <c r="E49" s="9" t="s">
        <v>323</v>
      </c>
      <c r="F49" s="9" t="s">
        <v>335</v>
      </c>
      <c r="G49" s="9" t="s">
        <v>337</v>
      </c>
      <c r="H49" s="9" t="s">
        <v>336</v>
      </c>
      <c r="I49" s="9" t="s">
        <v>331</v>
      </c>
      <c r="J49" s="9" t="s">
        <v>154</v>
      </c>
      <c r="K49" s="9" t="s">
        <v>154</v>
      </c>
    </row>
    <row r="50" spans="1:11" ht="15" thickBot="1" x14ac:dyDescent="0.35">
      <c r="A50" s="8" t="s">
        <v>185</v>
      </c>
      <c r="B50" s="9" t="s">
        <v>332</v>
      </c>
      <c r="C50" s="9" t="s">
        <v>154</v>
      </c>
      <c r="D50" s="9" t="s">
        <v>333</v>
      </c>
      <c r="E50" s="9" t="s">
        <v>323</v>
      </c>
      <c r="F50" s="9" t="s">
        <v>335</v>
      </c>
      <c r="G50" s="9" t="s">
        <v>338</v>
      </c>
      <c r="H50" s="9" t="s">
        <v>336</v>
      </c>
      <c r="I50" s="9" t="s">
        <v>331</v>
      </c>
      <c r="J50" s="9" t="s">
        <v>154</v>
      </c>
      <c r="K50" s="9" t="s">
        <v>154</v>
      </c>
    </row>
    <row r="51" spans="1:11" ht="15" thickBot="1" x14ac:dyDescent="0.35">
      <c r="A51" s="8" t="s">
        <v>187</v>
      </c>
      <c r="B51" s="9" t="s">
        <v>332</v>
      </c>
      <c r="C51" s="9" t="s">
        <v>154</v>
      </c>
      <c r="D51" s="9" t="s">
        <v>333</v>
      </c>
      <c r="E51" s="9" t="s">
        <v>323</v>
      </c>
      <c r="F51" s="9" t="s">
        <v>335</v>
      </c>
      <c r="G51" s="9" t="s">
        <v>338</v>
      </c>
      <c r="H51" s="9" t="s">
        <v>339</v>
      </c>
      <c r="I51" s="9" t="s">
        <v>331</v>
      </c>
      <c r="J51" s="9" t="s">
        <v>154</v>
      </c>
      <c r="K51" s="9" t="s">
        <v>154</v>
      </c>
    </row>
    <row r="52" spans="1:11" ht="15" thickBot="1" x14ac:dyDescent="0.35">
      <c r="A52" s="8" t="s">
        <v>189</v>
      </c>
      <c r="B52" s="9" t="s">
        <v>332</v>
      </c>
      <c r="C52" s="9" t="s">
        <v>154</v>
      </c>
      <c r="D52" s="9" t="s">
        <v>333</v>
      </c>
      <c r="E52" s="9" t="s">
        <v>323</v>
      </c>
      <c r="F52" s="9" t="s">
        <v>335</v>
      </c>
      <c r="G52" s="9" t="s">
        <v>338</v>
      </c>
      <c r="H52" s="9" t="s">
        <v>154</v>
      </c>
      <c r="I52" s="9" t="s">
        <v>331</v>
      </c>
      <c r="J52" s="9" t="s">
        <v>154</v>
      </c>
      <c r="K52" s="9" t="s">
        <v>154</v>
      </c>
    </row>
    <row r="53" spans="1:11" ht="15" thickBot="1" x14ac:dyDescent="0.35">
      <c r="A53" s="8" t="s">
        <v>191</v>
      </c>
      <c r="B53" s="9" t="s">
        <v>332</v>
      </c>
      <c r="C53" s="9" t="s">
        <v>154</v>
      </c>
      <c r="D53" s="9" t="s">
        <v>333</v>
      </c>
      <c r="E53" s="9" t="s">
        <v>340</v>
      </c>
      <c r="F53" s="9" t="s">
        <v>335</v>
      </c>
      <c r="G53" s="9" t="s">
        <v>338</v>
      </c>
      <c r="H53" s="9" t="s">
        <v>154</v>
      </c>
      <c r="I53" s="9" t="s">
        <v>331</v>
      </c>
      <c r="J53" s="9" t="s">
        <v>154</v>
      </c>
      <c r="K53" s="9" t="s">
        <v>154</v>
      </c>
    </row>
    <row r="54" spans="1:11" ht="15" thickBot="1" x14ac:dyDescent="0.35">
      <c r="A54" s="8" t="s">
        <v>194</v>
      </c>
      <c r="B54" s="9" t="s">
        <v>341</v>
      </c>
      <c r="C54" s="9" t="s">
        <v>154</v>
      </c>
      <c r="D54" s="9" t="s">
        <v>333</v>
      </c>
      <c r="E54" s="9" t="s">
        <v>340</v>
      </c>
      <c r="F54" s="9" t="s">
        <v>342</v>
      </c>
      <c r="G54" s="9" t="s">
        <v>338</v>
      </c>
      <c r="H54" s="9" t="s">
        <v>154</v>
      </c>
      <c r="I54" s="9" t="s">
        <v>331</v>
      </c>
      <c r="J54" s="9" t="s">
        <v>154</v>
      </c>
      <c r="K54" s="9" t="s">
        <v>154</v>
      </c>
    </row>
    <row r="55" spans="1:11" ht="15" thickBot="1" x14ac:dyDescent="0.35">
      <c r="A55" s="8" t="s">
        <v>196</v>
      </c>
      <c r="B55" s="9" t="s">
        <v>341</v>
      </c>
      <c r="C55" s="9" t="s">
        <v>154</v>
      </c>
      <c r="D55" s="9" t="s">
        <v>333</v>
      </c>
      <c r="E55" s="9" t="s">
        <v>340</v>
      </c>
      <c r="F55" s="9" t="s">
        <v>342</v>
      </c>
      <c r="G55" s="9" t="s">
        <v>338</v>
      </c>
      <c r="H55" s="9" t="s">
        <v>154</v>
      </c>
      <c r="I55" s="9" t="s">
        <v>331</v>
      </c>
      <c r="J55" s="9" t="s">
        <v>154</v>
      </c>
      <c r="K55" s="9" t="s">
        <v>154</v>
      </c>
    </row>
    <row r="56" spans="1:11" ht="15" thickBot="1" x14ac:dyDescent="0.35">
      <c r="A56" s="8" t="s">
        <v>198</v>
      </c>
      <c r="B56" s="9" t="s">
        <v>341</v>
      </c>
      <c r="C56" s="9" t="s">
        <v>154</v>
      </c>
      <c r="D56" s="9" t="s">
        <v>333</v>
      </c>
      <c r="E56" s="9" t="s">
        <v>340</v>
      </c>
      <c r="F56" s="9" t="s">
        <v>342</v>
      </c>
      <c r="G56" s="9" t="s">
        <v>338</v>
      </c>
      <c r="H56" s="9" t="s">
        <v>154</v>
      </c>
      <c r="I56" s="9" t="s">
        <v>331</v>
      </c>
      <c r="J56" s="9" t="s">
        <v>154</v>
      </c>
      <c r="K56" s="9" t="s">
        <v>154</v>
      </c>
    </row>
    <row r="57" spans="1:11" ht="15" thickBot="1" x14ac:dyDescent="0.35">
      <c r="A57" s="8" t="s">
        <v>200</v>
      </c>
      <c r="B57" s="9" t="s">
        <v>343</v>
      </c>
      <c r="C57" s="9" t="s">
        <v>154</v>
      </c>
      <c r="D57" s="9" t="s">
        <v>333</v>
      </c>
      <c r="E57" s="9" t="s">
        <v>344</v>
      </c>
      <c r="F57" s="9" t="s">
        <v>342</v>
      </c>
      <c r="G57" s="9" t="s">
        <v>338</v>
      </c>
      <c r="H57" s="9" t="s">
        <v>154</v>
      </c>
      <c r="I57" s="9" t="s">
        <v>331</v>
      </c>
      <c r="J57" s="9" t="s">
        <v>154</v>
      </c>
      <c r="K57" s="9" t="s">
        <v>154</v>
      </c>
    </row>
    <row r="58" spans="1:11" ht="15" thickBot="1" x14ac:dyDescent="0.35">
      <c r="A58" s="8" t="s">
        <v>201</v>
      </c>
      <c r="B58" s="9" t="s">
        <v>345</v>
      </c>
      <c r="C58" s="9" t="s">
        <v>154</v>
      </c>
      <c r="D58" s="9" t="s">
        <v>333</v>
      </c>
      <c r="E58" s="9" t="s">
        <v>344</v>
      </c>
      <c r="F58" s="9" t="s">
        <v>342</v>
      </c>
      <c r="G58" s="9" t="s">
        <v>338</v>
      </c>
      <c r="H58" s="9" t="s">
        <v>154</v>
      </c>
      <c r="I58" s="9" t="s">
        <v>331</v>
      </c>
      <c r="J58" s="9" t="s">
        <v>154</v>
      </c>
      <c r="K58" s="9" t="s">
        <v>154</v>
      </c>
    </row>
    <row r="59" spans="1:11" ht="15" thickBot="1" x14ac:dyDescent="0.35">
      <c r="A59" s="8" t="s">
        <v>202</v>
      </c>
      <c r="B59" s="9" t="s">
        <v>345</v>
      </c>
      <c r="C59" s="9" t="s">
        <v>154</v>
      </c>
      <c r="D59" s="9" t="s">
        <v>333</v>
      </c>
      <c r="E59" s="9" t="s">
        <v>344</v>
      </c>
      <c r="F59" s="9" t="s">
        <v>342</v>
      </c>
      <c r="G59" s="9" t="s">
        <v>338</v>
      </c>
      <c r="H59" s="9" t="s">
        <v>154</v>
      </c>
      <c r="I59" s="9" t="s">
        <v>331</v>
      </c>
      <c r="J59" s="9" t="s">
        <v>154</v>
      </c>
      <c r="K59" s="9" t="s">
        <v>154</v>
      </c>
    </row>
    <row r="60" spans="1:11" ht="15" thickBot="1" x14ac:dyDescent="0.35">
      <c r="A60" s="8" t="s">
        <v>203</v>
      </c>
      <c r="B60" s="9" t="s">
        <v>345</v>
      </c>
      <c r="C60" s="9" t="s">
        <v>154</v>
      </c>
      <c r="D60" s="9" t="s">
        <v>333</v>
      </c>
      <c r="E60" s="9" t="s">
        <v>344</v>
      </c>
      <c r="F60" s="9" t="s">
        <v>342</v>
      </c>
      <c r="G60" s="9" t="s">
        <v>338</v>
      </c>
      <c r="H60" s="9" t="s">
        <v>154</v>
      </c>
      <c r="I60" s="9" t="s">
        <v>331</v>
      </c>
      <c r="J60" s="9" t="s">
        <v>154</v>
      </c>
      <c r="K60" s="9" t="s">
        <v>154</v>
      </c>
    </row>
    <row r="61" spans="1:11" ht="15" thickBot="1" x14ac:dyDescent="0.35">
      <c r="A61" s="8" t="s">
        <v>205</v>
      </c>
      <c r="B61" s="9" t="s">
        <v>345</v>
      </c>
      <c r="C61" s="9" t="s">
        <v>154</v>
      </c>
      <c r="D61" s="9" t="s">
        <v>346</v>
      </c>
      <c r="E61" s="9" t="s">
        <v>344</v>
      </c>
      <c r="F61" s="9" t="s">
        <v>342</v>
      </c>
      <c r="G61" s="9" t="s">
        <v>338</v>
      </c>
      <c r="H61" s="9" t="s">
        <v>154</v>
      </c>
      <c r="I61" s="9" t="s">
        <v>331</v>
      </c>
      <c r="J61" s="9" t="s">
        <v>154</v>
      </c>
      <c r="K61" s="9" t="s">
        <v>154</v>
      </c>
    </row>
    <row r="62" spans="1:11" ht="15" thickBot="1" x14ac:dyDescent="0.35">
      <c r="A62" s="8" t="s">
        <v>206</v>
      </c>
      <c r="B62" s="9" t="s">
        <v>345</v>
      </c>
      <c r="C62" s="9" t="s">
        <v>154</v>
      </c>
      <c r="D62" s="9" t="s">
        <v>346</v>
      </c>
      <c r="E62" s="9" t="s">
        <v>344</v>
      </c>
      <c r="F62" s="9" t="s">
        <v>347</v>
      </c>
      <c r="G62" s="9" t="s">
        <v>338</v>
      </c>
      <c r="H62" s="9" t="s">
        <v>154</v>
      </c>
      <c r="I62" s="9" t="s">
        <v>331</v>
      </c>
      <c r="J62" s="9" t="s">
        <v>154</v>
      </c>
      <c r="K62" s="9" t="s">
        <v>154</v>
      </c>
    </row>
    <row r="63" spans="1:11" ht="15" thickBot="1" x14ac:dyDescent="0.35">
      <c r="A63" s="8" t="s">
        <v>207</v>
      </c>
      <c r="B63" s="9" t="s">
        <v>345</v>
      </c>
      <c r="C63" s="9" t="s">
        <v>154</v>
      </c>
      <c r="D63" s="9" t="s">
        <v>346</v>
      </c>
      <c r="E63" s="9" t="s">
        <v>344</v>
      </c>
      <c r="F63" s="9" t="s">
        <v>347</v>
      </c>
      <c r="G63" s="9" t="s">
        <v>338</v>
      </c>
      <c r="H63" s="9" t="s">
        <v>154</v>
      </c>
      <c r="I63" s="9" t="s">
        <v>331</v>
      </c>
      <c r="J63" s="9" t="s">
        <v>154</v>
      </c>
      <c r="K63" s="9" t="s">
        <v>154</v>
      </c>
    </row>
    <row r="64" spans="1:11" ht="15" thickBot="1" x14ac:dyDescent="0.35">
      <c r="A64" s="8" t="s">
        <v>208</v>
      </c>
      <c r="B64" s="9" t="s">
        <v>345</v>
      </c>
      <c r="C64" s="9" t="s">
        <v>154</v>
      </c>
      <c r="D64" s="9" t="s">
        <v>346</v>
      </c>
      <c r="E64" s="9" t="s">
        <v>344</v>
      </c>
      <c r="F64" s="9" t="s">
        <v>347</v>
      </c>
      <c r="G64" s="9" t="s">
        <v>338</v>
      </c>
      <c r="H64" s="9" t="s">
        <v>154</v>
      </c>
      <c r="I64" s="9" t="s">
        <v>154</v>
      </c>
      <c r="J64" s="9" t="s">
        <v>154</v>
      </c>
      <c r="K64" s="9" t="s">
        <v>154</v>
      </c>
    </row>
    <row r="65" spans="1:11" ht="15" thickBot="1" x14ac:dyDescent="0.35">
      <c r="A65" s="8" t="s">
        <v>209</v>
      </c>
      <c r="B65" s="9" t="s">
        <v>345</v>
      </c>
      <c r="C65" s="9" t="s">
        <v>154</v>
      </c>
      <c r="D65" s="9" t="s">
        <v>346</v>
      </c>
      <c r="E65" s="9" t="s">
        <v>344</v>
      </c>
      <c r="F65" s="9" t="s">
        <v>347</v>
      </c>
      <c r="G65" s="9" t="s">
        <v>338</v>
      </c>
      <c r="H65" s="9" t="s">
        <v>154</v>
      </c>
      <c r="I65" s="9" t="s">
        <v>154</v>
      </c>
      <c r="J65" s="9" t="s">
        <v>154</v>
      </c>
      <c r="K65" s="9" t="s">
        <v>154</v>
      </c>
    </row>
    <row r="66" spans="1:11" ht="15" thickBot="1" x14ac:dyDescent="0.35">
      <c r="A66" s="8" t="s">
        <v>210</v>
      </c>
      <c r="B66" s="9" t="s">
        <v>345</v>
      </c>
      <c r="C66" s="9" t="s">
        <v>154</v>
      </c>
      <c r="D66" s="9" t="s">
        <v>154</v>
      </c>
      <c r="E66" s="9" t="s">
        <v>344</v>
      </c>
      <c r="F66" s="9" t="s">
        <v>347</v>
      </c>
      <c r="G66" s="9" t="s">
        <v>338</v>
      </c>
      <c r="H66" s="9" t="s">
        <v>154</v>
      </c>
      <c r="I66" s="9" t="s">
        <v>154</v>
      </c>
      <c r="J66" s="9" t="s">
        <v>154</v>
      </c>
      <c r="K66" s="9" t="s">
        <v>154</v>
      </c>
    </row>
    <row r="67" spans="1:11" ht="15" thickBot="1" x14ac:dyDescent="0.35">
      <c r="A67" s="8" t="s">
        <v>211</v>
      </c>
      <c r="B67" s="9" t="s">
        <v>345</v>
      </c>
      <c r="C67" s="9" t="s">
        <v>154</v>
      </c>
      <c r="D67" s="9" t="s">
        <v>154</v>
      </c>
      <c r="E67" s="9" t="s">
        <v>344</v>
      </c>
      <c r="F67" s="9" t="s">
        <v>347</v>
      </c>
      <c r="G67" s="9" t="s">
        <v>348</v>
      </c>
      <c r="H67" s="9" t="s">
        <v>154</v>
      </c>
      <c r="I67" s="9" t="s">
        <v>154</v>
      </c>
      <c r="J67" s="9" t="s">
        <v>154</v>
      </c>
      <c r="K67" s="9" t="s">
        <v>154</v>
      </c>
    </row>
    <row r="68" spans="1:11" ht="15" thickBot="1" x14ac:dyDescent="0.35">
      <c r="A68" s="8" t="s">
        <v>212</v>
      </c>
      <c r="B68" s="9" t="s">
        <v>154</v>
      </c>
      <c r="C68" s="9" t="s">
        <v>154</v>
      </c>
      <c r="D68" s="9" t="s">
        <v>154</v>
      </c>
      <c r="E68" s="9" t="s">
        <v>349</v>
      </c>
      <c r="F68" s="9" t="s">
        <v>154</v>
      </c>
      <c r="G68" s="9" t="s">
        <v>154</v>
      </c>
      <c r="H68" s="9" t="s">
        <v>154</v>
      </c>
      <c r="I68" s="9" t="s">
        <v>154</v>
      </c>
      <c r="J68" s="9" t="s">
        <v>154</v>
      </c>
      <c r="K68" s="9" t="s">
        <v>154</v>
      </c>
    </row>
    <row r="69" spans="1:11" ht="15" thickBot="1" x14ac:dyDescent="0.35">
      <c r="A69" s="8" t="s">
        <v>213</v>
      </c>
      <c r="B69" s="9" t="s">
        <v>154</v>
      </c>
      <c r="C69" s="9" t="s">
        <v>154</v>
      </c>
      <c r="D69" s="9" t="s">
        <v>154</v>
      </c>
      <c r="E69" s="9" t="s">
        <v>154</v>
      </c>
      <c r="F69" s="9" t="s">
        <v>154</v>
      </c>
      <c r="G69" s="9" t="s">
        <v>154</v>
      </c>
      <c r="H69" s="9" t="s">
        <v>154</v>
      </c>
      <c r="I69" s="9" t="s">
        <v>154</v>
      </c>
      <c r="J69" s="9" t="s">
        <v>154</v>
      </c>
      <c r="K69" s="9" t="s">
        <v>154</v>
      </c>
    </row>
    <row r="70" spans="1:11" ht="15" thickBot="1" x14ac:dyDescent="0.35">
      <c r="A70" s="8" t="s">
        <v>214</v>
      </c>
      <c r="B70" s="9" t="s">
        <v>154</v>
      </c>
      <c r="C70" s="9" t="s">
        <v>154</v>
      </c>
      <c r="D70" s="9" t="s">
        <v>154</v>
      </c>
      <c r="E70" s="9" t="s">
        <v>154</v>
      </c>
      <c r="F70" s="9" t="s">
        <v>154</v>
      </c>
      <c r="G70" s="9" t="s">
        <v>154</v>
      </c>
      <c r="H70" s="9" t="s">
        <v>154</v>
      </c>
      <c r="I70" s="9" t="s">
        <v>154</v>
      </c>
      <c r="J70" s="9" t="s">
        <v>154</v>
      </c>
      <c r="K70" s="9" t="s">
        <v>154</v>
      </c>
    </row>
    <row r="71" spans="1:11" ht="18.600000000000001" thickBot="1" x14ac:dyDescent="0.35">
      <c r="A71" s="4"/>
    </row>
    <row r="72" spans="1:11" ht="15" thickBot="1" x14ac:dyDescent="0.35">
      <c r="A72" s="8" t="s">
        <v>215</v>
      </c>
      <c r="B72" s="8" t="s">
        <v>76</v>
      </c>
      <c r="C72" s="8" t="s">
        <v>77</v>
      </c>
      <c r="D72" s="8" t="s">
        <v>78</v>
      </c>
      <c r="E72" s="8" t="s">
        <v>79</v>
      </c>
      <c r="F72" s="8" t="s">
        <v>80</v>
      </c>
      <c r="G72" s="8" t="s">
        <v>81</v>
      </c>
      <c r="H72" s="8" t="s">
        <v>82</v>
      </c>
      <c r="I72" s="8" t="s">
        <v>83</v>
      </c>
      <c r="J72" s="8" t="s">
        <v>84</v>
      </c>
      <c r="K72" s="8" t="s">
        <v>85</v>
      </c>
    </row>
    <row r="73" spans="1:11" ht="15" thickBot="1" x14ac:dyDescent="0.35">
      <c r="A73" s="8" t="s">
        <v>129</v>
      </c>
      <c r="B73" s="9">
        <v>1955.5</v>
      </c>
      <c r="C73" s="9">
        <v>3564.1</v>
      </c>
      <c r="D73" s="9">
        <v>2034.8</v>
      </c>
      <c r="E73" s="9">
        <v>1564.5</v>
      </c>
      <c r="F73" s="9">
        <v>3032.6</v>
      </c>
      <c r="G73" s="9">
        <v>2982.4</v>
      </c>
      <c r="H73" s="9">
        <v>3112.4</v>
      </c>
      <c r="I73" s="9">
        <v>4127.3</v>
      </c>
      <c r="J73" s="9">
        <v>580.70000000000005</v>
      </c>
      <c r="K73" s="9">
        <v>0</v>
      </c>
    </row>
    <row r="74" spans="1:11" ht="15" thickBot="1" x14ac:dyDescent="0.35">
      <c r="A74" s="8" t="s">
        <v>150</v>
      </c>
      <c r="B74" s="9">
        <v>1955.5</v>
      </c>
      <c r="C74" s="9">
        <v>256</v>
      </c>
      <c r="D74" s="9">
        <v>2034.8</v>
      </c>
      <c r="E74" s="9">
        <v>1564.5</v>
      </c>
      <c r="F74" s="9">
        <v>3032.6</v>
      </c>
      <c r="G74" s="9">
        <v>2982.4</v>
      </c>
      <c r="H74" s="9">
        <v>2083.5</v>
      </c>
      <c r="I74" s="9">
        <v>1671.9</v>
      </c>
      <c r="J74" s="9">
        <v>0</v>
      </c>
      <c r="K74" s="9">
        <v>0</v>
      </c>
    </row>
    <row r="75" spans="1:11" ht="15" thickBot="1" x14ac:dyDescent="0.35">
      <c r="A75" s="8" t="s">
        <v>156</v>
      </c>
      <c r="B75" s="9">
        <v>1955.5</v>
      </c>
      <c r="C75" s="9">
        <v>256</v>
      </c>
      <c r="D75" s="9">
        <v>2034.8</v>
      </c>
      <c r="E75" s="9">
        <v>1564.5</v>
      </c>
      <c r="F75" s="9">
        <v>3032.6</v>
      </c>
      <c r="G75" s="9">
        <v>2982.4</v>
      </c>
      <c r="H75" s="9">
        <v>2083.5</v>
      </c>
      <c r="I75" s="9">
        <v>1671.9</v>
      </c>
      <c r="J75" s="9">
        <v>0</v>
      </c>
      <c r="K75" s="9">
        <v>0</v>
      </c>
    </row>
    <row r="76" spans="1:11" ht="15" thickBot="1" x14ac:dyDescent="0.35">
      <c r="A76" s="8" t="s">
        <v>160</v>
      </c>
      <c r="B76" s="9">
        <v>1646.3</v>
      </c>
      <c r="C76" s="9">
        <v>256</v>
      </c>
      <c r="D76" s="9">
        <v>584.20000000000005</v>
      </c>
      <c r="E76" s="9">
        <v>1564.5</v>
      </c>
      <c r="F76" s="9">
        <v>3032.6</v>
      </c>
      <c r="G76" s="9">
        <v>2982.4</v>
      </c>
      <c r="H76" s="9">
        <v>2083.5</v>
      </c>
      <c r="I76" s="9">
        <v>1671.9</v>
      </c>
      <c r="J76" s="9">
        <v>0</v>
      </c>
      <c r="K76" s="9">
        <v>0</v>
      </c>
    </row>
    <row r="77" spans="1:11" ht="15" thickBot="1" x14ac:dyDescent="0.35">
      <c r="A77" s="8" t="s">
        <v>165</v>
      </c>
      <c r="B77" s="9">
        <v>1646.3</v>
      </c>
      <c r="C77" s="9">
        <v>256</v>
      </c>
      <c r="D77" s="9">
        <v>584.20000000000005</v>
      </c>
      <c r="E77" s="9">
        <v>1564.5</v>
      </c>
      <c r="F77" s="9">
        <v>3032.6</v>
      </c>
      <c r="G77" s="9">
        <v>2982.4</v>
      </c>
      <c r="H77" s="9">
        <v>1513.3</v>
      </c>
      <c r="I77" s="9">
        <v>1671.9</v>
      </c>
      <c r="J77" s="9">
        <v>0</v>
      </c>
      <c r="K77" s="9">
        <v>0</v>
      </c>
    </row>
    <row r="78" spans="1:11" ht="15" thickBot="1" x14ac:dyDescent="0.35">
      <c r="A78" s="8" t="s">
        <v>169</v>
      </c>
      <c r="B78" s="9">
        <v>1646.3</v>
      </c>
      <c r="C78" s="9">
        <v>256</v>
      </c>
      <c r="D78" s="9">
        <v>584.20000000000005</v>
      </c>
      <c r="E78" s="9">
        <v>1564.5</v>
      </c>
      <c r="F78" s="9">
        <v>3032.6</v>
      </c>
      <c r="G78" s="9">
        <v>2982.4</v>
      </c>
      <c r="H78" s="9">
        <v>1513.3</v>
      </c>
      <c r="I78" s="9">
        <v>1671.9</v>
      </c>
      <c r="J78" s="9">
        <v>0</v>
      </c>
      <c r="K78" s="9">
        <v>0</v>
      </c>
    </row>
    <row r="79" spans="1:11" ht="15" thickBot="1" x14ac:dyDescent="0.35">
      <c r="A79" s="8" t="s">
        <v>174</v>
      </c>
      <c r="B79" s="9">
        <v>1646.3</v>
      </c>
      <c r="C79" s="9">
        <v>0</v>
      </c>
      <c r="D79" s="9">
        <v>584.20000000000005</v>
      </c>
      <c r="E79" s="9">
        <v>1564.5</v>
      </c>
      <c r="F79" s="9">
        <v>3032.6</v>
      </c>
      <c r="G79" s="9">
        <v>2982.4</v>
      </c>
      <c r="H79" s="9">
        <v>1513.3</v>
      </c>
      <c r="I79" s="9">
        <v>1671.9</v>
      </c>
      <c r="J79" s="9">
        <v>0</v>
      </c>
      <c r="K79" s="9">
        <v>0</v>
      </c>
    </row>
    <row r="80" spans="1:11" ht="15" thickBot="1" x14ac:dyDescent="0.35">
      <c r="A80" s="8" t="s">
        <v>176</v>
      </c>
      <c r="B80" s="9">
        <v>1646.3</v>
      </c>
      <c r="C80" s="9">
        <v>0</v>
      </c>
      <c r="D80" s="9">
        <v>584.20000000000005</v>
      </c>
      <c r="E80" s="9">
        <v>1564.5</v>
      </c>
      <c r="F80" s="9">
        <v>2012.2</v>
      </c>
      <c r="G80" s="9">
        <v>2982.4</v>
      </c>
      <c r="H80" s="9">
        <v>957.7</v>
      </c>
      <c r="I80" s="9">
        <v>1671.9</v>
      </c>
      <c r="J80" s="9">
        <v>0</v>
      </c>
      <c r="K80" s="9">
        <v>0</v>
      </c>
    </row>
    <row r="81" spans="1:11" ht="15" thickBot="1" x14ac:dyDescent="0.35">
      <c r="A81" s="8" t="s">
        <v>180</v>
      </c>
      <c r="B81" s="9">
        <v>1646.3</v>
      </c>
      <c r="C81" s="9">
        <v>0</v>
      </c>
      <c r="D81" s="9">
        <v>584.20000000000005</v>
      </c>
      <c r="E81" s="9">
        <v>1564.5</v>
      </c>
      <c r="F81" s="9">
        <v>2012.2</v>
      </c>
      <c r="G81" s="9">
        <v>2982.4</v>
      </c>
      <c r="H81" s="9">
        <v>957.7</v>
      </c>
      <c r="I81" s="9">
        <v>1671.9</v>
      </c>
      <c r="J81" s="9">
        <v>0</v>
      </c>
      <c r="K81" s="9">
        <v>0</v>
      </c>
    </row>
    <row r="82" spans="1:11" ht="15" thickBot="1" x14ac:dyDescent="0.35">
      <c r="A82" s="8" t="s">
        <v>183</v>
      </c>
      <c r="B82" s="9">
        <v>1646.3</v>
      </c>
      <c r="C82" s="9">
        <v>0</v>
      </c>
      <c r="D82" s="9">
        <v>584.20000000000005</v>
      </c>
      <c r="E82" s="9">
        <v>1564.5</v>
      </c>
      <c r="F82" s="9">
        <v>2012.2</v>
      </c>
      <c r="G82" s="9">
        <v>2838.3</v>
      </c>
      <c r="H82" s="9">
        <v>957.7</v>
      </c>
      <c r="I82" s="9">
        <v>1671.9</v>
      </c>
      <c r="J82" s="9">
        <v>0</v>
      </c>
      <c r="K82" s="9">
        <v>0</v>
      </c>
    </row>
    <row r="83" spans="1:11" ht="15" thickBot="1" x14ac:dyDescent="0.35">
      <c r="A83" s="8" t="s">
        <v>185</v>
      </c>
      <c r="B83" s="9">
        <v>1646.3</v>
      </c>
      <c r="C83" s="9">
        <v>0</v>
      </c>
      <c r="D83" s="9">
        <v>584.20000000000005</v>
      </c>
      <c r="E83" s="9">
        <v>1564.5</v>
      </c>
      <c r="F83" s="9">
        <v>2012.2</v>
      </c>
      <c r="G83" s="9">
        <v>2075.4</v>
      </c>
      <c r="H83" s="9">
        <v>957.7</v>
      </c>
      <c r="I83" s="9">
        <v>1671.9</v>
      </c>
      <c r="J83" s="9">
        <v>0</v>
      </c>
      <c r="K83" s="9">
        <v>0</v>
      </c>
    </row>
    <row r="84" spans="1:11" ht="15" thickBot="1" x14ac:dyDescent="0.35">
      <c r="A84" s="8" t="s">
        <v>187</v>
      </c>
      <c r="B84" s="9">
        <v>1646.3</v>
      </c>
      <c r="C84" s="9">
        <v>0</v>
      </c>
      <c r="D84" s="9">
        <v>584.20000000000005</v>
      </c>
      <c r="E84" s="9">
        <v>1564.5</v>
      </c>
      <c r="F84" s="9">
        <v>2012.2</v>
      </c>
      <c r="G84" s="9">
        <v>2075.4</v>
      </c>
      <c r="H84" s="9">
        <v>498.4</v>
      </c>
      <c r="I84" s="9">
        <v>1671.9</v>
      </c>
      <c r="J84" s="9">
        <v>0</v>
      </c>
      <c r="K84" s="9">
        <v>0</v>
      </c>
    </row>
    <row r="85" spans="1:11" ht="15" thickBot="1" x14ac:dyDescent="0.35">
      <c r="A85" s="8" t="s">
        <v>189</v>
      </c>
      <c r="B85" s="9">
        <v>1646.3</v>
      </c>
      <c r="C85" s="9">
        <v>0</v>
      </c>
      <c r="D85" s="9">
        <v>584.20000000000005</v>
      </c>
      <c r="E85" s="9">
        <v>1564.5</v>
      </c>
      <c r="F85" s="9">
        <v>2012.2</v>
      </c>
      <c r="G85" s="9">
        <v>2075.4</v>
      </c>
      <c r="H85" s="9">
        <v>0</v>
      </c>
      <c r="I85" s="9">
        <v>1671.9</v>
      </c>
      <c r="J85" s="9">
        <v>0</v>
      </c>
      <c r="K85" s="9">
        <v>0</v>
      </c>
    </row>
    <row r="86" spans="1:11" ht="15" thickBot="1" x14ac:dyDescent="0.35">
      <c r="A86" s="8" t="s">
        <v>191</v>
      </c>
      <c r="B86" s="9">
        <v>1646.3</v>
      </c>
      <c r="C86" s="9">
        <v>0</v>
      </c>
      <c r="D86" s="9">
        <v>584.20000000000005</v>
      </c>
      <c r="E86" s="9">
        <v>1415.9</v>
      </c>
      <c r="F86" s="9">
        <v>2012.2</v>
      </c>
      <c r="G86" s="9">
        <v>2075.4</v>
      </c>
      <c r="H86" s="9">
        <v>0</v>
      </c>
      <c r="I86" s="9">
        <v>1671.9</v>
      </c>
      <c r="J86" s="9">
        <v>0</v>
      </c>
      <c r="K86" s="9">
        <v>0</v>
      </c>
    </row>
    <row r="87" spans="1:11" ht="15" thickBot="1" x14ac:dyDescent="0.35">
      <c r="A87" s="8" t="s">
        <v>194</v>
      </c>
      <c r="B87" s="9">
        <v>1192.5999999999999</v>
      </c>
      <c r="C87" s="9">
        <v>0</v>
      </c>
      <c r="D87" s="9">
        <v>584.20000000000005</v>
      </c>
      <c r="E87" s="9">
        <v>1415.9</v>
      </c>
      <c r="F87" s="9">
        <v>1026.4000000000001</v>
      </c>
      <c r="G87" s="9">
        <v>2075.4</v>
      </c>
      <c r="H87" s="9">
        <v>0</v>
      </c>
      <c r="I87" s="9">
        <v>1671.9</v>
      </c>
      <c r="J87" s="9">
        <v>0</v>
      </c>
      <c r="K87" s="9">
        <v>0</v>
      </c>
    </row>
    <row r="88" spans="1:11" ht="15" thickBot="1" x14ac:dyDescent="0.35">
      <c r="A88" s="8" t="s">
        <v>196</v>
      </c>
      <c r="B88" s="9">
        <v>1192.5999999999999</v>
      </c>
      <c r="C88" s="9">
        <v>0</v>
      </c>
      <c r="D88" s="9">
        <v>584.20000000000005</v>
      </c>
      <c r="E88" s="9">
        <v>1415.9</v>
      </c>
      <c r="F88" s="9">
        <v>1026.4000000000001</v>
      </c>
      <c r="G88" s="9">
        <v>2075.4</v>
      </c>
      <c r="H88" s="9">
        <v>0</v>
      </c>
      <c r="I88" s="9">
        <v>1671.9</v>
      </c>
      <c r="J88" s="9">
        <v>0</v>
      </c>
      <c r="K88" s="9">
        <v>0</v>
      </c>
    </row>
    <row r="89" spans="1:11" ht="15" thickBot="1" x14ac:dyDescent="0.35">
      <c r="A89" s="8" t="s">
        <v>198</v>
      </c>
      <c r="B89" s="9">
        <v>1192.5999999999999</v>
      </c>
      <c r="C89" s="9">
        <v>0</v>
      </c>
      <c r="D89" s="9">
        <v>584.20000000000005</v>
      </c>
      <c r="E89" s="9">
        <v>1415.9</v>
      </c>
      <c r="F89" s="9">
        <v>1026.4000000000001</v>
      </c>
      <c r="G89" s="9">
        <v>2075.4</v>
      </c>
      <c r="H89" s="9">
        <v>0</v>
      </c>
      <c r="I89" s="9">
        <v>1671.9</v>
      </c>
      <c r="J89" s="9">
        <v>0</v>
      </c>
      <c r="K89" s="9">
        <v>0</v>
      </c>
    </row>
    <row r="90" spans="1:11" ht="15" thickBot="1" x14ac:dyDescent="0.35">
      <c r="A90" s="8" t="s">
        <v>200</v>
      </c>
      <c r="B90" s="9">
        <v>941.1</v>
      </c>
      <c r="C90" s="9">
        <v>0</v>
      </c>
      <c r="D90" s="9">
        <v>584.20000000000005</v>
      </c>
      <c r="E90" s="9">
        <v>962.7</v>
      </c>
      <c r="F90" s="9">
        <v>1026.4000000000001</v>
      </c>
      <c r="G90" s="9">
        <v>2075.4</v>
      </c>
      <c r="H90" s="9">
        <v>0</v>
      </c>
      <c r="I90" s="9">
        <v>1671.9</v>
      </c>
      <c r="J90" s="9">
        <v>0</v>
      </c>
      <c r="K90" s="9">
        <v>0</v>
      </c>
    </row>
    <row r="91" spans="1:11" ht="15" thickBot="1" x14ac:dyDescent="0.35">
      <c r="A91" s="8" t="s">
        <v>201</v>
      </c>
      <c r="B91" s="9">
        <v>711.7</v>
      </c>
      <c r="C91" s="9">
        <v>0</v>
      </c>
      <c r="D91" s="9">
        <v>584.20000000000005</v>
      </c>
      <c r="E91" s="9">
        <v>962.7</v>
      </c>
      <c r="F91" s="9">
        <v>1026.4000000000001</v>
      </c>
      <c r="G91" s="9">
        <v>2075.4</v>
      </c>
      <c r="H91" s="9">
        <v>0</v>
      </c>
      <c r="I91" s="9">
        <v>1671.9</v>
      </c>
      <c r="J91" s="9">
        <v>0</v>
      </c>
      <c r="K91" s="9">
        <v>0</v>
      </c>
    </row>
    <row r="92" spans="1:11" ht="15" thickBot="1" x14ac:dyDescent="0.35">
      <c r="A92" s="8" t="s">
        <v>202</v>
      </c>
      <c r="B92" s="9">
        <v>711.7</v>
      </c>
      <c r="C92" s="9">
        <v>0</v>
      </c>
      <c r="D92" s="9">
        <v>584.20000000000005</v>
      </c>
      <c r="E92" s="9">
        <v>962.7</v>
      </c>
      <c r="F92" s="9">
        <v>1026.4000000000001</v>
      </c>
      <c r="G92" s="9">
        <v>2075.4</v>
      </c>
      <c r="H92" s="9">
        <v>0</v>
      </c>
      <c r="I92" s="9">
        <v>1671.9</v>
      </c>
      <c r="J92" s="9">
        <v>0</v>
      </c>
      <c r="K92" s="9">
        <v>0</v>
      </c>
    </row>
    <row r="93" spans="1:11" ht="15" thickBot="1" x14ac:dyDescent="0.35">
      <c r="A93" s="8" t="s">
        <v>203</v>
      </c>
      <c r="B93" s="9">
        <v>711.7</v>
      </c>
      <c r="C93" s="9">
        <v>0</v>
      </c>
      <c r="D93" s="9">
        <v>584.20000000000005</v>
      </c>
      <c r="E93" s="9">
        <v>962.7</v>
      </c>
      <c r="F93" s="9">
        <v>1026.4000000000001</v>
      </c>
      <c r="G93" s="9">
        <v>2075.4</v>
      </c>
      <c r="H93" s="9">
        <v>0</v>
      </c>
      <c r="I93" s="9">
        <v>1671.9</v>
      </c>
      <c r="J93" s="9">
        <v>0</v>
      </c>
      <c r="K93" s="9">
        <v>0</v>
      </c>
    </row>
    <row r="94" spans="1:11" ht="15" thickBot="1" x14ac:dyDescent="0.35">
      <c r="A94" s="8" t="s">
        <v>205</v>
      </c>
      <c r="B94" s="9">
        <v>711.7</v>
      </c>
      <c r="C94" s="9">
        <v>0</v>
      </c>
      <c r="D94" s="9">
        <v>125.5</v>
      </c>
      <c r="E94" s="9">
        <v>962.7</v>
      </c>
      <c r="F94" s="9">
        <v>1026.4000000000001</v>
      </c>
      <c r="G94" s="9">
        <v>2075.4</v>
      </c>
      <c r="H94" s="9">
        <v>0</v>
      </c>
      <c r="I94" s="9">
        <v>1671.9</v>
      </c>
      <c r="J94" s="9">
        <v>0</v>
      </c>
      <c r="K94" s="9">
        <v>0</v>
      </c>
    </row>
    <row r="95" spans="1:11" ht="15" thickBot="1" x14ac:dyDescent="0.35">
      <c r="A95" s="8" t="s">
        <v>206</v>
      </c>
      <c r="B95" s="9">
        <v>711.7</v>
      </c>
      <c r="C95" s="9">
        <v>0</v>
      </c>
      <c r="D95" s="9">
        <v>125.5</v>
      </c>
      <c r="E95" s="9">
        <v>962.7</v>
      </c>
      <c r="F95" s="9">
        <v>658</v>
      </c>
      <c r="G95" s="9">
        <v>2075.4</v>
      </c>
      <c r="H95" s="9">
        <v>0</v>
      </c>
      <c r="I95" s="9">
        <v>1671.9</v>
      </c>
      <c r="J95" s="9">
        <v>0</v>
      </c>
      <c r="K95" s="9">
        <v>0</v>
      </c>
    </row>
    <row r="96" spans="1:11" ht="15" thickBot="1" x14ac:dyDescent="0.35">
      <c r="A96" s="8" t="s">
        <v>207</v>
      </c>
      <c r="B96" s="9">
        <v>711.7</v>
      </c>
      <c r="C96" s="9">
        <v>0</v>
      </c>
      <c r="D96" s="9">
        <v>125.5</v>
      </c>
      <c r="E96" s="9">
        <v>962.7</v>
      </c>
      <c r="F96" s="9">
        <v>658</v>
      </c>
      <c r="G96" s="9">
        <v>2075.4</v>
      </c>
      <c r="H96" s="9">
        <v>0</v>
      </c>
      <c r="I96" s="9">
        <v>1671.9</v>
      </c>
      <c r="J96" s="9">
        <v>0</v>
      </c>
      <c r="K96" s="9">
        <v>0</v>
      </c>
    </row>
    <row r="97" spans="1:15" ht="15" thickBot="1" x14ac:dyDescent="0.35">
      <c r="A97" s="8" t="s">
        <v>208</v>
      </c>
      <c r="B97" s="9">
        <v>711.7</v>
      </c>
      <c r="C97" s="9">
        <v>0</v>
      </c>
      <c r="D97" s="9">
        <v>125.5</v>
      </c>
      <c r="E97" s="9">
        <v>962.7</v>
      </c>
      <c r="F97" s="9">
        <v>658</v>
      </c>
      <c r="G97" s="9">
        <v>2075.4</v>
      </c>
      <c r="H97" s="9">
        <v>0</v>
      </c>
      <c r="I97" s="9">
        <v>0</v>
      </c>
      <c r="J97" s="9">
        <v>0</v>
      </c>
      <c r="K97" s="9">
        <v>0</v>
      </c>
    </row>
    <row r="98" spans="1:15" ht="15" thickBot="1" x14ac:dyDescent="0.35">
      <c r="A98" s="8" t="s">
        <v>209</v>
      </c>
      <c r="B98" s="9">
        <v>711.7</v>
      </c>
      <c r="C98" s="9">
        <v>0</v>
      </c>
      <c r="D98" s="9">
        <v>125.5</v>
      </c>
      <c r="E98" s="9">
        <v>962.7</v>
      </c>
      <c r="F98" s="9">
        <v>658</v>
      </c>
      <c r="G98" s="9">
        <v>2075.4</v>
      </c>
      <c r="H98" s="9">
        <v>0</v>
      </c>
      <c r="I98" s="9">
        <v>0</v>
      </c>
      <c r="J98" s="9">
        <v>0</v>
      </c>
      <c r="K98" s="9">
        <v>0</v>
      </c>
    </row>
    <row r="99" spans="1:15" ht="15" thickBot="1" x14ac:dyDescent="0.35">
      <c r="A99" s="8" t="s">
        <v>210</v>
      </c>
      <c r="B99" s="9">
        <v>711.7</v>
      </c>
      <c r="C99" s="9">
        <v>0</v>
      </c>
      <c r="D99" s="9">
        <v>0</v>
      </c>
      <c r="E99" s="9">
        <v>962.7</v>
      </c>
      <c r="F99" s="9">
        <v>658</v>
      </c>
      <c r="G99" s="9">
        <v>2075.4</v>
      </c>
      <c r="H99" s="9">
        <v>0</v>
      </c>
      <c r="I99" s="9">
        <v>0</v>
      </c>
      <c r="J99" s="9">
        <v>0</v>
      </c>
      <c r="K99" s="9">
        <v>0</v>
      </c>
    </row>
    <row r="100" spans="1:15" ht="15" thickBot="1" x14ac:dyDescent="0.35">
      <c r="A100" s="8" t="s">
        <v>211</v>
      </c>
      <c r="B100" s="9">
        <v>711.7</v>
      </c>
      <c r="C100" s="9">
        <v>0</v>
      </c>
      <c r="D100" s="9">
        <v>0</v>
      </c>
      <c r="E100" s="9">
        <v>962.7</v>
      </c>
      <c r="F100" s="9">
        <v>658</v>
      </c>
      <c r="G100" s="9">
        <v>1618.2</v>
      </c>
      <c r="H100" s="9">
        <v>0</v>
      </c>
      <c r="I100" s="9">
        <v>0</v>
      </c>
      <c r="J100" s="9">
        <v>0</v>
      </c>
      <c r="K100" s="9">
        <v>0</v>
      </c>
    </row>
    <row r="101" spans="1:15" ht="15" thickBot="1" x14ac:dyDescent="0.35">
      <c r="A101" s="8" t="s">
        <v>212</v>
      </c>
      <c r="B101" s="9">
        <v>0</v>
      </c>
      <c r="C101" s="9">
        <v>0</v>
      </c>
      <c r="D101" s="9">
        <v>0</v>
      </c>
      <c r="E101" s="9">
        <v>810.1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</row>
    <row r="102" spans="1:15" ht="15" thickBot="1" x14ac:dyDescent="0.35">
      <c r="A102" s="8" t="s">
        <v>213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</row>
    <row r="103" spans="1:15" ht="15" thickBot="1" x14ac:dyDescent="0.35">
      <c r="A103" s="8" t="s">
        <v>214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</row>
    <row r="104" spans="1:15" ht="18.600000000000001" thickBot="1" x14ac:dyDescent="0.35">
      <c r="A104" s="4"/>
      <c r="M104">
        <f>CORREL(L106:L135,M106:M135)</f>
        <v>0.93136986603174898</v>
      </c>
    </row>
    <row r="105" spans="1:15" ht="15" thickBot="1" x14ac:dyDescent="0.35">
      <c r="A105" s="8" t="s">
        <v>216</v>
      </c>
      <c r="B105" s="8" t="s">
        <v>76</v>
      </c>
      <c r="C105" s="8" t="s">
        <v>77</v>
      </c>
      <c r="D105" s="8" t="s">
        <v>78</v>
      </c>
      <c r="E105" s="8" t="s">
        <v>79</v>
      </c>
      <c r="F105" s="8" t="s">
        <v>80</v>
      </c>
      <c r="G105" s="8" t="s">
        <v>81</v>
      </c>
      <c r="H105" s="8" t="s">
        <v>82</v>
      </c>
      <c r="I105" s="8" t="s">
        <v>83</v>
      </c>
      <c r="J105" s="8" t="s">
        <v>84</v>
      </c>
      <c r="K105" s="8" t="s">
        <v>85</v>
      </c>
      <c r="L105" s="8" t="s">
        <v>217</v>
      </c>
      <c r="M105" s="8" t="s">
        <v>218</v>
      </c>
      <c r="N105" s="8" t="s">
        <v>219</v>
      </c>
      <c r="O105" s="8" t="s">
        <v>220</v>
      </c>
    </row>
    <row r="106" spans="1:15" ht="15" thickBot="1" x14ac:dyDescent="0.35">
      <c r="A106" s="8" t="s">
        <v>97</v>
      </c>
      <c r="B106" s="9">
        <v>1646.3</v>
      </c>
      <c r="C106" s="9">
        <v>0</v>
      </c>
      <c r="D106" s="9">
        <v>125.5</v>
      </c>
      <c r="E106" s="9">
        <v>1415.9</v>
      </c>
      <c r="F106" s="9">
        <v>3032.6</v>
      </c>
      <c r="G106" s="9">
        <v>2838.3</v>
      </c>
      <c r="H106" s="9">
        <v>0</v>
      </c>
      <c r="I106" s="9">
        <v>1671.9</v>
      </c>
      <c r="J106" s="9">
        <v>0</v>
      </c>
      <c r="K106" s="9">
        <v>0</v>
      </c>
      <c r="L106" s="9">
        <v>10730.5</v>
      </c>
      <c r="M106" s="9">
        <v>10690</v>
      </c>
      <c r="N106" s="9">
        <v>-40.5</v>
      </c>
      <c r="O106" s="9">
        <v>-0.38</v>
      </c>
    </row>
    <row r="107" spans="1:15" ht="15" thickBot="1" x14ac:dyDescent="0.35">
      <c r="A107" s="8" t="s">
        <v>98</v>
      </c>
      <c r="B107" s="9">
        <v>1192.5999999999999</v>
      </c>
      <c r="C107" s="9">
        <v>0</v>
      </c>
      <c r="D107" s="9">
        <v>584.20000000000005</v>
      </c>
      <c r="E107" s="9">
        <v>0</v>
      </c>
      <c r="F107" s="9">
        <v>2012.2</v>
      </c>
      <c r="G107" s="9">
        <v>0</v>
      </c>
      <c r="H107" s="9">
        <v>0</v>
      </c>
      <c r="I107" s="9">
        <v>1671.9</v>
      </c>
      <c r="J107" s="9">
        <v>0</v>
      </c>
      <c r="K107" s="9">
        <v>0</v>
      </c>
      <c r="L107" s="9">
        <v>5460.9</v>
      </c>
      <c r="M107" s="9">
        <v>5865</v>
      </c>
      <c r="N107" s="9">
        <v>404.1</v>
      </c>
      <c r="O107" s="9">
        <v>6.89</v>
      </c>
    </row>
    <row r="108" spans="1:15" ht="15" thickBot="1" x14ac:dyDescent="0.35">
      <c r="A108" s="8" t="s">
        <v>99</v>
      </c>
      <c r="B108" s="9">
        <v>1646.3</v>
      </c>
      <c r="C108" s="9">
        <v>0</v>
      </c>
      <c r="D108" s="9">
        <v>2034.8</v>
      </c>
      <c r="E108" s="9">
        <v>962.7</v>
      </c>
      <c r="F108" s="9">
        <v>3032.6</v>
      </c>
      <c r="G108" s="9">
        <v>2075.4</v>
      </c>
      <c r="H108" s="9">
        <v>498.4</v>
      </c>
      <c r="I108" s="9">
        <v>1671.9</v>
      </c>
      <c r="J108" s="9">
        <v>0</v>
      </c>
      <c r="K108" s="9">
        <v>0</v>
      </c>
      <c r="L108" s="9">
        <v>11922</v>
      </c>
      <c r="M108" s="9">
        <v>11877</v>
      </c>
      <c r="N108" s="9">
        <v>-45</v>
      </c>
      <c r="O108" s="9">
        <v>-0.38</v>
      </c>
    </row>
    <row r="109" spans="1:15" ht="15" thickBot="1" x14ac:dyDescent="0.35">
      <c r="A109" s="8" t="s">
        <v>100</v>
      </c>
      <c r="B109" s="9">
        <v>711.7</v>
      </c>
      <c r="C109" s="9">
        <v>0</v>
      </c>
      <c r="D109" s="9">
        <v>0</v>
      </c>
      <c r="E109" s="9">
        <v>1564.5</v>
      </c>
      <c r="F109" s="9">
        <v>0</v>
      </c>
      <c r="G109" s="9">
        <v>2982.4</v>
      </c>
      <c r="H109" s="9">
        <v>0</v>
      </c>
      <c r="I109" s="9">
        <v>1671.9</v>
      </c>
      <c r="J109" s="9">
        <v>0</v>
      </c>
      <c r="K109" s="9">
        <v>0</v>
      </c>
      <c r="L109" s="9">
        <v>6930.5</v>
      </c>
      <c r="M109" s="9">
        <v>6904</v>
      </c>
      <c r="N109" s="9">
        <v>-26.5</v>
      </c>
      <c r="O109" s="9">
        <v>-0.38</v>
      </c>
    </row>
    <row r="110" spans="1:15" ht="15" thickBot="1" x14ac:dyDescent="0.35">
      <c r="A110" s="8" t="s">
        <v>101</v>
      </c>
      <c r="B110" s="9">
        <v>1955.5</v>
      </c>
      <c r="C110" s="9">
        <v>0</v>
      </c>
      <c r="D110" s="9">
        <v>584.20000000000005</v>
      </c>
      <c r="E110" s="9">
        <v>962.7</v>
      </c>
      <c r="F110" s="9">
        <v>658</v>
      </c>
      <c r="G110" s="9">
        <v>2075.4</v>
      </c>
      <c r="H110" s="9">
        <v>957.7</v>
      </c>
      <c r="I110" s="9">
        <v>1671.9</v>
      </c>
      <c r="J110" s="9">
        <v>0</v>
      </c>
      <c r="K110" s="9">
        <v>0</v>
      </c>
      <c r="L110" s="9">
        <v>8865.4</v>
      </c>
      <c r="M110" s="9">
        <v>9311</v>
      </c>
      <c r="N110" s="9">
        <v>445.6</v>
      </c>
      <c r="O110" s="9">
        <v>4.79</v>
      </c>
    </row>
    <row r="111" spans="1:15" ht="15" thickBot="1" x14ac:dyDescent="0.35">
      <c r="A111" s="8" t="s">
        <v>102</v>
      </c>
      <c r="B111" s="9">
        <v>711.7</v>
      </c>
      <c r="C111" s="9">
        <v>0</v>
      </c>
      <c r="D111" s="9">
        <v>2034.8</v>
      </c>
      <c r="E111" s="9">
        <v>0</v>
      </c>
      <c r="F111" s="9">
        <v>1026.4000000000001</v>
      </c>
      <c r="G111" s="9">
        <v>2982.4</v>
      </c>
      <c r="H111" s="9">
        <v>0</v>
      </c>
      <c r="I111" s="9">
        <v>1671.9</v>
      </c>
      <c r="J111" s="9">
        <v>0</v>
      </c>
      <c r="K111" s="9">
        <v>0</v>
      </c>
      <c r="L111" s="9">
        <v>8427.2000000000007</v>
      </c>
      <c r="M111" s="9">
        <v>8395</v>
      </c>
      <c r="N111" s="9">
        <v>-32.200000000000003</v>
      </c>
      <c r="O111" s="9">
        <v>-0.38</v>
      </c>
    </row>
    <row r="112" spans="1:15" ht="15" thickBot="1" x14ac:dyDescent="0.35">
      <c r="A112" s="8" t="s">
        <v>103</v>
      </c>
      <c r="B112" s="9">
        <v>1646.3</v>
      </c>
      <c r="C112" s="9">
        <v>256</v>
      </c>
      <c r="D112" s="9">
        <v>584.20000000000005</v>
      </c>
      <c r="E112" s="9">
        <v>1564.5</v>
      </c>
      <c r="F112" s="9">
        <v>3032.6</v>
      </c>
      <c r="G112" s="9">
        <v>2075.4</v>
      </c>
      <c r="H112" s="9">
        <v>0</v>
      </c>
      <c r="I112" s="9">
        <v>0</v>
      </c>
      <c r="J112" s="9">
        <v>0</v>
      </c>
      <c r="K112" s="9">
        <v>0</v>
      </c>
      <c r="L112" s="9">
        <v>9159</v>
      </c>
      <c r="M112" s="9">
        <v>10172</v>
      </c>
      <c r="N112" s="9">
        <v>1013</v>
      </c>
      <c r="O112" s="9">
        <v>9.9600000000000009</v>
      </c>
    </row>
    <row r="113" spans="1:15" ht="15" thickBot="1" x14ac:dyDescent="0.35">
      <c r="A113" s="8" t="s">
        <v>104</v>
      </c>
      <c r="B113" s="9">
        <v>711.7</v>
      </c>
      <c r="C113" s="9">
        <v>256</v>
      </c>
      <c r="D113" s="9">
        <v>125.5</v>
      </c>
      <c r="E113" s="9">
        <v>1564.5</v>
      </c>
      <c r="F113" s="9">
        <v>1026.4000000000001</v>
      </c>
      <c r="G113" s="9">
        <v>2982.4</v>
      </c>
      <c r="H113" s="9">
        <v>957.7</v>
      </c>
      <c r="I113" s="9">
        <v>1671.9</v>
      </c>
      <c r="J113" s="9">
        <v>0</v>
      </c>
      <c r="K113" s="9">
        <v>0</v>
      </c>
      <c r="L113" s="9">
        <v>9296</v>
      </c>
      <c r="M113" s="9">
        <v>9380</v>
      </c>
      <c r="N113" s="9">
        <v>84</v>
      </c>
      <c r="O113" s="9">
        <v>0.9</v>
      </c>
    </row>
    <row r="114" spans="1:15" ht="15" thickBot="1" x14ac:dyDescent="0.35">
      <c r="A114" s="8" t="s">
        <v>105</v>
      </c>
      <c r="B114" s="9">
        <v>1192.5999999999999</v>
      </c>
      <c r="C114" s="9">
        <v>0</v>
      </c>
      <c r="D114" s="9">
        <v>584.20000000000005</v>
      </c>
      <c r="E114" s="9">
        <v>1564.5</v>
      </c>
      <c r="F114" s="9">
        <v>658</v>
      </c>
      <c r="G114" s="9">
        <v>2982.4</v>
      </c>
      <c r="H114" s="9">
        <v>1513.3</v>
      </c>
      <c r="I114" s="9">
        <v>1671.9</v>
      </c>
      <c r="J114" s="9">
        <v>0</v>
      </c>
      <c r="K114" s="9">
        <v>0</v>
      </c>
      <c r="L114" s="9">
        <v>10166.799999999999</v>
      </c>
      <c r="M114" s="9">
        <v>11903</v>
      </c>
      <c r="N114" s="9">
        <v>1736.2</v>
      </c>
      <c r="O114" s="9">
        <v>14.59</v>
      </c>
    </row>
    <row r="115" spans="1:15" ht="15" thickBot="1" x14ac:dyDescent="0.35">
      <c r="A115" s="8" t="s">
        <v>106</v>
      </c>
      <c r="B115" s="9">
        <v>1955.5</v>
      </c>
      <c r="C115" s="9">
        <v>0</v>
      </c>
      <c r="D115" s="9">
        <v>584.20000000000005</v>
      </c>
      <c r="E115" s="9">
        <v>1564.5</v>
      </c>
      <c r="F115" s="9">
        <v>658</v>
      </c>
      <c r="G115" s="9">
        <v>2982.4</v>
      </c>
      <c r="H115" s="9">
        <v>0</v>
      </c>
      <c r="I115" s="9">
        <v>1671.9</v>
      </c>
      <c r="J115" s="9">
        <v>0</v>
      </c>
      <c r="K115" s="9">
        <v>0</v>
      </c>
      <c r="L115" s="9">
        <v>9416.5</v>
      </c>
      <c r="M115" s="9">
        <v>8879</v>
      </c>
      <c r="N115" s="9">
        <v>-537.5</v>
      </c>
      <c r="O115" s="9">
        <v>-6.05</v>
      </c>
    </row>
    <row r="116" spans="1:15" ht="15" thickBot="1" x14ac:dyDescent="0.35">
      <c r="A116" s="8" t="s">
        <v>107</v>
      </c>
      <c r="B116" s="9">
        <v>1646.3</v>
      </c>
      <c r="C116" s="9">
        <v>0</v>
      </c>
      <c r="D116" s="9">
        <v>584.20000000000005</v>
      </c>
      <c r="E116" s="9">
        <v>1415.9</v>
      </c>
      <c r="F116" s="9">
        <v>2012.2</v>
      </c>
      <c r="G116" s="9">
        <v>2075.4</v>
      </c>
      <c r="H116" s="9">
        <v>2083.5</v>
      </c>
      <c r="I116" s="9">
        <v>1671.9</v>
      </c>
      <c r="J116" s="9">
        <v>0</v>
      </c>
      <c r="K116" s="9">
        <v>0</v>
      </c>
      <c r="L116" s="9">
        <v>11489.4</v>
      </c>
      <c r="M116" s="9">
        <v>11011</v>
      </c>
      <c r="N116" s="9">
        <v>-478.4</v>
      </c>
      <c r="O116" s="9">
        <v>-4.34</v>
      </c>
    </row>
    <row r="117" spans="1:15" ht="15" thickBot="1" x14ac:dyDescent="0.35">
      <c r="A117" s="8" t="s">
        <v>108</v>
      </c>
      <c r="B117" s="9">
        <v>1955.5</v>
      </c>
      <c r="C117" s="9">
        <v>0</v>
      </c>
      <c r="D117" s="9">
        <v>125.5</v>
      </c>
      <c r="E117" s="9">
        <v>1564.5</v>
      </c>
      <c r="F117" s="9">
        <v>658</v>
      </c>
      <c r="G117" s="9">
        <v>2075.4</v>
      </c>
      <c r="H117" s="9">
        <v>2083.5</v>
      </c>
      <c r="I117" s="9">
        <v>1671.9</v>
      </c>
      <c r="J117" s="9">
        <v>0</v>
      </c>
      <c r="K117" s="9">
        <v>0</v>
      </c>
      <c r="L117" s="9">
        <v>10134.200000000001</v>
      </c>
      <c r="M117" s="9">
        <v>10096</v>
      </c>
      <c r="N117" s="9">
        <v>-38.200000000000003</v>
      </c>
      <c r="O117" s="9">
        <v>-0.38</v>
      </c>
    </row>
    <row r="118" spans="1:15" ht="15" thickBot="1" x14ac:dyDescent="0.35">
      <c r="A118" s="8" t="s">
        <v>109</v>
      </c>
      <c r="B118" s="9">
        <v>1646.3</v>
      </c>
      <c r="C118" s="9">
        <v>0</v>
      </c>
      <c r="D118" s="9">
        <v>584.20000000000005</v>
      </c>
      <c r="E118" s="9">
        <v>1564.5</v>
      </c>
      <c r="F118" s="9">
        <v>2012.2</v>
      </c>
      <c r="G118" s="9">
        <v>2075.4</v>
      </c>
      <c r="H118" s="9">
        <v>0</v>
      </c>
      <c r="I118" s="9">
        <v>0</v>
      </c>
      <c r="J118" s="9">
        <v>0</v>
      </c>
      <c r="K118" s="9">
        <v>0</v>
      </c>
      <c r="L118" s="9">
        <v>7882.6</v>
      </c>
      <c r="M118" s="9">
        <v>9322</v>
      </c>
      <c r="N118" s="9">
        <v>1439.4</v>
      </c>
      <c r="O118" s="9">
        <v>15.44</v>
      </c>
    </row>
    <row r="119" spans="1:15" ht="15" thickBot="1" x14ac:dyDescent="0.35">
      <c r="A119" s="8" t="s">
        <v>110</v>
      </c>
      <c r="B119" s="9">
        <v>1646.3</v>
      </c>
      <c r="C119" s="9">
        <v>256</v>
      </c>
      <c r="D119" s="9">
        <v>584.20000000000005</v>
      </c>
      <c r="E119" s="9">
        <v>962.7</v>
      </c>
      <c r="F119" s="9">
        <v>658</v>
      </c>
      <c r="G119" s="9">
        <v>2075.4</v>
      </c>
      <c r="H119" s="9">
        <v>1513.3</v>
      </c>
      <c r="I119" s="9">
        <v>0</v>
      </c>
      <c r="J119" s="9">
        <v>0</v>
      </c>
      <c r="K119" s="9">
        <v>0</v>
      </c>
      <c r="L119" s="9">
        <v>7695.9</v>
      </c>
      <c r="M119" s="9">
        <v>5689</v>
      </c>
      <c r="N119" s="9">
        <v>-2006.9</v>
      </c>
      <c r="O119" s="9">
        <v>-35.28</v>
      </c>
    </row>
    <row r="120" spans="1:15" ht="15" thickBot="1" x14ac:dyDescent="0.35">
      <c r="A120" s="8" t="s">
        <v>111</v>
      </c>
      <c r="B120" s="9">
        <v>711.7</v>
      </c>
      <c r="C120" s="9">
        <v>0</v>
      </c>
      <c r="D120" s="9">
        <v>125.5</v>
      </c>
      <c r="E120" s="9">
        <v>1415.9</v>
      </c>
      <c r="F120" s="9">
        <v>0</v>
      </c>
      <c r="G120" s="9">
        <v>2982.4</v>
      </c>
      <c r="H120" s="9">
        <v>957.7</v>
      </c>
      <c r="I120" s="9">
        <v>1671.9</v>
      </c>
      <c r="J120" s="9">
        <v>0</v>
      </c>
      <c r="K120" s="9">
        <v>0</v>
      </c>
      <c r="L120" s="9">
        <v>7865</v>
      </c>
      <c r="M120" s="9">
        <v>7835</v>
      </c>
      <c r="N120" s="9">
        <v>-30</v>
      </c>
      <c r="O120" s="9">
        <v>-0.38</v>
      </c>
    </row>
    <row r="121" spans="1:15" ht="15" thickBot="1" x14ac:dyDescent="0.35">
      <c r="A121" s="8" t="s">
        <v>112</v>
      </c>
      <c r="B121" s="9">
        <v>711.7</v>
      </c>
      <c r="C121" s="9">
        <v>0</v>
      </c>
      <c r="D121" s="9">
        <v>584.20000000000005</v>
      </c>
      <c r="E121" s="9">
        <v>1564.5</v>
      </c>
      <c r="F121" s="9">
        <v>1026.4000000000001</v>
      </c>
      <c r="G121" s="9">
        <v>1618.2</v>
      </c>
      <c r="H121" s="9">
        <v>0</v>
      </c>
      <c r="I121" s="9">
        <v>1671.9</v>
      </c>
      <c r="J121" s="9">
        <v>0</v>
      </c>
      <c r="K121" s="9">
        <v>0</v>
      </c>
      <c r="L121" s="9">
        <v>7176.9</v>
      </c>
      <c r="M121" s="9">
        <v>7573</v>
      </c>
      <c r="N121" s="9">
        <v>396.1</v>
      </c>
      <c r="O121" s="9">
        <v>5.23</v>
      </c>
    </row>
    <row r="122" spans="1:15" ht="15" thickBot="1" x14ac:dyDescent="0.35">
      <c r="A122" s="8" t="s">
        <v>113</v>
      </c>
      <c r="B122" s="9">
        <v>1646.3</v>
      </c>
      <c r="C122" s="9">
        <v>0</v>
      </c>
      <c r="D122" s="9">
        <v>0</v>
      </c>
      <c r="E122" s="9">
        <v>962.7</v>
      </c>
      <c r="F122" s="9">
        <v>2012.2</v>
      </c>
      <c r="G122" s="9">
        <v>2075.4</v>
      </c>
      <c r="H122" s="9">
        <v>0</v>
      </c>
      <c r="I122" s="9">
        <v>1671.9</v>
      </c>
      <c r="J122" s="9">
        <v>0</v>
      </c>
      <c r="K122" s="9">
        <v>0</v>
      </c>
      <c r="L122" s="9">
        <v>8368.5</v>
      </c>
      <c r="M122" s="9">
        <v>8337</v>
      </c>
      <c r="N122" s="9">
        <v>-31.5</v>
      </c>
      <c r="O122" s="9">
        <v>-0.38</v>
      </c>
    </row>
    <row r="123" spans="1:15" ht="15" thickBot="1" x14ac:dyDescent="0.35">
      <c r="A123" s="8" t="s">
        <v>114</v>
      </c>
      <c r="B123" s="9">
        <v>711.7</v>
      </c>
      <c r="C123" s="9">
        <v>0</v>
      </c>
      <c r="D123" s="9">
        <v>584.20000000000005</v>
      </c>
      <c r="E123" s="9">
        <v>962.7</v>
      </c>
      <c r="F123" s="9">
        <v>2012.2</v>
      </c>
      <c r="G123" s="9">
        <v>2075.4</v>
      </c>
      <c r="H123" s="9">
        <v>0</v>
      </c>
      <c r="I123" s="9">
        <v>1671.9</v>
      </c>
      <c r="J123" s="9">
        <v>0</v>
      </c>
      <c r="K123" s="9">
        <v>0</v>
      </c>
      <c r="L123" s="9">
        <v>8018.1</v>
      </c>
      <c r="M123" s="9">
        <v>9000</v>
      </c>
      <c r="N123" s="9">
        <v>981.9</v>
      </c>
      <c r="O123" s="9">
        <v>10.91</v>
      </c>
    </row>
    <row r="124" spans="1:15" ht="15" thickBot="1" x14ac:dyDescent="0.35">
      <c r="A124" s="8" t="s">
        <v>115</v>
      </c>
      <c r="B124" s="9">
        <v>1646.3</v>
      </c>
      <c r="C124" s="9">
        <v>0</v>
      </c>
      <c r="D124" s="9">
        <v>125.5</v>
      </c>
      <c r="E124" s="9">
        <v>962.7</v>
      </c>
      <c r="F124" s="9">
        <v>1026.4000000000001</v>
      </c>
      <c r="G124" s="9">
        <v>2075.4</v>
      </c>
      <c r="H124" s="9">
        <v>0</v>
      </c>
      <c r="I124" s="9">
        <v>1671.9</v>
      </c>
      <c r="J124" s="9">
        <v>0</v>
      </c>
      <c r="K124" s="9">
        <v>0</v>
      </c>
      <c r="L124" s="9">
        <v>7508.2</v>
      </c>
      <c r="M124" s="9">
        <v>7480</v>
      </c>
      <c r="N124" s="9">
        <v>-28.2</v>
      </c>
      <c r="O124" s="9">
        <v>-0.38</v>
      </c>
    </row>
    <row r="125" spans="1:15" ht="15" thickBot="1" x14ac:dyDescent="0.35">
      <c r="A125" s="8" t="s">
        <v>116</v>
      </c>
      <c r="B125" s="9">
        <v>0</v>
      </c>
      <c r="C125" s="9">
        <v>0</v>
      </c>
      <c r="D125" s="9">
        <v>0</v>
      </c>
      <c r="E125" s="9">
        <v>1564.5</v>
      </c>
      <c r="F125" s="9">
        <v>2012.2</v>
      </c>
      <c r="G125" s="9">
        <v>2982.4</v>
      </c>
      <c r="H125" s="9">
        <v>3112.4</v>
      </c>
      <c r="I125" s="9">
        <v>1671.9</v>
      </c>
      <c r="J125" s="9">
        <v>0</v>
      </c>
      <c r="K125" s="9">
        <v>0</v>
      </c>
      <c r="L125" s="9">
        <v>11343.3</v>
      </c>
      <c r="M125" s="9">
        <v>11300</v>
      </c>
      <c r="N125" s="9">
        <v>-43.3</v>
      </c>
      <c r="O125" s="9">
        <v>-0.38</v>
      </c>
    </row>
    <row r="126" spans="1:15" ht="15" thickBot="1" x14ac:dyDescent="0.35">
      <c r="A126" s="8" t="s">
        <v>117</v>
      </c>
      <c r="B126" s="9">
        <v>1646.3</v>
      </c>
      <c r="C126" s="9">
        <v>0</v>
      </c>
      <c r="D126" s="9">
        <v>584.20000000000005</v>
      </c>
      <c r="E126" s="9">
        <v>962.7</v>
      </c>
      <c r="F126" s="9">
        <v>1026.4000000000001</v>
      </c>
      <c r="G126" s="9">
        <v>0</v>
      </c>
      <c r="H126" s="9">
        <v>0</v>
      </c>
      <c r="I126" s="9">
        <v>1671.9</v>
      </c>
      <c r="J126" s="9">
        <v>0</v>
      </c>
      <c r="K126" s="9">
        <v>0</v>
      </c>
      <c r="L126" s="9">
        <v>5891.5</v>
      </c>
      <c r="M126" s="9">
        <v>5063</v>
      </c>
      <c r="N126" s="9">
        <v>-828.5</v>
      </c>
      <c r="O126" s="9">
        <v>-16.36</v>
      </c>
    </row>
    <row r="127" spans="1:15" ht="15" thickBot="1" x14ac:dyDescent="0.35">
      <c r="A127" s="8" t="s">
        <v>118</v>
      </c>
      <c r="B127" s="9">
        <v>711.7</v>
      </c>
      <c r="C127" s="9">
        <v>0</v>
      </c>
      <c r="D127" s="9">
        <v>2034.8</v>
      </c>
      <c r="E127" s="9">
        <v>1415.9</v>
      </c>
      <c r="F127" s="9">
        <v>3032.6</v>
      </c>
      <c r="G127" s="9">
        <v>2075.4</v>
      </c>
      <c r="H127" s="9">
        <v>0</v>
      </c>
      <c r="I127" s="9">
        <v>1671.9</v>
      </c>
      <c r="J127" s="9">
        <v>0</v>
      </c>
      <c r="K127" s="9">
        <v>0</v>
      </c>
      <c r="L127" s="9">
        <v>10942.3</v>
      </c>
      <c r="M127" s="9">
        <v>11734</v>
      </c>
      <c r="N127" s="9">
        <v>791.7</v>
      </c>
      <c r="O127" s="9">
        <v>6.75</v>
      </c>
    </row>
    <row r="128" spans="1:15" ht="15" thickBot="1" x14ac:dyDescent="0.35">
      <c r="A128" s="8" t="s">
        <v>119</v>
      </c>
      <c r="B128" s="9">
        <v>0</v>
      </c>
      <c r="C128" s="9">
        <v>0</v>
      </c>
      <c r="D128" s="9">
        <v>584.20000000000005</v>
      </c>
      <c r="E128" s="9">
        <v>962.7</v>
      </c>
      <c r="F128" s="9">
        <v>3032.6</v>
      </c>
      <c r="G128" s="9">
        <v>2075.4</v>
      </c>
      <c r="H128" s="9">
        <v>957.7</v>
      </c>
      <c r="I128" s="9">
        <v>1671.9</v>
      </c>
      <c r="J128" s="9">
        <v>0</v>
      </c>
      <c r="K128" s="9">
        <v>0</v>
      </c>
      <c r="L128" s="9">
        <v>9284.5</v>
      </c>
      <c r="M128" s="9">
        <v>8744</v>
      </c>
      <c r="N128" s="9">
        <v>-540.5</v>
      </c>
      <c r="O128" s="9">
        <v>-6.18</v>
      </c>
    </row>
    <row r="129" spans="1:15" ht="15" thickBot="1" x14ac:dyDescent="0.35">
      <c r="A129" s="8" t="s">
        <v>120</v>
      </c>
      <c r="B129" s="9">
        <v>711.7</v>
      </c>
      <c r="C129" s="9">
        <v>256</v>
      </c>
      <c r="D129" s="9">
        <v>0</v>
      </c>
      <c r="E129" s="9">
        <v>962.7</v>
      </c>
      <c r="F129" s="9">
        <v>658</v>
      </c>
      <c r="G129" s="9">
        <v>2075.4</v>
      </c>
      <c r="H129" s="9">
        <v>0</v>
      </c>
      <c r="I129" s="9">
        <v>1671.9</v>
      </c>
      <c r="J129" s="9">
        <v>0</v>
      </c>
      <c r="K129" s="9">
        <v>0</v>
      </c>
      <c r="L129" s="9">
        <v>6335.7</v>
      </c>
      <c r="M129" s="9">
        <v>5895</v>
      </c>
      <c r="N129" s="9">
        <v>-440.7</v>
      </c>
      <c r="O129" s="9">
        <v>-7.48</v>
      </c>
    </row>
    <row r="130" spans="1:15" ht="15" thickBot="1" x14ac:dyDescent="0.35">
      <c r="A130" s="8" t="s">
        <v>121</v>
      </c>
      <c r="B130" s="9">
        <v>0</v>
      </c>
      <c r="C130" s="9">
        <v>0</v>
      </c>
      <c r="D130" s="9">
        <v>584.20000000000005</v>
      </c>
      <c r="E130" s="9">
        <v>1564.5</v>
      </c>
      <c r="F130" s="9">
        <v>1026.4000000000001</v>
      </c>
      <c r="G130" s="9">
        <v>2075.4</v>
      </c>
      <c r="H130" s="9">
        <v>0</v>
      </c>
      <c r="I130" s="9">
        <v>1671.9</v>
      </c>
      <c r="J130" s="9">
        <v>580.70000000000005</v>
      </c>
      <c r="K130" s="9">
        <v>0</v>
      </c>
      <c r="L130" s="9">
        <v>7503.2</v>
      </c>
      <c r="M130" s="9">
        <v>7475</v>
      </c>
      <c r="N130" s="9">
        <v>-28.2</v>
      </c>
      <c r="O130" s="9">
        <v>-0.38</v>
      </c>
    </row>
    <row r="131" spans="1:15" ht="15" thickBot="1" x14ac:dyDescent="0.35">
      <c r="A131" s="8" t="s">
        <v>122</v>
      </c>
      <c r="B131" s="9">
        <v>1646.3</v>
      </c>
      <c r="C131" s="9">
        <v>3564.1</v>
      </c>
      <c r="D131" s="9">
        <v>584.20000000000005</v>
      </c>
      <c r="E131" s="9">
        <v>1564.5</v>
      </c>
      <c r="F131" s="9">
        <v>1026.4000000000001</v>
      </c>
      <c r="G131" s="9">
        <v>2075.4</v>
      </c>
      <c r="H131" s="9">
        <v>1513.3</v>
      </c>
      <c r="I131" s="9">
        <v>0</v>
      </c>
      <c r="J131" s="9">
        <v>0</v>
      </c>
      <c r="K131" s="9">
        <v>0</v>
      </c>
      <c r="L131" s="9">
        <v>11974.2</v>
      </c>
      <c r="M131" s="9">
        <v>11929</v>
      </c>
      <c r="N131" s="9">
        <v>-45.2</v>
      </c>
      <c r="O131" s="9">
        <v>-0.38</v>
      </c>
    </row>
    <row r="132" spans="1:15" ht="15" thickBot="1" x14ac:dyDescent="0.35">
      <c r="A132" s="8" t="s">
        <v>123</v>
      </c>
      <c r="B132" s="9">
        <v>1192.5999999999999</v>
      </c>
      <c r="C132" s="9">
        <v>0</v>
      </c>
      <c r="D132" s="9">
        <v>584.20000000000005</v>
      </c>
      <c r="E132" s="9">
        <v>1564.5</v>
      </c>
      <c r="F132" s="9">
        <v>2012.2</v>
      </c>
      <c r="G132" s="9">
        <v>2075.4</v>
      </c>
      <c r="H132" s="9">
        <v>0</v>
      </c>
      <c r="I132" s="9">
        <v>0</v>
      </c>
      <c r="J132" s="9">
        <v>0</v>
      </c>
      <c r="K132" s="9">
        <v>0</v>
      </c>
      <c r="L132" s="9">
        <v>7428.9</v>
      </c>
      <c r="M132" s="9">
        <v>5480</v>
      </c>
      <c r="N132" s="9">
        <v>-1948.9</v>
      </c>
      <c r="O132" s="9">
        <v>-35.56</v>
      </c>
    </row>
    <row r="133" spans="1:15" ht="15" thickBot="1" x14ac:dyDescent="0.35">
      <c r="A133" s="8" t="s">
        <v>124</v>
      </c>
      <c r="B133" s="9">
        <v>941.1</v>
      </c>
      <c r="C133" s="9">
        <v>0</v>
      </c>
      <c r="D133" s="9">
        <v>584.20000000000005</v>
      </c>
      <c r="E133" s="9">
        <v>962.7</v>
      </c>
      <c r="F133" s="9">
        <v>1026.4000000000001</v>
      </c>
      <c r="G133" s="9">
        <v>2075.4</v>
      </c>
      <c r="H133" s="9">
        <v>2083.5</v>
      </c>
      <c r="I133" s="9">
        <v>4127.3</v>
      </c>
      <c r="J133" s="9">
        <v>0</v>
      </c>
      <c r="K133" s="9">
        <v>0</v>
      </c>
      <c r="L133" s="9">
        <v>11800.6</v>
      </c>
      <c r="M133" s="9">
        <v>11756</v>
      </c>
      <c r="N133" s="9">
        <v>-44.6</v>
      </c>
      <c r="O133" s="9">
        <v>-0.38</v>
      </c>
    </row>
    <row r="134" spans="1:15" ht="15" thickBot="1" x14ac:dyDescent="0.35">
      <c r="A134" s="8" t="s">
        <v>125</v>
      </c>
      <c r="B134" s="9">
        <v>1646.3</v>
      </c>
      <c r="C134" s="9">
        <v>256</v>
      </c>
      <c r="D134" s="9">
        <v>584.20000000000005</v>
      </c>
      <c r="E134" s="9">
        <v>810.1</v>
      </c>
      <c r="F134" s="9">
        <v>3032.6</v>
      </c>
      <c r="G134" s="9">
        <v>2982.4</v>
      </c>
      <c r="H134" s="9">
        <v>0</v>
      </c>
      <c r="I134" s="9">
        <v>1671.9</v>
      </c>
      <c r="J134" s="9">
        <v>0</v>
      </c>
      <c r="K134" s="9">
        <v>0</v>
      </c>
      <c r="L134" s="9">
        <v>10983.4</v>
      </c>
      <c r="M134" s="9">
        <v>10942</v>
      </c>
      <c r="N134" s="9">
        <v>-41.4</v>
      </c>
      <c r="O134" s="9">
        <v>-0.38</v>
      </c>
    </row>
    <row r="135" spans="1:15" ht="15" thickBot="1" x14ac:dyDescent="0.35">
      <c r="A135" s="8" t="s">
        <v>126</v>
      </c>
      <c r="B135" s="9">
        <v>711.7</v>
      </c>
      <c r="C135" s="9">
        <v>0</v>
      </c>
      <c r="D135" s="9">
        <v>0</v>
      </c>
      <c r="E135" s="9">
        <v>1564.5</v>
      </c>
      <c r="F135" s="9">
        <v>3032.6</v>
      </c>
      <c r="G135" s="9">
        <v>0</v>
      </c>
      <c r="H135" s="9">
        <v>0</v>
      </c>
      <c r="I135" s="9">
        <v>4127.3</v>
      </c>
      <c r="J135" s="9">
        <v>0</v>
      </c>
      <c r="K135" s="9">
        <v>0</v>
      </c>
      <c r="L135" s="9">
        <v>9436</v>
      </c>
      <c r="M135" s="9">
        <v>9400</v>
      </c>
      <c r="N135" s="9">
        <v>-36</v>
      </c>
      <c r="O135" s="9">
        <v>-0.38</v>
      </c>
    </row>
    <row r="136" spans="1:15" ht="15" thickBot="1" x14ac:dyDescent="0.35"/>
    <row r="137" spans="1:15" ht="15" thickBot="1" x14ac:dyDescent="0.35">
      <c r="A137" s="10" t="s">
        <v>221</v>
      </c>
      <c r="B137" s="11">
        <v>22954.3</v>
      </c>
    </row>
    <row r="138" spans="1:15" ht="15" thickBot="1" x14ac:dyDescent="0.35">
      <c r="A138" s="10" t="s">
        <v>222</v>
      </c>
      <c r="B138" s="11">
        <v>0</v>
      </c>
    </row>
    <row r="139" spans="1:15" ht="15" thickBot="1" x14ac:dyDescent="0.35">
      <c r="A139" s="10" t="s">
        <v>223</v>
      </c>
      <c r="B139" s="11">
        <v>269437.2</v>
      </c>
    </row>
    <row r="140" spans="1:15" ht="15" thickBot="1" x14ac:dyDescent="0.35">
      <c r="A140" s="10" t="s">
        <v>224</v>
      </c>
      <c r="B140" s="11">
        <v>269437</v>
      </c>
    </row>
    <row r="141" spans="1:15" ht="15" thickBot="1" x14ac:dyDescent="0.35">
      <c r="A141" s="10" t="s">
        <v>225</v>
      </c>
      <c r="B141" s="11">
        <v>0.2</v>
      </c>
    </row>
    <row r="142" spans="1:15" ht="15" thickBot="1" x14ac:dyDescent="0.35">
      <c r="A142" s="10" t="s">
        <v>226</v>
      </c>
      <c r="B142" s="11"/>
    </row>
    <row r="143" spans="1:15" ht="15" thickBot="1" x14ac:dyDescent="0.35">
      <c r="A143" s="10" t="s">
        <v>227</v>
      </c>
      <c r="B143" s="11"/>
    </row>
    <row r="144" spans="1:15" ht="15" thickBot="1" x14ac:dyDescent="0.35">
      <c r="A144" s="10" t="s">
        <v>228</v>
      </c>
      <c r="B144" s="11">
        <v>0</v>
      </c>
    </row>
    <row r="146" spans="1:1" x14ac:dyDescent="0.3">
      <c r="A146" s="12" t="s">
        <v>229</v>
      </c>
    </row>
    <row r="148" spans="1:1" x14ac:dyDescent="0.3">
      <c r="A148" s="13" t="s">
        <v>270</v>
      </c>
    </row>
    <row r="149" spans="1:1" x14ac:dyDescent="0.3">
      <c r="A149" s="13" t="s">
        <v>350</v>
      </c>
    </row>
  </sheetData>
  <hyperlinks>
    <hyperlink ref="A146" r:id="rId1" display="https://miau.my-x.hu/myx-free/coco/test/452148720231018133102.html" xr:uid="{4A26F4F1-AFD8-4380-B748-5AF7D4DD0C9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random</vt:lpstr>
      <vt:lpstr>fix</vt:lpstr>
      <vt:lpstr>fix (2)</vt:lpstr>
      <vt:lpstr>modell_opt</vt:lpstr>
      <vt:lpstr>modell_0</vt:lpstr>
      <vt:lpstr>modell1</vt:lpstr>
      <vt:lpstr>forecast1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2023-10-18T10:12:54Z</dcterms:created>
  <dcterms:modified xsi:type="dcterms:W3CDTF">2023-10-18T11:38:18Z</dcterms:modified>
</cp:coreProperties>
</file>