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E7DCD910-D9AA-4EF5-A6BC-EA7B45EB64F7}" xr6:coauthVersionLast="47" xr6:coauthVersionMax="47" xr10:uidLastSave="{00000000-0000-0000-0000-000000000000}"/>
  <bookViews>
    <workbookView xWindow="-108" yWindow="-108" windowWidth="23256" windowHeight="12456" tabRatio="702" xr2:uid="{872FEBDC-0DBB-465D-950A-2E053CD90C87}"/>
  </bookViews>
  <sheets>
    <sheet name="Szempontok, kérdések" sheetId="2" r:id="rId1"/>
    <sheet name="ChatGPT" sheetId="33" r:id="rId2"/>
    <sheet name="Country selection" sheetId="34" r:id="rId3"/>
    <sheet name="RAW Data Summary" sheetId="21" r:id="rId4"/>
    <sheet name="Ranked DATA" sheetId="38" r:id="rId5"/>
    <sheet name="Q1" sheetId="32" r:id="rId6"/>
    <sheet name="Q2" sheetId="37" r:id="rId7"/>
    <sheet name="Y0" sheetId="39" r:id="rId8"/>
    <sheet name="Nagios" sheetId="30" r:id="rId9"/>
    <sheet name="Zabbix" sheetId="29" r:id="rId10"/>
    <sheet name="PaesslerPRTG" sheetId="31" r:id="rId11"/>
    <sheet name="Solarwinds" sheetId="28" r:id="rId12"/>
    <sheet name="NinjaOne" sheetId="26" r:id="rId13"/>
    <sheet name="DynaTrace" sheetId="36" r:id="rId14"/>
    <sheet name="Icinga" sheetId="24" r:id="rId15"/>
    <sheet name="ManageEngine" sheetId="27" r:id="rId16"/>
    <sheet name="Netdata" sheetId="42" r:id="rId17"/>
    <sheet name="OPENNMS" sheetId="23" r:id="rId18"/>
    <sheet name="Popularity last 365 day" sheetId="8" r:id="rId19"/>
  </sheets>
  <definedNames>
    <definedName name="_xlnm._FilterDatabase" localSheetId="2" hidden="1">'Country selection'!$A$1:$K$251</definedName>
    <definedName name="_xlnm._FilterDatabase" localSheetId="13" hidden="1">DynaTrace!$A$1:$B$251</definedName>
    <definedName name="_xlnm._FilterDatabase" localSheetId="16" hidden="1">Netdata!$A$1:$B$1</definedName>
    <definedName name="_xlnm._FilterDatabase" localSheetId="5" hidden="1">'Q1'!$A$1:$K$1</definedName>
    <definedName name="_xlnm._FilterDatabase" localSheetId="6" hidden="1">'Q2'!$A$1:$J$1</definedName>
    <definedName name="_xlnm._FilterDatabase" localSheetId="3" hidden="1">'RAW Data Summary'!$A$1:$L$18</definedName>
    <definedName name="_xlcn.WorksheetConnection_Popularitylast365dayA1J531" hidden="1">'Popularity last 365 day'!$A$1:$J$53</definedName>
    <definedName name="_xlnm.Extract" localSheetId="2">'Country selection'!$M$1</definedName>
    <definedName name="KülsőAdatok_1" localSheetId="12" hidden="1">NinjaOne!$A$1:$B$251</definedName>
    <definedName name="KülsőAdatok_1" localSheetId="17" hidden="1">OPENNMS!$B:$B</definedName>
    <definedName name="KülsőAdatok_2" localSheetId="14" hidden="1">Icinga!$A$1:$B$251</definedName>
    <definedName name="KülsőAdatok_2" localSheetId="11" hidden="1">Solarwinds!$A$1:$B$251</definedName>
    <definedName name="KülsőAdatok_3" localSheetId="15" hidden="1">ManageEngine!$A$1:$B$251</definedName>
    <definedName name="KülsőAdatok_3" localSheetId="9" hidden="1">Zabbix!$A$1:$B$251</definedName>
    <definedName name="KülsőAdatok_4" localSheetId="8" hidden="1">Nagios!$A$1:$B$251</definedName>
    <definedName name="KülsőAdatok_5" localSheetId="10" hidden="1">PaesslerPRTG!$A$1:$B$251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rtomány" name="Tartomány" connection="WorksheetConnection_Popularity last 365 day!$A$1:$J$5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9" l="1"/>
  <c r="N4" i="39"/>
  <c r="N5" i="39"/>
  <c r="N6" i="39"/>
  <c r="N7" i="39"/>
  <c r="N8" i="39"/>
  <c r="N9" i="39"/>
  <c r="N10" i="39"/>
  <c r="N11" i="39"/>
  <c r="N12" i="39"/>
  <c r="N13" i="39"/>
  <c r="N14" i="39"/>
  <c r="N15" i="39"/>
  <c r="N16" i="39"/>
  <c r="N17" i="39"/>
  <c r="N18" i="39"/>
  <c r="N2" i="39"/>
  <c r="K1" i="39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146" i="34"/>
  <c r="K147" i="34"/>
  <c r="K148" i="34"/>
  <c r="K149" i="34"/>
  <c r="K150" i="34"/>
  <c r="K151" i="34"/>
  <c r="K152" i="34"/>
  <c r="K153" i="34"/>
  <c r="K154" i="34"/>
  <c r="K155" i="34"/>
  <c r="K156" i="34"/>
  <c r="K157" i="34"/>
  <c r="K158" i="34"/>
  <c r="K159" i="34"/>
  <c r="K160" i="34"/>
  <c r="K161" i="34"/>
  <c r="K162" i="34"/>
  <c r="K163" i="34"/>
  <c r="K164" i="34"/>
  <c r="K165" i="34"/>
  <c r="K166" i="34"/>
  <c r="K167" i="34"/>
  <c r="K168" i="34"/>
  <c r="K169" i="34"/>
  <c r="K170" i="34"/>
  <c r="K171" i="34"/>
  <c r="K172" i="34"/>
  <c r="K173" i="34"/>
  <c r="K174" i="34"/>
  <c r="K175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K189" i="34"/>
  <c r="K190" i="34"/>
  <c r="K191" i="34"/>
  <c r="K192" i="34"/>
  <c r="K193" i="34"/>
  <c r="K194" i="34"/>
  <c r="K195" i="34"/>
  <c r="K196" i="34"/>
  <c r="K197" i="34"/>
  <c r="K198" i="34"/>
  <c r="K199" i="34"/>
  <c r="K200" i="34"/>
  <c r="K201" i="34"/>
  <c r="K202" i="34"/>
  <c r="K203" i="34"/>
  <c r="K204" i="34"/>
  <c r="K205" i="34"/>
  <c r="K206" i="34"/>
  <c r="K207" i="34"/>
  <c r="K208" i="34"/>
  <c r="K209" i="34"/>
  <c r="K210" i="34"/>
  <c r="K211" i="34"/>
  <c r="K212" i="34"/>
  <c r="K213" i="34"/>
  <c r="K214" i="34"/>
  <c r="K215" i="34"/>
  <c r="K216" i="34"/>
  <c r="K217" i="34"/>
  <c r="K218" i="34"/>
  <c r="K219" i="34"/>
  <c r="K220" i="34"/>
  <c r="K221" i="34"/>
  <c r="K222" i="34"/>
  <c r="K223" i="34"/>
  <c r="K224" i="34"/>
  <c r="K225" i="34"/>
  <c r="K226" i="34"/>
  <c r="K227" i="34"/>
  <c r="K228" i="34"/>
  <c r="K229" i="34"/>
  <c r="K230" i="34"/>
  <c r="K231" i="34"/>
  <c r="K232" i="34"/>
  <c r="K233" i="34"/>
  <c r="K234" i="34"/>
  <c r="K235" i="34"/>
  <c r="K236" i="34"/>
  <c r="K237" i="34"/>
  <c r="K238" i="34"/>
  <c r="K239" i="34"/>
  <c r="K240" i="34"/>
  <c r="K241" i="34"/>
  <c r="K242" i="34"/>
  <c r="K243" i="34"/>
  <c r="K244" i="34"/>
  <c r="K245" i="34"/>
  <c r="K246" i="34"/>
  <c r="K247" i="34"/>
  <c r="K248" i="34"/>
  <c r="K249" i="34"/>
  <c r="K250" i="34"/>
  <c r="K251" i="34"/>
  <c r="K2" i="34"/>
  <c r="N1" i="34"/>
  <c r="O10" i="39" l="1"/>
  <c r="Q10" i="38" s="1"/>
  <c r="O18" i="39"/>
  <c r="Q18" i="38" s="1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" i="39"/>
  <c r="J1" i="39"/>
  <c r="I1" i="39"/>
  <c r="H1" i="39"/>
  <c r="G1" i="39"/>
  <c r="F1" i="39"/>
  <c r="E1" i="39"/>
  <c r="D1" i="39"/>
  <c r="C1" i="39"/>
  <c r="B1" i="39"/>
  <c r="A1" i="39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3" i="38"/>
  <c r="K1" i="38"/>
  <c r="I1" i="38"/>
  <c r="H1" i="38"/>
  <c r="G1" i="38"/>
  <c r="F1" i="38"/>
  <c r="E1" i="38"/>
  <c r="D1" i="38"/>
  <c r="C1" i="38"/>
  <c r="B1" i="38"/>
  <c r="A1" i="38"/>
  <c r="A9" i="37"/>
  <c r="A7" i="37"/>
  <c r="A10" i="37"/>
  <c r="A3" i="37"/>
  <c r="A8" i="37"/>
  <c r="A12" i="37"/>
  <c r="A15" i="37"/>
  <c r="A14" i="37"/>
  <c r="A4" i="37"/>
  <c r="A6" i="37"/>
  <c r="A11" i="37"/>
  <c r="A18" i="37"/>
  <c r="A16" i="37"/>
  <c r="A17" i="37"/>
  <c r="A13" i="37"/>
  <c r="A5" i="37"/>
  <c r="J1" i="37"/>
  <c r="I1" i="37"/>
  <c r="H1" i="37"/>
  <c r="G1" i="37"/>
  <c r="F1" i="37"/>
  <c r="E1" i="37"/>
  <c r="D1" i="37"/>
  <c r="C1" i="37"/>
  <c r="B1" i="37"/>
  <c r="A1" i="37"/>
  <c r="G240" i="34"/>
  <c r="G239" i="34"/>
  <c r="G217" i="34"/>
  <c r="G205" i="34"/>
  <c r="G185" i="34"/>
  <c r="G180" i="34"/>
  <c r="G179" i="34"/>
  <c r="G157" i="34"/>
  <c r="G144" i="34"/>
  <c r="G114" i="34"/>
  <c r="G112" i="34"/>
  <c r="G106" i="34"/>
  <c r="G105" i="34"/>
  <c r="G86" i="34"/>
  <c r="G79" i="34"/>
  <c r="G32" i="34"/>
  <c r="G15" i="34"/>
  <c r="H3" i="21"/>
  <c r="H3" i="37" s="1"/>
  <c r="H4" i="21"/>
  <c r="H4" i="37" s="1"/>
  <c r="H5" i="21"/>
  <c r="H5" i="37" s="1"/>
  <c r="H6" i="21"/>
  <c r="H7" i="21"/>
  <c r="H7" i="37" s="1"/>
  <c r="H8" i="21"/>
  <c r="H14" i="32" s="1"/>
  <c r="H9" i="21"/>
  <c r="H9" i="37" s="1"/>
  <c r="H10" i="21"/>
  <c r="H11" i="21"/>
  <c r="H12" i="21"/>
  <c r="H12" i="37" s="1"/>
  <c r="H13" i="21"/>
  <c r="H14" i="21"/>
  <c r="H15" i="21"/>
  <c r="H16" i="21"/>
  <c r="H6" i="32" s="1"/>
  <c r="H17" i="21"/>
  <c r="H5" i="32" s="1"/>
  <c r="H18" i="21"/>
  <c r="H18" i="37" s="1"/>
  <c r="F15" i="34"/>
  <c r="H16" i="32"/>
  <c r="E18" i="21"/>
  <c r="E7" i="32" s="1"/>
  <c r="L2" i="34"/>
  <c r="C173" i="34"/>
  <c r="D173" i="34"/>
  <c r="E173" i="34"/>
  <c r="F173" i="34"/>
  <c r="H173" i="34"/>
  <c r="I173" i="34"/>
  <c r="J173" i="34"/>
  <c r="C66" i="34"/>
  <c r="D66" i="34"/>
  <c r="E66" i="34"/>
  <c r="F66" i="34"/>
  <c r="H66" i="34"/>
  <c r="I66" i="34"/>
  <c r="J66" i="34"/>
  <c r="C110" i="34"/>
  <c r="D110" i="34"/>
  <c r="E110" i="34"/>
  <c r="F110" i="34"/>
  <c r="H110" i="34"/>
  <c r="I110" i="34"/>
  <c r="J110" i="34"/>
  <c r="C62" i="34"/>
  <c r="D62" i="34"/>
  <c r="E62" i="34"/>
  <c r="F62" i="34"/>
  <c r="H62" i="34"/>
  <c r="I62" i="34"/>
  <c r="J62" i="34"/>
  <c r="C182" i="34"/>
  <c r="D182" i="34"/>
  <c r="E182" i="34"/>
  <c r="F182" i="34"/>
  <c r="H182" i="34"/>
  <c r="I182" i="34"/>
  <c r="J182" i="34"/>
  <c r="C185" i="34"/>
  <c r="D185" i="34"/>
  <c r="E185" i="34"/>
  <c r="F185" i="34"/>
  <c r="H185" i="34"/>
  <c r="I185" i="34"/>
  <c r="J185" i="34"/>
  <c r="C149" i="34"/>
  <c r="D149" i="34"/>
  <c r="E149" i="34"/>
  <c r="F149" i="34"/>
  <c r="H149" i="34"/>
  <c r="I149" i="34"/>
  <c r="J149" i="34"/>
  <c r="C171" i="34"/>
  <c r="D171" i="34"/>
  <c r="E171" i="34"/>
  <c r="F171" i="34"/>
  <c r="H171" i="34"/>
  <c r="I171" i="34"/>
  <c r="J171" i="34"/>
  <c r="C212" i="34"/>
  <c r="D212" i="34"/>
  <c r="E212" i="34"/>
  <c r="F212" i="34"/>
  <c r="H212" i="34"/>
  <c r="I212" i="34"/>
  <c r="J212" i="34"/>
  <c r="C188" i="34"/>
  <c r="D188" i="34"/>
  <c r="E188" i="34"/>
  <c r="F188" i="34"/>
  <c r="H188" i="34"/>
  <c r="I188" i="34"/>
  <c r="J188" i="34"/>
  <c r="C233" i="34"/>
  <c r="D233" i="34"/>
  <c r="E233" i="34"/>
  <c r="F233" i="34"/>
  <c r="H233" i="34"/>
  <c r="I233" i="34"/>
  <c r="J233" i="34"/>
  <c r="C67" i="34"/>
  <c r="D67" i="34"/>
  <c r="E67" i="34"/>
  <c r="F67" i="34"/>
  <c r="H67" i="34"/>
  <c r="I67" i="34"/>
  <c r="J67" i="34"/>
  <c r="C178" i="34"/>
  <c r="D178" i="34"/>
  <c r="E178" i="34"/>
  <c r="F178" i="34"/>
  <c r="H178" i="34"/>
  <c r="I178" i="34"/>
  <c r="J178" i="34"/>
  <c r="C58" i="34"/>
  <c r="D58" i="34"/>
  <c r="E58" i="34"/>
  <c r="F58" i="34"/>
  <c r="H58" i="34"/>
  <c r="I58" i="34"/>
  <c r="J58" i="34"/>
  <c r="C127" i="34"/>
  <c r="D127" i="34"/>
  <c r="E127" i="34"/>
  <c r="F127" i="34"/>
  <c r="H127" i="34"/>
  <c r="I127" i="34"/>
  <c r="J127" i="34"/>
  <c r="C68" i="34"/>
  <c r="D68" i="34"/>
  <c r="E68" i="34"/>
  <c r="F68" i="34"/>
  <c r="H68" i="34"/>
  <c r="I68" i="34"/>
  <c r="J68" i="34"/>
  <c r="C44" i="34"/>
  <c r="D44" i="34"/>
  <c r="E44" i="34"/>
  <c r="F44" i="34"/>
  <c r="H44" i="34"/>
  <c r="I44" i="34"/>
  <c r="J44" i="34"/>
  <c r="C42" i="34"/>
  <c r="D42" i="34"/>
  <c r="E42" i="34"/>
  <c r="F42" i="34"/>
  <c r="H42" i="34"/>
  <c r="I42" i="34"/>
  <c r="J42" i="34"/>
  <c r="C51" i="34"/>
  <c r="D51" i="34"/>
  <c r="E51" i="34"/>
  <c r="F51" i="34"/>
  <c r="H51" i="34"/>
  <c r="I51" i="34"/>
  <c r="J51" i="34"/>
  <c r="C146" i="34"/>
  <c r="D146" i="34"/>
  <c r="E146" i="34"/>
  <c r="F146" i="34"/>
  <c r="H146" i="34"/>
  <c r="I146" i="34"/>
  <c r="J146" i="34"/>
  <c r="C210" i="34"/>
  <c r="D210" i="34"/>
  <c r="E210" i="34"/>
  <c r="F210" i="34"/>
  <c r="H210" i="34"/>
  <c r="I210" i="34"/>
  <c r="J210" i="34"/>
  <c r="C194" i="34"/>
  <c r="D194" i="34"/>
  <c r="E194" i="34"/>
  <c r="F194" i="34"/>
  <c r="H194" i="34"/>
  <c r="I194" i="34"/>
  <c r="J194" i="34"/>
  <c r="C27" i="34"/>
  <c r="D27" i="34"/>
  <c r="E27" i="34"/>
  <c r="F27" i="34"/>
  <c r="H27" i="34"/>
  <c r="I27" i="34"/>
  <c r="J27" i="34"/>
  <c r="C3" i="34"/>
  <c r="D3" i="34"/>
  <c r="E3" i="34"/>
  <c r="F3" i="34"/>
  <c r="H3" i="34"/>
  <c r="I3" i="34"/>
  <c r="J3" i="34"/>
  <c r="C166" i="34"/>
  <c r="D166" i="34"/>
  <c r="E166" i="34"/>
  <c r="F166" i="34"/>
  <c r="H166" i="34"/>
  <c r="I166" i="34"/>
  <c r="J166" i="34"/>
  <c r="C201" i="34"/>
  <c r="D201" i="34"/>
  <c r="E201" i="34"/>
  <c r="F201" i="34"/>
  <c r="H201" i="34"/>
  <c r="I201" i="34"/>
  <c r="J201" i="34"/>
  <c r="C26" i="34"/>
  <c r="D26" i="34"/>
  <c r="E26" i="34"/>
  <c r="F26" i="34"/>
  <c r="H26" i="34"/>
  <c r="I26" i="34"/>
  <c r="J26" i="34"/>
  <c r="C142" i="34"/>
  <c r="D142" i="34"/>
  <c r="E142" i="34"/>
  <c r="F142" i="34"/>
  <c r="H142" i="34"/>
  <c r="I142" i="34"/>
  <c r="J142" i="34"/>
  <c r="C69" i="34"/>
  <c r="D69" i="34"/>
  <c r="E69" i="34"/>
  <c r="F69" i="34"/>
  <c r="H69" i="34"/>
  <c r="I69" i="34"/>
  <c r="J69" i="34"/>
  <c r="C157" i="34"/>
  <c r="D157" i="34"/>
  <c r="E157" i="34"/>
  <c r="F157" i="34"/>
  <c r="H157" i="34"/>
  <c r="I157" i="34"/>
  <c r="J157" i="34"/>
  <c r="C213" i="34"/>
  <c r="D213" i="34"/>
  <c r="E213" i="34"/>
  <c r="F213" i="34"/>
  <c r="H213" i="34"/>
  <c r="I213" i="34"/>
  <c r="J213" i="34"/>
  <c r="C181" i="34"/>
  <c r="D181" i="34"/>
  <c r="E181" i="34"/>
  <c r="F181" i="34"/>
  <c r="H181" i="34"/>
  <c r="I181" i="34"/>
  <c r="J181" i="34"/>
  <c r="C56" i="34"/>
  <c r="D56" i="34"/>
  <c r="E56" i="34"/>
  <c r="F56" i="34"/>
  <c r="H56" i="34"/>
  <c r="I56" i="34"/>
  <c r="J56" i="34"/>
  <c r="C163" i="34"/>
  <c r="D163" i="34"/>
  <c r="E163" i="34"/>
  <c r="F163" i="34"/>
  <c r="H163" i="34"/>
  <c r="I163" i="34"/>
  <c r="J163" i="34"/>
  <c r="C17" i="34"/>
  <c r="D17" i="34"/>
  <c r="E17" i="34"/>
  <c r="F17" i="34"/>
  <c r="H17" i="34"/>
  <c r="I17" i="34"/>
  <c r="J17" i="34"/>
  <c r="C150" i="34"/>
  <c r="D150" i="34"/>
  <c r="E150" i="34"/>
  <c r="F150" i="34"/>
  <c r="H150" i="34"/>
  <c r="I150" i="34"/>
  <c r="J150" i="34"/>
  <c r="C170" i="34"/>
  <c r="D170" i="34"/>
  <c r="E170" i="34"/>
  <c r="F170" i="34"/>
  <c r="H170" i="34"/>
  <c r="I170" i="34"/>
  <c r="J170" i="34"/>
  <c r="C6" i="34"/>
  <c r="D6" i="34"/>
  <c r="E6" i="34"/>
  <c r="F6" i="34"/>
  <c r="H6" i="34"/>
  <c r="I6" i="34"/>
  <c r="J6" i="34"/>
  <c r="C152" i="34"/>
  <c r="D152" i="34"/>
  <c r="E152" i="34"/>
  <c r="F152" i="34"/>
  <c r="H152" i="34"/>
  <c r="I152" i="34"/>
  <c r="J152" i="34"/>
  <c r="C5" i="34"/>
  <c r="D5" i="34"/>
  <c r="E5" i="34"/>
  <c r="F5" i="34"/>
  <c r="H5" i="34"/>
  <c r="I5" i="34"/>
  <c r="J5" i="34"/>
  <c r="C231" i="34"/>
  <c r="D231" i="34"/>
  <c r="E231" i="34"/>
  <c r="F231" i="34"/>
  <c r="H231" i="34"/>
  <c r="I231" i="34"/>
  <c r="J231" i="34"/>
  <c r="C70" i="34"/>
  <c r="D70" i="34"/>
  <c r="E70" i="34"/>
  <c r="F70" i="34"/>
  <c r="H70" i="34"/>
  <c r="I70" i="34"/>
  <c r="J70" i="34"/>
  <c r="C71" i="34"/>
  <c r="D71" i="34"/>
  <c r="E71" i="34"/>
  <c r="F71" i="34"/>
  <c r="H71" i="34"/>
  <c r="I71" i="34"/>
  <c r="J71" i="34"/>
  <c r="C60" i="34"/>
  <c r="D60" i="34"/>
  <c r="E60" i="34"/>
  <c r="F60" i="34"/>
  <c r="H60" i="34"/>
  <c r="I60" i="34"/>
  <c r="J60" i="34"/>
  <c r="C35" i="34"/>
  <c r="D35" i="34"/>
  <c r="E35" i="34"/>
  <c r="F35" i="34"/>
  <c r="H35" i="34"/>
  <c r="I35" i="34"/>
  <c r="J35" i="34"/>
  <c r="C200" i="34"/>
  <c r="D200" i="34"/>
  <c r="E200" i="34"/>
  <c r="F200" i="34"/>
  <c r="H200" i="34"/>
  <c r="I200" i="34"/>
  <c r="J200" i="34"/>
  <c r="C72" i="34"/>
  <c r="D72" i="34"/>
  <c r="E72" i="34"/>
  <c r="F72" i="34"/>
  <c r="H72" i="34"/>
  <c r="I72" i="34"/>
  <c r="J72" i="34"/>
  <c r="C73" i="34"/>
  <c r="D73" i="34"/>
  <c r="E73" i="34"/>
  <c r="F73" i="34"/>
  <c r="H73" i="34"/>
  <c r="I73" i="34"/>
  <c r="J73" i="34"/>
  <c r="C119" i="34"/>
  <c r="D119" i="34"/>
  <c r="E119" i="34"/>
  <c r="F119" i="34"/>
  <c r="H119" i="34"/>
  <c r="I119" i="34"/>
  <c r="J119" i="34"/>
  <c r="C161" i="34"/>
  <c r="D161" i="34"/>
  <c r="E161" i="34"/>
  <c r="F161" i="34"/>
  <c r="H161" i="34"/>
  <c r="I161" i="34"/>
  <c r="J161" i="34"/>
  <c r="C226" i="34"/>
  <c r="D226" i="34"/>
  <c r="E226" i="34"/>
  <c r="F226" i="34"/>
  <c r="H226" i="34"/>
  <c r="I226" i="34"/>
  <c r="J226" i="34"/>
  <c r="C223" i="34"/>
  <c r="D223" i="34"/>
  <c r="E223" i="34"/>
  <c r="F223" i="34"/>
  <c r="H223" i="34"/>
  <c r="I223" i="34"/>
  <c r="J223" i="34"/>
  <c r="C237" i="34"/>
  <c r="D237" i="34"/>
  <c r="E237" i="34"/>
  <c r="F237" i="34"/>
  <c r="H237" i="34"/>
  <c r="I237" i="34"/>
  <c r="J237" i="34"/>
  <c r="C130" i="34"/>
  <c r="D130" i="34"/>
  <c r="E130" i="34"/>
  <c r="F130" i="34"/>
  <c r="H130" i="34"/>
  <c r="I130" i="34"/>
  <c r="J130" i="34"/>
  <c r="C108" i="34"/>
  <c r="D108" i="34"/>
  <c r="E108" i="34"/>
  <c r="F108" i="34"/>
  <c r="H108" i="34"/>
  <c r="I108" i="34"/>
  <c r="J108" i="34"/>
  <c r="C114" i="34"/>
  <c r="D114" i="34"/>
  <c r="E114" i="34"/>
  <c r="F114" i="34"/>
  <c r="H114" i="34"/>
  <c r="I114" i="34"/>
  <c r="J114" i="34"/>
  <c r="C74" i="34"/>
  <c r="D74" i="34"/>
  <c r="E74" i="34"/>
  <c r="F74" i="34"/>
  <c r="H74" i="34"/>
  <c r="I74" i="34"/>
  <c r="J74" i="34"/>
  <c r="C204" i="34"/>
  <c r="D204" i="34"/>
  <c r="E204" i="34"/>
  <c r="F204" i="34"/>
  <c r="H204" i="34"/>
  <c r="I204" i="34"/>
  <c r="J204" i="34"/>
  <c r="C131" i="34"/>
  <c r="D131" i="34"/>
  <c r="E131" i="34"/>
  <c r="F131" i="34"/>
  <c r="H131" i="34"/>
  <c r="I131" i="34"/>
  <c r="J131" i="34"/>
  <c r="C143" i="34"/>
  <c r="D143" i="34"/>
  <c r="E143" i="34"/>
  <c r="F143" i="34"/>
  <c r="H143" i="34"/>
  <c r="I143" i="34"/>
  <c r="J143" i="34"/>
  <c r="C238" i="34"/>
  <c r="D238" i="34"/>
  <c r="E238" i="34"/>
  <c r="F238" i="34"/>
  <c r="H238" i="34"/>
  <c r="I238" i="34"/>
  <c r="J238" i="34"/>
  <c r="C32" i="34"/>
  <c r="D32" i="34"/>
  <c r="E32" i="34"/>
  <c r="F32" i="34"/>
  <c r="H32" i="34"/>
  <c r="I32" i="34"/>
  <c r="J32" i="34"/>
  <c r="C75" i="34"/>
  <c r="D75" i="34"/>
  <c r="E75" i="34"/>
  <c r="F75" i="34"/>
  <c r="H75" i="34"/>
  <c r="I75" i="34"/>
  <c r="J75" i="34"/>
  <c r="C12" i="34"/>
  <c r="D12" i="34"/>
  <c r="E12" i="34"/>
  <c r="F12" i="34"/>
  <c r="H12" i="34"/>
  <c r="I12" i="34"/>
  <c r="J12" i="34"/>
  <c r="C122" i="34"/>
  <c r="D122" i="34"/>
  <c r="E122" i="34"/>
  <c r="F122" i="34"/>
  <c r="H122" i="34"/>
  <c r="I122" i="34"/>
  <c r="J122" i="34"/>
  <c r="C24" i="34"/>
  <c r="D24" i="34"/>
  <c r="E24" i="34"/>
  <c r="F24" i="34"/>
  <c r="H24" i="34"/>
  <c r="I24" i="34"/>
  <c r="J24" i="34"/>
  <c r="C20" i="34"/>
  <c r="D20" i="34"/>
  <c r="E20" i="34"/>
  <c r="F20" i="34"/>
  <c r="H20" i="34"/>
  <c r="I20" i="34"/>
  <c r="J20" i="34"/>
  <c r="C230" i="34"/>
  <c r="D230" i="34"/>
  <c r="E230" i="34"/>
  <c r="F230" i="34"/>
  <c r="H230" i="34"/>
  <c r="I230" i="34"/>
  <c r="J230" i="34"/>
  <c r="C224" i="34"/>
  <c r="D224" i="34"/>
  <c r="E224" i="34"/>
  <c r="F224" i="34"/>
  <c r="H224" i="34"/>
  <c r="I224" i="34"/>
  <c r="J224" i="34"/>
  <c r="C9" i="34"/>
  <c r="D9" i="34"/>
  <c r="E9" i="34"/>
  <c r="F9" i="34"/>
  <c r="H9" i="34"/>
  <c r="I9" i="34"/>
  <c r="J9" i="34"/>
  <c r="C164" i="34"/>
  <c r="D164" i="34"/>
  <c r="E164" i="34"/>
  <c r="F164" i="34"/>
  <c r="H164" i="34"/>
  <c r="I164" i="34"/>
  <c r="J164" i="34"/>
  <c r="C10" i="34"/>
  <c r="D10" i="34"/>
  <c r="E10" i="34"/>
  <c r="F10" i="34"/>
  <c r="H10" i="34"/>
  <c r="I10" i="34"/>
  <c r="J10" i="34"/>
  <c r="C55" i="34"/>
  <c r="D55" i="34"/>
  <c r="E55" i="34"/>
  <c r="F55" i="34"/>
  <c r="H55" i="34"/>
  <c r="I55" i="34"/>
  <c r="J55" i="34"/>
  <c r="C76" i="34"/>
  <c r="D76" i="34"/>
  <c r="E76" i="34"/>
  <c r="F76" i="34"/>
  <c r="H76" i="34"/>
  <c r="I76" i="34"/>
  <c r="J76" i="34"/>
  <c r="C77" i="34"/>
  <c r="D77" i="34"/>
  <c r="E77" i="34"/>
  <c r="F77" i="34"/>
  <c r="H77" i="34"/>
  <c r="I77" i="34"/>
  <c r="J77" i="34"/>
  <c r="C249" i="34"/>
  <c r="D249" i="34"/>
  <c r="E249" i="34"/>
  <c r="F249" i="34"/>
  <c r="H249" i="34"/>
  <c r="I249" i="34"/>
  <c r="J249" i="34"/>
  <c r="C134" i="34"/>
  <c r="D134" i="34"/>
  <c r="E134" i="34"/>
  <c r="F134" i="34"/>
  <c r="H134" i="34"/>
  <c r="I134" i="34"/>
  <c r="J134" i="34"/>
  <c r="C78" i="34"/>
  <c r="D78" i="34"/>
  <c r="E78" i="34"/>
  <c r="F78" i="34"/>
  <c r="H78" i="34"/>
  <c r="I78" i="34"/>
  <c r="J78" i="34"/>
  <c r="C79" i="34"/>
  <c r="D79" i="34"/>
  <c r="E79" i="34"/>
  <c r="F79" i="34"/>
  <c r="H79" i="34"/>
  <c r="I79" i="34"/>
  <c r="J79" i="34"/>
  <c r="C30" i="34"/>
  <c r="D30" i="34"/>
  <c r="E30" i="34"/>
  <c r="F30" i="34"/>
  <c r="H30" i="34"/>
  <c r="I30" i="34"/>
  <c r="J30" i="34"/>
  <c r="C7" i="34"/>
  <c r="D7" i="34"/>
  <c r="E7" i="34"/>
  <c r="F7" i="34"/>
  <c r="H7" i="34"/>
  <c r="I7" i="34"/>
  <c r="J7" i="34"/>
  <c r="C80" i="34"/>
  <c r="D80" i="34"/>
  <c r="E80" i="34"/>
  <c r="F80" i="34"/>
  <c r="H80" i="34"/>
  <c r="I80" i="34"/>
  <c r="J80" i="34"/>
  <c r="C116" i="34"/>
  <c r="D116" i="34"/>
  <c r="E116" i="34"/>
  <c r="F116" i="34"/>
  <c r="H116" i="34"/>
  <c r="I116" i="34"/>
  <c r="J116" i="34"/>
  <c r="C137" i="34"/>
  <c r="D137" i="34"/>
  <c r="E137" i="34"/>
  <c r="F137" i="34"/>
  <c r="H137" i="34"/>
  <c r="I137" i="34"/>
  <c r="J137" i="34"/>
  <c r="C81" i="34"/>
  <c r="D81" i="34"/>
  <c r="E81" i="34"/>
  <c r="F81" i="34"/>
  <c r="H81" i="34"/>
  <c r="I81" i="34"/>
  <c r="J81" i="34"/>
  <c r="C38" i="34"/>
  <c r="D38" i="34"/>
  <c r="E38" i="34"/>
  <c r="F38" i="34"/>
  <c r="H38" i="34"/>
  <c r="I38" i="34"/>
  <c r="J38" i="34"/>
  <c r="C126" i="34"/>
  <c r="D126" i="34"/>
  <c r="E126" i="34"/>
  <c r="F126" i="34"/>
  <c r="H126" i="34"/>
  <c r="I126" i="34"/>
  <c r="J126" i="34"/>
  <c r="C172" i="34"/>
  <c r="D172" i="34"/>
  <c r="E172" i="34"/>
  <c r="F172" i="34"/>
  <c r="H172" i="34"/>
  <c r="I172" i="34"/>
  <c r="J172" i="34"/>
  <c r="C82" i="34"/>
  <c r="D82" i="34"/>
  <c r="E82" i="34"/>
  <c r="F82" i="34"/>
  <c r="H82" i="34"/>
  <c r="I82" i="34"/>
  <c r="J82" i="34"/>
  <c r="C174" i="34"/>
  <c r="D174" i="34"/>
  <c r="E174" i="34"/>
  <c r="F174" i="34"/>
  <c r="H174" i="34"/>
  <c r="I174" i="34"/>
  <c r="J174" i="34"/>
  <c r="C196" i="34"/>
  <c r="D196" i="34"/>
  <c r="E196" i="34"/>
  <c r="F196" i="34"/>
  <c r="H196" i="34"/>
  <c r="I196" i="34"/>
  <c r="J196" i="34"/>
  <c r="C216" i="34"/>
  <c r="D216" i="34"/>
  <c r="E216" i="34"/>
  <c r="F216" i="34"/>
  <c r="H216" i="34"/>
  <c r="I216" i="34"/>
  <c r="J216" i="34"/>
  <c r="C240" i="34"/>
  <c r="D240" i="34"/>
  <c r="E240" i="34"/>
  <c r="F240" i="34"/>
  <c r="H240" i="34"/>
  <c r="I240" i="34"/>
  <c r="J240" i="34"/>
  <c r="C155" i="34"/>
  <c r="D155" i="34"/>
  <c r="E155" i="34"/>
  <c r="F155" i="34"/>
  <c r="H155" i="34"/>
  <c r="I155" i="34"/>
  <c r="J155" i="34"/>
  <c r="C207" i="34"/>
  <c r="D207" i="34"/>
  <c r="E207" i="34"/>
  <c r="F207" i="34"/>
  <c r="H207" i="34"/>
  <c r="I207" i="34"/>
  <c r="J207" i="34"/>
  <c r="C83" i="34"/>
  <c r="D83" i="34"/>
  <c r="E83" i="34"/>
  <c r="F83" i="34"/>
  <c r="H83" i="34"/>
  <c r="I83" i="34"/>
  <c r="J83" i="34"/>
  <c r="C147" i="34"/>
  <c r="D147" i="34"/>
  <c r="E147" i="34"/>
  <c r="F147" i="34"/>
  <c r="H147" i="34"/>
  <c r="I147" i="34"/>
  <c r="J147" i="34"/>
  <c r="C23" i="34"/>
  <c r="D23" i="34"/>
  <c r="E23" i="34"/>
  <c r="F23" i="34"/>
  <c r="H23" i="34"/>
  <c r="I23" i="34"/>
  <c r="J23" i="34"/>
  <c r="C13" i="34"/>
  <c r="D13" i="34"/>
  <c r="E13" i="34"/>
  <c r="F13" i="34"/>
  <c r="H13" i="34"/>
  <c r="I13" i="34"/>
  <c r="J13" i="34"/>
  <c r="C241" i="34"/>
  <c r="D241" i="34"/>
  <c r="E241" i="34"/>
  <c r="F241" i="34"/>
  <c r="H241" i="34"/>
  <c r="I241" i="34"/>
  <c r="J241" i="34"/>
  <c r="C175" i="34"/>
  <c r="D175" i="34"/>
  <c r="E175" i="34"/>
  <c r="F175" i="34"/>
  <c r="H175" i="34"/>
  <c r="I175" i="34"/>
  <c r="J175" i="34"/>
  <c r="C16" i="34"/>
  <c r="D16" i="34"/>
  <c r="E16" i="34"/>
  <c r="F16" i="34"/>
  <c r="H16" i="34"/>
  <c r="I16" i="34"/>
  <c r="J16" i="34"/>
  <c r="C37" i="34"/>
  <c r="D37" i="34"/>
  <c r="E37" i="34"/>
  <c r="F37" i="34"/>
  <c r="H37" i="34"/>
  <c r="I37" i="34"/>
  <c r="J37" i="34"/>
  <c r="C190" i="34"/>
  <c r="D190" i="34"/>
  <c r="E190" i="34"/>
  <c r="F190" i="34"/>
  <c r="H190" i="34"/>
  <c r="I190" i="34"/>
  <c r="J190" i="34"/>
  <c r="C117" i="34"/>
  <c r="D117" i="34"/>
  <c r="E117" i="34"/>
  <c r="F117" i="34"/>
  <c r="H117" i="34"/>
  <c r="I117" i="34"/>
  <c r="J117" i="34"/>
  <c r="C228" i="34"/>
  <c r="D228" i="34"/>
  <c r="E228" i="34"/>
  <c r="F228" i="34"/>
  <c r="H228" i="34"/>
  <c r="I228" i="34"/>
  <c r="J228" i="34"/>
  <c r="C50" i="34"/>
  <c r="D50" i="34"/>
  <c r="E50" i="34"/>
  <c r="F50" i="34"/>
  <c r="H50" i="34"/>
  <c r="I50" i="34"/>
  <c r="J50" i="34"/>
  <c r="C84" i="34"/>
  <c r="D84" i="34"/>
  <c r="E84" i="34"/>
  <c r="F84" i="34"/>
  <c r="H84" i="34"/>
  <c r="I84" i="34"/>
  <c r="J84" i="34"/>
  <c r="C248" i="34"/>
  <c r="D248" i="34"/>
  <c r="E248" i="34"/>
  <c r="F248" i="34"/>
  <c r="H248" i="34"/>
  <c r="I248" i="34"/>
  <c r="J248" i="34"/>
  <c r="C128" i="34"/>
  <c r="D128" i="34"/>
  <c r="E128" i="34"/>
  <c r="F128" i="34"/>
  <c r="H128" i="34"/>
  <c r="I128" i="34"/>
  <c r="J128" i="34"/>
  <c r="C85" i="34"/>
  <c r="D85" i="34"/>
  <c r="E85" i="34"/>
  <c r="F85" i="34"/>
  <c r="H85" i="34"/>
  <c r="I85" i="34"/>
  <c r="J85" i="34"/>
  <c r="C214" i="34"/>
  <c r="D214" i="34"/>
  <c r="E214" i="34"/>
  <c r="F214" i="34"/>
  <c r="H214" i="34"/>
  <c r="I214" i="34"/>
  <c r="J214" i="34"/>
  <c r="C57" i="34"/>
  <c r="D57" i="34"/>
  <c r="E57" i="34"/>
  <c r="F57" i="34"/>
  <c r="H57" i="34"/>
  <c r="I57" i="34"/>
  <c r="J57" i="34"/>
  <c r="C198" i="34"/>
  <c r="D198" i="34"/>
  <c r="E198" i="34"/>
  <c r="F198" i="34"/>
  <c r="H198" i="34"/>
  <c r="I198" i="34"/>
  <c r="J198" i="34"/>
  <c r="C177" i="34"/>
  <c r="D177" i="34"/>
  <c r="E177" i="34"/>
  <c r="F177" i="34"/>
  <c r="H177" i="34"/>
  <c r="I177" i="34"/>
  <c r="J177" i="34"/>
  <c r="C186" i="34"/>
  <c r="D186" i="34"/>
  <c r="E186" i="34"/>
  <c r="F186" i="34"/>
  <c r="H186" i="34"/>
  <c r="I186" i="34"/>
  <c r="J186" i="34"/>
  <c r="C36" i="34"/>
  <c r="D36" i="34"/>
  <c r="E36" i="34"/>
  <c r="F36" i="34"/>
  <c r="H36" i="34"/>
  <c r="I36" i="34"/>
  <c r="J36" i="34"/>
  <c r="C41" i="34"/>
  <c r="D41" i="34"/>
  <c r="E41" i="34"/>
  <c r="F41" i="34"/>
  <c r="H41" i="34"/>
  <c r="I41" i="34"/>
  <c r="J41" i="34"/>
  <c r="C123" i="34"/>
  <c r="D123" i="34"/>
  <c r="E123" i="34"/>
  <c r="F123" i="34"/>
  <c r="H123" i="34"/>
  <c r="I123" i="34"/>
  <c r="J123" i="34"/>
  <c r="C47" i="34"/>
  <c r="D47" i="34"/>
  <c r="E47" i="34"/>
  <c r="F47" i="34"/>
  <c r="H47" i="34"/>
  <c r="I47" i="34"/>
  <c r="J47" i="34"/>
  <c r="C48" i="34"/>
  <c r="D48" i="34"/>
  <c r="E48" i="34"/>
  <c r="F48" i="34"/>
  <c r="H48" i="34"/>
  <c r="I48" i="34"/>
  <c r="J48" i="34"/>
  <c r="C49" i="34"/>
  <c r="D49" i="34"/>
  <c r="E49" i="34"/>
  <c r="F49" i="34"/>
  <c r="H49" i="34"/>
  <c r="I49" i="34"/>
  <c r="J49" i="34"/>
  <c r="C160" i="34"/>
  <c r="D160" i="34"/>
  <c r="E160" i="34"/>
  <c r="F160" i="34"/>
  <c r="H160" i="34"/>
  <c r="I160" i="34"/>
  <c r="J160" i="34"/>
  <c r="C86" i="34"/>
  <c r="D86" i="34"/>
  <c r="E86" i="34"/>
  <c r="F86" i="34"/>
  <c r="H86" i="34"/>
  <c r="I86" i="34"/>
  <c r="J86" i="34"/>
  <c r="C87" i="34"/>
  <c r="D87" i="34"/>
  <c r="E87" i="34"/>
  <c r="F87" i="34"/>
  <c r="H87" i="34"/>
  <c r="I87" i="34"/>
  <c r="J87" i="34"/>
  <c r="C40" i="34"/>
  <c r="D40" i="34"/>
  <c r="E40" i="34"/>
  <c r="F40" i="34"/>
  <c r="H40" i="34"/>
  <c r="I40" i="34"/>
  <c r="J40" i="34"/>
  <c r="C202" i="34"/>
  <c r="D202" i="34"/>
  <c r="E202" i="34"/>
  <c r="F202" i="34"/>
  <c r="H202" i="34"/>
  <c r="I202" i="34"/>
  <c r="J202" i="34"/>
  <c r="C113" i="34"/>
  <c r="D113" i="34"/>
  <c r="E113" i="34"/>
  <c r="F113" i="34"/>
  <c r="H113" i="34"/>
  <c r="I113" i="34"/>
  <c r="J113" i="34"/>
  <c r="C221" i="34"/>
  <c r="D221" i="34"/>
  <c r="E221" i="34"/>
  <c r="F221" i="34"/>
  <c r="H221" i="34"/>
  <c r="I221" i="34"/>
  <c r="J221" i="34"/>
  <c r="C88" i="34"/>
  <c r="D88" i="34"/>
  <c r="E88" i="34"/>
  <c r="F88" i="34"/>
  <c r="H88" i="34"/>
  <c r="I88" i="34"/>
  <c r="J88" i="34"/>
  <c r="C141" i="34"/>
  <c r="D141" i="34"/>
  <c r="E141" i="34"/>
  <c r="F141" i="34"/>
  <c r="H141" i="34"/>
  <c r="I141" i="34"/>
  <c r="J141" i="34"/>
  <c r="C148" i="34"/>
  <c r="D148" i="34"/>
  <c r="E148" i="34"/>
  <c r="F148" i="34"/>
  <c r="H148" i="34"/>
  <c r="I148" i="34"/>
  <c r="J148" i="34"/>
  <c r="C168" i="34"/>
  <c r="D168" i="34"/>
  <c r="E168" i="34"/>
  <c r="F168" i="34"/>
  <c r="H168" i="34"/>
  <c r="I168" i="34"/>
  <c r="J168" i="34"/>
  <c r="C89" i="34"/>
  <c r="D89" i="34"/>
  <c r="E89" i="34"/>
  <c r="F89" i="34"/>
  <c r="H89" i="34"/>
  <c r="I89" i="34"/>
  <c r="J89" i="34"/>
  <c r="C90" i="34"/>
  <c r="D90" i="34"/>
  <c r="E90" i="34"/>
  <c r="F90" i="34"/>
  <c r="H90" i="34"/>
  <c r="I90" i="34"/>
  <c r="J90" i="34"/>
  <c r="C165" i="34"/>
  <c r="D165" i="34"/>
  <c r="E165" i="34"/>
  <c r="F165" i="34"/>
  <c r="H165" i="34"/>
  <c r="I165" i="34"/>
  <c r="J165" i="34"/>
  <c r="C191" i="34"/>
  <c r="D191" i="34"/>
  <c r="E191" i="34"/>
  <c r="F191" i="34"/>
  <c r="H191" i="34"/>
  <c r="I191" i="34"/>
  <c r="J191" i="34"/>
  <c r="C199" i="34"/>
  <c r="D199" i="34"/>
  <c r="E199" i="34"/>
  <c r="F199" i="34"/>
  <c r="H199" i="34"/>
  <c r="I199" i="34"/>
  <c r="J199" i="34"/>
  <c r="C234" i="34"/>
  <c r="D234" i="34"/>
  <c r="E234" i="34"/>
  <c r="F234" i="34"/>
  <c r="H234" i="34"/>
  <c r="I234" i="34"/>
  <c r="J234" i="34"/>
  <c r="C236" i="34"/>
  <c r="D236" i="34"/>
  <c r="E236" i="34"/>
  <c r="F236" i="34"/>
  <c r="H236" i="34"/>
  <c r="I236" i="34"/>
  <c r="J236" i="34"/>
  <c r="C91" i="34"/>
  <c r="D91" i="34"/>
  <c r="E91" i="34"/>
  <c r="F91" i="34"/>
  <c r="H91" i="34"/>
  <c r="I91" i="34"/>
  <c r="J91" i="34"/>
  <c r="C222" i="34"/>
  <c r="D222" i="34"/>
  <c r="E222" i="34"/>
  <c r="F222" i="34"/>
  <c r="H222" i="34"/>
  <c r="I222" i="34"/>
  <c r="J222" i="34"/>
  <c r="C247" i="34"/>
  <c r="D247" i="34"/>
  <c r="E247" i="34"/>
  <c r="F247" i="34"/>
  <c r="H247" i="34"/>
  <c r="I247" i="34"/>
  <c r="J247" i="34"/>
  <c r="C251" i="34"/>
  <c r="D251" i="34"/>
  <c r="E251" i="34"/>
  <c r="F251" i="34"/>
  <c r="H251" i="34"/>
  <c r="I251" i="34"/>
  <c r="J251" i="34"/>
  <c r="C92" i="34"/>
  <c r="D92" i="34"/>
  <c r="E92" i="34"/>
  <c r="F92" i="34"/>
  <c r="H92" i="34"/>
  <c r="I92" i="34"/>
  <c r="J92" i="34"/>
  <c r="C46" i="34"/>
  <c r="D46" i="34"/>
  <c r="E46" i="34"/>
  <c r="F46" i="34"/>
  <c r="H46" i="34"/>
  <c r="I46" i="34"/>
  <c r="J46" i="34"/>
  <c r="C8" i="34"/>
  <c r="D8" i="34"/>
  <c r="E8" i="34"/>
  <c r="F8" i="34"/>
  <c r="H8" i="34"/>
  <c r="I8" i="34"/>
  <c r="J8" i="34"/>
  <c r="C93" i="34"/>
  <c r="D93" i="34"/>
  <c r="E93" i="34"/>
  <c r="F93" i="34"/>
  <c r="H93" i="34"/>
  <c r="I93" i="34"/>
  <c r="J93" i="34"/>
  <c r="C189" i="34"/>
  <c r="D189" i="34"/>
  <c r="E189" i="34"/>
  <c r="F189" i="34"/>
  <c r="H189" i="34"/>
  <c r="I189" i="34"/>
  <c r="J189" i="34"/>
  <c r="C205" i="34"/>
  <c r="D205" i="34"/>
  <c r="E205" i="34"/>
  <c r="F205" i="34"/>
  <c r="H205" i="34"/>
  <c r="I205" i="34"/>
  <c r="J205" i="34"/>
  <c r="C109" i="34"/>
  <c r="D109" i="34"/>
  <c r="E109" i="34"/>
  <c r="F109" i="34"/>
  <c r="H109" i="34"/>
  <c r="I109" i="34"/>
  <c r="J109" i="34"/>
  <c r="C28" i="34"/>
  <c r="D28" i="34"/>
  <c r="E28" i="34"/>
  <c r="F28" i="34"/>
  <c r="H28" i="34"/>
  <c r="I28" i="34"/>
  <c r="J28" i="34"/>
  <c r="C94" i="34"/>
  <c r="D94" i="34"/>
  <c r="E94" i="34"/>
  <c r="F94" i="34"/>
  <c r="H94" i="34"/>
  <c r="I94" i="34"/>
  <c r="J94" i="34"/>
  <c r="C124" i="34"/>
  <c r="D124" i="34"/>
  <c r="E124" i="34"/>
  <c r="F124" i="34"/>
  <c r="H124" i="34"/>
  <c r="I124" i="34"/>
  <c r="J124" i="34"/>
  <c r="C136" i="34"/>
  <c r="D136" i="34"/>
  <c r="E136" i="34"/>
  <c r="F136" i="34"/>
  <c r="H136" i="34"/>
  <c r="I136" i="34"/>
  <c r="J136" i="34"/>
  <c r="C95" i="34"/>
  <c r="D95" i="34"/>
  <c r="E95" i="34"/>
  <c r="F95" i="34"/>
  <c r="H95" i="34"/>
  <c r="I95" i="34"/>
  <c r="J95" i="34"/>
  <c r="C138" i="34"/>
  <c r="D138" i="34"/>
  <c r="E138" i="34"/>
  <c r="F138" i="34"/>
  <c r="H138" i="34"/>
  <c r="I138" i="34"/>
  <c r="J138" i="34"/>
  <c r="C96" i="34"/>
  <c r="D96" i="34"/>
  <c r="E96" i="34"/>
  <c r="F96" i="34"/>
  <c r="H96" i="34"/>
  <c r="I96" i="34"/>
  <c r="J96" i="34"/>
  <c r="C97" i="34"/>
  <c r="D97" i="34"/>
  <c r="E97" i="34"/>
  <c r="F97" i="34"/>
  <c r="H97" i="34"/>
  <c r="I97" i="34"/>
  <c r="J97" i="34"/>
  <c r="C229" i="34"/>
  <c r="D229" i="34"/>
  <c r="E229" i="34"/>
  <c r="F229" i="34"/>
  <c r="H229" i="34"/>
  <c r="I229" i="34"/>
  <c r="J229" i="34"/>
  <c r="C52" i="34"/>
  <c r="D52" i="34"/>
  <c r="E52" i="34"/>
  <c r="F52" i="34"/>
  <c r="H52" i="34"/>
  <c r="I52" i="34"/>
  <c r="J52" i="34"/>
  <c r="C98" i="34"/>
  <c r="D98" i="34"/>
  <c r="E98" i="34"/>
  <c r="F98" i="34"/>
  <c r="H98" i="34"/>
  <c r="I98" i="34"/>
  <c r="J98" i="34"/>
  <c r="C217" i="34"/>
  <c r="D217" i="34"/>
  <c r="E217" i="34"/>
  <c r="F217" i="34"/>
  <c r="H217" i="34"/>
  <c r="I217" i="34"/>
  <c r="J217" i="34"/>
  <c r="C206" i="34"/>
  <c r="D206" i="34"/>
  <c r="E206" i="34"/>
  <c r="F206" i="34"/>
  <c r="H206" i="34"/>
  <c r="I206" i="34"/>
  <c r="J206" i="34"/>
  <c r="C219" i="34"/>
  <c r="D219" i="34"/>
  <c r="E219" i="34"/>
  <c r="F219" i="34"/>
  <c r="H219" i="34"/>
  <c r="I219" i="34"/>
  <c r="J219" i="34"/>
  <c r="C11" i="34"/>
  <c r="D11" i="34"/>
  <c r="E11" i="34"/>
  <c r="F11" i="34"/>
  <c r="H11" i="34"/>
  <c r="I11" i="34"/>
  <c r="J11" i="34"/>
  <c r="C197" i="34"/>
  <c r="D197" i="34"/>
  <c r="E197" i="34"/>
  <c r="F197" i="34"/>
  <c r="H197" i="34"/>
  <c r="I197" i="34"/>
  <c r="J197" i="34"/>
  <c r="C133" i="34"/>
  <c r="D133" i="34"/>
  <c r="E133" i="34"/>
  <c r="F133" i="34"/>
  <c r="H133" i="34"/>
  <c r="I133" i="34"/>
  <c r="J133" i="34"/>
  <c r="C99" i="34"/>
  <c r="D99" i="34"/>
  <c r="E99" i="34"/>
  <c r="F99" i="34"/>
  <c r="H99" i="34"/>
  <c r="I99" i="34"/>
  <c r="J99" i="34"/>
  <c r="C183" i="34"/>
  <c r="D183" i="34"/>
  <c r="E183" i="34"/>
  <c r="F183" i="34"/>
  <c r="H183" i="34"/>
  <c r="I183" i="34"/>
  <c r="J183" i="34"/>
  <c r="C244" i="34"/>
  <c r="D244" i="34"/>
  <c r="E244" i="34"/>
  <c r="F244" i="34"/>
  <c r="H244" i="34"/>
  <c r="I244" i="34"/>
  <c r="J244" i="34"/>
  <c r="C151" i="34"/>
  <c r="D151" i="34"/>
  <c r="E151" i="34"/>
  <c r="F151" i="34"/>
  <c r="H151" i="34"/>
  <c r="I151" i="34"/>
  <c r="J151" i="34"/>
  <c r="C111" i="34"/>
  <c r="D111" i="34"/>
  <c r="E111" i="34"/>
  <c r="F111" i="34"/>
  <c r="H111" i="34"/>
  <c r="I111" i="34"/>
  <c r="J111" i="34"/>
  <c r="C159" i="34"/>
  <c r="D159" i="34"/>
  <c r="E159" i="34"/>
  <c r="F159" i="34"/>
  <c r="H159" i="34"/>
  <c r="I159" i="34"/>
  <c r="J159" i="34"/>
  <c r="C135" i="34"/>
  <c r="D135" i="34"/>
  <c r="E135" i="34"/>
  <c r="F135" i="34"/>
  <c r="H135" i="34"/>
  <c r="I135" i="34"/>
  <c r="J135" i="34"/>
  <c r="C192" i="34"/>
  <c r="D192" i="34"/>
  <c r="E192" i="34"/>
  <c r="F192" i="34"/>
  <c r="H192" i="34"/>
  <c r="I192" i="34"/>
  <c r="J192" i="34"/>
  <c r="C132" i="34"/>
  <c r="D132" i="34"/>
  <c r="E132" i="34"/>
  <c r="F132" i="34"/>
  <c r="H132" i="34"/>
  <c r="I132" i="34"/>
  <c r="J132" i="34"/>
  <c r="C64" i="34"/>
  <c r="D64" i="34"/>
  <c r="E64" i="34"/>
  <c r="F64" i="34"/>
  <c r="H64" i="34"/>
  <c r="I64" i="34"/>
  <c r="J64" i="34"/>
  <c r="C29" i="34"/>
  <c r="D29" i="34"/>
  <c r="E29" i="34"/>
  <c r="F29" i="34"/>
  <c r="H29" i="34"/>
  <c r="I29" i="34"/>
  <c r="J29" i="34"/>
  <c r="C4" i="34"/>
  <c r="D4" i="34"/>
  <c r="E4" i="34"/>
  <c r="F4" i="34"/>
  <c r="H4" i="34"/>
  <c r="I4" i="34"/>
  <c r="J4" i="34"/>
  <c r="C209" i="34"/>
  <c r="D209" i="34"/>
  <c r="E209" i="34"/>
  <c r="F209" i="34"/>
  <c r="H209" i="34"/>
  <c r="I209" i="34"/>
  <c r="J209" i="34"/>
  <c r="C129" i="34"/>
  <c r="D129" i="34"/>
  <c r="E129" i="34"/>
  <c r="F129" i="34"/>
  <c r="H129" i="34"/>
  <c r="I129" i="34"/>
  <c r="J129" i="34"/>
  <c r="C19" i="34"/>
  <c r="D19" i="34"/>
  <c r="E19" i="34"/>
  <c r="F19" i="34"/>
  <c r="H19" i="34"/>
  <c r="I19" i="34"/>
  <c r="J19" i="34"/>
  <c r="C153" i="34"/>
  <c r="D153" i="34"/>
  <c r="E153" i="34"/>
  <c r="F153" i="34"/>
  <c r="H153" i="34"/>
  <c r="I153" i="34"/>
  <c r="J153" i="34"/>
  <c r="C100" i="34"/>
  <c r="D100" i="34"/>
  <c r="E100" i="34"/>
  <c r="F100" i="34"/>
  <c r="H100" i="34"/>
  <c r="I100" i="34"/>
  <c r="J100" i="34"/>
  <c r="C18" i="34"/>
  <c r="D18" i="34"/>
  <c r="E18" i="34"/>
  <c r="F18" i="34"/>
  <c r="H18" i="34"/>
  <c r="I18" i="34"/>
  <c r="J18" i="34"/>
  <c r="C31" i="34"/>
  <c r="D31" i="34"/>
  <c r="E31" i="34"/>
  <c r="F31" i="34"/>
  <c r="H31" i="34"/>
  <c r="I31" i="34"/>
  <c r="J31" i="34"/>
  <c r="C179" i="34"/>
  <c r="D179" i="34"/>
  <c r="E179" i="34"/>
  <c r="F179" i="34"/>
  <c r="H179" i="34"/>
  <c r="I179" i="34"/>
  <c r="J179" i="34"/>
  <c r="C121" i="34"/>
  <c r="D121" i="34"/>
  <c r="E121" i="34"/>
  <c r="F121" i="34"/>
  <c r="H121" i="34"/>
  <c r="I121" i="34"/>
  <c r="J121" i="34"/>
  <c r="C115" i="34"/>
  <c r="D115" i="34"/>
  <c r="E115" i="34"/>
  <c r="F115" i="34"/>
  <c r="H115" i="34"/>
  <c r="I115" i="34"/>
  <c r="J115" i="34"/>
  <c r="C193" i="34"/>
  <c r="D193" i="34"/>
  <c r="E193" i="34"/>
  <c r="F193" i="34"/>
  <c r="H193" i="34"/>
  <c r="I193" i="34"/>
  <c r="J193" i="34"/>
  <c r="C59" i="34"/>
  <c r="D59" i="34"/>
  <c r="E59" i="34"/>
  <c r="F59" i="34"/>
  <c r="H59" i="34"/>
  <c r="I59" i="34"/>
  <c r="J59" i="34"/>
  <c r="C43" i="34"/>
  <c r="D43" i="34"/>
  <c r="E43" i="34"/>
  <c r="F43" i="34"/>
  <c r="H43" i="34"/>
  <c r="I43" i="34"/>
  <c r="J43" i="34"/>
  <c r="C176" i="34"/>
  <c r="D176" i="34"/>
  <c r="E176" i="34"/>
  <c r="F176" i="34"/>
  <c r="H176" i="34"/>
  <c r="I176" i="34"/>
  <c r="J176" i="34"/>
  <c r="C156" i="34"/>
  <c r="D156" i="34"/>
  <c r="E156" i="34"/>
  <c r="F156" i="34"/>
  <c r="H156" i="34"/>
  <c r="I156" i="34"/>
  <c r="J156" i="34"/>
  <c r="C195" i="34"/>
  <c r="D195" i="34"/>
  <c r="E195" i="34"/>
  <c r="F195" i="34"/>
  <c r="H195" i="34"/>
  <c r="I195" i="34"/>
  <c r="J195" i="34"/>
  <c r="C154" i="34"/>
  <c r="D154" i="34"/>
  <c r="E154" i="34"/>
  <c r="F154" i="34"/>
  <c r="H154" i="34"/>
  <c r="I154" i="34"/>
  <c r="J154" i="34"/>
  <c r="C15" i="34"/>
  <c r="D15" i="34"/>
  <c r="E15" i="34"/>
  <c r="H15" i="34"/>
  <c r="I15" i="34"/>
  <c r="J15" i="34"/>
  <c r="C246" i="34"/>
  <c r="D246" i="34"/>
  <c r="E246" i="34"/>
  <c r="F246" i="34"/>
  <c r="H246" i="34"/>
  <c r="I246" i="34"/>
  <c r="J246" i="34"/>
  <c r="C25" i="34"/>
  <c r="D25" i="34"/>
  <c r="E25" i="34"/>
  <c r="F25" i="34"/>
  <c r="H25" i="34"/>
  <c r="I25" i="34"/>
  <c r="J25" i="34"/>
  <c r="C2" i="34"/>
  <c r="D2" i="34"/>
  <c r="E2" i="34"/>
  <c r="F2" i="34"/>
  <c r="H2" i="34"/>
  <c r="I2" i="34"/>
  <c r="J2" i="34"/>
  <c r="C184" i="34"/>
  <c r="D184" i="34"/>
  <c r="E184" i="34"/>
  <c r="F184" i="34"/>
  <c r="H184" i="34"/>
  <c r="I184" i="34"/>
  <c r="J184" i="34"/>
  <c r="C162" i="34"/>
  <c r="D162" i="34"/>
  <c r="E162" i="34"/>
  <c r="F162" i="34"/>
  <c r="H162" i="34"/>
  <c r="I162" i="34"/>
  <c r="J162" i="34"/>
  <c r="C54" i="34"/>
  <c r="D54" i="34"/>
  <c r="E54" i="34"/>
  <c r="F54" i="34"/>
  <c r="H54" i="34"/>
  <c r="I54" i="34"/>
  <c r="J54" i="34"/>
  <c r="C45" i="34"/>
  <c r="D45" i="34"/>
  <c r="E45" i="34"/>
  <c r="F45" i="34"/>
  <c r="H45" i="34"/>
  <c r="I45" i="34"/>
  <c r="J45" i="34"/>
  <c r="C21" i="34"/>
  <c r="D21" i="34"/>
  <c r="E21" i="34"/>
  <c r="F21" i="34"/>
  <c r="H21" i="34"/>
  <c r="I21" i="34"/>
  <c r="J21" i="34"/>
  <c r="C232" i="34"/>
  <c r="D232" i="34"/>
  <c r="E232" i="34"/>
  <c r="F232" i="34"/>
  <c r="H232" i="34"/>
  <c r="I232" i="34"/>
  <c r="J232" i="34"/>
  <c r="C39" i="34"/>
  <c r="D39" i="34"/>
  <c r="E39" i="34"/>
  <c r="F39" i="34"/>
  <c r="H39" i="34"/>
  <c r="I39" i="34"/>
  <c r="J39" i="34"/>
  <c r="C63" i="34"/>
  <c r="D63" i="34"/>
  <c r="E63" i="34"/>
  <c r="F63" i="34"/>
  <c r="H63" i="34"/>
  <c r="I63" i="34"/>
  <c r="J63" i="34"/>
  <c r="C239" i="34"/>
  <c r="D239" i="34"/>
  <c r="E239" i="34"/>
  <c r="F239" i="34"/>
  <c r="H239" i="34"/>
  <c r="I239" i="34"/>
  <c r="J239" i="34"/>
  <c r="C101" i="34"/>
  <c r="D101" i="34"/>
  <c r="E101" i="34"/>
  <c r="F101" i="34"/>
  <c r="H101" i="34"/>
  <c r="I101" i="34"/>
  <c r="J101" i="34"/>
  <c r="C215" i="34"/>
  <c r="D215" i="34"/>
  <c r="E215" i="34"/>
  <c r="F215" i="34"/>
  <c r="H215" i="34"/>
  <c r="I215" i="34"/>
  <c r="J215" i="34"/>
  <c r="C34" i="34"/>
  <c r="D34" i="34"/>
  <c r="E34" i="34"/>
  <c r="F34" i="34"/>
  <c r="H34" i="34"/>
  <c r="I34" i="34"/>
  <c r="J34" i="34"/>
  <c r="C227" i="34"/>
  <c r="D227" i="34"/>
  <c r="E227" i="34"/>
  <c r="F227" i="34"/>
  <c r="H227" i="34"/>
  <c r="I227" i="34"/>
  <c r="J227" i="34"/>
  <c r="C158" i="34"/>
  <c r="D158" i="34"/>
  <c r="E158" i="34"/>
  <c r="F158" i="34"/>
  <c r="H158" i="34"/>
  <c r="I158" i="34"/>
  <c r="J158" i="34"/>
  <c r="C140" i="34"/>
  <c r="D140" i="34"/>
  <c r="E140" i="34"/>
  <c r="F140" i="34"/>
  <c r="H140" i="34"/>
  <c r="I140" i="34"/>
  <c r="J140" i="34"/>
  <c r="C242" i="34"/>
  <c r="D242" i="34"/>
  <c r="E242" i="34"/>
  <c r="F242" i="34"/>
  <c r="H242" i="34"/>
  <c r="I242" i="34"/>
  <c r="J242" i="34"/>
  <c r="C144" i="34"/>
  <c r="D144" i="34"/>
  <c r="E144" i="34"/>
  <c r="F144" i="34"/>
  <c r="H144" i="34"/>
  <c r="I144" i="34"/>
  <c r="J144" i="34"/>
  <c r="C180" i="34"/>
  <c r="D180" i="34"/>
  <c r="E180" i="34"/>
  <c r="F180" i="34"/>
  <c r="H180" i="34"/>
  <c r="I180" i="34"/>
  <c r="J180" i="34"/>
  <c r="C225" i="34"/>
  <c r="D225" i="34"/>
  <c r="E225" i="34"/>
  <c r="F225" i="34"/>
  <c r="H225" i="34"/>
  <c r="I225" i="34"/>
  <c r="J225" i="34"/>
  <c r="C235" i="34"/>
  <c r="D235" i="34"/>
  <c r="E235" i="34"/>
  <c r="F235" i="34"/>
  <c r="H235" i="34"/>
  <c r="I235" i="34"/>
  <c r="J235" i="34"/>
  <c r="C167" i="34"/>
  <c r="D167" i="34"/>
  <c r="E167" i="34"/>
  <c r="F167" i="34"/>
  <c r="H167" i="34"/>
  <c r="I167" i="34"/>
  <c r="J167" i="34"/>
  <c r="C169" i="34"/>
  <c r="D169" i="34"/>
  <c r="E169" i="34"/>
  <c r="F169" i="34"/>
  <c r="H169" i="34"/>
  <c r="I169" i="34"/>
  <c r="J169" i="34"/>
  <c r="C218" i="34"/>
  <c r="D218" i="34"/>
  <c r="E218" i="34"/>
  <c r="F218" i="34"/>
  <c r="H218" i="34"/>
  <c r="I218" i="34"/>
  <c r="J218" i="34"/>
  <c r="C102" i="34"/>
  <c r="D102" i="34"/>
  <c r="E102" i="34"/>
  <c r="F102" i="34"/>
  <c r="H102" i="34"/>
  <c r="I102" i="34"/>
  <c r="J102" i="34"/>
  <c r="C211" i="34"/>
  <c r="D211" i="34"/>
  <c r="E211" i="34"/>
  <c r="F211" i="34"/>
  <c r="H211" i="34"/>
  <c r="I211" i="34"/>
  <c r="J211" i="34"/>
  <c r="C120" i="34"/>
  <c r="D120" i="34"/>
  <c r="E120" i="34"/>
  <c r="F120" i="34"/>
  <c r="H120" i="34"/>
  <c r="I120" i="34"/>
  <c r="J120" i="34"/>
  <c r="C53" i="34"/>
  <c r="D53" i="34"/>
  <c r="E53" i="34"/>
  <c r="F53" i="34"/>
  <c r="H53" i="34"/>
  <c r="I53" i="34"/>
  <c r="J53" i="34"/>
  <c r="C245" i="34"/>
  <c r="D245" i="34"/>
  <c r="E245" i="34"/>
  <c r="F245" i="34"/>
  <c r="H245" i="34"/>
  <c r="I245" i="34"/>
  <c r="J245" i="34"/>
  <c r="C220" i="34"/>
  <c r="D220" i="34"/>
  <c r="E220" i="34"/>
  <c r="F220" i="34"/>
  <c r="H220" i="34"/>
  <c r="I220" i="34"/>
  <c r="J220" i="34"/>
  <c r="C243" i="34"/>
  <c r="D243" i="34"/>
  <c r="E243" i="34"/>
  <c r="F243" i="34"/>
  <c r="H243" i="34"/>
  <c r="I243" i="34"/>
  <c r="J243" i="34"/>
  <c r="C203" i="34"/>
  <c r="D203" i="34"/>
  <c r="E203" i="34"/>
  <c r="F203" i="34"/>
  <c r="H203" i="34"/>
  <c r="I203" i="34"/>
  <c r="J203" i="34"/>
  <c r="C103" i="34"/>
  <c r="D103" i="34"/>
  <c r="E103" i="34"/>
  <c r="F103" i="34"/>
  <c r="H103" i="34"/>
  <c r="I103" i="34"/>
  <c r="J103" i="34"/>
  <c r="C145" i="34"/>
  <c r="D145" i="34"/>
  <c r="E145" i="34"/>
  <c r="F145" i="34"/>
  <c r="H145" i="34"/>
  <c r="I145" i="34"/>
  <c r="J145" i="34"/>
  <c r="C61" i="34"/>
  <c r="D61" i="34"/>
  <c r="E61" i="34"/>
  <c r="F61" i="34"/>
  <c r="H61" i="34"/>
  <c r="I61" i="34"/>
  <c r="J61" i="34"/>
  <c r="C250" i="34"/>
  <c r="D250" i="34"/>
  <c r="E250" i="34"/>
  <c r="F250" i="34"/>
  <c r="H250" i="34"/>
  <c r="I250" i="34"/>
  <c r="J250" i="34"/>
  <c r="C139" i="34"/>
  <c r="D139" i="34"/>
  <c r="E139" i="34"/>
  <c r="F139" i="34"/>
  <c r="H139" i="34"/>
  <c r="I139" i="34"/>
  <c r="J139" i="34"/>
  <c r="C33" i="34"/>
  <c r="D33" i="34"/>
  <c r="E33" i="34"/>
  <c r="F33" i="34"/>
  <c r="H33" i="34"/>
  <c r="I33" i="34"/>
  <c r="J33" i="34"/>
  <c r="C22" i="34"/>
  <c r="D22" i="34"/>
  <c r="E22" i="34"/>
  <c r="F22" i="34"/>
  <c r="H22" i="34"/>
  <c r="I22" i="34"/>
  <c r="J22" i="34"/>
  <c r="C107" i="34"/>
  <c r="D107" i="34"/>
  <c r="E107" i="34"/>
  <c r="F107" i="34"/>
  <c r="H107" i="34"/>
  <c r="I107" i="34"/>
  <c r="J107" i="34"/>
  <c r="C14" i="34"/>
  <c r="D14" i="34"/>
  <c r="E14" i="34"/>
  <c r="F14" i="34"/>
  <c r="H14" i="34"/>
  <c r="I14" i="34"/>
  <c r="J14" i="34"/>
  <c r="C104" i="34"/>
  <c r="D104" i="34"/>
  <c r="E104" i="34"/>
  <c r="F104" i="34"/>
  <c r="H104" i="34"/>
  <c r="I104" i="34"/>
  <c r="J104" i="34"/>
  <c r="C112" i="34"/>
  <c r="D112" i="34"/>
  <c r="E112" i="34"/>
  <c r="F112" i="34"/>
  <c r="H112" i="34"/>
  <c r="I112" i="34"/>
  <c r="J112" i="34"/>
  <c r="C125" i="34"/>
  <c r="D125" i="34"/>
  <c r="E125" i="34"/>
  <c r="F125" i="34"/>
  <c r="H125" i="34"/>
  <c r="I125" i="34"/>
  <c r="J125" i="34"/>
  <c r="C105" i="34"/>
  <c r="D105" i="34"/>
  <c r="E105" i="34"/>
  <c r="F105" i="34"/>
  <c r="H105" i="34"/>
  <c r="I105" i="34"/>
  <c r="J105" i="34"/>
  <c r="C106" i="34"/>
  <c r="D106" i="34"/>
  <c r="E106" i="34"/>
  <c r="F106" i="34"/>
  <c r="H106" i="34"/>
  <c r="I106" i="34"/>
  <c r="J106" i="34"/>
  <c r="C208" i="34"/>
  <c r="D208" i="34"/>
  <c r="E208" i="34"/>
  <c r="F208" i="34"/>
  <c r="H208" i="34"/>
  <c r="I208" i="34"/>
  <c r="J208" i="34"/>
  <c r="C187" i="34"/>
  <c r="D187" i="34"/>
  <c r="E187" i="34"/>
  <c r="F187" i="34"/>
  <c r="H187" i="34"/>
  <c r="I187" i="34"/>
  <c r="J187" i="34"/>
  <c r="C118" i="34"/>
  <c r="D118" i="34"/>
  <c r="E118" i="34"/>
  <c r="F118" i="34"/>
  <c r="H118" i="34"/>
  <c r="I118" i="34"/>
  <c r="J118" i="34"/>
  <c r="J65" i="34"/>
  <c r="I65" i="34"/>
  <c r="H65" i="34"/>
  <c r="F65" i="34"/>
  <c r="E65" i="34"/>
  <c r="D65" i="34"/>
  <c r="C65" i="34"/>
  <c r="B173" i="34"/>
  <c r="B66" i="34"/>
  <c r="B110" i="34"/>
  <c r="B62" i="34"/>
  <c r="B182" i="34"/>
  <c r="B185" i="34"/>
  <c r="B149" i="34"/>
  <c r="B171" i="34"/>
  <c r="B212" i="34"/>
  <c r="B188" i="34"/>
  <c r="B233" i="34"/>
  <c r="B67" i="34"/>
  <c r="B178" i="34"/>
  <c r="B58" i="34"/>
  <c r="B127" i="34"/>
  <c r="B68" i="34"/>
  <c r="B44" i="34"/>
  <c r="B42" i="34"/>
  <c r="B51" i="34"/>
  <c r="B146" i="34"/>
  <c r="B210" i="34"/>
  <c r="B194" i="34"/>
  <c r="B27" i="34"/>
  <c r="B3" i="34"/>
  <c r="B166" i="34"/>
  <c r="B201" i="34"/>
  <c r="B26" i="34"/>
  <c r="B142" i="34"/>
  <c r="B69" i="34"/>
  <c r="B157" i="34"/>
  <c r="B213" i="34"/>
  <c r="B181" i="34"/>
  <c r="B56" i="34"/>
  <c r="B163" i="34"/>
  <c r="B17" i="34"/>
  <c r="B150" i="34"/>
  <c r="B170" i="34"/>
  <c r="B6" i="34"/>
  <c r="B152" i="34"/>
  <c r="B5" i="34"/>
  <c r="B231" i="34"/>
  <c r="B70" i="34"/>
  <c r="B71" i="34"/>
  <c r="B60" i="34"/>
  <c r="B35" i="34"/>
  <c r="B200" i="34"/>
  <c r="B72" i="34"/>
  <c r="B73" i="34"/>
  <c r="B119" i="34"/>
  <c r="B161" i="34"/>
  <c r="B226" i="34"/>
  <c r="B223" i="34"/>
  <c r="B237" i="34"/>
  <c r="B130" i="34"/>
  <c r="B108" i="34"/>
  <c r="B114" i="34"/>
  <c r="B74" i="34"/>
  <c r="B204" i="34"/>
  <c r="B131" i="34"/>
  <c r="B143" i="34"/>
  <c r="B238" i="34"/>
  <c r="B32" i="34"/>
  <c r="B75" i="34"/>
  <c r="B12" i="34"/>
  <c r="B122" i="34"/>
  <c r="B24" i="34"/>
  <c r="B20" i="34"/>
  <c r="B230" i="34"/>
  <c r="B224" i="34"/>
  <c r="B9" i="34"/>
  <c r="B164" i="34"/>
  <c r="B10" i="34"/>
  <c r="B55" i="34"/>
  <c r="B76" i="34"/>
  <c r="B77" i="34"/>
  <c r="B249" i="34"/>
  <c r="B134" i="34"/>
  <c r="B78" i="34"/>
  <c r="B79" i="34"/>
  <c r="B30" i="34"/>
  <c r="B7" i="34"/>
  <c r="B80" i="34"/>
  <c r="B116" i="34"/>
  <c r="B137" i="34"/>
  <c r="B81" i="34"/>
  <c r="B38" i="34"/>
  <c r="B126" i="34"/>
  <c r="B172" i="34"/>
  <c r="B82" i="34"/>
  <c r="B174" i="34"/>
  <c r="B196" i="34"/>
  <c r="B216" i="34"/>
  <c r="B240" i="34"/>
  <c r="B155" i="34"/>
  <c r="B207" i="34"/>
  <c r="B83" i="34"/>
  <c r="B147" i="34"/>
  <c r="B23" i="34"/>
  <c r="B13" i="34"/>
  <c r="B241" i="34"/>
  <c r="B175" i="34"/>
  <c r="B16" i="34"/>
  <c r="B37" i="34"/>
  <c r="B190" i="34"/>
  <c r="B117" i="34"/>
  <c r="B228" i="34"/>
  <c r="B50" i="34"/>
  <c r="B84" i="34"/>
  <c r="B248" i="34"/>
  <c r="B128" i="34"/>
  <c r="B85" i="34"/>
  <c r="B214" i="34"/>
  <c r="B57" i="34"/>
  <c r="B198" i="34"/>
  <c r="B177" i="34"/>
  <c r="B186" i="34"/>
  <c r="B36" i="34"/>
  <c r="B41" i="34"/>
  <c r="B123" i="34"/>
  <c r="B47" i="34"/>
  <c r="B48" i="34"/>
  <c r="B49" i="34"/>
  <c r="B160" i="34"/>
  <c r="B86" i="34"/>
  <c r="B87" i="34"/>
  <c r="B40" i="34"/>
  <c r="B202" i="34"/>
  <c r="B113" i="34"/>
  <c r="B221" i="34"/>
  <c r="B88" i="34"/>
  <c r="B141" i="34"/>
  <c r="B148" i="34"/>
  <c r="B168" i="34"/>
  <c r="B89" i="34"/>
  <c r="B90" i="34"/>
  <c r="B165" i="34"/>
  <c r="B191" i="34"/>
  <c r="B199" i="34"/>
  <c r="B234" i="34"/>
  <c r="B236" i="34"/>
  <c r="B91" i="34"/>
  <c r="B222" i="34"/>
  <c r="B247" i="34"/>
  <c r="B251" i="34"/>
  <c r="B92" i="34"/>
  <c r="B46" i="34"/>
  <c r="B8" i="34"/>
  <c r="B93" i="34"/>
  <c r="B189" i="34"/>
  <c r="B205" i="34"/>
  <c r="B109" i="34"/>
  <c r="B28" i="34"/>
  <c r="B94" i="34"/>
  <c r="B124" i="34"/>
  <c r="B136" i="34"/>
  <c r="B95" i="34"/>
  <c r="B138" i="34"/>
  <c r="B96" i="34"/>
  <c r="B97" i="34"/>
  <c r="B229" i="34"/>
  <c r="B52" i="34"/>
  <c r="B98" i="34"/>
  <c r="B217" i="34"/>
  <c r="B206" i="34"/>
  <c r="B219" i="34"/>
  <c r="B11" i="34"/>
  <c r="B197" i="34"/>
  <c r="B133" i="34"/>
  <c r="B99" i="34"/>
  <c r="B183" i="34"/>
  <c r="B244" i="34"/>
  <c r="B151" i="34"/>
  <c r="B111" i="34"/>
  <c r="B159" i="34"/>
  <c r="B135" i="34"/>
  <c r="B192" i="34"/>
  <c r="B132" i="34"/>
  <c r="B64" i="34"/>
  <c r="B29" i="34"/>
  <c r="B4" i="34"/>
  <c r="B209" i="34"/>
  <c r="B129" i="34"/>
  <c r="B19" i="34"/>
  <c r="B153" i="34"/>
  <c r="B100" i="34"/>
  <c r="B18" i="34"/>
  <c r="B31" i="34"/>
  <c r="B179" i="34"/>
  <c r="B121" i="34"/>
  <c r="B115" i="34"/>
  <c r="B193" i="34"/>
  <c r="B59" i="34"/>
  <c r="B43" i="34"/>
  <c r="B176" i="34"/>
  <c r="B156" i="34"/>
  <c r="B195" i="34"/>
  <c r="B154" i="34"/>
  <c r="B15" i="34"/>
  <c r="B246" i="34"/>
  <c r="B25" i="34"/>
  <c r="B2" i="34"/>
  <c r="B184" i="34"/>
  <c r="B162" i="34"/>
  <c r="B54" i="34"/>
  <c r="B45" i="34"/>
  <c r="B21" i="34"/>
  <c r="B232" i="34"/>
  <c r="B39" i="34"/>
  <c r="B63" i="34"/>
  <c r="B239" i="34"/>
  <c r="B101" i="34"/>
  <c r="B215" i="34"/>
  <c r="B34" i="34"/>
  <c r="B227" i="34"/>
  <c r="B158" i="34"/>
  <c r="B140" i="34"/>
  <c r="B242" i="34"/>
  <c r="B144" i="34"/>
  <c r="B180" i="34"/>
  <c r="B225" i="34"/>
  <c r="B235" i="34"/>
  <c r="B167" i="34"/>
  <c r="B169" i="34"/>
  <c r="B218" i="34"/>
  <c r="B102" i="34"/>
  <c r="B211" i="34"/>
  <c r="B120" i="34"/>
  <c r="B53" i="34"/>
  <c r="B245" i="34"/>
  <c r="B220" i="34"/>
  <c r="B243" i="34"/>
  <c r="B203" i="34"/>
  <c r="B103" i="34"/>
  <c r="B145" i="34"/>
  <c r="B61" i="34"/>
  <c r="B250" i="34"/>
  <c r="B139" i="34"/>
  <c r="B33" i="34"/>
  <c r="B22" i="34"/>
  <c r="B107" i="34"/>
  <c r="B14" i="34"/>
  <c r="B104" i="34"/>
  <c r="B112" i="34"/>
  <c r="B125" i="34"/>
  <c r="B105" i="34"/>
  <c r="B106" i="34"/>
  <c r="B208" i="34"/>
  <c r="B187" i="34"/>
  <c r="B118" i="34"/>
  <c r="B65" i="34"/>
  <c r="A39" i="34"/>
  <c r="A63" i="34"/>
  <c r="A239" i="34"/>
  <c r="A101" i="34"/>
  <c r="A215" i="34"/>
  <c r="A34" i="34"/>
  <c r="A227" i="34"/>
  <c r="A158" i="34"/>
  <c r="A140" i="34"/>
  <c r="A242" i="34"/>
  <c r="A144" i="34"/>
  <c r="A180" i="34"/>
  <c r="A225" i="34"/>
  <c r="A235" i="34"/>
  <c r="A167" i="34"/>
  <c r="A169" i="34"/>
  <c r="A218" i="34"/>
  <c r="A102" i="34"/>
  <c r="A211" i="34"/>
  <c r="A120" i="34"/>
  <c r="A53" i="34"/>
  <c r="A245" i="34"/>
  <c r="A220" i="34"/>
  <c r="A243" i="34"/>
  <c r="A203" i="34"/>
  <c r="A103" i="34"/>
  <c r="A145" i="34"/>
  <c r="A61" i="34"/>
  <c r="A250" i="34"/>
  <c r="A139" i="34"/>
  <c r="A33" i="34"/>
  <c r="A22" i="34"/>
  <c r="A107" i="34"/>
  <c r="A14" i="34"/>
  <c r="A104" i="34"/>
  <c r="A112" i="34"/>
  <c r="A125" i="34"/>
  <c r="A105" i="34"/>
  <c r="A106" i="34"/>
  <c r="A208" i="34"/>
  <c r="A187" i="34"/>
  <c r="A118" i="34"/>
  <c r="A173" i="34"/>
  <c r="A66" i="34"/>
  <c r="A110" i="34"/>
  <c r="A62" i="34"/>
  <c r="A182" i="34"/>
  <c r="A185" i="34"/>
  <c r="A149" i="34"/>
  <c r="A171" i="34"/>
  <c r="A212" i="34"/>
  <c r="A188" i="34"/>
  <c r="A233" i="34"/>
  <c r="A67" i="34"/>
  <c r="A178" i="34"/>
  <c r="A58" i="34"/>
  <c r="A127" i="34"/>
  <c r="A68" i="34"/>
  <c r="A44" i="34"/>
  <c r="A42" i="34"/>
  <c r="A51" i="34"/>
  <c r="A146" i="34"/>
  <c r="A210" i="34"/>
  <c r="A194" i="34"/>
  <c r="A27" i="34"/>
  <c r="A3" i="34"/>
  <c r="A166" i="34"/>
  <c r="A201" i="34"/>
  <c r="A26" i="34"/>
  <c r="A142" i="34"/>
  <c r="A69" i="34"/>
  <c r="A157" i="34"/>
  <c r="A213" i="34"/>
  <c r="A181" i="34"/>
  <c r="A56" i="34"/>
  <c r="A163" i="34"/>
  <c r="A17" i="34"/>
  <c r="A150" i="34"/>
  <c r="A170" i="34"/>
  <c r="A6" i="34"/>
  <c r="A152" i="34"/>
  <c r="A5" i="34"/>
  <c r="A231" i="34"/>
  <c r="A70" i="34"/>
  <c r="A71" i="34"/>
  <c r="A60" i="34"/>
  <c r="A35" i="34"/>
  <c r="A200" i="34"/>
  <c r="A72" i="34"/>
  <c r="A73" i="34"/>
  <c r="A119" i="34"/>
  <c r="A161" i="34"/>
  <c r="A226" i="34"/>
  <c r="A223" i="34"/>
  <c r="A237" i="34"/>
  <c r="A130" i="34"/>
  <c r="A108" i="34"/>
  <c r="A114" i="34"/>
  <c r="A74" i="34"/>
  <c r="A204" i="34"/>
  <c r="A131" i="34"/>
  <c r="A143" i="34"/>
  <c r="A238" i="34"/>
  <c r="A32" i="34"/>
  <c r="A75" i="34"/>
  <c r="A12" i="34"/>
  <c r="A122" i="34"/>
  <c r="A24" i="34"/>
  <c r="A20" i="34"/>
  <c r="A230" i="34"/>
  <c r="A224" i="34"/>
  <c r="A9" i="34"/>
  <c r="A164" i="34"/>
  <c r="A10" i="34"/>
  <c r="A55" i="34"/>
  <c r="A76" i="34"/>
  <c r="A77" i="34"/>
  <c r="A249" i="34"/>
  <c r="A134" i="34"/>
  <c r="A78" i="34"/>
  <c r="A79" i="34"/>
  <c r="A30" i="34"/>
  <c r="A7" i="34"/>
  <c r="A80" i="34"/>
  <c r="A116" i="34"/>
  <c r="A137" i="34"/>
  <c r="A81" i="34"/>
  <c r="A38" i="34"/>
  <c r="A126" i="34"/>
  <c r="A172" i="34"/>
  <c r="A82" i="34"/>
  <c r="A174" i="34"/>
  <c r="A196" i="34"/>
  <c r="A216" i="34"/>
  <c r="A240" i="34"/>
  <c r="A155" i="34"/>
  <c r="A207" i="34"/>
  <c r="A83" i="34"/>
  <c r="A147" i="34"/>
  <c r="A23" i="34"/>
  <c r="A13" i="34"/>
  <c r="A241" i="34"/>
  <c r="A175" i="34"/>
  <c r="A16" i="34"/>
  <c r="A37" i="34"/>
  <c r="A190" i="34"/>
  <c r="A117" i="34"/>
  <c r="A228" i="34"/>
  <c r="A50" i="34"/>
  <c r="A84" i="34"/>
  <c r="A248" i="34"/>
  <c r="A128" i="34"/>
  <c r="A85" i="34"/>
  <c r="A214" i="34"/>
  <c r="A57" i="34"/>
  <c r="A198" i="34"/>
  <c r="A177" i="34"/>
  <c r="A186" i="34"/>
  <c r="A36" i="34"/>
  <c r="A41" i="34"/>
  <c r="A123" i="34"/>
  <c r="A47" i="34"/>
  <c r="A48" i="34"/>
  <c r="A49" i="34"/>
  <c r="A160" i="34"/>
  <c r="A86" i="34"/>
  <c r="A87" i="34"/>
  <c r="A40" i="34"/>
  <c r="A202" i="34"/>
  <c r="A113" i="34"/>
  <c r="A221" i="34"/>
  <c r="A88" i="34"/>
  <c r="A141" i="34"/>
  <c r="A148" i="34"/>
  <c r="A168" i="34"/>
  <c r="A89" i="34"/>
  <c r="A90" i="34"/>
  <c r="A165" i="34"/>
  <c r="A191" i="34"/>
  <c r="A199" i="34"/>
  <c r="A234" i="34"/>
  <c r="A236" i="34"/>
  <c r="A91" i="34"/>
  <c r="A222" i="34"/>
  <c r="A247" i="34"/>
  <c r="A251" i="34"/>
  <c r="A92" i="34"/>
  <c r="A46" i="34"/>
  <c r="A8" i="34"/>
  <c r="A93" i="34"/>
  <c r="A189" i="34"/>
  <c r="A205" i="34"/>
  <c r="A109" i="34"/>
  <c r="A28" i="34"/>
  <c r="A94" i="34"/>
  <c r="A124" i="34"/>
  <c r="A136" i="34"/>
  <c r="A95" i="34"/>
  <c r="A138" i="34"/>
  <c r="A96" i="34"/>
  <c r="A97" i="34"/>
  <c r="A229" i="34"/>
  <c r="A52" i="34"/>
  <c r="A98" i="34"/>
  <c r="A217" i="34"/>
  <c r="A206" i="34"/>
  <c r="A219" i="34"/>
  <c r="A11" i="34"/>
  <c r="A197" i="34"/>
  <c r="A133" i="34"/>
  <c r="A99" i="34"/>
  <c r="A183" i="34"/>
  <c r="A244" i="34"/>
  <c r="A151" i="34"/>
  <c r="A111" i="34"/>
  <c r="A159" i="34"/>
  <c r="A135" i="34"/>
  <c r="A192" i="34"/>
  <c r="A132" i="34"/>
  <c r="A64" i="34"/>
  <c r="A29" i="34"/>
  <c r="A4" i="34"/>
  <c r="A209" i="34"/>
  <c r="A129" i="34"/>
  <c r="A19" i="34"/>
  <c r="A153" i="34"/>
  <c r="A100" i="34"/>
  <c r="A18" i="34"/>
  <c r="A31" i="34"/>
  <c r="A179" i="34"/>
  <c r="A121" i="34"/>
  <c r="A115" i="34"/>
  <c r="A193" i="34"/>
  <c r="A59" i="34"/>
  <c r="A43" i="34"/>
  <c r="A176" i="34"/>
  <c r="A156" i="34"/>
  <c r="A195" i="34"/>
  <c r="A154" i="34"/>
  <c r="A15" i="34"/>
  <c r="A2" i="21" s="1"/>
  <c r="A246" i="34"/>
  <c r="A25" i="34"/>
  <c r="A2" i="34"/>
  <c r="A184" i="34"/>
  <c r="A162" i="34"/>
  <c r="A54" i="34"/>
  <c r="A45" i="34"/>
  <c r="A21" i="34"/>
  <c r="A232" i="34"/>
  <c r="A65" i="34"/>
  <c r="A15" i="32"/>
  <c r="A10" i="32"/>
  <c r="A2" i="32"/>
  <c r="A9" i="32"/>
  <c r="A17" i="32"/>
  <c r="A14" i="32"/>
  <c r="A18" i="32"/>
  <c r="A8" i="32"/>
  <c r="A13" i="32"/>
  <c r="A4" i="32"/>
  <c r="A11" i="32"/>
  <c r="A12" i="32"/>
  <c r="A6" i="32"/>
  <c r="A5" i="32"/>
  <c r="B1" i="32"/>
  <c r="C1" i="32"/>
  <c r="D1" i="32"/>
  <c r="E1" i="32"/>
  <c r="F1" i="32"/>
  <c r="G1" i="32"/>
  <c r="H1" i="32"/>
  <c r="I1" i="32"/>
  <c r="J1" i="32"/>
  <c r="A1" i="32"/>
  <c r="B3" i="21"/>
  <c r="B4" i="21"/>
  <c r="B5" i="21"/>
  <c r="B6" i="21"/>
  <c r="B7" i="21"/>
  <c r="B8" i="21"/>
  <c r="B9" i="21"/>
  <c r="B10" i="21"/>
  <c r="B11" i="21"/>
  <c r="B12" i="21"/>
  <c r="B13" i="21"/>
  <c r="B14" i="21"/>
  <c r="L14" i="21" s="1"/>
  <c r="B15" i="21"/>
  <c r="B16" i="21"/>
  <c r="B17" i="21"/>
  <c r="B18" i="21"/>
  <c r="C3" i="21"/>
  <c r="C15" i="32" s="1"/>
  <c r="D3" i="21"/>
  <c r="D15" i="32" s="1"/>
  <c r="E3" i="21"/>
  <c r="E15" i="32" s="1"/>
  <c r="F3" i="21"/>
  <c r="F15" i="32" s="1"/>
  <c r="G3" i="21"/>
  <c r="G15" i="32" s="1"/>
  <c r="I3" i="21"/>
  <c r="I15" i="32" s="1"/>
  <c r="J3" i="21"/>
  <c r="C4" i="21"/>
  <c r="C10" i="32" s="1"/>
  <c r="D4" i="21"/>
  <c r="D10" i="32" s="1"/>
  <c r="E4" i="21"/>
  <c r="E10" i="32" s="1"/>
  <c r="F4" i="21"/>
  <c r="F10" i="32" s="1"/>
  <c r="G4" i="21"/>
  <c r="G10" i="32" s="1"/>
  <c r="I4" i="21"/>
  <c r="I10" i="32" s="1"/>
  <c r="J4" i="21"/>
  <c r="C5" i="21"/>
  <c r="C2" i="32" s="1"/>
  <c r="D5" i="21"/>
  <c r="D2" i="32" s="1"/>
  <c r="E5" i="21"/>
  <c r="E2" i="32" s="1"/>
  <c r="F5" i="21"/>
  <c r="F2" i="32" s="1"/>
  <c r="G5" i="21"/>
  <c r="G2" i="32" s="1"/>
  <c r="H2" i="32"/>
  <c r="I5" i="21"/>
  <c r="I2" i="32" s="1"/>
  <c r="J5" i="21"/>
  <c r="C6" i="21"/>
  <c r="C9" i="32" s="1"/>
  <c r="D6" i="21"/>
  <c r="D9" i="32" s="1"/>
  <c r="E6" i="21"/>
  <c r="E9" i="32" s="1"/>
  <c r="F6" i="21"/>
  <c r="F9" i="32" s="1"/>
  <c r="G6" i="21"/>
  <c r="G9" i="32" s="1"/>
  <c r="H9" i="32"/>
  <c r="I6" i="21"/>
  <c r="I9" i="32" s="1"/>
  <c r="J6" i="21"/>
  <c r="C7" i="21"/>
  <c r="C17" i="32" s="1"/>
  <c r="D7" i="21"/>
  <c r="D17" i="32" s="1"/>
  <c r="E7" i="21"/>
  <c r="E17" i="32" s="1"/>
  <c r="F7" i="21"/>
  <c r="F17" i="32" s="1"/>
  <c r="G7" i="21"/>
  <c r="G17" i="32" s="1"/>
  <c r="H17" i="32"/>
  <c r="I7" i="21"/>
  <c r="I17" i="32" s="1"/>
  <c r="J7" i="21"/>
  <c r="C8" i="21"/>
  <c r="C14" i="32" s="1"/>
  <c r="D8" i="21"/>
  <c r="D14" i="32" s="1"/>
  <c r="E8" i="21"/>
  <c r="E14" i="32" s="1"/>
  <c r="F8" i="21"/>
  <c r="F14" i="32" s="1"/>
  <c r="G8" i="21"/>
  <c r="G14" i="32" s="1"/>
  <c r="I8" i="21"/>
  <c r="I14" i="32" s="1"/>
  <c r="J8" i="21"/>
  <c r="C9" i="21"/>
  <c r="C18" i="32" s="1"/>
  <c r="D9" i="21"/>
  <c r="D18" i="32" s="1"/>
  <c r="E9" i="21"/>
  <c r="E18" i="32" s="1"/>
  <c r="F9" i="21"/>
  <c r="F18" i="32" s="1"/>
  <c r="G9" i="21"/>
  <c r="G18" i="32" s="1"/>
  <c r="H18" i="32"/>
  <c r="I9" i="21"/>
  <c r="I18" i="32" s="1"/>
  <c r="J9" i="21"/>
  <c r="G10" i="21"/>
  <c r="G16" i="32" s="1"/>
  <c r="I10" i="21"/>
  <c r="I16" i="32" s="1"/>
  <c r="C11" i="21"/>
  <c r="C11" i="37" s="1"/>
  <c r="D11" i="21"/>
  <c r="D8" i="32" s="1"/>
  <c r="E11" i="21"/>
  <c r="E8" i="32" s="1"/>
  <c r="F11" i="21"/>
  <c r="F8" i="32" s="1"/>
  <c r="G11" i="21"/>
  <c r="G8" i="32" s="1"/>
  <c r="I11" i="21"/>
  <c r="I8" i="32" s="1"/>
  <c r="J11" i="21"/>
  <c r="C12" i="21"/>
  <c r="C13" i="32" s="1"/>
  <c r="D12" i="21"/>
  <c r="D13" i="32" s="1"/>
  <c r="E12" i="21"/>
  <c r="E13" i="32" s="1"/>
  <c r="F12" i="21"/>
  <c r="F13" i="32" s="1"/>
  <c r="G12" i="21"/>
  <c r="G13" i="32" s="1"/>
  <c r="H13" i="32"/>
  <c r="I12" i="21"/>
  <c r="I13" i="32" s="1"/>
  <c r="J12" i="21"/>
  <c r="C13" i="21"/>
  <c r="C4" i="32" s="1"/>
  <c r="D13" i="21"/>
  <c r="D4" i="32" s="1"/>
  <c r="E13" i="21"/>
  <c r="E4" i="32" s="1"/>
  <c r="F13" i="21"/>
  <c r="F4" i="32" s="1"/>
  <c r="G13" i="21"/>
  <c r="G4" i="32" s="1"/>
  <c r="H4" i="32"/>
  <c r="I13" i="21"/>
  <c r="I4" i="32" s="1"/>
  <c r="J13" i="21"/>
  <c r="C14" i="21"/>
  <c r="C11" i="32" s="1"/>
  <c r="D14" i="21"/>
  <c r="D11" i="32" s="1"/>
  <c r="E14" i="21"/>
  <c r="E11" i="32" s="1"/>
  <c r="F14" i="21"/>
  <c r="F11" i="32" s="1"/>
  <c r="G14" i="21"/>
  <c r="G11" i="32" s="1"/>
  <c r="H11" i="32"/>
  <c r="I14" i="21"/>
  <c r="I11" i="32" s="1"/>
  <c r="J14" i="21"/>
  <c r="C15" i="21"/>
  <c r="C12" i="32" s="1"/>
  <c r="D15" i="21"/>
  <c r="D12" i="32" s="1"/>
  <c r="E15" i="21"/>
  <c r="E12" i="32" s="1"/>
  <c r="F15" i="21"/>
  <c r="F12" i="32" s="1"/>
  <c r="G15" i="21"/>
  <c r="G12" i="32" s="1"/>
  <c r="H12" i="32"/>
  <c r="I15" i="21"/>
  <c r="I12" i="32" s="1"/>
  <c r="J15" i="21"/>
  <c r="C16" i="21"/>
  <c r="C6" i="32" s="1"/>
  <c r="D16" i="21"/>
  <c r="D6" i="32" s="1"/>
  <c r="E16" i="21"/>
  <c r="E6" i="32" s="1"/>
  <c r="F16" i="21"/>
  <c r="F6" i="32" s="1"/>
  <c r="G16" i="21"/>
  <c r="G6" i="32" s="1"/>
  <c r="I16" i="21"/>
  <c r="I6" i="32" s="1"/>
  <c r="J16" i="21"/>
  <c r="C17" i="21"/>
  <c r="C5" i="32" s="1"/>
  <c r="D17" i="21"/>
  <c r="D5" i="32" s="1"/>
  <c r="E17" i="21"/>
  <c r="E5" i="32" s="1"/>
  <c r="F17" i="21"/>
  <c r="F5" i="32" s="1"/>
  <c r="G17" i="21"/>
  <c r="G5" i="32" s="1"/>
  <c r="I17" i="21"/>
  <c r="I5" i="32" s="1"/>
  <c r="J17" i="21"/>
  <c r="C18" i="21"/>
  <c r="C7" i="32" s="1"/>
  <c r="D18" i="21"/>
  <c r="D7" i="32" s="1"/>
  <c r="F18" i="21"/>
  <c r="F7" i="32" s="1"/>
  <c r="G18" i="21"/>
  <c r="G7" i="32" s="1"/>
  <c r="H7" i="32"/>
  <c r="I18" i="21"/>
  <c r="I7" i="32" s="1"/>
  <c r="J18" i="21"/>
  <c r="B13" i="32" l="1"/>
  <c r="L12" i="21"/>
  <c r="B10" i="32"/>
  <c r="L4" i="21"/>
  <c r="B9" i="32"/>
  <c r="K9" i="32" s="1"/>
  <c r="L6" i="21"/>
  <c r="B8" i="32"/>
  <c r="L11" i="21"/>
  <c r="B15" i="32"/>
  <c r="L3" i="21"/>
  <c r="B7" i="32"/>
  <c r="L18" i="21"/>
  <c r="B16" i="32"/>
  <c r="J15" i="32"/>
  <c r="B5" i="32"/>
  <c r="L17" i="21"/>
  <c r="B18" i="32"/>
  <c r="L9" i="21"/>
  <c r="J12" i="32"/>
  <c r="J15" i="38"/>
  <c r="J11" i="32"/>
  <c r="J4" i="32"/>
  <c r="J13" i="32"/>
  <c r="J8" i="32"/>
  <c r="K8" i="32" s="1"/>
  <c r="J11" i="38"/>
  <c r="J17" i="32"/>
  <c r="J9" i="32"/>
  <c r="J2" i="32"/>
  <c r="J10" i="32"/>
  <c r="J4" i="38"/>
  <c r="B6" i="32"/>
  <c r="L16" i="21"/>
  <c r="B14" i="32"/>
  <c r="L8" i="21"/>
  <c r="H2" i="21"/>
  <c r="K2" i="21"/>
  <c r="J5" i="32"/>
  <c r="K5" i="32" s="1"/>
  <c r="J17" i="38"/>
  <c r="J6" i="32"/>
  <c r="J18" i="32"/>
  <c r="J14" i="32"/>
  <c r="B12" i="32"/>
  <c r="K12" i="32" s="1"/>
  <c r="L15" i="21"/>
  <c r="B17" i="32"/>
  <c r="L7" i="21"/>
  <c r="J7" i="32"/>
  <c r="B4" i="32"/>
  <c r="L13" i="21"/>
  <c r="B2" i="32"/>
  <c r="K2" i="32" s="1"/>
  <c r="L5" i="21"/>
  <c r="O16" i="39"/>
  <c r="Q16" i="38" s="1"/>
  <c r="O7" i="39"/>
  <c r="Q7" i="38" s="1"/>
  <c r="O14" i="39"/>
  <c r="Q14" i="38" s="1"/>
  <c r="O3" i="39"/>
  <c r="Q3" i="38" s="1"/>
  <c r="O13" i="39"/>
  <c r="Q13" i="38" s="1"/>
  <c r="O5" i="39"/>
  <c r="Q5" i="38" s="1"/>
  <c r="O12" i="39"/>
  <c r="Q12" i="38" s="1"/>
  <c r="O4" i="39"/>
  <c r="Q4" i="38" s="1"/>
  <c r="O17" i="39"/>
  <c r="Q17" i="38" s="1"/>
  <c r="O9" i="39"/>
  <c r="Q9" i="38" s="1"/>
  <c r="O8" i="39"/>
  <c r="Q8" i="38" s="1"/>
  <c r="O6" i="39"/>
  <c r="Q6" i="38" s="1"/>
  <c r="O15" i="39"/>
  <c r="Q15" i="38" s="1"/>
  <c r="O2" i="39"/>
  <c r="Q2" i="38" s="1"/>
  <c r="O11" i="39"/>
  <c r="Q11" i="38" s="1"/>
  <c r="H10" i="32"/>
  <c r="K10" i="32" s="1"/>
  <c r="H11" i="39"/>
  <c r="H10" i="39"/>
  <c r="C8" i="32"/>
  <c r="H8" i="32"/>
  <c r="H15" i="39"/>
  <c r="H15" i="32"/>
  <c r="H14" i="39"/>
  <c r="H6" i="39"/>
  <c r="H6" i="38"/>
  <c r="H13" i="39"/>
  <c r="L14" i="38"/>
  <c r="M14" i="39"/>
  <c r="I5" i="37"/>
  <c r="G13" i="37"/>
  <c r="E17" i="37"/>
  <c r="C16" i="37"/>
  <c r="I18" i="37"/>
  <c r="G11" i="37"/>
  <c r="E6" i="37"/>
  <c r="C4" i="37"/>
  <c r="I14" i="37"/>
  <c r="G15" i="37"/>
  <c r="E12" i="37"/>
  <c r="C8" i="37"/>
  <c r="I3" i="37"/>
  <c r="G10" i="37"/>
  <c r="E7" i="37"/>
  <c r="C9" i="37"/>
  <c r="H9" i="39"/>
  <c r="H17" i="39"/>
  <c r="B5" i="37"/>
  <c r="J5" i="37"/>
  <c r="H13" i="37"/>
  <c r="F17" i="37"/>
  <c r="D16" i="37"/>
  <c r="B18" i="37"/>
  <c r="J18" i="37"/>
  <c r="H11" i="37"/>
  <c r="F6" i="37"/>
  <c r="D4" i="37"/>
  <c r="B14" i="37"/>
  <c r="J14" i="37"/>
  <c r="H15" i="37"/>
  <c r="F12" i="37"/>
  <c r="D8" i="37"/>
  <c r="B3" i="37"/>
  <c r="J3" i="37"/>
  <c r="H10" i="37"/>
  <c r="F7" i="37"/>
  <c r="D9" i="37"/>
  <c r="H4" i="39"/>
  <c r="H12" i="39"/>
  <c r="C5" i="37"/>
  <c r="I13" i="37"/>
  <c r="G17" i="37"/>
  <c r="E16" i="37"/>
  <c r="C18" i="37"/>
  <c r="I11" i="37"/>
  <c r="G6" i="37"/>
  <c r="E4" i="37"/>
  <c r="C14" i="37"/>
  <c r="I15" i="37"/>
  <c r="G12" i="37"/>
  <c r="E8" i="37"/>
  <c r="C3" i="37"/>
  <c r="I10" i="37"/>
  <c r="G7" i="37"/>
  <c r="E9" i="37"/>
  <c r="H7" i="39"/>
  <c r="D5" i="37"/>
  <c r="B13" i="37"/>
  <c r="J13" i="37"/>
  <c r="H17" i="37"/>
  <c r="F16" i="37"/>
  <c r="D18" i="37"/>
  <c r="B11" i="37"/>
  <c r="J11" i="37"/>
  <c r="H6" i="37"/>
  <c r="F4" i="37"/>
  <c r="D14" i="37"/>
  <c r="B15" i="37"/>
  <c r="J15" i="37"/>
  <c r="F8" i="37"/>
  <c r="D3" i="37"/>
  <c r="B10" i="37"/>
  <c r="F9" i="37"/>
  <c r="H2" i="39"/>
  <c r="H18" i="39"/>
  <c r="E5" i="37"/>
  <c r="C13" i="37"/>
  <c r="I17" i="37"/>
  <c r="G16" i="37"/>
  <c r="E18" i="37"/>
  <c r="I6" i="37"/>
  <c r="G4" i="37"/>
  <c r="E14" i="37"/>
  <c r="C15" i="37"/>
  <c r="I12" i="37"/>
  <c r="G8" i="37"/>
  <c r="E3" i="37"/>
  <c r="I7" i="37"/>
  <c r="G9" i="37"/>
  <c r="A2" i="39"/>
  <c r="H5" i="39"/>
  <c r="B11" i="32"/>
  <c r="K11" i="32" s="1"/>
  <c r="F5" i="37"/>
  <c r="D13" i="37"/>
  <c r="B17" i="37"/>
  <c r="J17" i="37"/>
  <c r="H16" i="37"/>
  <c r="F18" i="37"/>
  <c r="D11" i="37"/>
  <c r="B6" i="37"/>
  <c r="J6" i="37"/>
  <c r="F14" i="37"/>
  <c r="D15" i="37"/>
  <c r="B12" i="37"/>
  <c r="J12" i="37"/>
  <c r="H8" i="37"/>
  <c r="F3" i="37"/>
  <c r="B7" i="37"/>
  <c r="J7" i="37"/>
  <c r="H8" i="39"/>
  <c r="H16" i="39"/>
  <c r="G5" i="37"/>
  <c r="E13" i="37"/>
  <c r="C17" i="37"/>
  <c r="I16" i="37"/>
  <c r="G18" i="37"/>
  <c r="E11" i="37"/>
  <c r="C6" i="37"/>
  <c r="I4" i="37"/>
  <c r="G14" i="37"/>
  <c r="E15" i="37"/>
  <c r="C12" i="37"/>
  <c r="I8" i="37"/>
  <c r="G3" i="37"/>
  <c r="C7" i="37"/>
  <c r="I9" i="37"/>
  <c r="H3" i="39"/>
  <c r="F13" i="37"/>
  <c r="D17" i="37"/>
  <c r="B16" i="37"/>
  <c r="J16" i="37"/>
  <c r="F11" i="37"/>
  <c r="D6" i="37"/>
  <c r="B4" i="37"/>
  <c r="J4" i="37"/>
  <c r="H14" i="37"/>
  <c r="F15" i="37"/>
  <c r="D12" i="37"/>
  <c r="B8" i="37"/>
  <c r="J8" i="37"/>
  <c r="D7" i="37"/>
  <c r="B9" i="37"/>
  <c r="J9" i="37"/>
  <c r="H2" i="37"/>
  <c r="H7" i="38"/>
  <c r="H15" i="38"/>
  <c r="H8" i="38"/>
  <c r="H16" i="38"/>
  <c r="H9" i="38"/>
  <c r="H17" i="38"/>
  <c r="H10" i="38"/>
  <c r="H3" i="38"/>
  <c r="H4" i="38"/>
  <c r="H12" i="38"/>
  <c r="H5" i="38"/>
  <c r="H13" i="38"/>
  <c r="H2" i="38"/>
  <c r="H14" i="38"/>
  <c r="H11" i="38"/>
  <c r="H18" i="38"/>
  <c r="A2" i="38"/>
  <c r="A2" i="37"/>
  <c r="A3" i="32"/>
  <c r="F10" i="2" s="1" a="1"/>
  <c r="F10" i="2" s="1"/>
  <c r="G2" i="21"/>
  <c r="G2" i="39" s="1"/>
  <c r="K4" i="32"/>
  <c r="K15" i="32"/>
  <c r="K7" i="32"/>
  <c r="K18" i="32"/>
  <c r="K6" i="32"/>
  <c r="K14" i="32"/>
  <c r="K13" i="32"/>
  <c r="K17" i="32"/>
  <c r="H3" i="32"/>
  <c r="C2" i="21"/>
  <c r="B2" i="21"/>
  <c r="I2" i="21"/>
  <c r="I2" i="39" s="1"/>
  <c r="J2" i="21"/>
  <c r="J2" i="38" s="1"/>
  <c r="D2" i="21"/>
  <c r="F2" i="21"/>
  <c r="E2" i="21"/>
  <c r="F10" i="21"/>
  <c r="L10" i="21" s="1"/>
  <c r="A7" i="32"/>
  <c r="A16" i="32"/>
  <c r="E10" i="21"/>
  <c r="D10" i="21"/>
  <c r="C10" i="21"/>
  <c r="J10" i="21"/>
  <c r="B2" i="39" l="1"/>
  <c r="L2" i="21"/>
  <c r="J16" i="38"/>
  <c r="J7" i="38"/>
  <c r="J14" i="38"/>
  <c r="J3" i="38"/>
  <c r="J19" i="38" s="1"/>
  <c r="C2" i="39"/>
  <c r="J10" i="38"/>
  <c r="F8" i="39"/>
  <c r="J8" i="38"/>
  <c r="K2" i="39"/>
  <c r="K16" i="39"/>
  <c r="K12" i="39"/>
  <c r="K8" i="39"/>
  <c r="K4" i="39"/>
  <c r="K7" i="39"/>
  <c r="K11" i="39"/>
  <c r="K14" i="39"/>
  <c r="K3" i="39"/>
  <c r="K6" i="39"/>
  <c r="K18" i="39"/>
  <c r="K13" i="39"/>
  <c r="K10" i="39"/>
  <c r="K5" i="39"/>
  <c r="K17" i="39"/>
  <c r="K15" i="39"/>
  <c r="K9" i="39"/>
  <c r="J5" i="38"/>
  <c r="J12" i="38"/>
  <c r="D15" i="39"/>
  <c r="J18" i="38"/>
  <c r="J9" i="38"/>
  <c r="J6" i="38"/>
  <c r="J13" i="38"/>
  <c r="Q22" i="38"/>
  <c r="Q21" i="38"/>
  <c r="Q20" i="38"/>
  <c r="F13" i="2" s="1" a="1"/>
  <c r="F13" i="2" s="1"/>
  <c r="F15" i="39"/>
  <c r="B10" i="39"/>
  <c r="B7" i="39"/>
  <c r="F17" i="39"/>
  <c r="F13" i="39"/>
  <c r="E2" i="39"/>
  <c r="K4" i="37"/>
  <c r="K17" i="37"/>
  <c r="I8" i="39"/>
  <c r="F16" i="39"/>
  <c r="D3" i="39"/>
  <c r="G6" i="39"/>
  <c r="D16" i="39"/>
  <c r="J3" i="39"/>
  <c r="J16" i="39"/>
  <c r="K5" i="37"/>
  <c r="B8" i="39"/>
  <c r="B18" i="39"/>
  <c r="B15" i="39"/>
  <c r="D8" i="39"/>
  <c r="M7" i="39"/>
  <c r="L7" i="38"/>
  <c r="J16" i="32"/>
  <c r="J10" i="39"/>
  <c r="J10" i="37"/>
  <c r="F2" i="39"/>
  <c r="C13" i="39"/>
  <c r="F4" i="39"/>
  <c r="K8" i="37"/>
  <c r="G14" i="39"/>
  <c r="J5" i="39"/>
  <c r="C15" i="39"/>
  <c r="C7" i="39"/>
  <c r="K7" i="37"/>
  <c r="K6" i="37"/>
  <c r="F11" i="39"/>
  <c r="C4" i="39"/>
  <c r="G13" i="39"/>
  <c r="G5" i="39"/>
  <c r="G18" i="39"/>
  <c r="G10" i="39"/>
  <c r="B14" i="39"/>
  <c r="B6" i="39"/>
  <c r="G12" i="39"/>
  <c r="G4" i="39"/>
  <c r="C16" i="32"/>
  <c r="C10" i="39"/>
  <c r="C10" i="37"/>
  <c r="D2" i="39"/>
  <c r="F12" i="39"/>
  <c r="I3" i="39"/>
  <c r="K16" i="37"/>
  <c r="J13" i="39"/>
  <c r="B5" i="39"/>
  <c r="F14" i="39"/>
  <c r="F6" i="39"/>
  <c r="I18" i="39"/>
  <c r="I10" i="39"/>
  <c r="F3" i="39"/>
  <c r="J12" i="39"/>
  <c r="J4" i="39"/>
  <c r="K11" i="37"/>
  <c r="J17" i="39"/>
  <c r="J9" i="39"/>
  <c r="E13" i="39"/>
  <c r="E5" i="39"/>
  <c r="J11" i="39"/>
  <c r="D16" i="32"/>
  <c r="D10" i="39"/>
  <c r="D10" i="37"/>
  <c r="J2" i="39"/>
  <c r="I11" i="39"/>
  <c r="M5" i="39"/>
  <c r="L5" i="38"/>
  <c r="B13" i="39"/>
  <c r="E4" i="39"/>
  <c r="I13" i="39"/>
  <c r="I5" i="39"/>
  <c r="D17" i="39"/>
  <c r="D9" i="39"/>
  <c r="B12" i="39"/>
  <c r="B4" i="39"/>
  <c r="B17" i="39"/>
  <c r="B9" i="39"/>
  <c r="M18" i="39"/>
  <c r="L18" i="38"/>
  <c r="K3" i="37"/>
  <c r="E18" i="39"/>
  <c r="B11" i="39"/>
  <c r="B3" i="39"/>
  <c r="E16" i="32"/>
  <c r="E10" i="37"/>
  <c r="E10" i="39"/>
  <c r="D18" i="39"/>
  <c r="G9" i="39"/>
  <c r="M13" i="39"/>
  <c r="L13" i="38"/>
  <c r="E12" i="39"/>
  <c r="D12" i="39"/>
  <c r="D4" i="39"/>
  <c r="G16" i="39"/>
  <c r="G8" i="39"/>
  <c r="L8" i="38"/>
  <c r="M8" i="39"/>
  <c r="E11" i="39"/>
  <c r="E3" i="39"/>
  <c r="E16" i="39"/>
  <c r="E8" i="39"/>
  <c r="F18" i="39"/>
  <c r="C11" i="39"/>
  <c r="C3" i="39"/>
  <c r="M4" i="39"/>
  <c r="L4" i="38"/>
  <c r="G17" i="39"/>
  <c r="J8" i="39"/>
  <c r="C18" i="39"/>
  <c r="F9" i="39"/>
  <c r="L6" i="38"/>
  <c r="M6" i="39"/>
  <c r="J18" i="39"/>
  <c r="G11" i="39"/>
  <c r="G3" i="39"/>
  <c r="K12" i="37"/>
  <c r="J15" i="39"/>
  <c r="J7" i="39"/>
  <c r="L16" i="38"/>
  <c r="M16" i="39"/>
  <c r="C17" i="39"/>
  <c r="C9" i="39"/>
  <c r="K15" i="37"/>
  <c r="C14" i="39"/>
  <c r="I17" i="39"/>
  <c r="I9" i="39"/>
  <c r="M3" i="39"/>
  <c r="L3" i="38"/>
  <c r="K18" i="37"/>
  <c r="C16" i="39"/>
  <c r="C8" i="39"/>
  <c r="M12" i="39"/>
  <c r="L12" i="38"/>
  <c r="M9" i="39"/>
  <c r="L9" i="38"/>
  <c r="C6" i="39"/>
  <c r="M11" i="39"/>
  <c r="L11" i="38"/>
  <c r="F7" i="39"/>
  <c r="F16" i="32"/>
  <c r="F10" i="37"/>
  <c r="F10" i="39"/>
  <c r="B16" i="39"/>
  <c r="E7" i="39"/>
  <c r="I16" i="39"/>
  <c r="D7" i="39"/>
  <c r="E17" i="39"/>
  <c r="E9" i="39"/>
  <c r="M15" i="39"/>
  <c r="L15" i="38"/>
  <c r="K13" i="37"/>
  <c r="E14" i="39"/>
  <c r="E6" i="39"/>
  <c r="I15" i="39"/>
  <c r="I7" i="39"/>
  <c r="M17" i="39"/>
  <c r="L17" i="38"/>
  <c r="I12" i="39"/>
  <c r="F5" i="39"/>
  <c r="G15" i="39"/>
  <c r="G7" i="39"/>
  <c r="K9" i="37"/>
  <c r="I14" i="39"/>
  <c r="I6" i="39"/>
  <c r="E15" i="39"/>
  <c r="C5" i="39"/>
  <c r="C12" i="39"/>
  <c r="D14" i="39"/>
  <c r="D6" i="39"/>
  <c r="D11" i="39"/>
  <c r="I4" i="39"/>
  <c r="J14" i="39"/>
  <c r="J6" i="39"/>
  <c r="K14" i="37"/>
  <c r="D13" i="39"/>
  <c r="D5" i="39"/>
  <c r="B5" i="38"/>
  <c r="B13" i="38"/>
  <c r="B6" i="38"/>
  <c r="B14" i="38"/>
  <c r="B7" i="38"/>
  <c r="B15" i="38"/>
  <c r="B8" i="38"/>
  <c r="B10" i="38"/>
  <c r="B18" i="38"/>
  <c r="B3" i="38"/>
  <c r="B11" i="38"/>
  <c r="B2" i="38"/>
  <c r="B4" i="38"/>
  <c r="B12" i="38"/>
  <c r="B9" i="38"/>
  <c r="B17" i="38"/>
  <c r="B16" i="38"/>
  <c r="C4" i="38"/>
  <c r="C12" i="38"/>
  <c r="C5" i="38"/>
  <c r="C13" i="38"/>
  <c r="C6" i="38"/>
  <c r="C14" i="38"/>
  <c r="C7" i="38"/>
  <c r="C9" i="38"/>
  <c r="C17" i="38"/>
  <c r="C10" i="38"/>
  <c r="C18" i="38"/>
  <c r="C2" i="38"/>
  <c r="C11" i="38"/>
  <c r="C16" i="38"/>
  <c r="C3" i="38"/>
  <c r="C8" i="38"/>
  <c r="C15" i="38"/>
  <c r="G8" i="38"/>
  <c r="G16" i="38"/>
  <c r="G9" i="38"/>
  <c r="G17" i="38"/>
  <c r="G10" i="38"/>
  <c r="G18" i="38"/>
  <c r="G2" i="38"/>
  <c r="G3" i="38"/>
  <c r="G11" i="38"/>
  <c r="G4" i="38"/>
  <c r="G5" i="38"/>
  <c r="G13" i="38"/>
  <c r="G6" i="38"/>
  <c r="G14" i="38"/>
  <c r="G7" i="38"/>
  <c r="G12" i="38"/>
  <c r="G15" i="38"/>
  <c r="H19" i="38"/>
  <c r="F9" i="38"/>
  <c r="F17" i="38"/>
  <c r="F10" i="38"/>
  <c r="F18" i="38"/>
  <c r="F2" i="38"/>
  <c r="F3" i="38"/>
  <c r="F11" i="38"/>
  <c r="F4" i="38"/>
  <c r="F5" i="38"/>
  <c r="F6" i="38"/>
  <c r="F14" i="38"/>
  <c r="F7" i="38"/>
  <c r="F15" i="38"/>
  <c r="F16" i="38"/>
  <c r="F8" i="38"/>
  <c r="F12" i="38"/>
  <c r="F13" i="38"/>
  <c r="D3" i="38"/>
  <c r="D11" i="38"/>
  <c r="D4" i="38"/>
  <c r="D12" i="38"/>
  <c r="D5" i="38"/>
  <c r="D13" i="38"/>
  <c r="D6" i="38"/>
  <c r="D8" i="38"/>
  <c r="D16" i="38"/>
  <c r="D9" i="38"/>
  <c r="D17" i="38"/>
  <c r="D14" i="38"/>
  <c r="D2" i="38"/>
  <c r="D15" i="38"/>
  <c r="D10" i="38"/>
  <c r="D7" i="38"/>
  <c r="D18" i="38"/>
  <c r="E10" i="38"/>
  <c r="E18" i="38"/>
  <c r="E2" i="38"/>
  <c r="E3" i="38"/>
  <c r="E11" i="38"/>
  <c r="E4" i="38"/>
  <c r="E12" i="38"/>
  <c r="E5" i="38"/>
  <c r="E7" i="38"/>
  <c r="E15" i="38"/>
  <c r="E8" i="38"/>
  <c r="E16" i="38"/>
  <c r="E14" i="38"/>
  <c r="E9" i="38"/>
  <c r="E17" i="38"/>
  <c r="E6" i="38"/>
  <c r="E13" i="38"/>
  <c r="K5" i="38"/>
  <c r="K13" i="38"/>
  <c r="K6" i="38"/>
  <c r="K14" i="38"/>
  <c r="K7" i="38"/>
  <c r="K15" i="38"/>
  <c r="K8" i="38"/>
  <c r="K10" i="38"/>
  <c r="K18" i="38"/>
  <c r="K2" i="38"/>
  <c r="K3" i="38"/>
  <c r="K11" i="38"/>
  <c r="K16" i="38"/>
  <c r="K4" i="38"/>
  <c r="K9" i="38"/>
  <c r="K12" i="38"/>
  <c r="K17" i="38"/>
  <c r="I6" i="38"/>
  <c r="I14" i="38"/>
  <c r="I7" i="38"/>
  <c r="I15" i="38"/>
  <c r="I8" i="38"/>
  <c r="I16" i="38"/>
  <c r="I9" i="38"/>
  <c r="I3" i="38"/>
  <c r="I11" i="38"/>
  <c r="I4" i="38"/>
  <c r="I12" i="38"/>
  <c r="I13" i="38"/>
  <c r="I18" i="38"/>
  <c r="I5" i="38"/>
  <c r="I2" i="38"/>
  <c r="I17" i="38"/>
  <c r="I10" i="38"/>
  <c r="J3" i="32"/>
  <c r="J2" i="37"/>
  <c r="G3" i="32"/>
  <c r="G2" i="37"/>
  <c r="B20" i="21"/>
  <c r="B2" i="37"/>
  <c r="E3" i="32"/>
  <c r="E2" i="37"/>
  <c r="I3" i="32"/>
  <c r="I2" i="37"/>
  <c r="C3" i="32"/>
  <c r="C2" i="37"/>
  <c r="F3" i="32"/>
  <c r="F2" i="37"/>
  <c r="D3" i="32"/>
  <c r="D2" i="37"/>
  <c r="G10" i="2"/>
  <c r="H10" i="2"/>
  <c r="K16" i="32"/>
  <c r="B3" i="32"/>
  <c r="H13" i="2" l="1"/>
  <c r="G13" i="2"/>
  <c r="K10" i="37"/>
  <c r="L2" i="38"/>
  <c r="N16" i="38" s="1"/>
  <c r="R16" i="38" s="1"/>
  <c r="M2" i="39"/>
  <c r="M10" i="39"/>
  <c r="L10" i="38"/>
  <c r="I19" i="38"/>
  <c r="M10" i="38"/>
  <c r="M17" i="38"/>
  <c r="M12" i="38"/>
  <c r="M8" i="38"/>
  <c r="M9" i="38"/>
  <c r="C19" i="38"/>
  <c r="M4" i="38"/>
  <c r="M15" i="38"/>
  <c r="K3" i="32"/>
  <c r="M2" i="38"/>
  <c r="B19" i="38"/>
  <c r="M7" i="38"/>
  <c r="M11" i="38"/>
  <c r="M14" i="38"/>
  <c r="D19" i="38"/>
  <c r="M3" i="38"/>
  <c r="M6" i="38"/>
  <c r="K19" i="38"/>
  <c r="E19" i="38"/>
  <c r="F19" i="38"/>
  <c r="G19" i="38"/>
  <c r="M16" i="38"/>
  <c r="M13" i="38"/>
  <c r="M18" i="38"/>
  <c r="M5" i="38"/>
  <c r="K2" i="37"/>
  <c r="N5" i="38" l="1"/>
  <c r="R5" i="38" s="1"/>
  <c r="N17" i="38"/>
  <c r="R17" i="38" s="1"/>
  <c r="N7" i="38"/>
  <c r="R7" i="38" s="1"/>
  <c r="N10" i="38"/>
  <c r="R10" i="38" s="1"/>
  <c r="N9" i="38"/>
  <c r="R9" i="38" s="1"/>
  <c r="N8" i="38"/>
  <c r="R8" i="38" s="1"/>
  <c r="N4" i="38"/>
  <c r="R4" i="38" s="1"/>
  <c r="N12" i="38"/>
  <c r="R12" i="38" s="1"/>
  <c r="N15" i="38"/>
  <c r="R15" i="38" s="1"/>
  <c r="N2" i="38"/>
  <c r="R2" i="38" s="1"/>
  <c r="O11" i="38"/>
  <c r="N14" i="38"/>
  <c r="N3" i="38"/>
  <c r="R3" i="38" s="1"/>
  <c r="N11" i="38"/>
  <c r="R11" i="38" s="1"/>
  <c r="N6" i="38"/>
  <c r="R6" i="38" s="1"/>
  <c r="N18" i="38"/>
  <c r="R18" i="38" s="1"/>
  <c r="N13" i="38"/>
  <c r="R13" i="38" s="1"/>
  <c r="O9" i="38"/>
  <c r="O5" i="38"/>
  <c r="O16" i="38"/>
  <c r="O14" i="38"/>
  <c r="S14" i="38" s="1"/>
  <c r="O7" i="38"/>
  <c r="S7" i="38" s="1"/>
  <c r="O8" i="38"/>
  <c r="O12" i="38"/>
  <c r="O2" i="38"/>
  <c r="S2" i="38" s="1"/>
  <c r="M19" i="38"/>
  <c r="O17" i="38"/>
  <c r="O6" i="38"/>
  <c r="O18" i="38"/>
  <c r="S18" i="38" s="1"/>
  <c r="O3" i="38"/>
  <c r="O15" i="38"/>
  <c r="S15" i="38" s="1"/>
  <c r="O10" i="38"/>
  <c r="S10" i="38" s="1"/>
  <c r="O13" i="38"/>
  <c r="O4" i="38"/>
  <c r="E20" i="37"/>
  <c r="J20" i="37"/>
  <c r="C20" i="37"/>
  <c r="H20" i="37"/>
  <c r="I20" i="37"/>
  <c r="B20" i="37"/>
  <c r="G20" i="37"/>
  <c r="F20" i="37"/>
  <c r="D20" i="37"/>
  <c r="P13" i="38" l="1"/>
  <c r="S13" i="38"/>
  <c r="P12" i="38"/>
  <c r="S12" i="38"/>
  <c r="P8" i="38"/>
  <c r="S8" i="38"/>
  <c r="P3" i="38"/>
  <c r="S3" i="38"/>
  <c r="P6" i="38"/>
  <c r="S6" i="38"/>
  <c r="P16" i="38"/>
  <c r="S16" i="38"/>
  <c r="P14" i="38"/>
  <c r="R14" i="38"/>
  <c r="P2" i="38"/>
  <c r="P17" i="38"/>
  <c r="S17" i="38"/>
  <c r="P5" i="38"/>
  <c r="S5" i="38"/>
  <c r="P11" i="38"/>
  <c r="S11" i="38"/>
  <c r="P4" i="38"/>
  <c r="S4" i="38"/>
  <c r="P9" i="38"/>
  <c r="S9" i="38"/>
  <c r="P10" i="38"/>
  <c r="P15" i="38"/>
  <c r="P7" i="38"/>
  <c r="P18" i="38"/>
  <c r="B30" i="37"/>
  <c r="C23" i="37"/>
  <c r="C24" i="37"/>
  <c r="C22" i="37"/>
  <c r="F12" i="2" l="1" a="1"/>
  <c r="F12" i="2" s="1"/>
  <c r="G12" i="2" l="1"/>
  <c r="H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0F055B-D651-4901-9171-F5831B2B06DB}" keepAlive="1" name="Lekérdezés - cacti" description="A munkafüzetben levő „cacti” lekérdezés kapcsolata" type="5" refreshedVersion="6" background="1">
    <dbPr connection="Provider=Microsoft.Mashup.OleDb.1;Data Source=$Workbook$;Location=cacti;Extended Properties=&quot;&quot;" command="SELECT * FROM [cacti]"/>
  </connection>
  <connection id="2" xr16:uid="{4DB17998-7615-4233-B594-954BA774C9E0}" keepAlive="1" name="Lekérdezés - geoMap (10)" description="A munkafüzetben levő „geoMap (10)” lekérdezés kapcsolata" type="5" refreshedVersion="6" background="1">
    <dbPr connection="Provider=Microsoft.Mashup.OleDb.1;Data Source=$Workbook$;Location=geoMap (10);Extended Properties=&quot;&quot;" command="SELECT * FROM [geoMap (10)]"/>
  </connection>
  <connection id="3" xr16:uid="{6EA23F30-F10F-40C4-A189-ABDE382B240B}" keepAlive="1" name="Lekérdezés - geoMap (11)" description="A munkafüzetben levő „geoMap (11)” lekérdezés kapcsolata" type="5" refreshedVersion="6" background="1">
    <dbPr connection="Provider=Microsoft.Mashup.OleDb.1;Data Source=$Workbook$;Location=geoMap (11);Extended Properties=&quot;&quot;" command="SELECT * FROM [geoMap (11)]"/>
  </connection>
  <connection id="4" xr16:uid="{E1515A78-E2BB-4461-A3EA-7C999563A6B0}" keepAlive="1" name="Lekérdezés - geoMap (12)" description="A munkafüzetben levő „geoMap (12)” lekérdezés kapcsolata" type="5" refreshedVersion="6" background="1">
    <dbPr connection="Provider=Microsoft.Mashup.OleDb.1;Data Source=$Workbook$;Location=geoMap (12);Extended Properties=&quot;&quot;" command="SELECT * FROM [geoMap (12)]"/>
  </connection>
  <connection id="5" xr16:uid="{A57513C7-1FE6-4EE5-A348-9DA8A3F1DE09}" keepAlive="1" name="Lekérdezés - geoMap (13)" description="A munkafüzetben levő „geoMap (13)” lekérdezés kapcsolata" type="5" refreshedVersion="6" background="1">
    <dbPr connection="Provider=Microsoft.Mashup.OleDb.1;Data Source=$Workbook$;Location=geoMap (13);Extended Properties=&quot;&quot;" command="SELECT * FROM [geoMap (13)]"/>
  </connection>
  <connection id="6" xr16:uid="{056E8B1D-8BD5-4C7D-870D-565940E66983}" keepAlive="1" name="Lekérdezés - geoMap (14)" description="A munkafüzetben levő „geoMap (14)” lekérdezés kapcsolata" type="5" refreshedVersion="6" background="1">
    <dbPr connection="Provider=Microsoft.Mashup.OleDb.1;Data Source=$Workbook$;Location=geoMap (14);Extended Properties=&quot;&quot;" command="SELECT * FROM [geoMap (14)]"/>
  </connection>
  <connection id="7" xr16:uid="{DFCE4CD6-5898-492E-9DC0-788984DED630}" keepAlive="1" name="Lekérdezés - geoMap (3)" description="A munkafüzetben levő „geoMap (3)” lekérdezés kapcsolata" type="5" refreshedVersion="6" background="1">
    <dbPr connection="Provider=Microsoft.Mashup.OleDb.1;Data Source=$Workbook$;Location=geoMap (3);Extended Properties=&quot;&quot;" command="SELECT * FROM [geoMap (3)]"/>
  </connection>
  <connection id="8" xr16:uid="{E59745B0-4196-42EE-A025-2C18EF097ADE}" keepAlive="1" name="Lekérdezés - geoMap (4)" description="A munkafüzetben levő „geoMap (4)” lekérdezés kapcsolata" type="5" refreshedVersion="6" background="1">
    <dbPr connection="Provider=Microsoft.Mashup.OleDb.1;Data Source=$Workbook$;Location=geoMap (4);Extended Properties=&quot;&quot;" command="SELECT * FROM [geoMap (4)]"/>
  </connection>
  <connection id="9" xr16:uid="{A0A11D41-9A48-414A-B797-FDA5C23DD7AE}" keepAlive="1" name="Lekérdezés - geoMap (5)" description="A munkafüzetben levő „geoMap (5)” lekérdezés kapcsolata" type="5" refreshedVersion="6" background="1">
    <dbPr connection="Provider=Microsoft.Mashup.OleDb.1;Data Source=$Workbook$;Location=geoMap (5);Extended Properties=&quot;&quot;" command="SELECT * FROM [geoMap (5)]"/>
  </connection>
  <connection id="10" xr16:uid="{9AEE447C-6D55-4FD2-B936-48FFAE5757DF}" keepAlive="1" name="Lekérdezés - geoMap (6)" description="A munkafüzetben levő „geoMap (6)” lekérdezés kapcsolata" type="5" refreshedVersion="6" background="1">
    <dbPr connection="Provider=Microsoft.Mashup.OleDb.1;Data Source=$Workbook$;Location=geoMap (6);Extended Properties=&quot;&quot;" command="SELECT * FROM [geoMap (6)]"/>
  </connection>
  <connection id="11" xr16:uid="{BF6E6789-4B9C-40A1-A9AB-48BB63A45F7B}" keepAlive="1" name="Lekérdezés - geoMap (7)" description="A munkafüzetben levő „geoMap (7)” lekérdezés kapcsolata" type="5" refreshedVersion="6" background="1" saveData="1">
    <dbPr connection="Provider=Microsoft.Mashup.OleDb.1;Data Source=$Workbook$;Location=geoMap (7);Extended Properties=&quot;&quot;" command="SELECT * FROM [geoMap (7)]"/>
  </connection>
  <connection id="12" xr16:uid="{9325E43B-7D91-4B81-A4DD-19F6FB8845A6}" keepAlive="1" name="Lekérdezés - geoMap (8)" description="A munkafüzetben levő „geoMap (8)” lekérdezés kapcsolata" type="5" refreshedVersion="6" background="1">
    <dbPr connection="Provider=Microsoft.Mashup.OleDb.1;Data Source=$Workbook$;Location=geoMap (8);Extended Properties=&quot;&quot;" command="SELECT * FROM [geoMap (8)]"/>
  </connection>
  <connection id="13" xr16:uid="{235BABB7-E924-4073-AC12-3450DE459629}" keepAlive="1" name="Lekérdezés - geoMap (9)" description="A munkafüzetben levő „geoMap (9)” lekérdezés kapcsolata" type="5" refreshedVersion="6" background="1">
    <dbPr connection="Provider=Microsoft.Mashup.OleDb.1;Data Source=$Workbook$;Location=geoMap (9);Extended Properties=&quot;&quot;" command="SELECT * FROM [geoMap (9)]"/>
  </connection>
  <connection id="14" xr16:uid="{98113760-4320-40E2-BCBF-5B4E3F17F598}" keepAlive="1" name="Lekérdezés - icinga" description="A munkafüzetben levő „icinga” lekérdezés kapcsolata" type="5" refreshedVersion="6" background="1" saveData="1">
    <dbPr connection="Provider=Microsoft.Mashup.OleDb.1;Data Source=$Workbook$;Location=icinga;Extended Properties=&quot;&quot;" command="SELECT * FROM [icinga]"/>
  </connection>
  <connection id="15" xr16:uid="{6910E79F-DE2E-4124-9684-199A1D9DE32E}" keepAlive="1" name="Lekérdezés - manageengine" description="A munkafüzetben levő „manageengine” lekérdezés kapcsolata" type="5" refreshedVersion="6" background="1" saveData="1">
    <dbPr connection="Provider=Microsoft.Mashup.OleDb.1;Data Source=$Workbook$;Location=manageengine;Extended Properties=&quot;&quot;" command="SELECT * FROM [manageengine]"/>
  </connection>
  <connection id="16" xr16:uid="{BF76CAB5-56B0-4E5C-9E67-BE83CD3D7D16}" keepAlive="1" name="Lekérdezés - multiTimeline" description="A munkafüzetben levő „multiTimeline” lekérdezés kapcsolata" type="5" refreshedVersion="6" background="1">
    <dbPr connection="Provider=Microsoft.Mashup.OleDb.1;Data Source=$Workbook$;Location=multiTimeline;Extended Properties=&quot;&quot;" command="SELECT * FROM [multiTimeline]"/>
  </connection>
  <connection id="17" xr16:uid="{8F0325CA-A42C-4331-B6CC-925D0F6F0278}" keepAlive="1" name="Lekérdezés - multiTimeline (1)" description="A munkafüzetben levő „multiTimeline (1)” lekérdezés kapcsolata" type="5" refreshedVersion="6" background="1">
    <dbPr connection="Provider=Microsoft.Mashup.OleDb.1;Data Source=$Workbook$;Location=multiTimeline (1);Extended Properties=&quot;&quot;" command="SELECT * FROM [multiTimeline (1)]"/>
  </connection>
  <connection id="18" xr16:uid="{EFBECCD6-BFEF-437F-B689-D1DE88E902BF}" keepAlive="1" name="Lekérdezés - Nagios" description="A munkafüzetben levő „Nagios” lekérdezés kapcsolata" type="5" refreshedVersion="6" background="1" saveData="1">
    <dbPr connection="Provider=Microsoft.Mashup.OleDb.1;Data Source=$Workbook$;Location=Nagios;Extended Properties=&quot;&quot;" command="SELECT * FROM [Nagios]"/>
  </connection>
  <connection id="19" xr16:uid="{CDB1DCD0-420B-41DC-816F-16AF065E1EE7}" keepAlive="1" name="Lekérdezés - ninjaone" description="A munkafüzetben levő „ninjaone” lekérdezés kapcsolata" type="5" refreshedVersion="6" background="1" saveData="1">
    <dbPr connection="Provider=Microsoft.Mashup.OleDb.1;Data Source=$Workbook$;Location=ninjaone;Extended Properties=&quot;&quot;" command="SELECT * FROM [ninjaone]"/>
  </connection>
  <connection id="20" xr16:uid="{FAB9F845-CC02-4CF8-BE6B-D953DEC81554}" keepAlive="1" name="Lekérdezés - opennms" description="A munkafüzetben levő „opennms” lekérdezés kapcsolata" type="5" refreshedVersion="6" background="1" saveData="1">
    <dbPr connection="Provider=Microsoft.Mashup.OleDb.1;Data Source=$Workbook$;Location=opennms;Extended Properties=&quot;&quot;" command="SELECT * FROM [opennms]"/>
  </connection>
  <connection id="21" xr16:uid="{F5BDE3B0-1E1D-4001-A43A-82ED8E83AF13}" keepAlive="1" name="Lekérdezés - PaesslerPRTG" description="A munkafüzetben levő „PaesslerPRTG” lekérdezés kapcsolata" type="5" refreshedVersion="6" background="1" saveData="1">
    <dbPr connection="Provider=Microsoft.Mashup.OleDb.1;Data Source=$Workbook$;Location=PaesslerPRTG;Extended Properties=&quot;&quot;" command="SELECT * FROM [PaesslerPRTG]"/>
  </connection>
  <connection id="22" xr16:uid="{79A8D107-5890-4C7C-AA3F-E51C3520694C}" keepAlive="1" name="Lekérdezés - solarwinds" description="A munkafüzetben levő „solarwinds” lekérdezés kapcsolata" type="5" refreshedVersion="6" background="1" saveData="1">
    <dbPr connection="Provider=Microsoft.Mashup.OleDb.1;Data Source=$Workbook$;Location=solarwinds;Extended Properties=&quot;&quot;" command="SELECT * FROM [solarwinds]"/>
  </connection>
  <connection id="23" xr16:uid="{B840540F-E22A-47C9-BC85-C986F48C6426}" keepAlive="1" name="Lekérdezés - Zabbix" description="A munkafüzetben levő „Zabbix” lekérdezés kapcsolata" type="5" refreshedVersion="6" background="1" saveData="1">
    <dbPr connection="Provider=Microsoft.Mashup.OleDb.1;Data Source=$Workbook$;Location=Zabbix;Extended Properties=&quot;&quot;" command="SELECT * FROM [Zabbix]"/>
  </connection>
  <connection id="24" xr16:uid="{E41E9437-14AF-42E9-AAF4-EC1F30F86756}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5" xr16:uid="{A9724EBD-31C5-41C9-A1D3-A2C2ACE17A9B}" name="WorksheetConnection_Popularity last 365 day!$A$1:$J$53" type="102" refreshedVersion="6" minRefreshableVersion="5">
    <extLst>
      <ext xmlns:x15="http://schemas.microsoft.com/office/spreadsheetml/2010/11/main" uri="{DE250136-89BD-433C-8126-D09CA5730AF9}">
        <x15:connection id="Tartomány">
          <x15:rangePr sourceName="_xlcn.WorksheetConnection_Popularitylast365dayA1J531"/>
        </x15:connection>
      </ext>
    </extLst>
  </connection>
</connections>
</file>

<file path=xl/sharedStrings.xml><?xml version="1.0" encoding="utf-8"?>
<sst xmlns="http://schemas.openxmlformats.org/spreadsheetml/2006/main" count="2985" uniqueCount="524">
  <si>
    <t>Zabbix</t>
  </si>
  <si>
    <t>Nagios</t>
  </si>
  <si>
    <t>Icinga</t>
  </si>
  <si>
    <t>OpenNMS</t>
  </si>
  <si>
    <t>NinjaOne</t>
  </si>
  <si>
    <t>Week</t>
  </si>
  <si>
    <t>Paessler PRTG</t>
  </si>
  <si>
    <t>SolarWinds</t>
  </si>
  <si>
    <t>ManageEngine</t>
  </si>
  <si>
    <t>Country</t>
  </si>
  <si>
    <t>China</t>
  </si>
  <si>
    <t>Latvia</t>
  </si>
  <si>
    <t>Russia</t>
  </si>
  <si>
    <t>Estonia</t>
  </si>
  <si>
    <t>Armenia</t>
  </si>
  <si>
    <t>Czechia</t>
  </si>
  <si>
    <t>Belarus</t>
  </si>
  <si>
    <t>Madagascar</t>
  </si>
  <si>
    <t>Lithuania</t>
  </si>
  <si>
    <t>Angola</t>
  </si>
  <si>
    <t>Brazil</t>
  </si>
  <si>
    <t>Moldova</t>
  </si>
  <si>
    <t>Slovakia</t>
  </si>
  <si>
    <t>Uruguay</t>
  </si>
  <si>
    <t>Mozambique</t>
  </si>
  <si>
    <t>Myanmar (Burma)</t>
  </si>
  <si>
    <t>Japan</t>
  </si>
  <si>
    <t>Georgia</t>
  </si>
  <si>
    <t>Cyprus</t>
  </si>
  <si>
    <t>Luxembourg</t>
  </si>
  <si>
    <t>St. Helena</t>
  </si>
  <si>
    <t>Ukraine</t>
  </si>
  <si>
    <t>South Korea</t>
  </si>
  <si>
    <t>Cambodia</t>
  </si>
  <si>
    <t>Kazakhstan</t>
  </si>
  <si>
    <t>Hungary</t>
  </si>
  <si>
    <t>Malta</t>
  </si>
  <si>
    <t>Mauritius</t>
  </si>
  <si>
    <t>Azerbaijan</t>
  </si>
  <si>
    <t>Tunisia</t>
  </si>
  <si>
    <t>Hong Kong</t>
  </si>
  <si>
    <t>Poland</t>
  </si>
  <si>
    <t>Israel</t>
  </si>
  <si>
    <t>Portugal</t>
  </si>
  <si>
    <t>Uzbekistan</t>
  </si>
  <si>
    <t>Switzerland</t>
  </si>
  <si>
    <t>Slovenia</t>
  </si>
  <si>
    <t>Kyrgyzstan</t>
  </si>
  <si>
    <t>Senegal</t>
  </si>
  <si>
    <t>Netherlands</t>
  </si>
  <si>
    <t>Denmark</t>
  </si>
  <si>
    <t>Bulgaria</t>
  </si>
  <si>
    <t>Belgium</t>
  </si>
  <si>
    <t>France</t>
  </si>
  <si>
    <t>Cameroon</t>
  </si>
  <si>
    <t>Côte d’Ivoire</t>
  </si>
  <si>
    <t>Austria</t>
  </si>
  <si>
    <t>Finland</t>
  </si>
  <si>
    <t>Croatia</t>
  </si>
  <si>
    <t>Taiwan</t>
  </si>
  <si>
    <t>Morocco</t>
  </si>
  <si>
    <t>Libya</t>
  </si>
  <si>
    <t>Paraguay</t>
  </si>
  <si>
    <t>Venezuela</t>
  </si>
  <si>
    <t>Sri Lanka</t>
  </si>
  <si>
    <t>Ecuador</t>
  </si>
  <si>
    <t>Spain</t>
  </si>
  <si>
    <t>Norway</t>
  </si>
  <si>
    <t>Sweden</t>
  </si>
  <si>
    <t>Singapore</t>
  </si>
  <si>
    <t>Cuba</t>
  </si>
  <si>
    <t>Laos</t>
  </si>
  <si>
    <t>El Salvador</t>
  </si>
  <si>
    <t>Iran</t>
  </si>
  <si>
    <t>Italy</t>
  </si>
  <si>
    <t>Thailand</t>
  </si>
  <si>
    <t>Argentina</t>
  </si>
  <si>
    <t>Germany</t>
  </si>
  <si>
    <t>Serbia</t>
  </si>
  <si>
    <t>Romania</t>
  </si>
  <si>
    <t>Chile</t>
  </si>
  <si>
    <t>Canada</t>
  </si>
  <si>
    <t>Bosnia &amp; Herzegovina</t>
  </si>
  <si>
    <t>Bolivia</t>
  </si>
  <si>
    <t>South Africa</t>
  </si>
  <si>
    <t>Colombia</t>
  </si>
  <si>
    <t>Peru</t>
  </si>
  <si>
    <t>Vietnam</t>
  </si>
  <si>
    <t>Costa Rica</t>
  </si>
  <si>
    <t>Greece</t>
  </si>
  <si>
    <t>United Arab Emirates</t>
  </si>
  <si>
    <t>Ireland</t>
  </si>
  <si>
    <t>Panama</t>
  </si>
  <si>
    <t>Nepal</t>
  </si>
  <si>
    <t>Malaysia</t>
  </si>
  <si>
    <t>Dominican Republic</t>
  </si>
  <si>
    <t>Australia</t>
  </si>
  <si>
    <t>Türkiye</t>
  </si>
  <si>
    <t>Iraq</t>
  </si>
  <si>
    <t>Sudan</t>
  </si>
  <si>
    <t>New Zealand</t>
  </si>
  <si>
    <t>Kenya</t>
  </si>
  <si>
    <t>United Kingdom</t>
  </si>
  <si>
    <t>Pakistan</t>
  </si>
  <si>
    <t>Algeria</t>
  </si>
  <si>
    <t>Indonesia</t>
  </si>
  <si>
    <t>Bangladesh</t>
  </si>
  <si>
    <t>India</t>
  </si>
  <si>
    <t>United States</t>
  </si>
  <si>
    <t>Philippines</t>
  </si>
  <si>
    <t>Guatemala</t>
  </si>
  <si>
    <t>Mexico</t>
  </si>
  <si>
    <t>Egypt</t>
  </si>
  <si>
    <t>Saudi Arabia</t>
  </si>
  <si>
    <t>Nigeria</t>
  </si>
  <si>
    <t>British Indian Ocean Territory</t>
  </si>
  <si>
    <t>North Korea</t>
  </si>
  <si>
    <t>Micronesia</t>
  </si>
  <si>
    <t>British Virgin Islands</t>
  </si>
  <si>
    <t>Åland Islands</t>
  </si>
  <si>
    <t>Guernsey</t>
  </si>
  <si>
    <t>Djibouti</t>
  </si>
  <si>
    <t>Burundi</t>
  </si>
  <si>
    <t>Equatorial Guinea</t>
  </si>
  <si>
    <t>Andorra</t>
  </si>
  <si>
    <t>St. Barthélemy</t>
  </si>
  <si>
    <t>Gambia</t>
  </si>
  <si>
    <t>Aruba</t>
  </si>
  <si>
    <t>Greenland</t>
  </si>
  <si>
    <t>Chad</t>
  </si>
  <si>
    <t>Togo</t>
  </si>
  <si>
    <t>Antigua &amp; Barbuda</t>
  </si>
  <si>
    <t>Guinea</t>
  </si>
  <si>
    <t>Congo - Brazzaville</t>
  </si>
  <si>
    <t>U.S. Virgin Islands</t>
  </si>
  <si>
    <t>Tajikistan</t>
  </si>
  <si>
    <t>Mauritania</t>
  </si>
  <si>
    <t>Niger</t>
  </si>
  <si>
    <t>Kosovo</t>
  </si>
  <si>
    <t>Cape Verde</t>
  </si>
  <si>
    <t>St. Lucia</t>
  </si>
  <si>
    <t>Turkmenistan</t>
  </si>
  <si>
    <t>Mongolia</t>
  </si>
  <si>
    <t>Belize</t>
  </si>
  <si>
    <t>French Guiana</t>
  </si>
  <si>
    <t>Macao</t>
  </si>
  <si>
    <t>Bhutan</t>
  </si>
  <si>
    <t>Montenegro</t>
  </si>
  <si>
    <t>Réunion</t>
  </si>
  <si>
    <t>Suriname</t>
  </si>
  <si>
    <t>Rwanda</t>
  </si>
  <si>
    <t>French Polynesia</t>
  </si>
  <si>
    <t>Botswana</t>
  </si>
  <si>
    <t>Namibia</t>
  </si>
  <si>
    <t>Isle of Man</t>
  </si>
  <si>
    <t>Iceland</t>
  </si>
  <si>
    <t>Bahamas</t>
  </si>
  <si>
    <t>Gabon</t>
  </si>
  <si>
    <t>Burkina Faso</t>
  </si>
  <si>
    <t>Martinique</t>
  </si>
  <si>
    <t>Albania</t>
  </si>
  <si>
    <t>Congo - Kinshasa</t>
  </si>
  <si>
    <t>Nicaragua</t>
  </si>
  <si>
    <t>Bahrain</t>
  </si>
  <si>
    <t>Zimbabwe</t>
  </si>
  <si>
    <t>Liberia</t>
  </si>
  <si>
    <t>Guyana</t>
  </si>
  <si>
    <t>Mali</t>
  </si>
  <si>
    <t>Trinidad &amp; Tobago</t>
  </si>
  <si>
    <t>Qatar</t>
  </si>
  <si>
    <t>Maldives</t>
  </si>
  <si>
    <t>North Macedonia</t>
  </si>
  <si>
    <t>Ethiopia</t>
  </si>
  <si>
    <t>Benin</t>
  </si>
  <si>
    <t>Tanzania</t>
  </si>
  <si>
    <t>Syria</t>
  </si>
  <si>
    <t>Oman</t>
  </si>
  <si>
    <t>Lebanon</t>
  </si>
  <si>
    <t>Malawi</t>
  </si>
  <si>
    <t>Puerto Rico</t>
  </si>
  <si>
    <t>Jamaica</t>
  </si>
  <si>
    <t>Kuwait</t>
  </si>
  <si>
    <t>Palestine</t>
  </si>
  <si>
    <t>Yemen</t>
  </si>
  <si>
    <t>Honduras</t>
  </si>
  <si>
    <t>Jordan</t>
  </si>
  <si>
    <t>Uganda</t>
  </si>
  <si>
    <t>Afghanistan</t>
  </si>
  <si>
    <t>Haiti</t>
  </si>
  <si>
    <t>Ghana</t>
  </si>
  <si>
    <t>Anguilla</t>
  </si>
  <si>
    <t>American Samoa</t>
  </si>
  <si>
    <t>Antarctica</t>
  </si>
  <si>
    <t>French Southern Territories</t>
  </si>
  <si>
    <t>Caribbean Netherlands</t>
  </si>
  <si>
    <t>Bermuda</t>
  </si>
  <si>
    <t>Barbados</t>
  </si>
  <si>
    <t>Brunei</t>
  </si>
  <si>
    <t>Bouvet Island</t>
  </si>
  <si>
    <t>Central African Republic</t>
  </si>
  <si>
    <t>Cocos (Keeling) Islands</t>
  </si>
  <si>
    <t>Cook Islands</t>
  </si>
  <si>
    <t>Comoros</t>
  </si>
  <si>
    <t>Curaçao</t>
  </si>
  <si>
    <t>Christmas Island</t>
  </si>
  <si>
    <t>Cayman Islands</t>
  </si>
  <si>
    <t>Dominica</t>
  </si>
  <si>
    <t>Eritrea</t>
  </si>
  <si>
    <t>Western Sahara</t>
  </si>
  <si>
    <t>Fiji</t>
  </si>
  <si>
    <t>Falkland Islands (Islas Malvinas)</t>
  </si>
  <si>
    <t>Faroe Islands</t>
  </si>
  <si>
    <t>Gibraltar</t>
  </si>
  <si>
    <t>Guadeloupe</t>
  </si>
  <si>
    <t>Guinea-Bissau</t>
  </si>
  <si>
    <t>Grenada</t>
  </si>
  <si>
    <t>Guam</t>
  </si>
  <si>
    <t>Heard &amp; McDonald Islands</t>
  </si>
  <si>
    <t>Jersey</t>
  </si>
  <si>
    <t>Kiribati</t>
  </si>
  <si>
    <t>St. Kitts &amp; Nevis</t>
  </si>
  <si>
    <t>Liechtenstein</t>
  </si>
  <si>
    <t>Lesotho</t>
  </si>
  <si>
    <t>St. Martin</t>
  </si>
  <si>
    <t>Monaco</t>
  </si>
  <si>
    <t>Marshall Islands</t>
  </si>
  <si>
    <t>Northern Mariana Islands</t>
  </si>
  <si>
    <t>Montserrat</t>
  </si>
  <si>
    <t>Mayotte</t>
  </si>
  <si>
    <t>New Caledonia</t>
  </si>
  <si>
    <t>Norfolk Island</t>
  </si>
  <si>
    <t>Niue</t>
  </si>
  <si>
    <t>Nauru</t>
  </si>
  <si>
    <t>Pitcairn Islands</t>
  </si>
  <si>
    <t>Palau</t>
  </si>
  <si>
    <t>Papua New Guinea</t>
  </si>
  <si>
    <t>South Georgia &amp; South Sandwich Islands</t>
  </si>
  <si>
    <t>Svalbard &amp; Jan Mayen</t>
  </si>
  <si>
    <t>Solomon Islands</t>
  </si>
  <si>
    <t>Sierra Leone</t>
  </si>
  <si>
    <t>San Marino</t>
  </si>
  <si>
    <t>Somalia</t>
  </si>
  <si>
    <t>St. Pierre &amp; Miquelon</t>
  </si>
  <si>
    <t>South Sudan</t>
  </si>
  <si>
    <t>São Tomé &amp; Príncipe</t>
  </si>
  <si>
    <t>Eswatini</t>
  </si>
  <si>
    <t>Sint Maarten</t>
  </si>
  <si>
    <t>Seychelles</t>
  </si>
  <si>
    <t>Turks &amp; Caicos Islands</t>
  </si>
  <si>
    <t>Tokelau</t>
  </si>
  <si>
    <t>Timor-Leste</t>
  </si>
  <si>
    <t>Tonga</t>
  </si>
  <si>
    <t>Tuvalu</t>
  </si>
  <si>
    <t>U.S. Outlying Islands</t>
  </si>
  <si>
    <t>Vatican City</t>
  </si>
  <si>
    <t>St. Vincent &amp; Grenadines</t>
  </si>
  <si>
    <t>Vanuatu</t>
  </si>
  <si>
    <t>Wallis &amp; Futuna</t>
  </si>
  <si>
    <t>Samoa</t>
  </si>
  <si>
    <t>Zambia</t>
  </si>
  <si>
    <t>Solarwinds</t>
  </si>
  <si>
    <t>Countries</t>
  </si>
  <si>
    <t>Numbers represent search interest relative to the highest point on the chart for the given region and time. A value of 100 is the peak popularity for the term. A value of 50 means that the term is half as popular. A score of 0 means there was not enough data for this term.</t>
  </si>
  <si>
    <t>Value</t>
  </si>
  <si>
    <t>Melyik országban érdeklődnek a legtöbbet a rendszerfelügyeleti szoftverek iránt?</t>
  </si>
  <si>
    <t>ChatGPT véleménye alapján melyik a 10 legnépszerűbb rendszerfelügyeleti szoftver?</t>
  </si>
  <si>
    <t>Adatok</t>
  </si>
  <si>
    <t>https://trends.google.com/trends/explore?date=2022-11-05%202023-11-05&amp;q=Zabbix&amp;hl=en-US</t>
  </si>
  <si>
    <t>https://trends.google.com/trends/explore?date=2022-11-05%202023-11-05&amp;q=Paessler%20PRTG&amp;hl=en-US</t>
  </si>
  <si>
    <t>https://trends.google.com/trends/explore?date=2022-11-05%202023-11-05&amp;q=Nagios&amp;hl=en-US</t>
  </si>
  <si>
    <t>https://trends.google.com/trends/explore?date=2022-11-05%202023-11-05&amp;q=Solarwinds&amp;hl=en-US</t>
  </si>
  <si>
    <t>https://trends.google.com/trends/explore?date=2022-11-05%202023-11-05&amp;q=NinjaOne&amp;hl=en-US</t>
  </si>
  <si>
    <t>https://trends.google.com/trends/explore?date=2022-11-05%202023-11-05&amp;q=ManageEngine&amp;hl=en-US</t>
  </si>
  <si>
    <t>https://trends.google.com/trends/explore?date=2022-11-05%202023-11-05&amp;q=Icinga&amp;hl=en-US</t>
  </si>
  <si>
    <t>https://trends.google.com/trends/explore?date=2022-11-05%202023-11-05&amp;q=Opennms&amp;hl=en-US</t>
  </si>
  <si>
    <t>Source:</t>
  </si>
  <si>
    <t>A rendszerfelügyeleti szoftverek népszerűsége idővel változhat, és a konkrét helyzet függvényében eltérő lehet. Azonban néhány olyan rendszerfelügyeleti szoftver, amelyek hosszú ideje népszerűek és elismertek az informatikai iparágban, a következők lehetnek:</t>
  </si>
  <si>
    <t>1. Nagios</t>
  </si>
  <si>
    <t>2. Zabbix</t>
  </si>
  <si>
    <t>3. PRTG Network Monitor</t>
  </si>
  <si>
    <t>4. SolarWinds Orion Platform</t>
  </si>
  <si>
    <t>7. Icinga</t>
  </si>
  <si>
    <t>Fontos megjegyezni, hogy az egyes vállalatok és szervezetek specifikus igényei változhatnak, így a rendszerfelügyeleti szoftver választása a konkrét követelményektől függ. A fentebb felsoroltak csak néhány példa a rendszerfelügyeleti szoftverek közül, és számos más lehetőség is elérhető a piacon.</t>
  </si>
  <si>
    <t>5. NinjaOne</t>
  </si>
  <si>
    <t>8. ManageEngine</t>
  </si>
  <si>
    <t>10. OpenNMS</t>
  </si>
  <si>
    <t>Meg tudod mondani, hogy melyik a 10 legnépszerűbb rendszerfelügyeleti szoftver?</t>
  </si>
  <si>
    <t>https://chat.openai.com/</t>
  </si>
  <si>
    <t>Forrás</t>
  </si>
  <si>
    <t>Kérdés</t>
  </si>
  <si>
    <t>Válasz:</t>
  </si>
  <si>
    <t>ChatGPT válasza</t>
  </si>
  <si>
    <t>ChatGPT válasza alapján a Google Trends szolgáltatását használva letöltjük az adatforrást</t>
  </si>
  <si>
    <t>Adatok tartománya:</t>
  </si>
  <si>
    <t xml:space="preserve">2022.11.05-2023.11.05 </t>
  </si>
  <si>
    <t>Kiterjedése:</t>
  </si>
  <si>
    <t>Minden ország</t>
  </si>
  <si>
    <t>Link</t>
  </si>
  <si>
    <t>DEMO</t>
  </si>
  <si>
    <t>Adatokat a letöltött XML fájlból az Excelbe importáljuk, és elnevezzük a táblákat a gyárók szerint</t>
  </si>
  <si>
    <t>Kiszűrtük azokat az országokat, amiknél nincs minden gyártóhoz adat</t>
  </si>
  <si>
    <t>PaesslerPRTG</t>
  </si>
  <si>
    <t>OPENNMS</t>
  </si>
  <si>
    <t>Szűrés -&gt; szám szűrés -&gt; nagyobb, mint 0</t>
  </si>
  <si>
    <t>https://trends.google.com/trends/explore?date=2022-11-05%202023-11-05&amp;q=Dynatrace&amp;hl=en-US</t>
  </si>
  <si>
    <t>6. Dynatrace</t>
  </si>
  <si>
    <t>Dynatrace</t>
  </si>
  <si>
    <t>Megadott értékek országonkénti összeadása, formázás, kijelölés</t>
  </si>
  <si>
    <t>1.</t>
  </si>
  <si>
    <t>2.</t>
  </si>
  <si>
    <t>3.</t>
  </si>
  <si>
    <t>Q1</t>
  </si>
  <si>
    <t>Q2</t>
  </si>
  <si>
    <t>Q3</t>
  </si>
  <si>
    <t>Ninja One</t>
  </si>
  <si>
    <t>Országonként legnépszerűbb</t>
  </si>
  <si>
    <t>Melyik országban melyik rendszerfelügyeleti szoftver iránt érdeklődnek a legtöbbet?</t>
  </si>
  <si>
    <t>INDEX, HOLVAN, MAX függvények használata</t>
  </si>
  <si>
    <t>Melyik a három legkeresettebb rendszerfelügyeleti szoftver?</t>
  </si>
  <si>
    <t>Legnépszerűbb szoftverek:</t>
  </si>
  <si>
    <t>Helyezett</t>
  </si>
  <si>
    <t>Gyártó</t>
  </si>
  <si>
    <t>DARABTELI, HOLVAN, INDEX, NAGY függvények használata</t>
  </si>
  <si>
    <t>Avarage</t>
  </si>
  <si>
    <t>Átlag</t>
  </si>
  <si>
    <t>Raw Data Total</t>
  </si>
  <si>
    <t>Countries / Software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</si>
  <si>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</si>
  <si>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</si>
  <si>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</si>
  <si>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</si>
  <si>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</si>
  <si>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</si>
  <si>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</si>
  <si>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</si>
  <si>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</si>
  <si>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</si>
  <si>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</si>
  <si>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</si>
  <si>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</si>
  <si>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</si>
  <si>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</si>
  <si>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</si>
  <si>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</si>
  <si>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</si>
  <si>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</si>
  <si>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</si>
  <si>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</si>
  <si>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</si>
  <si>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</si>
  <si>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</si>
  <si>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</si>
  <si>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</si>
  <si>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</si>
  <si>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</si>
  <si>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</si>
  <si>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</si>
  <si>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</si>
  <si>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</si>
  <si>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</si>
  <si>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</si>
  <si>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</si>
  <si>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</si>
  <si>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S2</t>
  </si>
  <si>
    <t>(14.9+14.9)/(2)=14.9</t>
  </si>
  <si>
    <t>S3</t>
  </si>
  <si>
    <t>(13.9+13.9)/(2)=13.9</t>
  </si>
  <si>
    <t>S4</t>
  </si>
  <si>
    <t>(12.9+12.9)/(2)=12.9</t>
  </si>
  <si>
    <t>S5</t>
  </si>
  <si>
    <t>(11.9+11.9)/(2)=11.9</t>
  </si>
  <si>
    <t>S6</t>
  </si>
  <si>
    <t>S7</t>
  </si>
  <si>
    <t>S8</t>
  </si>
  <si>
    <t>(8.9+8.9)/(2)=8.95</t>
  </si>
  <si>
    <t>S9</t>
  </si>
  <si>
    <t>(7.9+7.9)/(2)=7.95</t>
  </si>
  <si>
    <t>S10</t>
  </si>
  <si>
    <t>S11</t>
  </si>
  <si>
    <t>(6+6)/(2)=5.95</t>
  </si>
  <si>
    <t>S12</t>
  </si>
  <si>
    <t>(5+5)/(2)=4.95</t>
  </si>
  <si>
    <t>S13</t>
  </si>
  <si>
    <t>(4+4)/(2)=3.95</t>
  </si>
  <si>
    <t>S14</t>
  </si>
  <si>
    <t>(3+3)/(2)=3</t>
  </si>
  <si>
    <t>S15</t>
  </si>
  <si>
    <t>(2+2)/(2)=2</t>
  </si>
  <si>
    <t>S16</t>
  </si>
  <si>
    <t>(1+1)/(2)=1</t>
  </si>
  <si>
    <t>S17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</si>
  <si>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</si>
  <si>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</si>
  <si>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</si>
  <si>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</si>
  <si>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</si>
  <si>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</si>
  <si>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</si>
  <si>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</si>
  <si>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</si>
  <si>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</si>
  <si>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</si>
  <si>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</si>
  <si>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</si>
  <si>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</si>
  <si>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</si>
  <si>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</si>
  <si>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1.38 Mb</t>
    </r>
  </si>
  <si>
    <t>Becsült COCO</t>
  </si>
  <si>
    <t>Helyezés</t>
  </si>
  <si>
    <t>Helyezés átlag</t>
  </si>
  <si>
    <t>Eltérés</t>
  </si>
  <si>
    <t>Becsült helyezés</t>
  </si>
  <si>
    <t>Átlag eltérés</t>
  </si>
  <si>
    <t>Ranked DATA</t>
  </si>
  <si>
    <t>Lépés</t>
  </si>
  <si>
    <t>#</t>
  </si>
  <si>
    <t>Adatok:</t>
  </si>
  <si>
    <t>Info:</t>
  </si>
  <si>
    <t>Fentiek alapján feltételezhetően meg kell tudni határozni melyik országban érdeklődhetnek a jövőben leginkább a rendszerfelülegyeleti szoftverek iránt?</t>
  </si>
  <si>
    <t>Lépések, függvények</t>
  </si>
  <si>
    <t>Helyezések:</t>
  </si>
  <si>
    <t>-</t>
  </si>
  <si>
    <t>Feladatok</t>
  </si>
  <si>
    <t>Összesítés</t>
  </si>
  <si>
    <t xml:space="preserve">Szövegből oszlop funkció, tagolt, elválasztó = , </t>
  </si>
  <si>
    <t xml:space="preserve">Próbáltam CURL lehívással, de sajnos nem jöttem rá, hogy mit rontok el. A https://miau.my-x.hu/bprof/2021/curl.docx dokumentum alapján is próbáltam (az ott található input mátrixot beilleszteni) de feladtam. </t>
  </si>
  <si>
    <t>Parancs:</t>
  </si>
  <si>
    <t>Output tartalma:</t>
  </si>
  <si>
    <t xml:space="preserve">Oam.txt tartalma: </t>
  </si>
  <si>
    <t>COCO Y0</t>
  </si>
  <si>
    <t>9. Netdata</t>
  </si>
  <si>
    <t>https://trends.google.com/trends/explore?date=2022-11-05%202023-11-05&amp;q=Netdata&amp;hl=en-US</t>
  </si>
  <si>
    <t>Netdata</t>
  </si>
  <si>
    <t>COCO Y0: 7083841</t>
  </si>
  <si>
    <t>X(A10)</t>
  </si>
  <si>
    <t>Y(A11)</t>
  </si>
  <si>
    <t>(92.3+178.6)/(2)=135.4</t>
  </si>
  <si>
    <t>(21.8+37.7)/(2)=29.75</t>
  </si>
  <si>
    <t>(15.9+55.6)/(2)=35.7</t>
  </si>
  <si>
    <t>(44.6+15.9)/(2)=30.25</t>
  </si>
  <si>
    <t>(19.8+15.9)/(2)=17.85</t>
  </si>
  <si>
    <t>(15.9+822.4)/(2)=419.15</t>
  </si>
  <si>
    <t>(15.9+15.9)/(2)=15.85</t>
  </si>
  <si>
    <t>(54.6+63.5)/(2)=59.05</t>
  </si>
  <si>
    <t>(869.1+71.4)/(2)=470.25</t>
  </si>
  <si>
    <t>(91.3+177.6)/(2)=134.45</t>
  </si>
  <si>
    <t>(14.9+36.7)/(2)=25.8</t>
  </si>
  <si>
    <t>(14.9+54.6)/(2)=34.7</t>
  </si>
  <si>
    <t>(31.7+14.9)/(2)=23.3</t>
  </si>
  <si>
    <t>(14.9+821.5)/(2)=418.15</t>
  </si>
  <si>
    <t>(53.6+62.5)/(2)=58.05</t>
  </si>
  <si>
    <t>(868.1+70.4)/(2)=469.25</t>
  </si>
  <si>
    <t>(90.3+176.6)/(2)=133.45</t>
  </si>
  <si>
    <t>(13.9+35.7)/(2)=24.8</t>
  </si>
  <si>
    <t>(13.9+53.6)/(2)=33.75</t>
  </si>
  <si>
    <t>(19.8+13.9)/(2)=16.85</t>
  </si>
  <si>
    <t>(13.9+820.5)/(2)=417.2</t>
  </si>
  <si>
    <t>(31.7+61.5)/(2)=46.65</t>
  </si>
  <si>
    <t>(867.1+69.4)/(2)=468.25</t>
  </si>
  <si>
    <t>(48.6+57.5)/(2)=53.1</t>
  </si>
  <si>
    <t>(12.9+34.7)/(2)=23.8</t>
  </si>
  <si>
    <t>(12.9+52.6)/(2)=32.75</t>
  </si>
  <si>
    <t>(18.8+12.9)/(2)=15.85</t>
  </si>
  <si>
    <t>(12.9+819.5)/(2)=416.2</t>
  </si>
  <si>
    <t>(30.8+60.5)/(2)=45.65</t>
  </si>
  <si>
    <t>(866.1+68.5)/(2)=467.3</t>
  </si>
  <si>
    <t>(13.9+11.9)/(2)=12.9</t>
  </si>
  <si>
    <t>(11.9+33.7)/(2)=22.8</t>
  </si>
  <si>
    <t>(11.9+51.6)/(2)=31.75</t>
  </si>
  <si>
    <t>(11.9+818.5)/(2)=415.2</t>
  </si>
  <si>
    <t>(29.8+55.6)/(2)=42.65</t>
  </si>
  <si>
    <t>(865.1+67.5)/(2)=466.3</t>
  </si>
  <si>
    <t>(12.9+10.9)/(2)=11.9</t>
  </si>
  <si>
    <t>(10.9+10.9)/(2)=10.9</t>
  </si>
  <si>
    <t>(10.9+50.6)/(2)=30.75</t>
  </si>
  <si>
    <t>(10.9+817.5)/(2)=414.2</t>
  </si>
  <si>
    <t>(28.8+54.6)/(2)=41.65</t>
  </si>
  <si>
    <t>(864.1+66.5)/(2)=465.3</t>
  </si>
  <si>
    <t>(11.9+9.9)/(2)=10.9</t>
  </si>
  <si>
    <t>(9.9+9.9)/(2)=9.9</t>
  </si>
  <si>
    <t>(9.9+49.6)/(2)=29.75</t>
  </si>
  <si>
    <t>(9.9+816.5)/(2)=413.2</t>
  </si>
  <si>
    <t>(27.8+53.6)/(2)=40.7</t>
  </si>
  <si>
    <t>(863.1+65.5)/(2)=464.3</t>
  </si>
  <si>
    <t>(10.9+8.9)/(2)=9.9</t>
  </si>
  <si>
    <t>(8.9+48.6)/(2)=28.75</t>
  </si>
  <si>
    <t>(8.9+815.5)/(2)=412.2</t>
  </si>
  <si>
    <t>(26.8+8.9)/(2)=17.85</t>
  </si>
  <si>
    <t>(862.1+64.5)/(2)=463.3</t>
  </si>
  <si>
    <t>(9.9+7.9)/(2)=8.95</t>
  </si>
  <si>
    <t>(7.9+47.6)/(2)=27.8</t>
  </si>
  <si>
    <t>(7.9+814.5)/(2)=411.2</t>
  </si>
  <si>
    <t>(25.8+7.9)/(2)=16.85</t>
  </si>
  <si>
    <t>(861.1+63.5)/(2)=462.3</t>
  </si>
  <si>
    <t>(8.9+6.9)/(2)=7.95</t>
  </si>
  <si>
    <t>(6.9+6.9)/(2)=6.95</t>
  </si>
  <si>
    <t>(6.9+46.6)/(2)=26.8</t>
  </si>
  <si>
    <t>(6.9+813.5)/(2)=410.25</t>
  </si>
  <si>
    <t>(24.8+6.9)/(2)=15.85</t>
  </si>
  <si>
    <t>(860.1+62.5)/(2)=461.35</t>
  </si>
  <si>
    <t>(7.9+6)/(2)=6.95</t>
  </si>
  <si>
    <t>(6+45.6)/(2)=25.8</t>
  </si>
  <si>
    <t>(6+812.5)/(2)=409.25</t>
  </si>
  <si>
    <t>(23.8+6)/(2)=14.9</t>
  </si>
  <si>
    <t>(859.2+61.5)/(2)=460.35</t>
  </si>
  <si>
    <t>(5+44.6)/(2)=24.8</t>
  </si>
  <si>
    <t>(5+811.5)/(2)=408.25</t>
  </si>
  <si>
    <t>(22.8+5)/(2)=13.9</t>
  </si>
  <si>
    <t>(858.2+60.5)/(2)=459.35</t>
  </si>
  <si>
    <t>(4+43.7)/(2)=23.8</t>
  </si>
  <si>
    <t>(4+810.5)/(2)=407.25</t>
  </si>
  <si>
    <t>(21.8+4)/(2)=12.9</t>
  </si>
  <si>
    <t>(857.2+59.5)/(2)=458.35</t>
  </si>
  <si>
    <t>(3+809.6)/(2)=406.25</t>
  </si>
  <si>
    <t>(20.8+3)/(2)=11.9</t>
  </si>
  <si>
    <t>(856.2+58.5)/(2)=457.35</t>
  </si>
  <si>
    <t>(2+808.6)/(2)=405.25</t>
  </si>
  <si>
    <t>(19.8+2)/(2)=10.9</t>
  </si>
  <si>
    <t>(855.2+2)/(2)=428.6</t>
  </si>
  <si>
    <t>(854.2+1)/(2)=427.6</t>
  </si>
  <si>
    <t>(853.2+0)/(2)=426.6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</si>
  <si>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</si>
  <si>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Összes érdeklődés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</si>
</sst>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757575"/>
      <name val="Arial"/>
      <family val="2"/>
      <charset val="238"/>
    </font>
    <font>
      <b/>
      <sz val="10"/>
      <color rgb="FF800080"/>
      <name val="Arial Unicode MS"/>
    </font>
    <font>
      <u/>
      <sz val="11"/>
      <color theme="10"/>
      <name val="Calibri"/>
      <family val="2"/>
      <charset val="238"/>
      <scheme val="minor"/>
    </font>
    <font>
      <sz val="12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0" fontId="2" fillId="3" borderId="9" xfId="0" applyFont="1" applyFill="1" applyBorder="1"/>
    <xf numFmtId="0" fontId="2" fillId="3" borderId="10" xfId="0" applyFont="1" applyFill="1" applyBorder="1"/>
    <xf numFmtId="0" fontId="0" fillId="4" borderId="10" xfId="0" applyFill="1" applyBorder="1"/>
    <xf numFmtId="0" fontId="0" fillId="0" borderId="10" xfId="0" applyBorder="1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2"/>
    <xf numFmtId="0" fontId="7" fillId="0" borderId="0" xfId="0" applyFont="1"/>
    <xf numFmtId="49" fontId="0" fillId="4" borderId="9" xfId="0" applyNumberFormat="1" applyFill="1" applyBorder="1"/>
    <xf numFmtId="49" fontId="0" fillId="0" borderId="9" xfId="0" applyNumberFormat="1" applyBorder="1"/>
    <xf numFmtId="0" fontId="8" fillId="0" borderId="0" xfId="1" applyFont="1" applyFill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3" fillId="0" borderId="12" xfId="0" applyFont="1" applyBorder="1"/>
    <xf numFmtId="0" fontId="3" fillId="0" borderId="13" xfId="0" applyFont="1" applyBorder="1"/>
    <xf numFmtId="0" fontId="0" fillId="0" borderId="11" xfId="0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0" borderId="1" xfId="0" applyFont="1" applyBorder="1"/>
    <xf numFmtId="0" fontId="3" fillId="0" borderId="3" xfId="0" applyFont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6" xfId="0" applyBorder="1"/>
    <xf numFmtId="0" fontId="6" fillId="0" borderId="16" xfId="2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23" xfId="2" applyBorder="1"/>
    <xf numFmtId="0" fontId="0" fillId="0" borderId="24" xfId="0" applyBorder="1"/>
    <xf numFmtId="0" fontId="6" fillId="0" borderId="0" xfId="2" applyBorder="1"/>
    <xf numFmtId="0" fontId="0" fillId="0" borderId="16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Good" xfId="1" builtinId="26"/>
    <cellStyle name="Hyperlink" xfId="2" builtinId="8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33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owerPivotData" Target="model/item.data"/><Relationship Id="rId32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'Popularity last 365 day'!$B$1</c:f>
              <c:strCache>
                <c:ptCount val="1"/>
                <c:pt idx="0">
                  <c:v>Zabbix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day'!$B$2:$B$53</c:f>
              <c:numCache>
                <c:formatCode>General</c:formatCode>
                <c:ptCount val="52"/>
                <c:pt idx="0">
                  <c:v>80</c:v>
                </c:pt>
                <c:pt idx="1">
                  <c:v>94</c:v>
                </c:pt>
                <c:pt idx="2">
                  <c:v>86</c:v>
                </c:pt>
                <c:pt idx="3">
                  <c:v>85</c:v>
                </c:pt>
                <c:pt idx="4">
                  <c:v>83</c:v>
                </c:pt>
                <c:pt idx="5">
                  <c:v>81</c:v>
                </c:pt>
                <c:pt idx="6">
                  <c:v>86</c:v>
                </c:pt>
                <c:pt idx="7">
                  <c:v>83</c:v>
                </c:pt>
                <c:pt idx="8">
                  <c:v>67</c:v>
                </c:pt>
                <c:pt idx="9">
                  <c:v>66</c:v>
                </c:pt>
                <c:pt idx="10">
                  <c:v>89</c:v>
                </c:pt>
                <c:pt idx="11">
                  <c:v>91</c:v>
                </c:pt>
                <c:pt idx="12">
                  <c:v>90</c:v>
                </c:pt>
                <c:pt idx="13">
                  <c:v>95</c:v>
                </c:pt>
                <c:pt idx="14">
                  <c:v>99</c:v>
                </c:pt>
                <c:pt idx="15">
                  <c:v>94</c:v>
                </c:pt>
                <c:pt idx="16">
                  <c:v>81</c:v>
                </c:pt>
                <c:pt idx="17">
                  <c:v>95</c:v>
                </c:pt>
                <c:pt idx="18">
                  <c:v>97</c:v>
                </c:pt>
                <c:pt idx="19">
                  <c:v>91</c:v>
                </c:pt>
                <c:pt idx="20">
                  <c:v>89</c:v>
                </c:pt>
                <c:pt idx="21">
                  <c:v>97</c:v>
                </c:pt>
                <c:pt idx="22">
                  <c:v>85</c:v>
                </c:pt>
                <c:pt idx="23">
                  <c:v>88</c:v>
                </c:pt>
                <c:pt idx="24">
                  <c:v>89</c:v>
                </c:pt>
                <c:pt idx="25">
                  <c:v>95</c:v>
                </c:pt>
                <c:pt idx="26">
                  <c:v>71</c:v>
                </c:pt>
                <c:pt idx="27">
                  <c:v>82</c:v>
                </c:pt>
                <c:pt idx="28">
                  <c:v>88</c:v>
                </c:pt>
                <c:pt idx="29">
                  <c:v>91</c:v>
                </c:pt>
                <c:pt idx="30">
                  <c:v>91</c:v>
                </c:pt>
                <c:pt idx="31">
                  <c:v>84</c:v>
                </c:pt>
                <c:pt idx="32">
                  <c:v>91</c:v>
                </c:pt>
                <c:pt idx="33">
                  <c:v>93</c:v>
                </c:pt>
                <c:pt idx="34">
                  <c:v>95</c:v>
                </c:pt>
                <c:pt idx="35">
                  <c:v>86</c:v>
                </c:pt>
                <c:pt idx="36">
                  <c:v>95</c:v>
                </c:pt>
                <c:pt idx="37">
                  <c:v>93</c:v>
                </c:pt>
                <c:pt idx="38">
                  <c:v>96</c:v>
                </c:pt>
                <c:pt idx="39">
                  <c:v>89</c:v>
                </c:pt>
                <c:pt idx="40">
                  <c:v>91</c:v>
                </c:pt>
                <c:pt idx="41">
                  <c:v>86</c:v>
                </c:pt>
                <c:pt idx="42">
                  <c:v>92</c:v>
                </c:pt>
                <c:pt idx="43">
                  <c:v>91</c:v>
                </c:pt>
                <c:pt idx="44">
                  <c:v>87</c:v>
                </c:pt>
                <c:pt idx="45">
                  <c:v>94</c:v>
                </c:pt>
                <c:pt idx="46">
                  <c:v>91</c:v>
                </c:pt>
                <c:pt idx="47">
                  <c:v>95</c:v>
                </c:pt>
                <c:pt idx="48">
                  <c:v>91</c:v>
                </c:pt>
                <c:pt idx="49">
                  <c:v>84</c:v>
                </c:pt>
                <c:pt idx="50">
                  <c:v>95</c:v>
                </c:pt>
                <c:pt idx="5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0-43D2-BABC-681ABE75A2CB}"/>
            </c:ext>
          </c:extLst>
        </c:ser>
        <c:ser>
          <c:idx val="1"/>
          <c:order val="1"/>
          <c:tx>
            <c:strRef>
              <c:f>'Popularity last 365 day'!$C$1</c:f>
              <c:strCache>
                <c:ptCount val="1"/>
                <c:pt idx="0">
                  <c:v>Nagios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day'!$C$2:$C$53</c:f>
              <c:numCache>
                <c:formatCode>General</c:formatCode>
                <c:ptCount val="52"/>
                <c:pt idx="0">
                  <c:v>20</c:v>
                </c:pt>
                <c:pt idx="1">
                  <c:v>22</c:v>
                </c:pt>
                <c:pt idx="2">
                  <c:v>22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17</c:v>
                </c:pt>
                <c:pt idx="23">
                  <c:v>19</c:v>
                </c:pt>
                <c:pt idx="24">
                  <c:v>20</c:v>
                </c:pt>
                <c:pt idx="25">
                  <c:v>20</c:v>
                </c:pt>
                <c:pt idx="26">
                  <c:v>17</c:v>
                </c:pt>
                <c:pt idx="27">
                  <c:v>19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19</c:v>
                </c:pt>
                <c:pt idx="34">
                  <c:v>19</c:v>
                </c:pt>
                <c:pt idx="35">
                  <c:v>17</c:v>
                </c:pt>
                <c:pt idx="36">
                  <c:v>21</c:v>
                </c:pt>
                <c:pt idx="37">
                  <c:v>18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19</c:v>
                </c:pt>
                <c:pt idx="45">
                  <c:v>18</c:v>
                </c:pt>
                <c:pt idx="46">
                  <c:v>20</c:v>
                </c:pt>
                <c:pt idx="47">
                  <c:v>18</c:v>
                </c:pt>
                <c:pt idx="48">
                  <c:v>20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0-43D2-BABC-681ABE75A2CB}"/>
            </c:ext>
          </c:extLst>
        </c:ser>
        <c:ser>
          <c:idx val="2"/>
          <c:order val="2"/>
          <c:tx>
            <c:strRef>
              <c:f>'Popularity last 365 day'!$D$1</c:f>
              <c:strCache>
                <c:ptCount val="1"/>
                <c:pt idx="0">
                  <c:v>Paessler PRTG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day'!$D$2:$D$53</c:f>
              <c:numCache>
                <c:formatCode>General</c:formatCode>
                <c:ptCount val="52"/>
                <c:pt idx="0">
                  <c:v>21</c:v>
                </c:pt>
                <c:pt idx="1">
                  <c:v>20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21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26</c:v>
                </c:pt>
                <c:pt idx="11">
                  <c:v>26</c:v>
                </c:pt>
                <c:pt idx="12">
                  <c:v>23</c:v>
                </c:pt>
                <c:pt idx="13">
                  <c:v>25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21</c:v>
                </c:pt>
                <c:pt idx="18">
                  <c:v>24</c:v>
                </c:pt>
                <c:pt idx="19">
                  <c:v>23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18</c:v>
                </c:pt>
                <c:pt idx="24">
                  <c:v>20</c:v>
                </c:pt>
                <c:pt idx="25">
                  <c:v>19</c:v>
                </c:pt>
                <c:pt idx="26">
                  <c:v>19</c:v>
                </c:pt>
                <c:pt idx="27">
                  <c:v>21</c:v>
                </c:pt>
                <c:pt idx="28">
                  <c:v>20</c:v>
                </c:pt>
                <c:pt idx="29">
                  <c:v>22</c:v>
                </c:pt>
                <c:pt idx="30">
                  <c:v>20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25</c:v>
                </c:pt>
                <c:pt idx="37">
                  <c:v>22</c:v>
                </c:pt>
                <c:pt idx="38">
                  <c:v>24</c:v>
                </c:pt>
                <c:pt idx="39">
                  <c:v>22</c:v>
                </c:pt>
                <c:pt idx="40">
                  <c:v>20</c:v>
                </c:pt>
                <c:pt idx="41">
                  <c:v>21</c:v>
                </c:pt>
                <c:pt idx="42">
                  <c:v>23</c:v>
                </c:pt>
                <c:pt idx="43">
                  <c:v>21</c:v>
                </c:pt>
                <c:pt idx="44">
                  <c:v>20</c:v>
                </c:pt>
                <c:pt idx="45">
                  <c:v>21</c:v>
                </c:pt>
                <c:pt idx="46">
                  <c:v>23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24</c:v>
                </c:pt>
                <c:pt idx="51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0-43D2-BABC-681ABE75A2CB}"/>
            </c:ext>
          </c:extLst>
        </c:ser>
        <c:ser>
          <c:idx val="3"/>
          <c:order val="3"/>
          <c:tx>
            <c:strRef>
              <c:f>'Popularity last 365 day'!$E$1</c:f>
              <c:strCache>
                <c:ptCount val="1"/>
                <c:pt idx="0">
                  <c:v>SolarWinds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day'!$E$2:$E$53</c:f>
              <c:numCache>
                <c:formatCode>General</c:formatCode>
                <c:ptCount val="52"/>
                <c:pt idx="0">
                  <c:v>81</c:v>
                </c:pt>
                <c:pt idx="1">
                  <c:v>82</c:v>
                </c:pt>
                <c:pt idx="2">
                  <c:v>86</c:v>
                </c:pt>
                <c:pt idx="3">
                  <c:v>68</c:v>
                </c:pt>
                <c:pt idx="4">
                  <c:v>80</c:v>
                </c:pt>
                <c:pt idx="5">
                  <c:v>76</c:v>
                </c:pt>
                <c:pt idx="6">
                  <c:v>77</c:v>
                </c:pt>
                <c:pt idx="7">
                  <c:v>65</c:v>
                </c:pt>
                <c:pt idx="8">
                  <c:v>47</c:v>
                </c:pt>
                <c:pt idx="9">
                  <c:v>61</c:v>
                </c:pt>
                <c:pt idx="10">
                  <c:v>77</c:v>
                </c:pt>
                <c:pt idx="11">
                  <c:v>76</c:v>
                </c:pt>
                <c:pt idx="12">
                  <c:v>79</c:v>
                </c:pt>
                <c:pt idx="13">
                  <c:v>87</c:v>
                </c:pt>
                <c:pt idx="14">
                  <c:v>86</c:v>
                </c:pt>
                <c:pt idx="15">
                  <c:v>88</c:v>
                </c:pt>
                <c:pt idx="16">
                  <c:v>84</c:v>
                </c:pt>
                <c:pt idx="17">
                  <c:v>83</c:v>
                </c:pt>
                <c:pt idx="18">
                  <c:v>92</c:v>
                </c:pt>
                <c:pt idx="19">
                  <c:v>79</c:v>
                </c:pt>
                <c:pt idx="20">
                  <c:v>89</c:v>
                </c:pt>
                <c:pt idx="21">
                  <c:v>90</c:v>
                </c:pt>
                <c:pt idx="22">
                  <c:v>80</c:v>
                </c:pt>
                <c:pt idx="23">
                  <c:v>80</c:v>
                </c:pt>
                <c:pt idx="24">
                  <c:v>82</c:v>
                </c:pt>
                <c:pt idx="25">
                  <c:v>87</c:v>
                </c:pt>
                <c:pt idx="26">
                  <c:v>82</c:v>
                </c:pt>
                <c:pt idx="27">
                  <c:v>83</c:v>
                </c:pt>
                <c:pt idx="28">
                  <c:v>82</c:v>
                </c:pt>
                <c:pt idx="29">
                  <c:v>81</c:v>
                </c:pt>
                <c:pt idx="30">
                  <c:v>70</c:v>
                </c:pt>
                <c:pt idx="31">
                  <c:v>78</c:v>
                </c:pt>
                <c:pt idx="32">
                  <c:v>86</c:v>
                </c:pt>
                <c:pt idx="33">
                  <c:v>81</c:v>
                </c:pt>
                <c:pt idx="34">
                  <c:v>85</c:v>
                </c:pt>
                <c:pt idx="35">
                  <c:v>79</c:v>
                </c:pt>
                <c:pt idx="36">
                  <c:v>89</c:v>
                </c:pt>
                <c:pt idx="37">
                  <c:v>86</c:v>
                </c:pt>
                <c:pt idx="38">
                  <c:v>86</c:v>
                </c:pt>
                <c:pt idx="39">
                  <c:v>85</c:v>
                </c:pt>
                <c:pt idx="40">
                  <c:v>76</c:v>
                </c:pt>
                <c:pt idx="41">
                  <c:v>75</c:v>
                </c:pt>
                <c:pt idx="42">
                  <c:v>81</c:v>
                </c:pt>
                <c:pt idx="43">
                  <c:v>86</c:v>
                </c:pt>
                <c:pt idx="44">
                  <c:v>86</c:v>
                </c:pt>
                <c:pt idx="45">
                  <c:v>88</c:v>
                </c:pt>
                <c:pt idx="46">
                  <c:v>80</c:v>
                </c:pt>
                <c:pt idx="47">
                  <c:v>81</c:v>
                </c:pt>
                <c:pt idx="48">
                  <c:v>80</c:v>
                </c:pt>
                <c:pt idx="49">
                  <c:v>73</c:v>
                </c:pt>
                <c:pt idx="50">
                  <c:v>87</c:v>
                </c:pt>
                <c:pt idx="5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0-43D2-BABC-681ABE75A2CB}"/>
            </c:ext>
          </c:extLst>
        </c:ser>
        <c:ser>
          <c:idx val="4"/>
          <c:order val="4"/>
          <c:tx>
            <c:strRef>
              <c:f>'Popularity last 365 day'!$F$1</c:f>
              <c:strCache>
                <c:ptCount val="1"/>
                <c:pt idx="0">
                  <c:v>ManageEngine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day'!$F$2:$F$53</c:f>
              <c:numCache>
                <c:formatCode>General</c:formatCode>
                <c:ptCount val="52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20</c:v>
                </c:pt>
                <c:pt idx="4">
                  <c:v>21</c:v>
                </c:pt>
                <c:pt idx="5">
                  <c:v>18</c:v>
                </c:pt>
                <c:pt idx="6">
                  <c:v>17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24</c:v>
                </c:pt>
                <c:pt idx="12">
                  <c:v>24</c:v>
                </c:pt>
                <c:pt idx="13">
                  <c:v>25</c:v>
                </c:pt>
                <c:pt idx="14">
                  <c:v>24</c:v>
                </c:pt>
                <c:pt idx="15">
                  <c:v>24</c:v>
                </c:pt>
                <c:pt idx="16">
                  <c:v>23</c:v>
                </c:pt>
                <c:pt idx="17">
                  <c:v>23</c:v>
                </c:pt>
                <c:pt idx="18">
                  <c:v>24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20</c:v>
                </c:pt>
                <c:pt idx="26">
                  <c:v>20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20</c:v>
                </c:pt>
                <c:pt idx="31">
                  <c:v>23</c:v>
                </c:pt>
                <c:pt idx="32">
                  <c:v>24</c:v>
                </c:pt>
                <c:pt idx="33">
                  <c:v>23</c:v>
                </c:pt>
                <c:pt idx="34">
                  <c:v>23</c:v>
                </c:pt>
                <c:pt idx="35">
                  <c:v>21</c:v>
                </c:pt>
                <c:pt idx="36">
                  <c:v>26</c:v>
                </c:pt>
                <c:pt idx="37">
                  <c:v>25</c:v>
                </c:pt>
                <c:pt idx="38">
                  <c:v>23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28</c:v>
                </c:pt>
                <c:pt idx="47">
                  <c:v>24</c:v>
                </c:pt>
                <c:pt idx="48">
                  <c:v>27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0-43D2-BABC-681ABE75A2CB}"/>
            </c:ext>
          </c:extLst>
        </c:ser>
        <c:ser>
          <c:idx val="5"/>
          <c:order val="5"/>
          <c:tx>
            <c:strRef>
              <c:f>'Popularity last 365 day'!$G$1</c:f>
              <c:strCache>
                <c:ptCount val="1"/>
                <c:pt idx="0">
                  <c:v>NinjaOne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day'!$G$2:$G$53</c:f>
              <c:numCache>
                <c:formatCode>General</c:formatCode>
                <c:ptCount val="5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6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7</c:v>
                </c:pt>
                <c:pt idx="37">
                  <c:v>5</c:v>
                </c:pt>
                <c:pt idx="38">
                  <c:v>7</c:v>
                </c:pt>
                <c:pt idx="39">
                  <c:v>7</c:v>
                </c:pt>
                <c:pt idx="40">
                  <c:v>5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5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8</c:v>
                </c:pt>
                <c:pt idx="50">
                  <c:v>6</c:v>
                </c:pt>
                <c:pt idx="5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0-43D2-BABC-681ABE75A2CB}"/>
            </c:ext>
          </c:extLst>
        </c:ser>
        <c:ser>
          <c:idx val="6"/>
          <c:order val="6"/>
          <c:tx>
            <c:strRef>
              <c:f>'Popularity last 365 day'!$H$1</c:f>
              <c:strCache>
                <c:ptCount val="1"/>
                <c:pt idx="0">
                  <c:v>Dynatrace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day'!$H$2:$H$53</c:f>
              <c:numCache>
                <c:formatCode>General</c:formatCode>
                <c:ptCount val="52"/>
                <c:pt idx="0">
                  <c:v>40</c:v>
                </c:pt>
                <c:pt idx="1">
                  <c:v>42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31</c:v>
                </c:pt>
                <c:pt idx="7">
                  <c:v>20</c:v>
                </c:pt>
                <c:pt idx="8">
                  <c:v>29</c:v>
                </c:pt>
                <c:pt idx="9">
                  <c:v>40</c:v>
                </c:pt>
                <c:pt idx="10">
                  <c:v>42</c:v>
                </c:pt>
                <c:pt idx="11">
                  <c:v>37</c:v>
                </c:pt>
                <c:pt idx="12">
                  <c:v>50</c:v>
                </c:pt>
                <c:pt idx="13">
                  <c:v>44</c:v>
                </c:pt>
                <c:pt idx="14">
                  <c:v>50</c:v>
                </c:pt>
                <c:pt idx="15">
                  <c:v>38</c:v>
                </c:pt>
                <c:pt idx="16">
                  <c:v>43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41</c:v>
                </c:pt>
                <c:pt idx="21">
                  <c:v>36</c:v>
                </c:pt>
                <c:pt idx="22">
                  <c:v>39</c:v>
                </c:pt>
                <c:pt idx="23">
                  <c:v>42</c:v>
                </c:pt>
                <c:pt idx="24">
                  <c:v>39</c:v>
                </c:pt>
                <c:pt idx="25">
                  <c:v>40</c:v>
                </c:pt>
                <c:pt idx="26">
                  <c:v>42</c:v>
                </c:pt>
                <c:pt idx="27">
                  <c:v>41</c:v>
                </c:pt>
                <c:pt idx="28">
                  <c:v>48</c:v>
                </c:pt>
                <c:pt idx="29">
                  <c:v>42</c:v>
                </c:pt>
                <c:pt idx="30">
                  <c:v>42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40</c:v>
                </c:pt>
                <c:pt idx="35">
                  <c:v>49</c:v>
                </c:pt>
                <c:pt idx="36">
                  <c:v>44</c:v>
                </c:pt>
                <c:pt idx="37">
                  <c:v>50</c:v>
                </c:pt>
                <c:pt idx="38">
                  <c:v>48</c:v>
                </c:pt>
                <c:pt idx="39">
                  <c:v>45</c:v>
                </c:pt>
                <c:pt idx="40">
                  <c:v>36</c:v>
                </c:pt>
                <c:pt idx="41">
                  <c:v>43</c:v>
                </c:pt>
                <c:pt idx="42">
                  <c:v>42</c:v>
                </c:pt>
                <c:pt idx="43">
                  <c:v>44</c:v>
                </c:pt>
                <c:pt idx="44">
                  <c:v>42</c:v>
                </c:pt>
                <c:pt idx="45">
                  <c:v>48</c:v>
                </c:pt>
                <c:pt idx="46">
                  <c:v>48</c:v>
                </c:pt>
                <c:pt idx="47">
                  <c:v>45</c:v>
                </c:pt>
                <c:pt idx="48">
                  <c:v>46</c:v>
                </c:pt>
                <c:pt idx="49">
                  <c:v>45</c:v>
                </c:pt>
                <c:pt idx="50">
                  <c:v>45</c:v>
                </c:pt>
                <c:pt idx="5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0-43D2-BABC-681ABE75A2CB}"/>
            </c:ext>
          </c:extLst>
        </c:ser>
        <c:ser>
          <c:idx val="7"/>
          <c:order val="7"/>
          <c:tx>
            <c:strRef>
              <c:f>'Popularity last 365 day'!$I$1</c:f>
              <c:strCache>
                <c:ptCount val="1"/>
                <c:pt idx="0">
                  <c:v>Icinga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day'!$I$2:$I$53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13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13</c:v>
                </c:pt>
                <c:pt idx="45">
                  <c:v>11</c:v>
                </c:pt>
                <c:pt idx="46">
                  <c:v>12</c:v>
                </c:pt>
                <c:pt idx="47">
                  <c:v>11</c:v>
                </c:pt>
                <c:pt idx="48">
                  <c:v>8</c:v>
                </c:pt>
                <c:pt idx="49">
                  <c:v>12</c:v>
                </c:pt>
                <c:pt idx="50">
                  <c:v>12</c:v>
                </c:pt>
                <c:pt idx="5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0-43D2-BABC-681ABE75A2CB}"/>
            </c:ext>
          </c:extLst>
        </c:ser>
        <c:ser>
          <c:idx val="8"/>
          <c:order val="8"/>
          <c:tx>
            <c:strRef>
              <c:f>'Popularity last 365 day'!$J$1</c:f>
              <c:strCache>
                <c:ptCount val="1"/>
                <c:pt idx="0">
                  <c:v>OpenNMS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'Popularity last 365 day'!$A$2:$A$53</c:f>
              <c:numCache>
                <c:formatCode>m/d/yyyy</c:formatCode>
                <c:ptCount val="52"/>
                <c:pt idx="0">
                  <c:v>44864</c:v>
                </c:pt>
                <c:pt idx="1">
                  <c:v>44871</c:v>
                </c:pt>
                <c:pt idx="2">
                  <c:v>44878</c:v>
                </c:pt>
                <c:pt idx="3">
                  <c:v>44885</c:v>
                </c:pt>
                <c:pt idx="4">
                  <c:v>44892</c:v>
                </c:pt>
                <c:pt idx="5">
                  <c:v>44899</c:v>
                </c:pt>
                <c:pt idx="6">
                  <c:v>44906</c:v>
                </c:pt>
                <c:pt idx="7">
                  <c:v>44913</c:v>
                </c:pt>
                <c:pt idx="8">
                  <c:v>44920</c:v>
                </c:pt>
                <c:pt idx="9">
                  <c:v>44927</c:v>
                </c:pt>
                <c:pt idx="10">
                  <c:v>44934</c:v>
                </c:pt>
                <c:pt idx="11">
                  <c:v>44941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44969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45025</c:v>
                </c:pt>
                <c:pt idx="24">
                  <c:v>45032</c:v>
                </c:pt>
                <c:pt idx="25">
                  <c:v>45039</c:v>
                </c:pt>
                <c:pt idx="26">
                  <c:v>45046</c:v>
                </c:pt>
                <c:pt idx="27">
                  <c:v>45053</c:v>
                </c:pt>
                <c:pt idx="28">
                  <c:v>45060</c:v>
                </c:pt>
                <c:pt idx="29">
                  <c:v>45067</c:v>
                </c:pt>
                <c:pt idx="30">
                  <c:v>45074</c:v>
                </c:pt>
                <c:pt idx="31">
                  <c:v>45081</c:v>
                </c:pt>
                <c:pt idx="32">
                  <c:v>45088</c:v>
                </c:pt>
                <c:pt idx="33">
                  <c:v>45095</c:v>
                </c:pt>
                <c:pt idx="34">
                  <c:v>45102</c:v>
                </c:pt>
                <c:pt idx="35">
                  <c:v>45109</c:v>
                </c:pt>
                <c:pt idx="36">
                  <c:v>45116</c:v>
                </c:pt>
                <c:pt idx="37">
                  <c:v>45123</c:v>
                </c:pt>
                <c:pt idx="38">
                  <c:v>45130</c:v>
                </c:pt>
                <c:pt idx="39">
                  <c:v>45137</c:v>
                </c:pt>
                <c:pt idx="40">
                  <c:v>45144</c:v>
                </c:pt>
                <c:pt idx="41">
                  <c:v>45151</c:v>
                </c:pt>
                <c:pt idx="42">
                  <c:v>45158</c:v>
                </c:pt>
                <c:pt idx="43">
                  <c:v>45165</c:v>
                </c:pt>
                <c:pt idx="44">
                  <c:v>45172</c:v>
                </c:pt>
                <c:pt idx="45">
                  <c:v>45179</c:v>
                </c:pt>
                <c:pt idx="46">
                  <c:v>45186</c:v>
                </c:pt>
                <c:pt idx="47">
                  <c:v>45193</c:v>
                </c:pt>
                <c:pt idx="48">
                  <c:v>45200</c:v>
                </c:pt>
                <c:pt idx="49">
                  <c:v>45207</c:v>
                </c:pt>
                <c:pt idx="50">
                  <c:v>45214</c:v>
                </c:pt>
                <c:pt idx="51">
                  <c:v>45221</c:v>
                </c:pt>
              </c:numCache>
            </c:numRef>
          </c:xVal>
          <c:yVal>
            <c:numRef>
              <c:f>'Popularity last 365 day'!$J$2:$J$53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0-43D2-BABC-681ABE75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747487"/>
        <c:axId val="1746322543"/>
      </c:scatterChart>
      <c:valAx>
        <c:axId val="178674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322543"/>
        <c:crosses val="autoZero"/>
        <c:crossBetween val="midCat"/>
      </c:valAx>
      <c:valAx>
        <c:axId val="174632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747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590550</xdr:colOff>
      <xdr:row>6</xdr:row>
      <xdr:rowOff>38100</xdr:rowOff>
    </xdr:from>
    <xdr:to>
      <xdr:col>40</xdr:col>
      <xdr:colOff>440256</xdr:colOff>
      <xdr:row>10</xdr:row>
      <xdr:rowOff>28680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CEFACF1-E33D-4AF5-A064-677A3EB7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6225" y="1181100"/>
          <a:ext cx="15089706" cy="752580"/>
        </a:xfrm>
        <a:prstGeom prst="rect">
          <a:avLst/>
        </a:prstGeom>
      </xdr:spPr>
    </xdr:pic>
    <xdr:clientData/>
  </xdr:twoCellAnchor>
  <xdr:twoCellAnchor editAs="oneCell">
    <xdr:from>
      <xdr:col>15</xdr:col>
      <xdr:colOff>838200</xdr:colOff>
      <xdr:row>11</xdr:row>
      <xdr:rowOff>114300</xdr:rowOff>
    </xdr:from>
    <xdr:to>
      <xdr:col>28</xdr:col>
      <xdr:colOff>448758</xdr:colOff>
      <xdr:row>12</xdr:row>
      <xdr:rowOff>142906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3689DEBC-7624-45D6-9CD0-492B4A48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5475" y="5438775"/>
          <a:ext cx="7763958" cy="2191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600075</xdr:colOff>
      <xdr:row>25</xdr:row>
      <xdr:rowOff>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DE2CE69D-D45E-4BA6-8EA3-FFACEB7B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27</xdr:col>
      <xdr:colOff>572516</xdr:colOff>
      <xdr:row>31</xdr:row>
      <xdr:rowOff>105236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D93676A-DB4C-4803-856A-D404B00D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25275" y="3048000"/>
          <a:ext cx="7278116" cy="3305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24</xdr:row>
      <xdr:rowOff>9525</xdr:rowOff>
    </xdr:from>
    <xdr:to>
      <xdr:col>10</xdr:col>
      <xdr:colOff>361949</xdr:colOff>
      <xdr:row>51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815849-94CA-4907-AB38-840555597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4" connectionId="18" xr16:uid="{1FAB638F-6A8F-4C9B-9A4E-10A32178C156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3" connectionId="23" xr16:uid="{7D5314A9-1EC4-4FED-B504-82A5D2F6AC00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5" connectionId="21" xr16:uid="{7134C0EE-0BA0-4DF8-BD89-4168C7B163AE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2" name="Column2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2" connectionId="22" xr16:uid="{C0C7AF96-152C-4199-8FCC-8DC0C082D2B0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9" xr16:uid="{246D65B7-E1D6-41A3-BF7A-CF9799EACA10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2" connectionId="14" xr16:uid="{2B3F5028-3708-4C4C-9379-2337CF4F0D9E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3" connectionId="15" xr16:uid="{48D297F5-8343-4127-A0B5-859D097EA92A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20" xr16:uid="{730E4B13-0435-47BE-8DA6-FD94B4DF5744}" autoFormatId="16" applyNumberFormats="0" applyBorderFormats="0" applyFontFormats="0" applyPatternFormats="0" applyAlignmentFormats="0" applyWidthHeightFormats="0">
  <queryTableRefresh nextId="3" unboundColumnsLeft="1">
    <queryTableFields count="2">
      <queryTableField id="1" dataBound="0" tableColumnId="1"/>
      <queryTableField id="2" name="Column2" tableColumnId="2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454E5FC-3233-44CD-B4E6-B1CAE27AE747}" name="Nagios" displayName="Nagios" ref="A1:B251" tableType="queryTable" totalsRowShown="0">
  <autoFilter ref="A1:B251" xr:uid="{C587CADB-9077-4B18-B55A-F9CA2C37831E}"/>
  <sortState xmlns:xlrd2="http://schemas.microsoft.com/office/spreadsheetml/2017/richdata2" ref="A2:B251">
    <sortCondition ref="A1:A251"/>
  </sortState>
  <tableColumns count="2">
    <tableColumn id="1" xr3:uid="{3C71E6E1-E6F7-4BDB-A30E-9B7FA089223D}" uniqueName="1" name="Country" queryTableFieldId="1" dataDxfId="14"/>
    <tableColumn id="2" xr3:uid="{2059C2B8-F933-4D9B-A003-64F091D00A9F}" uniqueName="2" name="Value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97B969B-54EE-4900-AEF1-5CCECD31B581}" name="Zabbix" displayName="Zabbix" ref="A1:B251" tableType="queryTable" totalsRowShown="0">
  <autoFilter ref="A1:B251" xr:uid="{E904E2BA-668B-4A93-9263-BB4765BD1C0C}"/>
  <sortState xmlns:xlrd2="http://schemas.microsoft.com/office/spreadsheetml/2017/richdata2" ref="A2:B251">
    <sortCondition ref="A1:A251"/>
  </sortState>
  <tableColumns count="2">
    <tableColumn id="1" xr3:uid="{F1BF7E31-B1A4-48AD-B2F0-7510EDFB0EA9}" uniqueName="1" name="Country" queryTableFieldId="1" dataDxfId="13"/>
    <tableColumn id="2" xr3:uid="{BE23B715-5D68-48E6-9514-1766BB2FFC39}" uniqueName="2" name="Value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56681DE-57EA-457D-8CBC-84D736BB51C7}" name="PaesslerPRTG" displayName="PaesslerPRTG" ref="A1:B251" tableType="queryTable" totalsRowShown="0">
  <autoFilter ref="A1:B251" xr:uid="{F73CFA3B-649E-4521-8A8B-0C227FD40986}"/>
  <sortState xmlns:xlrd2="http://schemas.microsoft.com/office/spreadsheetml/2017/richdata2" ref="A2:B251">
    <sortCondition ref="A1:A251"/>
  </sortState>
  <tableColumns count="2">
    <tableColumn id="1" xr3:uid="{9942C6A4-0F3D-42B4-B1E8-59149A59A588}" uniqueName="1" name="Country" queryTableFieldId="1" dataDxfId="12"/>
    <tableColumn id="2" xr3:uid="{C3873117-DB04-410C-A7CB-AC708E09C68E}" uniqueName="2" name="Value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B72672F-7570-4AA3-B743-AC4DAC039555}" name="solarwinds" displayName="solarwinds" ref="A1:B251" tableType="queryTable" totalsRowShown="0">
  <autoFilter ref="A1:B251" xr:uid="{BD0AFC87-5617-47A6-962E-81746039B343}"/>
  <sortState xmlns:xlrd2="http://schemas.microsoft.com/office/spreadsheetml/2017/richdata2" ref="A2:B251">
    <sortCondition ref="A1:A251"/>
  </sortState>
  <tableColumns count="2">
    <tableColumn id="1" xr3:uid="{509855E3-B964-4701-A613-250495091818}" uniqueName="1" name="Country" queryTableFieldId="1" dataDxfId="11"/>
    <tableColumn id="2" xr3:uid="{A12FC326-803A-4C30-B66F-923472B0E172}" uniqueName="2" name="Value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24F8AF-535D-4BA2-83D6-17007C171A18}" name="ninjaone" displayName="ninjaone" ref="A1:B251" tableType="queryTable" totalsRowShown="0">
  <autoFilter ref="A1:B251" xr:uid="{9829B8FD-725C-4811-8931-8E8C50879F70}"/>
  <sortState xmlns:xlrd2="http://schemas.microsoft.com/office/spreadsheetml/2017/richdata2" ref="A2:B251">
    <sortCondition ref="A1:A251"/>
  </sortState>
  <tableColumns count="2">
    <tableColumn id="1" xr3:uid="{9EA56CC6-6714-4D17-8916-055B39D802F2}" uniqueName="1" name="Country" queryTableFieldId="1" dataDxfId="10"/>
    <tableColumn id="2" xr3:uid="{6D84780B-03CB-4EC7-BBF5-FED71850AE13}" uniqueName="2" name="Value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22B25EF-0D3D-4CF5-8599-4E7380B08CE8}" name="icinga" displayName="icinga" ref="A1:B251" tableType="queryTable" totalsRowShown="0">
  <autoFilter ref="A1:B251" xr:uid="{9FB233F5-18FE-4380-9216-4A9226A13385}"/>
  <sortState xmlns:xlrd2="http://schemas.microsoft.com/office/spreadsheetml/2017/richdata2" ref="A2:B251">
    <sortCondition ref="A1:A251"/>
  </sortState>
  <tableColumns count="2">
    <tableColumn id="1" xr3:uid="{B32C3F7C-67FD-4F9C-B162-25F42DDA8DA4}" uniqueName="1" name="Country" queryTableFieldId="1" dataDxfId="9"/>
    <tableColumn id="2" xr3:uid="{2EF9697A-A5FB-4D83-B9C6-4F8C80CCD689}" uniqueName="2" name="Value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32D2C1C-6179-4628-8BA7-DDDA3077AF64}" name="manageengine" displayName="manageengine" ref="A1:B251" tableType="queryTable" totalsRowShown="0">
  <autoFilter ref="A1:B251" xr:uid="{DBC89E26-FB4E-4491-B2BF-1D9CCC1BB480}"/>
  <sortState xmlns:xlrd2="http://schemas.microsoft.com/office/spreadsheetml/2017/richdata2" ref="A2:B251">
    <sortCondition ref="A1:A251"/>
  </sortState>
  <tableColumns count="2">
    <tableColumn id="1" xr3:uid="{9106B104-4167-4416-ABAD-316A0E308209}" uniqueName="1" name="Country" queryTableFieldId="1" dataDxfId="8"/>
    <tableColumn id="2" xr3:uid="{976904BD-8EB2-4637-A01E-71743AA862C7}" uniqueName="2" name="Value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9491565-1A0F-4DF8-B224-A0C14E150364}" name="opennms" displayName="opennms" ref="A1:B1048576" tableType="queryTable" totalsRowShown="0">
  <autoFilter ref="A1:B1048576" xr:uid="{6FE327C8-B516-451E-A559-B8467211C5B3}"/>
  <sortState xmlns:xlrd2="http://schemas.microsoft.com/office/spreadsheetml/2017/richdata2" ref="A2:B251">
    <sortCondition ref="A1:A251"/>
  </sortState>
  <tableColumns count="2">
    <tableColumn id="1" xr3:uid="{64E4358E-DEB1-4302-8D63-9376D2CE9319}" uniqueName="1" name="Country" queryTableFieldId="1" dataDxfId="7"/>
    <tableColumn id="2" xr3:uid="{9B557F66-356C-40D6-AE0F-10E109088E08}" uniqueName="2" name="Valu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32FB3A0-3AA0-455D-9BCA-AA23F0954E63}">
  <we:reference id="wa104381504" version="1.0.0.0" store="hu-HU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nds.google.com/trends/explore?date=2022-11-05%202023-11-05&amp;q=Zabbix&amp;hl=en-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iau.my-x.hu/myx-free/coco/test/708384120231107004221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explore?date=2022-11-05%202023-11-05&amp;q=Dynatrace&amp;hl=en-U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9428-66C4-4D47-852B-84C772414D29}">
  <sheetPr codeName="Munka1"/>
  <dimension ref="A1:H25"/>
  <sheetViews>
    <sheetView tabSelected="1" zoomScale="85" zoomScaleNormal="85" workbookViewId="0"/>
  </sheetViews>
  <sheetFormatPr defaultRowHeight="14.4"/>
  <cols>
    <col min="1" max="1" width="10.5546875" bestFit="1" customWidth="1"/>
    <col min="2" max="2" width="96.5546875" bestFit="1" customWidth="1"/>
    <col min="3" max="3" width="13.109375" bestFit="1" customWidth="1"/>
    <col min="4" max="4" width="16.109375" bestFit="1" customWidth="1"/>
    <col min="5" max="5" width="62.6640625" bestFit="1" customWidth="1"/>
    <col min="6" max="6" width="20.6640625" bestFit="1" customWidth="1"/>
    <col min="7" max="7" width="16.6640625" bestFit="1" customWidth="1"/>
    <col min="8" max="8" width="18.33203125" bestFit="1" customWidth="1"/>
  </cols>
  <sheetData>
    <row r="1" spans="1:8" ht="15" thickBot="1">
      <c r="A1" t="s">
        <v>266</v>
      </c>
    </row>
    <row r="2" spans="1:8">
      <c r="A2" s="42" t="s">
        <v>416</v>
      </c>
      <c r="B2" s="43" t="s">
        <v>415</v>
      </c>
      <c r="C2" s="43" t="s">
        <v>418</v>
      </c>
      <c r="D2" s="43" t="s">
        <v>297</v>
      </c>
      <c r="E2" s="43"/>
      <c r="F2" s="43"/>
      <c r="G2" s="43"/>
      <c r="H2" s="44"/>
    </row>
    <row r="3" spans="1:8">
      <c r="A3" s="45">
        <v>0</v>
      </c>
      <c r="B3" s="40" t="s">
        <v>265</v>
      </c>
      <c r="C3" s="40" t="s">
        <v>290</v>
      </c>
      <c r="D3" s="41" t="s">
        <v>291</v>
      </c>
      <c r="E3" s="40"/>
      <c r="F3" s="40"/>
      <c r="G3" s="40"/>
      <c r="H3" s="46"/>
    </row>
    <row r="4" spans="1:8">
      <c r="A4" s="45">
        <v>1</v>
      </c>
      <c r="B4" s="40" t="s">
        <v>292</v>
      </c>
      <c r="C4" s="40" t="s">
        <v>417</v>
      </c>
      <c r="D4" s="41" t="s">
        <v>298</v>
      </c>
      <c r="E4" s="40" t="s">
        <v>293</v>
      </c>
      <c r="F4" s="40" t="s">
        <v>294</v>
      </c>
      <c r="G4" s="40" t="s">
        <v>295</v>
      </c>
      <c r="H4" s="46" t="s">
        <v>296</v>
      </c>
    </row>
    <row r="5" spans="1:8">
      <c r="A5" s="45">
        <v>2</v>
      </c>
      <c r="B5" s="40" t="s">
        <v>299</v>
      </c>
      <c r="C5" s="40"/>
      <c r="D5" s="40"/>
      <c r="E5" s="40" t="s">
        <v>425</v>
      </c>
      <c r="F5" s="40"/>
      <c r="G5" s="40"/>
      <c r="H5" s="46"/>
    </row>
    <row r="6" spans="1:8" ht="15" thickBot="1">
      <c r="A6" s="47">
        <v>3</v>
      </c>
      <c r="B6" s="48" t="s">
        <v>300</v>
      </c>
      <c r="C6" s="48" t="s">
        <v>417</v>
      </c>
      <c r="D6" s="49" t="s">
        <v>261</v>
      </c>
      <c r="E6" s="48" t="s">
        <v>303</v>
      </c>
      <c r="F6" s="48"/>
      <c r="G6" s="48"/>
      <c r="H6" s="50"/>
    </row>
    <row r="7" spans="1:8" ht="15" thickBot="1">
      <c r="D7" s="51"/>
      <c r="H7" s="26"/>
    </row>
    <row r="8" spans="1:8" ht="15" thickBot="1">
      <c r="A8" t="s">
        <v>423</v>
      </c>
      <c r="D8" s="12"/>
      <c r="F8" s="66" t="s">
        <v>421</v>
      </c>
      <c r="G8" s="67"/>
      <c r="H8" s="68"/>
    </row>
    <row r="9" spans="1:8">
      <c r="A9" s="42" t="s">
        <v>416</v>
      </c>
      <c r="B9" s="43" t="s">
        <v>289</v>
      </c>
      <c r="C9" s="43" t="s">
        <v>418</v>
      </c>
      <c r="D9" s="43" t="s">
        <v>297</v>
      </c>
      <c r="E9" s="58" t="s">
        <v>420</v>
      </c>
      <c r="F9" s="61" t="s">
        <v>308</v>
      </c>
      <c r="G9" s="53" t="s">
        <v>309</v>
      </c>
      <c r="H9" s="54" t="s">
        <v>310</v>
      </c>
    </row>
    <row r="10" spans="1:8">
      <c r="A10" s="45">
        <v>1</v>
      </c>
      <c r="B10" s="40" t="s">
        <v>264</v>
      </c>
      <c r="C10" s="40" t="s">
        <v>290</v>
      </c>
      <c r="D10" s="41" t="s">
        <v>311</v>
      </c>
      <c r="E10" s="59" t="s">
        <v>307</v>
      </c>
      <c r="F10" s="62" t="str">
        <f t="array" ref="F10:H10">TRANSPOSE('Q1'!A2:A4)</f>
        <v>Germany</v>
      </c>
      <c r="G10" s="52" t="str">
        <v>Australia</v>
      </c>
      <c r="H10" s="55" t="str">
        <v>Portugal</v>
      </c>
    </row>
    <row r="11" spans="1:8">
      <c r="A11" s="45">
        <v>2</v>
      </c>
      <c r="B11" s="40" t="s">
        <v>316</v>
      </c>
      <c r="C11" s="40" t="s">
        <v>290</v>
      </c>
      <c r="D11" s="41" t="s">
        <v>312</v>
      </c>
      <c r="E11" s="59" t="s">
        <v>317</v>
      </c>
      <c r="F11" s="62" t="s">
        <v>422</v>
      </c>
      <c r="G11" s="52" t="s">
        <v>422</v>
      </c>
      <c r="H11" s="55" t="s">
        <v>422</v>
      </c>
    </row>
    <row r="12" spans="1:8">
      <c r="A12" s="45">
        <v>3</v>
      </c>
      <c r="B12" s="40" t="s">
        <v>318</v>
      </c>
      <c r="C12" s="40" t="s">
        <v>290</v>
      </c>
      <c r="D12" s="41" t="s">
        <v>313</v>
      </c>
      <c r="E12" s="59" t="s">
        <v>322</v>
      </c>
      <c r="F12" s="62" t="str">
        <f t="array" ref="F12:H12">TRANSPOSE('Q2'!C22:C24)</f>
        <v>Ninja One</v>
      </c>
      <c r="G12" s="52" t="str">
        <v>OpenNMS</v>
      </c>
      <c r="H12" s="55" t="str">
        <v>Zabbix</v>
      </c>
    </row>
    <row r="13" spans="1:8" ht="15" thickBot="1">
      <c r="A13" s="47">
        <v>5</v>
      </c>
      <c r="B13" s="48" t="s">
        <v>419</v>
      </c>
      <c r="C13" s="48" t="s">
        <v>290</v>
      </c>
      <c r="D13" s="49" t="s">
        <v>414</v>
      </c>
      <c r="E13" s="60" t="s">
        <v>430</v>
      </c>
      <c r="F13" s="63" t="str">
        <f t="array" ref="F13:H13">TRANSPOSE('Ranked DATA'!Q20:Q22)</f>
        <v>Russia</v>
      </c>
      <c r="G13" s="56" t="str">
        <v>Australia</v>
      </c>
      <c r="H13" s="57" t="str">
        <v>United Kingdom</v>
      </c>
    </row>
    <row r="18" spans="2:4" ht="15" customHeight="1">
      <c r="B18" s="10"/>
      <c r="C18" s="10"/>
      <c r="D18" s="10"/>
    </row>
    <row r="19" spans="2:4" ht="15" customHeight="1">
      <c r="B19" s="10"/>
      <c r="C19" s="10"/>
      <c r="D19" s="10"/>
    </row>
    <row r="20" spans="2:4" ht="15" customHeight="1">
      <c r="B20" s="10"/>
      <c r="C20" s="10"/>
      <c r="D20" s="10"/>
    </row>
    <row r="21" spans="2:4" ht="15" customHeight="1">
      <c r="B21" s="10"/>
      <c r="C21" s="10"/>
      <c r="D21" s="10"/>
    </row>
    <row r="22" spans="2:4" ht="15" customHeight="1">
      <c r="B22" s="10"/>
      <c r="C22" s="10"/>
      <c r="D22" s="10"/>
    </row>
    <row r="23" spans="2:4" ht="15" customHeight="1">
      <c r="B23" s="10"/>
      <c r="C23" s="10"/>
      <c r="D23" s="10"/>
    </row>
    <row r="24" spans="2:4" ht="15" customHeight="1">
      <c r="B24" s="10"/>
      <c r="C24" s="10"/>
      <c r="D24" s="10"/>
    </row>
    <row r="25" spans="2:4" ht="15" customHeight="1">
      <c r="B25" s="10"/>
      <c r="C25" s="10"/>
      <c r="D25" s="10"/>
    </row>
  </sheetData>
  <mergeCells count="1">
    <mergeCell ref="F8:H8"/>
  </mergeCells>
  <hyperlinks>
    <hyperlink ref="D3" location="ChatGPT!A1" display="ChatGPT válasza" xr:uid="{2766D708-EC23-428E-903C-6982BFDED772}"/>
    <hyperlink ref="D4" r:id="rId1" xr:uid="{35AB01F7-95EB-4E3D-8FCA-ABB5324D4AB8}"/>
    <hyperlink ref="D6" location="'Country selection'!A1" display="Countries" xr:uid="{FFE8C376-2A65-403A-A3B4-F75EEC009C6B}"/>
    <hyperlink ref="D10" location="'Q1'!A1" display="Q1" xr:uid="{1ADB358F-38F2-425F-8A77-FEAC967424E2}"/>
    <hyperlink ref="D11" location="'Q2'!A1" display="Q2" xr:uid="{74F8A024-16F0-4A65-BBC5-053EBF7F50FC}"/>
    <hyperlink ref="D12" location="'Q2'!A1" display="Q2" xr:uid="{5EC46CDC-46E9-4326-94A2-75547D6877C1}"/>
    <hyperlink ref="D13" location="'Ranked DATA'!A1" display="Ranked DATA" xr:uid="{6A638B4B-264F-420E-AA4D-3CF3E878D37B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9AB6-0646-4691-9545-46F8E8ACCAC5}">
  <sheetPr codeName="Munka2"/>
  <dimension ref="A1:B17"/>
  <sheetViews>
    <sheetView workbookViewId="0"/>
  </sheetViews>
  <sheetFormatPr defaultRowHeight="14.4"/>
  <sheetData>
    <row r="1" spans="1:2">
      <c r="A1" t="s">
        <v>288</v>
      </c>
      <c r="B1" t="s">
        <v>287</v>
      </c>
    </row>
    <row r="2" spans="1:2" ht="19.2">
      <c r="A2" t="s">
        <v>289</v>
      </c>
      <c r="B2" s="13" t="s">
        <v>286</v>
      </c>
    </row>
    <row r="4" spans="1:2">
      <c r="A4" t="s">
        <v>290</v>
      </c>
      <c r="B4" t="s">
        <v>276</v>
      </c>
    </row>
    <row r="6" spans="1:2">
      <c r="B6" t="s">
        <v>277</v>
      </c>
    </row>
    <row r="7" spans="1:2">
      <c r="B7" t="s">
        <v>278</v>
      </c>
    </row>
    <row r="8" spans="1:2">
      <c r="B8" t="s">
        <v>279</v>
      </c>
    </row>
    <row r="9" spans="1:2">
      <c r="B9" t="s">
        <v>280</v>
      </c>
    </row>
    <row r="10" spans="1:2">
      <c r="B10" t="s">
        <v>283</v>
      </c>
    </row>
    <row r="11" spans="1:2">
      <c r="B11" t="s">
        <v>305</v>
      </c>
    </row>
    <row r="12" spans="1:2">
      <c r="B12" t="s">
        <v>281</v>
      </c>
    </row>
    <row r="13" spans="1:2">
      <c r="B13" t="s">
        <v>284</v>
      </c>
    </row>
    <row r="14" spans="1:2">
      <c r="B14" t="s">
        <v>431</v>
      </c>
    </row>
    <row r="15" spans="1:2">
      <c r="B15" t="s">
        <v>285</v>
      </c>
    </row>
    <row r="17" spans="2:2">
      <c r="B17" t="s">
        <v>282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284A-2405-4596-92A5-02F185914D3B}">
  <sheetPr codeName="Munka3" filterMode="1"/>
  <dimension ref="A1:N251"/>
  <sheetViews>
    <sheetView workbookViewId="0">
      <selection activeCell="B15" sqref="B15"/>
    </sheetView>
  </sheetViews>
  <sheetFormatPr defaultRowHeight="14.4"/>
  <cols>
    <col min="1" max="1" width="37.109375" style="17" bestFit="1" customWidth="1"/>
    <col min="2" max="2" width="10.33203125" style="17" bestFit="1" customWidth="1"/>
  </cols>
  <sheetData>
    <row r="1" spans="1:14">
      <c r="A1" s="64" t="s">
        <v>9</v>
      </c>
      <c r="B1" s="65" t="s">
        <v>301</v>
      </c>
      <c r="C1" t="s">
        <v>1</v>
      </c>
      <c r="D1" t="s">
        <v>0</v>
      </c>
      <c r="E1" t="s">
        <v>260</v>
      </c>
      <c r="F1" t="s">
        <v>4</v>
      </c>
      <c r="G1" t="s">
        <v>306</v>
      </c>
      <c r="H1" t="s">
        <v>8</v>
      </c>
      <c r="I1" t="s">
        <v>2</v>
      </c>
      <c r="J1" t="s">
        <v>302</v>
      </c>
      <c r="K1" t="s">
        <v>433</v>
      </c>
      <c r="N1" t="str">
        <f>Netdata!B:B</f>
        <v>Value</v>
      </c>
    </row>
    <row r="2" spans="1:14" hidden="1">
      <c r="A2" t="str">
        <f>PaesslerPRTG[[#This Row],[Country]]</f>
        <v>Afghanistan</v>
      </c>
      <c r="B2">
        <f>PaesslerPRTG[[#This Row],[Value]]</f>
        <v>0</v>
      </c>
      <c r="C2">
        <f>Nagios[[#This Row],[Value]]</f>
        <v>0</v>
      </c>
      <c r="D2">
        <f>Zabbix[[#This Row],[Value]]</f>
        <v>0</v>
      </c>
      <c r="E2">
        <f>solarwinds[[#This Row],[Value]]</f>
        <v>0</v>
      </c>
      <c r="F2">
        <f>ninjaone[[#This Row],[Value]]</f>
        <v>0</v>
      </c>
      <c r="H2">
        <f>manageengine[[#This Row],[Value]]</f>
        <v>0</v>
      </c>
      <c r="I2">
        <f>icinga[[#This Row],[Value]]</f>
        <v>0</v>
      </c>
      <c r="J2">
        <f>opennms[[#This Row],[Value]]</f>
        <v>0</v>
      </c>
      <c r="K2">
        <f>Netdata!B:B</f>
        <v>0</v>
      </c>
      <c r="L2" t="e">
        <f>dara</f>
        <v>#NAME?</v>
      </c>
    </row>
    <row r="3" spans="1:14" hidden="1">
      <c r="A3" t="str">
        <f>PaesslerPRTG[[#This Row],[Country]]</f>
        <v>Åland Islands</v>
      </c>
      <c r="B3">
        <f>PaesslerPRTG[[#This Row],[Value]]</f>
        <v>0</v>
      </c>
      <c r="C3">
        <f>Nagios[[#This Row],[Value]]</f>
        <v>0</v>
      </c>
      <c r="D3">
        <f>Zabbix[[#This Row],[Value]]</f>
        <v>0</v>
      </c>
      <c r="E3">
        <f>solarwinds[[#This Row],[Value]]</f>
        <v>0</v>
      </c>
      <c r="F3">
        <f>ninjaone[[#This Row],[Value]]</f>
        <v>0</v>
      </c>
      <c r="H3">
        <f>manageengine[[#This Row],[Value]]</f>
        <v>0</v>
      </c>
      <c r="I3">
        <f>icinga[[#This Row],[Value]]</f>
        <v>0</v>
      </c>
      <c r="J3">
        <f>opennms[[#This Row],[Value]]</f>
        <v>0</v>
      </c>
      <c r="K3">
        <f>Netdata!B:B</f>
        <v>0</v>
      </c>
    </row>
    <row r="4" spans="1:14" hidden="1">
      <c r="A4" t="str">
        <f>PaesslerPRTG[[#This Row],[Country]]</f>
        <v>Albania</v>
      </c>
      <c r="B4">
        <f>PaesslerPRTG[[#This Row],[Value]]</f>
        <v>0</v>
      </c>
      <c r="C4">
        <f>Nagios[[#This Row],[Value]]</f>
        <v>0</v>
      </c>
      <c r="D4">
        <f>Zabbix[[#This Row],[Value]]</f>
        <v>0</v>
      </c>
      <c r="E4">
        <f>solarwinds[[#This Row],[Value]]</f>
        <v>0</v>
      </c>
      <c r="F4">
        <f>ninjaone[[#This Row],[Value]]</f>
        <v>0</v>
      </c>
      <c r="H4">
        <f>manageengine[[#This Row],[Value]]</f>
        <v>0</v>
      </c>
      <c r="I4">
        <f>icinga[[#This Row],[Value]]</f>
        <v>0</v>
      </c>
      <c r="J4">
        <f>opennms[[#This Row],[Value]]</f>
        <v>0</v>
      </c>
      <c r="K4">
        <f>Netdata!B:B</f>
        <v>0</v>
      </c>
    </row>
    <row r="5" spans="1:14" hidden="1">
      <c r="A5" t="str">
        <f>PaesslerPRTG[[#This Row],[Country]]</f>
        <v>Algeria</v>
      </c>
      <c r="B5">
        <f>PaesslerPRTG[[#This Row],[Value]]</f>
        <v>0</v>
      </c>
      <c r="C5">
        <f>Nagios[[#This Row],[Value]]</f>
        <v>14</v>
      </c>
      <c r="D5">
        <f>Zabbix[[#This Row],[Value]]</f>
        <v>5</v>
      </c>
      <c r="E5">
        <f>solarwinds[[#This Row],[Value]]</f>
        <v>0</v>
      </c>
      <c r="F5">
        <f>ninjaone[[#This Row],[Value]]</f>
        <v>0</v>
      </c>
      <c r="H5">
        <f>manageengine[[#This Row],[Value]]</f>
        <v>12</v>
      </c>
      <c r="I5">
        <f>icinga[[#This Row],[Value]]</f>
        <v>0</v>
      </c>
      <c r="J5">
        <f>opennms[[#This Row],[Value]]</f>
        <v>0</v>
      </c>
      <c r="K5">
        <f>Netdata!B:B</f>
        <v>0</v>
      </c>
    </row>
    <row r="6" spans="1:14" hidden="1">
      <c r="A6" t="str">
        <f>PaesslerPRTG[[#This Row],[Country]]</f>
        <v>American Samoa</v>
      </c>
      <c r="B6">
        <f>PaesslerPRTG[[#This Row],[Value]]</f>
        <v>0</v>
      </c>
      <c r="C6">
        <f>Nagios[[#This Row],[Value]]</f>
        <v>0</v>
      </c>
      <c r="D6">
        <f>Zabbix[[#This Row],[Value]]</f>
        <v>0</v>
      </c>
      <c r="E6">
        <f>solarwinds[[#This Row],[Value]]</f>
        <v>0</v>
      </c>
      <c r="F6">
        <f>ninjaone[[#This Row],[Value]]</f>
        <v>0</v>
      </c>
      <c r="H6">
        <f>manageengine[[#This Row],[Value]]</f>
        <v>0</v>
      </c>
      <c r="I6">
        <f>icinga[[#This Row],[Value]]</f>
        <v>0</v>
      </c>
      <c r="J6">
        <f>opennms[[#This Row],[Value]]</f>
        <v>0</v>
      </c>
      <c r="K6">
        <f>Netdata!B:B</f>
        <v>0</v>
      </c>
    </row>
    <row r="7" spans="1:14" hidden="1">
      <c r="A7" t="str">
        <f>PaesslerPRTG[[#This Row],[Country]]</f>
        <v>Andorra</v>
      </c>
      <c r="B7">
        <f>PaesslerPRTG[[#This Row],[Value]]</f>
        <v>0</v>
      </c>
      <c r="C7">
        <f>Nagios[[#This Row],[Value]]</f>
        <v>0</v>
      </c>
      <c r="D7">
        <f>Zabbix[[#This Row],[Value]]</f>
        <v>0</v>
      </c>
      <c r="E7">
        <f>solarwinds[[#This Row],[Value]]</f>
        <v>0</v>
      </c>
      <c r="F7">
        <f>ninjaone[[#This Row],[Value]]</f>
        <v>0</v>
      </c>
      <c r="H7">
        <f>manageengine[[#This Row],[Value]]</f>
        <v>0</v>
      </c>
      <c r="I7">
        <f>icinga[[#This Row],[Value]]</f>
        <v>0</v>
      </c>
      <c r="J7">
        <f>opennms[[#This Row],[Value]]</f>
        <v>0</v>
      </c>
      <c r="K7">
        <f>Netdata!B:B</f>
        <v>0</v>
      </c>
    </row>
    <row r="8" spans="1:14" hidden="1">
      <c r="A8" t="str">
        <f>PaesslerPRTG[[#This Row],[Country]]</f>
        <v>Angola</v>
      </c>
      <c r="B8">
        <f>PaesslerPRTG[[#This Row],[Value]]</f>
        <v>49</v>
      </c>
      <c r="C8">
        <f>Nagios[[#This Row],[Value]]</f>
        <v>0</v>
      </c>
      <c r="D8">
        <f>Zabbix[[#This Row],[Value]]</f>
        <v>0</v>
      </c>
      <c r="E8">
        <f>solarwinds[[#This Row],[Value]]</f>
        <v>0</v>
      </c>
      <c r="F8">
        <f>ninjaone[[#This Row],[Value]]</f>
        <v>0</v>
      </c>
      <c r="H8">
        <f>manageengine[[#This Row],[Value]]</f>
        <v>0</v>
      </c>
      <c r="I8">
        <f>icinga[[#This Row],[Value]]</f>
        <v>0</v>
      </c>
      <c r="J8">
        <f>opennms[[#This Row],[Value]]</f>
        <v>0</v>
      </c>
      <c r="K8">
        <f>Netdata!B:B</f>
        <v>0</v>
      </c>
    </row>
    <row r="9" spans="1:14" hidden="1">
      <c r="A9" t="str">
        <f>PaesslerPRTG[[#This Row],[Country]]</f>
        <v>Anguilla</v>
      </c>
      <c r="B9">
        <f>PaesslerPRTG[[#This Row],[Value]]</f>
        <v>0</v>
      </c>
      <c r="C9">
        <f>Nagios[[#This Row],[Value]]</f>
        <v>0</v>
      </c>
      <c r="D9">
        <f>Zabbix[[#This Row],[Value]]</f>
        <v>0</v>
      </c>
      <c r="E9">
        <f>solarwinds[[#This Row],[Value]]</f>
        <v>0</v>
      </c>
      <c r="F9">
        <f>ninjaone[[#This Row],[Value]]</f>
        <v>0</v>
      </c>
      <c r="H9">
        <f>manageengine[[#This Row],[Value]]</f>
        <v>0</v>
      </c>
      <c r="I9">
        <f>icinga[[#This Row],[Value]]</f>
        <v>0</v>
      </c>
      <c r="J9">
        <f>opennms[[#This Row],[Value]]</f>
        <v>0</v>
      </c>
      <c r="K9">
        <f>Netdata!B:B</f>
        <v>0</v>
      </c>
    </row>
    <row r="10" spans="1:14" hidden="1">
      <c r="A10" t="str">
        <f>PaesslerPRTG[[#This Row],[Country]]</f>
        <v>Antarctica</v>
      </c>
      <c r="B10">
        <f>PaesslerPRTG[[#This Row],[Value]]</f>
        <v>0</v>
      </c>
      <c r="C10">
        <f>Nagios[[#This Row],[Value]]</f>
        <v>0</v>
      </c>
      <c r="D10">
        <f>Zabbix[[#This Row],[Value]]</f>
        <v>0</v>
      </c>
      <c r="E10">
        <f>solarwinds[[#This Row],[Value]]</f>
        <v>0</v>
      </c>
      <c r="F10">
        <f>ninjaone[[#This Row],[Value]]</f>
        <v>0</v>
      </c>
      <c r="H10">
        <f>manageengine[[#This Row],[Value]]</f>
        <v>0</v>
      </c>
      <c r="I10">
        <f>icinga[[#This Row],[Value]]</f>
        <v>0</v>
      </c>
      <c r="J10">
        <f>opennms[[#This Row],[Value]]</f>
        <v>0</v>
      </c>
      <c r="K10">
        <f>Netdata!B:B</f>
        <v>0</v>
      </c>
    </row>
    <row r="11" spans="1:14" hidden="1">
      <c r="A11" t="str">
        <f>PaesslerPRTG[[#This Row],[Country]]</f>
        <v>Antigua &amp; Barbuda</v>
      </c>
      <c r="B11">
        <f>PaesslerPRTG[[#This Row],[Value]]</f>
        <v>0</v>
      </c>
      <c r="C11">
        <f>Nagios[[#This Row],[Value]]</f>
        <v>0</v>
      </c>
      <c r="D11">
        <f>Zabbix[[#This Row],[Value]]</f>
        <v>0</v>
      </c>
      <c r="E11">
        <f>solarwinds[[#This Row],[Value]]</f>
        <v>0</v>
      </c>
      <c r="F11">
        <f>ninjaone[[#This Row],[Value]]</f>
        <v>0</v>
      </c>
      <c r="H11">
        <f>manageengine[[#This Row],[Value]]</f>
        <v>0</v>
      </c>
      <c r="I11">
        <f>icinga[[#This Row],[Value]]</f>
        <v>0</v>
      </c>
      <c r="J11">
        <f>opennms[[#This Row],[Value]]</f>
        <v>0</v>
      </c>
      <c r="K11">
        <f>Netdata!B:B</f>
        <v>0</v>
      </c>
    </row>
    <row r="12" spans="1:14" hidden="1">
      <c r="A12" t="str">
        <f>PaesslerPRTG[[#This Row],[Country]]</f>
        <v>Argentina</v>
      </c>
      <c r="B12">
        <f>PaesslerPRTG[[#This Row],[Value]]</f>
        <v>10</v>
      </c>
      <c r="C12">
        <f>Nagios[[#This Row],[Value]]</f>
        <v>12</v>
      </c>
      <c r="D12">
        <f>Zabbix[[#This Row],[Value]]</f>
        <v>8</v>
      </c>
      <c r="E12">
        <f>solarwinds[[#This Row],[Value]]</f>
        <v>3</v>
      </c>
      <c r="F12">
        <f>ninjaone[[#This Row],[Value]]</f>
        <v>9</v>
      </c>
      <c r="H12">
        <f>manageengine[[#This Row],[Value]]</f>
        <v>8</v>
      </c>
      <c r="I12">
        <f>icinga[[#This Row],[Value]]</f>
        <v>6</v>
      </c>
      <c r="J12">
        <f>opennms[[#This Row],[Value]]</f>
        <v>0</v>
      </c>
      <c r="K12">
        <f>Netdata!B:B</f>
        <v>3</v>
      </c>
    </row>
    <row r="13" spans="1:14" hidden="1">
      <c r="A13" t="str">
        <f>PaesslerPRTG[[#This Row],[Country]]</f>
        <v>Armenia</v>
      </c>
      <c r="B13">
        <f>PaesslerPRTG[[#This Row],[Value]]</f>
        <v>0</v>
      </c>
      <c r="C13">
        <f>Nagios[[#This Row],[Value]]</f>
        <v>0</v>
      </c>
      <c r="D13">
        <f>Zabbix[[#This Row],[Value]]</f>
        <v>44</v>
      </c>
      <c r="E13">
        <f>solarwinds[[#This Row],[Value]]</f>
        <v>0</v>
      </c>
      <c r="F13">
        <f>ninjaone[[#This Row],[Value]]</f>
        <v>0</v>
      </c>
      <c r="H13">
        <f>manageengine[[#This Row],[Value]]</f>
        <v>0</v>
      </c>
      <c r="I13">
        <f>icinga[[#This Row],[Value]]</f>
        <v>0</v>
      </c>
      <c r="J13">
        <f>opennms[[#This Row],[Value]]</f>
        <v>0</v>
      </c>
      <c r="K13">
        <f>Netdata!B:B</f>
        <v>0</v>
      </c>
    </row>
    <row r="14" spans="1:14" hidden="1">
      <c r="A14" t="str">
        <f>PaesslerPRTG[[#This Row],[Country]]</f>
        <v>Aruba</v>
      </c>
      <c r="B14">
        <f>PaesslerPRTG[[#This Row],[Value]]</f>
        <v>0</v>
      </c>
      <c r="C14">
        <f>Nagios[[#This Row],[Value]]</f>
        <v>0</v>
      </c>
      <c r="D14">
        <f>Zabbix[[#This Row],[Value]]</f>
        <v>0</v>
      </c>
      <c r="E14">
        <f>solarwinds[[#This Row],[Value]]</f>
        <v>0</v>
      </c>
      <c r="F14">
        <f>ninjaone[[#This Row],[Value]]</f>
        <v>0</v>
      </c>
      <c r="H14">
        <f>manageengine[[#This Row],[Value]]</f>
        <v>0</v>
      </c>
      <c r="I14">
        <f>icinga[[#This Row],[Value]]</f>
        <v>0</v>
      </c>
      <c r="J14">
        <f>opennms[[#This Row],[Value]]</f>
        <v>0</v>
      </c>
      <c r="K14">
        <f>Netdata!B:B</f>
        <v>0</v>
      </c>
    </row>
    <row r="15" spans="1:14">
      <c r="A15" s="17" t="str">
        <f>PaesslerPRTG[[#This Row],[Country]]</f>
        <v>Australia</v>
      </c>
      <c r="B15" s="17">
        <f>PaesslerPRTG[[#This Row],[Value]]</f>
        <v>28</v>
      </c>
      <c r="C15">
        <f>Nagios[[#This Row],[Value]]</f>
        <v>14</v>
      </c>
      <c r="D15">
        <f>Zabbix[[#This Row],[Value]]</f>
        <v>6</v>
      </c>
      <c r="E15">
        <f>solarwinds[[#This Row],[Value]]</f>
        <v>31</v>
      </c>
      <c r="F15">
        <f>ninjaone[[#This Row],[Value]]</f>
        <v>51</v>
      </c>
      <c r="G15">
        <f>DynaTrace!B1:B251</f>
        <v>16</v>
      </c>
      <c r="H15">
        <f>manageengine[[#This Row],[Value]]</f>
        <v>31</v>
      </c>
      <c r="I15">
        <f>icinga[[#This Row],[Value]]</f>
        <v>13</v>
      </c>
      <c r="J15">
        <f>opennms[[#This Row],[Value]]</f>
        <v>31</v>
      </c>
      <c r="K15">
        <f>Netdata!B:B</f>
        <v>5</v>
      </c>
    </row>
    <row r="16" spans="1:14" hidden="1">
      <c r="A16" t="str">
        <f>PaesslerPRTG[[#This Row],[Country]]</f>
        <v>Austria</v>
      </c>
      <c r="B16">
        <f>PaesslerPRTG[[#This Row],[Value]]</f>
        <v>37</v>
      </c>
      <c r="C16">
        <f>Nagios[[#This Row],[Value]]</f>
        <v>26</v>
      </c>
      <c r="D16">
        <f>Zabbix[[#This Row],[Value]]</f>
        <v>13</v>
      </c>
      <c r="E16">
        <f>solarwinds[[#This Row],[Value]]</f>
        <v>11</v>
      </c>
      <c r="F16">
        <f>ninjaone[[#This Row],[Value]]</f>
        <v>0</v>
      </c>
      <c r="H16">
        <f>manageengine[[#This Row],[Value]]</f>
        <v>14</v>
      </c>
      <c r="I16">
        <f>icinga[[#This Row],[Value]]</f>
        <v>100</v>
      </c>
      <c r="J16">
        <f>opennms[[#This Row],[Value]]</f>
        <v>31</v>
      </c>
      <c r="K16">
        <f>Netdata!B:B</f>
        <v>8</v>
      </c>
    </row>
    <row r="17" spans="1:11" hidden="1">
      <c r="A17" t="str">
        <f>PaesslerPRTG[[#This Row],[Country]]</f>
        <v>Azerbaijan</v>
      </c>
      <c r="B17">
        <f>PaesslerPRTG[[#This Row],[Value]]</f>
        <v>26</v>
      </c>
      <c r="C17">
        <f>Nagios[[#This Row],[Value]]</f>
        <v>0</v>
      </c>
      <c r="D17">
        <f>Zabbix[[#This Row],[Value]]</f>
        <v>18</v>
      </c>
      <c r="E17">
        <f>solarwinds[[#This Row],[Value]]</f>
        <v>15</v>
      </c>
      <c r="F17">
        <f>ninjaone[[#This Row],[Value]]</f>
        <v>0</v>
      </c>
      <c r="H17">
        <f>manageengine[[#This Row],[Value]]</f>
        <v>50</v>
      </c>
      <c r="I17">
        <f>icinga[[#This Row],[Value]]</f>
        <v>0</v>
      </c>
      <c r="J17">
        <f>opennms[[#This Row],[Value]]</f>
        <v>0</v>
      </c>
      <c r="K17">
        <f>Netdata!B:B</f>
        <v>0</v>
      </c>
    </row>
    <row r="18" spans="1:11" hidden="1">
      <c r="A18" t="str">
        <f>PaesslerPRTG[[#This Row],[Country]]</f>
        <v>Bahamas</v>
      </c>
      <c r="B18">
        <f>PaesslerPRTG[[#This Row],[Value]]</f>
        <v>0</v>
      </c>
      <c r="C18">
        <f>Nagios[[#This Row],[Value]]</f>
        <v>0</v>
      </c>
      <c r="D18">
        <f>Zabbix[[#This Row],[Value]]</f>
        <v>0</v>
      </c>
      <c r="E18">
        <f>solarwinds[[#This Row],[Value]]</f>
        <v>0</v>
      </c>
      <c r="F18">
        <f>ninjaone[[#This Row],[Value]]</f>
        <v>0</v>
      </c>
      <c r="H18">
        <f>manageengine[[#This Row],[Value]]</f>
        <v>0</v>
      </c>
      <c r="I18">
        <f>icinga[[#This Row],[Value]]</f>
        <v>0</v>
      </c>
      <c r="J18">
        <f>opennms[[#This Row],[Value]]</f>
        <v>0</v>
      </c>
      <c r="K18">
        <f>Netdata!B:B</f>
        <v>0</v>
      </c>
    </row>
    <row r="19" spans="1:11" hidden="1">
      <c r="A19" t="str">
        <f>PaesslerPRTG[[#This Row],[Country]]</f>
        <v>Bahrain</v>
      </c>
      <c r="B19">
        <f>PaesslerPRTG[[#This Row],[Value]]</f>
        <v>0</v>
      </c>
      <c r="C19">
        <f>Nagios[[#This Row],[Value]]</f>
        <v>0</v>
      </c>
      <c r="D19">
        <f>Zabbix[[#This Row],[Value]]</f>
        <v>0</v>
      </c>
      <c r="E19">
        <f>solarwinds[[#This Row],[Value]]</f>
        <v>0</v>
      </c>
      <c r="F19">
        <f>ninjaone[[#This Row],[Value]]</f>
        <v>0</v>
      </c>
      <c r="H19">
        <f>manageengine[[#This Row],[Value]]</f>
        <v>0</v>
      </c>
      <c r="I19">
        <f>icinga[[#This Row],[Value]]</f>
        <v>0</v>
      </c>
      <c r="J19">
        <f>opennms[[#This Row],[Value]]</f>
        <v>0</v>
      </c>
      <c r="K19">
        <f>Netdata!B:B</f>
        <v>0</v>
      </c>
    </row>
    <row r="20" spans="1:11" hidden="1">
      <c r="A20" t="str">
        <f>PaesslerPRTG[[#This Row],[Country]]</f>
        <v>Bangladesh</v>
      </c>
      <c r="B20">
        <f>PaesslerPRTG[[#This Row],[Value]]</f>
        <v>5</v>
      </c>
      <c r="C20">
        <f>Nagios[[#This Row],[Value]]</f>
        <v>12</v>
      </c>
      <c r="D20">
        <f>Zabbix[[#This Row],[Value]]</f>
        <v>4</v>
      </c>
      <c r="E20">
        <f>solarwinds[[#This Row],[Value]]</f>
        <v>6</v>
      </c>
      <c r="F20">
        <f>ninjaone[[#This Row],[Value]]</f>
        <v>20</v>
      </c>
      <c r="H20">
        <f>manageengine[[#This Row],[Value]]</f>
        <v>14</v>
      </c>
      <c r="I20">
        <f>icinga[[#This Row],[Value]]</f>
        <v>0</v>
      </c>
      <c r="J20">
        <f>opennms[[#This Row],[Value]]</f>
        <v>0</v>
      </c>
      <c r="K20">
        <f>Netdata!B:B</f>
        <v>0</v>
      </c>
    </row>
    <row r="21" spans="1:11" hidden="1">
      <c r="A21" t="str">
        <f>PaesslerPRTG[[#This Row],[Country]]</f>
        <v>Barbados</v>
      </c>
      <c r="B21">
        <f>PaesslerPRTG[[#This Row],[Value]]</f>
        <v>0</v>
      </c>
      <c r="C21">
        <f>Nagios[[#This Row],[Value]]</f>
        <v>0</v>
      </c>
      <c r="D21">
        <f>Zabbix[[#This Row],[Value]]</f>
        <v>0</v>
      </c>
      <c r="E21">
        <f>solarwinds[[#This Row],[Value]]</f>
        <v>0</v>
      </c>
      <c r="F21">
        <f>ninjaone[[#This Row],[Value]]</f>
        <v>0</v>
      </c>
      <c r="H21">
        <f>manageengine[[#This Row],[Value]]</f>
        <v>0</v>
      </c>
      <c r="I21">
        <f>icinga[[#This Row],[Value]]</f>
        <v>0</v>
      </c>
      <c r="J21">
        <f>opennms[[#This Row],[Value]]</f>
        <v>0</v>
      </c>
      <c r="K21">
        <f>Netdata!B:B</f>
        <v>0</v>
      </c>
    </row>
    <row r="22" spans="1:11" hidden="1">
      <c r="A22" t="str">
        <f>PaesslerPRTG[[#This Row],[Country]]</f>
        <v>Belarus</v>
      </c>
      <c r="B22">
        <f>PaesslerPRTG[[#This Row],[Value]]</f>
        <v>6</v>
      </c>
      <c r="C22">
        <f>Nagios[[#This Row],[Value]]</f>
        <v>0</v>
      </c>
      <c r="D22">
        <f>Zabbix[[#This Row],[Value]]</f>
        <v>31</v>
      </c>
      <c r="E22">
        <f>solarwinds[[#This Row],[Value]]</f>
        <v>0</v>
      </c>
      <c r="F22">
        <f>ninjaone[[#This Row],[Value]]</f>
        <v>0</v>
      </c>
      <c r="H22">
        <f>manageengine[[#This Row],[Value]]</f>
        <v>0</v>
      </c>
      <c r="I22">
        <f>icinga[[#This Row],[Value]]</f>
        <v>0</v>
      </c>
      <c r="J22">
        <f>opennms[[#This Row],[Value]]</f>
        <v>0</v>
      </c>
      <c r="K22">
        <f>Netdata!B:B</f>
        <v>0</v>
      </c>
    </row>
    <row r="23" spans="1:11" hidden="1">
      <c r="A23" t="str">
        <f>PaesslerPRTG[[#This Row],[Country]]</f>
        <v>Belgium</v>
      </c>
      <c r="B23">
        <f>PaesslerPRTG[[#This Row],[Value]]</f>
        <v>33</v>
      </c>
      <c r="C23">
        <f>Nagios[[#This Row],[Value]]</f>
        <v>14</v>
      </c>
      <c r="D23">
        <f>Zabbix[[#This Row],[Value]]</f>
        <v>14</v>
      </c>
      <c r="E23">
        <f>solarwinds[[#This Row],[Value]]</f>
        <v>15</v>
      </c>
      <c r="F23">
        <f>ninjaone[[#This Row],[Value]]</f>
        <v>20</v>
      </c>
      <c r="H23">
        <f>manageengine[[#This Row],[Value]]</f>
        <v>18</v>
      </c>
      <c r="I23">
        <f>icinga[[#This Row],[Value]]</f>
        <v>17</v>
      </c>
      <c r="J23">
        <f>opennms[[#This Row],[Value]]</f>
        <v>0</v>
      </c>
      <c r="K23">
        <f>Netdata!B:B</f>
        <v>9</v>
      </c>
    </row>
    <row r="24" spans="1:11" hidden="1">
      <c r="A24" t="str">
        <f>PaesslerPRTG[[#This Row],[Country]]</f>
        <v>Belize</v>
      </c>
      <c r="B24">
        <f>PaesslerPRTG[[#This Row],[Value]]</f>
        <v>0</v>
      </c>
      <c r="C24">
        <f>Nagios[[#This Row],[Value]]</f>
        <v>0</v>
      </c>
      <c r="D24">
        <f>Zabbix[[#This Row],[Value]]</f>
        <v>0</v>
      </c>
      <c r="E24">
        <f>solarwinds[[#This Row],[Value]]</f>
        <v>0</v>
      </c>
      <c r="F24">
        <f>ninjaone[[#This Row],[Value]]</f>
        <v>0</v>
      </c>
      <c r="H24">
        <f>manageengine[[#This Row],[Value]]</f>
        <v>0</v>
      </c>
      <c r="I24">
        <f>icinga[[#This Row],[Value]]</f>
        <v>0</v>
      </c>
      <c r="J24">
        <f>opennms[[#This Row],[Value]]</f>
        <v>0</v>
      </c>
      <c r="K24">
        <f>Netdata!B:B</f>
        <v>0</v>
      </c>
    </row>
    <row r="25" spans="1:11" hidden="1">
      <c r="A25" t="str">
        <f>PaesslerPRTG[[#This Row],[Country]]</f>
        <v>Benin</v>
      </c>
      <c r="B25">
        <f>PaesslerPRTG[[#This Row],[Value]]</f>
        <v>0</v>
      </c>
      <c r="C25">
        <f>Nagios[[#This Row],[Value]]</f>
        <v>82</v>
      </c>
      <c r="D25">
        <f>Zabbix[[#This Row],[Value]]</f>
        <v>0</v>
      </c>
      <c r="E25">
        <f>solarwinds[[#This Row],[Value]]</f>
        <v>0</v>
      </c>
      <c r="F25">
        <f>ninjaone[[#This Row],[Value]]</f>
        <v>0</v>
      </c>
      <c r="H25">
        <f>manageengine[[#This Row],[Value]]</f>
        <v>0</v>
      </c>
      <c r="I25">
        <f>icinga[[#This Row],[Value]]</f>
        <v>0</v>
      </c>
      <c r="J25">
        <f>opennms[[#This Row],[Value]]</f>
        <v>0</v>
      </c>
      <c r="K25">
        <f>Netdata!B:B</f>
        <v>0</v>
      </c>
    </row>
    <row r="26" spans="1:11" hidden="1">
      <c r="A26" t="str">
        <f>PaesslerPRTG[[#This Row],[Country]]</f>
        <v>Bermuda</v>
      </c>
      <c r="B26">
        <f>PaesslerPRTG[[#This Row],[Value]]</f>
        <v>0</v>
      </c>
      <c r="C26">
        <f>Nagios[[#This Row],[Value]]</f>
        <v>0</v>
      </c>
      <c r="D26">
        <f>Zabbix[[#This Row],[Value]]</f>
        <v>0</v>
      </c>
      <c r="E26">
        <f>solarwinds[[#This Row],[Value]]</f>
        <v>0</v>
      </c>
      <c r="F26">
        <f>ninjaone[[#This Row],[Value]]</f>
        <v>0</v>
      </c>
      <c r="H26">
        <f>manageengine[[#This Row],[Value]]</f>
        <v>0</v>
      </c>
      <c r="I26">
        <f>icinga[[#This Row],[Value]]</f>
        <v>0</v>
      </c>
      <c r="J26">
        <f>opennms[[#This Row],[Value]]</f>
        <v>0</v>
      </c>
      <c r="K26">
        <f>Netdata!B:B</f>
        <v>0</v>
      </c>
    </row>
    <row r="27" spans="1:11" hidden="1">
      <c r="A27" t="str">
        <f>PaesslerPRTG[[#This Row],[Country]]</f>
        <v>Bhutan</v>
      </c>
      <c r="B27">
        <f>PaesslerPRTG[[#This Row],[Value]]</f>
        <v>0</v>
      </c>
      <c r="C27">
        <f>Nagios[[#This Row],[Value]]</f>
        <v>0</v>
      </c>
      <c r="D27">
        <f>Zabbix[[#This Row],[Value]]</f>
        <v>0</v>
      </c>
      <c r="E27">
        <f>solarwinds[[#This Row],[Value]]</f>
        <v>0</v>
      </c>
      <c r="F27">
        <f>ninjaone[[#This Row],[Value]]</f>
        <v>0</v>
      </c>
      <c r="H27">
        <f>manageengine[[#This Row],[Value]]</f>
        <v>0</v>
      </c>
      <c r="I27">
        <f>icinga[[#This Row],[Value]]</f>
        <v>0</v>
      </c>
      <c r="J27">
        <f>opennms[[#This Row],[Value]]</f>
        <v>0</v>
      </c>
      <c r="K27">
        <f>Netdata!B:B</f>
        <v>0</v>
      </c>
    </row>
    <row r="28" spans="1:11" hidden="1">
      <c r="A28" t="str">
        <f>PaesslerPRTG[[#This Row],[Country]]</f>
        <v>Bolivia</v>
      </c>
      <c r="B28">
        <f>PaesslerPRTG[[#This Row],[Value]]</f>
        <v>13</v>
      </c>
      <c r="C28">
        <f>Nagios[[#This Row],[Value]]</f>
        <v>12</v>
      </c>
      <c r="D28">
        <f>Zabbix[[#This Row],[Value]]</f>
        <v>7</v>
      </c>
      <c r="E28">
        <f>solarwinds[[#This Row],[Value]]</f>
        <v>0</v>
      </c>
      <c r="F28">
        <f>ninjaone[[#This Row],[Value]]</f>
        <v>0</v>
      </c>
      <c r="H28">
        <f>manageengine[[#This Row],[Value]]</f>
        <v>0</v>
      </c>
      <c r="I28">
        <f>icinga[[#This Row],[Value]]</f>
        <v>0</v>
      </c>
      <c r="J28">
        <f>opennms[[#This Row],[Value]]</f>
        <v>0</v>
      </c>
      <c r="K28">
        <f>Netdata!B:B</f>
        <v>0</v>
      </c>
    </row>
    <row r="29" spans="1:11" hidden="1">
      <c r="A29" t="str">
        <f>PaesslerPRTG[[#This Row],[Country]]</f>
        <v>Bosnia &amp; Herzegovina</v>
      </c>
      <c r="B29">
        <f>PaesslerPRTG[[#This Row],[Value]]</f>
        <v>0</v>
      </c>
      <c r="C29">
        <f>Nagios[[#This Row],[Value]]</f>
        <v>0</v>
      </c>
      <c r="D29">
        <f>Zabbix[[#This Row],[Value]]</f>
        <v>0</v>
      </c>
      <c r="E29">
        <f>solarwinds[[#This Row],[Value]]</f>
        <v>0</v>
      </c>
      <c r="F29">
        <f>ninjaone[[#This Row],[Value]]</f>
        <v>0</v>
      </c>
      <c r="H29">
        <f>manageengine[[#This Row],[Value]]</f>
        <v>0</v>
      </c>
      <c r="I29">
        <f>icinga[[#This Row],[Value]]</f>
        <v>0</v>
      </c>
      <c r="J29">
        <f>opennms[[#This Row],[Value]]</f>
        <v>0</v>
      </c>
      <c r="K29">
        <f>Netdata!B:B</f>
        <v>0</v>
      </c>
    </row>
    <row r="30" spans="1:11" hidden="1">
      <c r="A30" t="str">
        <f>PaesslerPRTG[[#This Row],[Country]]</f>
        <v>Botswana</v>
      </c>
      <c r="B30">
        <f>PaesslerPRTG[[#This Row],[Value]]</f>
        <v>0</v>
      </c>
      <c r="C30">
        <f>Nagios[[#This Row],[Value]]</f>
        <v>0</v>
      </c>
      <c r="D30">
        <f>Zabbix[[#This Row],[Value]]</f>
        <v>0</v>
      </c>
      <c r="E30">
        <f>solarwinds[[#This Row],[Value]]</f>
        <v>0</v>
      </c>
      <c r="F30">
        <f>ninjaone[[#This Row],[Value]]</f>
        <v>0</v>
      </c>
      <c r="H30">
        <f>manageengine[[#This Row],[Value]]</f>
        <v>0</v>
      </c>
      <c r="I30">
        <f>icinga[[#This Row],[Value]]</f>
        <v>0</v>
      </c>
      <c r="J30">
        <f>opennms[[#This Row],[Value]]</f>
        <v>0</v>
      </c>
      <c r="K30">
        <f>Netdata!B:B</f>
        <v>0</v>
      </c>
    </row>
    <row r="31" spans="1:11" hidden="1">
      <c r="A31" t="str">
        <f>PaesslerPRTG[[#This Row],[Country]]</f>
        <v>Bouvet Island</v>
      </c>
      <c r="B31">
        <f>PaesslerPRTG[[#This Row],[Value]]</f>
        <v>0</v>
      </c>
      <c r="C31">
        <f>Nagios[[#This Row],[Value]]</f>
        <v>0</v>
      </c>
      <c r="D31">
        <f>Zabbix[[#This Row],[Value]]</f>
        <v>0</v>
      </c>
      <c r="E31">
        <f>solarwinds[[#This Row],[Value]]</f>
        <v>0</v>
      </c>
      <c r="F31">
        <f>ninjaone[[#This Row],[Value]]</f>
        <v>0</v>
      </c>
      <c r="H31">
        <f>manageengine[[#This Row],[Value]]</f>
        <v>0</v>
      </c>
      <c r="I31">
        <f>icinga[[#This Row],[Value]]</f>
        <v>0</v>
      </c>
      <c r="J31">
        <f>opennms[[#This Row],[Value]]</f>
        <v>0</v>
      </c>
      <c r="K31">
        <f>Netdata!B:B</f>
        <v>0</v>
      </c>
    </row>
    <row r="32" spans="1:11">
      <c r="A32" s="17" t="str">
        <f>PaesslerPRTG[[#This Row],[Country]]</f>
        <v>Brazil</v>
      </c>
      <c r="B32" s="17">
        <f>PaesslerPRTG[[#This Row],[Value]]</f>
        <v>8</v>
      </c>
      <c r="C32">
        <f>Nagios[[#This Row],[Value]]</f>
        <v>4</v>
      </c>
      <c r="D32">
        <f>Zabbix[[#This Row],[Value]]</f>
        <v>27</v>
      </c>
      <c r="E32">
        <f>solarwinds[[#This Row],[Value]]</f>
        <v>3</v>
      </c>
      <c r="F32">
        <f>ninjaone[[#This Row],[Value]]</f>
        <v>18</v>
      </c>
      <c r="G32">
        <f>DynaTrace!B18:B268</f>
        <v>7</v>
      </c>
      <c r="H32">
        <f>manageengine[[#This Row],[Value]]</f>
        <v>6</v>
      </c>
      <c r="I32">
        <f>icinga[[#This Row],[Value]]</f>
        <v>2</v>
      </c>
      <c r="J32">
        <f>opennms[[#This Row],[Value]]</f>
        <v>6</v>
      </c>
      <c r="K32">
        <f>Netdata!B:B</f>
        <v>3</v>
      </c>
    </row>
    <row r="33" spans="1:11" hidden="1">
      <c r="A33" t="str">
        <f>PaesslerPRTG[[#This Row],[Country]]</f>
        <v>British Indian Ocean Territory</v>
      </c>
      <c r="B33">
        <f>PaesslerPRTG[[#This Row],[Value]]</f>
        <v>0</v>
      </c>
      <c r="C33">
        <f>Nagios[[#This Row],[Value]]</f>
        <v>0</v>
      </c>
      <c r="D33">
        <f>Zabbix[[#This Row],[Value]]</f>
        <v>0</v>
      </c>
      <c r="E33">
        <f>solarwinds[[#This Row],[Value]]</f>
        <v>0</v>
      </c>
      <c r="F33">
        <f>ninjaone[[#This Row],[Value]]</f>
        <v>0</v>
      </c>
      <c r="H33">
        <f>manageengine[[#This Row],[Value]]</f>
        <v>0</v>
      </c>
      <c r="I33">
        <f>icinga[[#This Row],[Value]]</f>
        <v>0</v>
      </c>
      <c r="J33">
        <f>opennms[[#This Row],[Value]]</f>
        <v>0</v>
      </c>
      <c r="K33">
        <f>Netdata!B:B</f>
        <v>0</v>
      </c>
    </row>
    <row r="34" spans="1:11" hidden="1">
      <c r="A34" t="str">
        <f>PaesslerPRTG[[#This Row],[Country]]</f>
        <v>British Virgin Islands</v>
      </c>
      <c r="B34">
        <f>PaesslerPRTG[[#This Row],[Value]]</f>
        <v>0</v>
      </c>
      <c r="C34">
        <f>Nagios[[#This Row],[Value]]</f>
        <v>0</v>
      </c>
      <c r="D34">
        <f>Zabbix[[#This Row],[Value]]</f>
        <v>0</v>
      </c>
      <c r="E34">
        <f>solarwinds[[#This Row],[Value]]</f>
        <v>0</v>
      </c>
      <c r="F34">
        <f>ninjaone[[#This Row],[Value]]</f>
        <v>0</v>
      </c>
      <c r="H34">
        <f>manageengine[[#This Row],[Value]]</f>
        <v>0</v>
      </c>
      <c r="I34">
        <f>icinga[[#This Row],[Value]]</f>
        <v>0</v>
      </c>
      <c r="J34">
        <f>opennms[[#This Row],[Value]]</f>
        <v>0</v>
      </c>
      <c r="K34">
        <f>Netdata!B:B</f>
        <v>0</v>
      </c>
    </row>
    <row r="35" spans="1:11" hidden="1">
      <c r="A35" t="str">
        <f>PaesslerPRTG[[#This Row],[Country]]</f>
        <v>Brunei</v>
      </c>
      <c r="B35">
        <f>PaesslerPRTG[[#This Row],[Value]]</f>
        <v>0</v>
      </c>
      <c r="C35">
        <f>Nagios[[#This Row],[Value]]</f>
        <v>0</v>
      </c>
      <c r="D35">
        <f>Zabbix[[#This Row],[Value]]</f>
        <v>0</v>
      </c>
      <c r="E35">
        <f>solarwinds[[#This Row],[Value]]</f>
        <v>0</v>
      </c>
      <c r="F35">
        <f>ninjaone[[#This Row],[Value]]</f>
        <v>0</v>
      </c>
      <c r="H35">
        <f>manageengine[[#This Row],[Value]]</f>
        <v>0</v>
      </c>
      <c r="I35">
        <f>icinga[[#This Row],[Value]]</f>
        <v>0</v>
      </c>
      <c r="J35">
        <f>opennms[[#This Row],[Value]]</f>
        <v>0</v>
      </c>
      <c r="K35">
        <f>Netdata!B:B</f>
        <v>0</v>
      </c>
    </row>
    <row r="36" spans="1:11" hidden="1">
      <c r="A36" t="str">
        <f>PaesslerPRTG[[#This Row],[Country]]</f>
        <v>Bulgaria</v>
      </c>
      <c r="B36">
        <f>PaesslerPRTG[[#This Row],[Value]]</f>
        <v>7</v>
      </c>
      <c r="C36">
        <f>Nagios[[#This Row],[Value]]</f>
        <v>21</v>
      </c>
      <c r="D36">
        <f>Zabbix[[#This Row],[Value]]</f>
        <v>14</v>
      </c>
      <c r="E36">
        <f>solarwinds[[#This Row],[Value]]</f>
        <v>9</v>
      </c>
      <c r="F36">
        <f>ninjaone[[#This Row],[Value]]</f>
        <v>0</v>
      </c>
      <c r="H36">
        <f>manageengine[[#This Row],[Value]]</f>
        <v>0</v>
      </c>
      <c r="I36">
        <f>icinga[[#This Row],[Value]]</f>
        <v>0</v>
      </c>
      <c r="J36">
        <f>opennms[[#This Row],[Value]]</f>
        <v>0</v>
      </c>
      <c r="K36">
        <f>Netdata!B:B</f>
        <v>0</v>
      </c>
    </row>
    <row r="37" spans="1:11" hidden="1">
      <c r="A37" t="str">
        <f>PaesslerPRTG[[#This Row],[Country]]</f>
        <v>Burkina Faso</v>
      </c>
      <c r="B37">
        <f>PaesslerPRTG[[#This Row],[Value]]</f>
        <v>0</v>
      </c>
      <c r="C37">
        <f>Nagios[[#This Row],[Value]]</f>
        <v>0</v>
      </c>
      <c r="D37">
        <f>Zabbix[[#This Row],[Value]]</f>
        <v>0</v>
      </c>
      <c r="E37">
        <f>solarwinds[[#This Row],[Value]]</f>
        <v>0</v>
      </c>
      <c r="F37">
        <f>ninjaone[[#This Row],[Value]]</f>
        <v>0</v>
      </c>
      <c r="H37">
        <f>manageengine[[#This Row],[Value]]</f>
        <v>0</v>
      </c>
      <c r="I37">
        <f>icinga[[#This Row],[Value]]</f>
        <v>0</v>
      </c>
      <c r="J37">
        <f>opennms[[#This Row],[Value]]</f>
        <v>0</v>
      </c>
      <c r="K37">
        <f>Netdata!B:B</f>
        <v>0</v>
      </c>
    </row>
    <row r="38" spans="1:11" hidden="1">
      <c r="A38" t="str">
        <f>PaesslerPRTG[[#This Row],[Country]]</f>
        <v>Burundi</v>
      </c>
      <c r="B38">
        <f>PaesslerPRTG[[#This Row],[Value]]</f>
        <v>0</v>
      </c>
      <c r="C38">
        <f>Nagios[[#This Row],[Value]]</f>
        <v>0</v>
      </c>
      <c r="D38">
        <f>Zabbix[[#This Row],[Value]]</f>
        <v>0</v>
      </c>
      <c r="E38">
        <f>solarwinds[[#This Row],[Value]]</f>
        <v>0</v>
      </c>
      <c r="F38">
        <f>ninjaone[[#This Row],[Value]]</f>
        <v>0</v>
      </c>
      <c r="H38">
        <f>manageengine[[#This Row],[Value]]</f>
        <v>0</v>
      </c>
      <c r="I38">
        <f>icinga[[#This Row],[Value]]</f>
        <v>0</v>
      </c>
      <c r="J38">
        <f>opennms[[#This Row],[Value]]</f>
        <v>0</v>
      </c>
      <c r="K38">
        <f>Netdata!B:B</f>
        <v>0</v>
      </c>
    </row>
    <row r="39" spans="1:11" hidden="1">
      <c r="A39" t="str">
        <f>PaesslerPRTG[[#This Row],[Country]]</f>
        <v>Cambodia</v>
      </c>
      <c r="B39">
        <f>PaesslerPRTG[[#This Row],[Value]]</f>
        <v>0</v>
      </c>
      <c r="C39">
        <f>Nagios[[#This Row],[Value]]</f>
        <v>31</v>
      </c>
      <c r="D39">
        <f>Zabbix[[#This Row],[Value]]</f>
        <v>20</v>
      </c>
      <c r="E39">
        <f>solarwinds[[#This Row],[Value]]</f>
        <v>0</v>
      </c>
      <c r="F39">
        <f>ninjaone[[#This Row],[Value]]</f>
        <v>0</v>
      </c>
      <c r="H39">
        <f>manageengine[[#This Row],[Value]]</f>
        <v>53</v>
      </c>
      <c r="I39">
        <f>icinga[[#This Row],[Value]]</f>
        <v>0</v>
      </c>
      <c r="J39">
        <f>opennms[[#This Row],[Value]]</f>
        <v>0</v>
      </c>
      <c r="K39">
        <f>Netdata!B:B</f>
        <v>0</v>
      </c>
    </row>
    <row r="40" spans="1:11" hidden="1">
      <c r="A40" t="str">
        <f>PaesslerPRTG[[#This Row],[Country]]</f>
        <v>Cameroon</v>
      </c>
      <c r="B40">
        <f>PaesslerPRTG[[#This Row],[Value]]</f>
        <v>69</v>
      </c>
      <c r="C40">
        <f>Nagios[[#This Row],[Value]]</f>
        <v>100</v>
      </c>
      <c r="D40">
        <f>Zabbix[[#This Row],[Value]]</f>
        <v>0</v>
      </c>
      <c r="E40">
        <f>solarwinds[[#This Row],[Value]]</f>
        <v>53</v>
      </c>
      <c r="F40">
        <f>ninjaone[[#This Row],[Value]]</f>
        <v>0</v>
      </c>
      <c r="H40">
        <f>manageengine[[#This Row],[Value]]</f>
        <v>0</v>
      </c>
      <c r="I40">
        <f>icinga[[#This Row],[Value]]</f>
        <v>0</v>
      </c>
      <c r="J40">
        <f>opennms[[#This Row],[Value]]</f>
        <v>0</v>
      </c>
      <c r="K40">
        <f>Netdata!B:B</f>
        <v>0</v>
      </c>
    </row>
    <row r="41" spans="1:11" hidden="1">
      <c r="A41" t="str">
        <f>PaesslerPRTG[[#This Row],[Country]]</f>
        <v>Canada</v>
      </c>
      <c r="B41">
        <f>PaesslerPRTG[[#This Row],[Value]]</f>
        <v>15</v>
      </c>
      <c r="C41">
        <f>Nagios[[#This Row],[Value]]</f>
        <v>12</v>
      </c>
      <c r="D41">
        <f>Zabbix[[#This Row],[Value]]</f>
        <v>8</v>
      </c>
      <c r="E41">
        <f>solarwinds[[#This Row],[Value]]</f>
        <v>26</v>
      </c>
      <c r="F41">
        <f>ninjaone[[#This Row],[Value]]</f>
        <v>65</v>
      </c>
      <c r="H41">
        <f>manageengine[[#This Row],[Value]]</f>
        <v>26</v>
      </c>
      <c r="I41">
        <f>icinga[[#This Row],[Value]]</f>
        <v>9</v>
      </c>
      <c r="J41">
        <f>opennms[[#This Row],[Value]]</f>
        <v>0</v>
      </c>
      <c r="K41">
        <f>Netdata!B:B</f>
        <v>0</v>
      </c>
    </row>
    <row r="42" spans="1:11" hidden="1">
      <c r="A42" t="str">
        <f>PaesslerPRTG[[#This Row],[Country]]</f>
        <v>Cape Verde</v>
      </c>
      <c r="B42">
        <f>PaesslerPRTG[[#This Row],[Value]]</f>
        <v>0</v>
      </c>
      <c r="C42">
        <f>Nagios[[#This Row],[Value]]</f>
        <v>0</v>
      </c>
      <c r="D42">
        <f>Zabbix[[#This Row],[Value]]</f>
        <v>0</v>
      </c>
      <c r="E42">
        <f>solarwinds[[#This Row],[Value]]</f>
        <v>0</v>
      </c>
      <c r="F42">
        <f>ninjaone[[#This Row],[Value]]</f>
        <v>0</v>
      </c>
      <c r="H42">
        <f>manageengine[[#This Row],[Value]]</f>
        <v>0</v>
      </c>
      <c r="I42">
        <f>icinga[[#This Row],[Value]]</f>
        <v>0</v>
      </c>
      <c r="J42">
        <f>opennms[[#This Row],[Value]]</f>
        <v>39</v>
      </c>
      <c r="K42">
        <f>Netdata!B:B</f>
        <v>5</v>
      </c>
    </row>
    <row r="43" spans="1:11" hidden="1">
      <c r="A43" t="str">
        <f>PaesslerPRTG[[#This Row],[Country]]</f>
        <v>Caribbean Netherlands</v>
      </c>
      <c r="B43">
        <f>PaesslerPRTG[[#This Row],[Value]]</f>
        <v>0</v>
      </c>
      <c r="C43">
        <f>Nagios[[#This Row],[Value]]</f>
        <v>0</v>
      </c>
      <c r="D43">
        <f>Zabbix[[#This Row],[Value]]</f>
        <v>0</v>
      </c>
      <c r="E43">
        <f>solarwinds[[#This Row],[Value]]</f>
        <v>0</v>
      </c>
      <c r="F43">
        <f>ninjaone[[#This Row],[Value]]</f>
        <v>0</v>
      </c>
      <c r="H43">
        <f>manageengine[[#This Row],[Value]]</f>
        <v>0</v>
      </c>
      <c r="I43">
        <f>icinga[[#This Row],[Value]]</f>
        <v>0</v>
      </c>
      <c r="J43">
        <f>opennms[[#This Row],[Value]]</f>
        <v>0</v>
      </c>
      <c r="K43">
        <f>Netdata!B:B</f>
        <v>0</v>
      </c>
    </row>
    <row r="44" spans="1:11" hidden="1">
      <c r="A44" t="str">
        <f>PaesslerPRTG[[#This Row],[Country]]</f>
        <v>Cayman Islands</v>
      </c>
      <c r="B44">
        <f>PaesslerPRTG[[#This Row],[Value]]</f>
        <v>0</v>
      </c>
      <c r="C44">
        <f>Nagios[[#This Row],[Value]]</f>
        <v>0</v>
      </c>
      <c r="D44">
        <f>Zabbix[[#This Row],[Value]]</f>
        <v>0</v>
      </c>
      <c r="E44">
        <f>solarwinds[[#This Row],[Value]]</f>
        <v>0</v>
      </c>
      <c r="F44">
        <f>ninjaone[[#This Row],[Value]]</f>
        <v>0</v>
      </c>
      <c r="H44">
        <f>manageengine[[#This Row],[Value]]</f>
        <v>0</v>
      </c>
      <c r="I44">
        <f>icinga[[#This Row],[Value]]</f>
        <v>0</v>
      </c>
      <c r="J44">
        <f>opennms[[#This Row],[Value]]</f>
        <v>0</v>
      </c>
      <c r="K44">
        <f>Netdata!B:B</f>
        <v>0</v>
      </c>
    </row>
    <row r="45" spans="1:11" hidden="1">
      <c r="A45" t="str">
        <f>PaesslerPRTG[[#This Row],[Country]]</f>
        <v>Central African Republic</v>
      </c>
      <c r="B45">
        <f>PaesslerPRTG[[#This Row],[Value]]</f>
        <v>0</v>
      </c>
      <c r="C45">
        <f>Nagios[[#This Row],[Value]]</f>
        <v>0</v>
      </c>
      <c r="D45">
        <f>Zabbix[[#This Row],[Value]]</f>
        <v>0</v>
      </c>
      <c r="E45">
        <f>solarwinds[[#This Row],[Value]]</f>
        <v>0</v>
      </c>
      <c r="F45">
        <f>ninjaone[[#This Row],[Value]]</f>
        <v>0</v>
      </c>
      <c r="H45">
        <f>manageengine[[#This Row],[Value]]</f>
        <v>0</v>
      </c>
      <c r="I45">
        <f>icinga[[#This Row],[Value]]</f>
        <v>0</v>
      </c>
      <c r="J45">
        <f>opennms[[#This Row],[Value]]</f>
        <v>0</v>
      </c>
      <c r="K45">
        <f>Netdata!B:B</f>
        <v>0</v>
      </c>
    </row>
    <row r="46" spans="1:11" hidden="1">
      <c r="A46" t="str">
        <f>PaesslerPRTG[[#This Row],[Country]]</f>
        <v>Chad</v>
      </c>
      <c r="B46">
        <f>PaesslerPRTG[[#This Row],[Value]]</f>
        <v>0</v>
      </c>
      <c r="C46">
        <f>Nagios[[#This Row],[Value]]</f>
        <v>0</v>
      </c>
      <c r="D46">
        <f>Zabbix[[#This Row],[Value]]</f>
        <v>0</v>
      </c>
      <c r="E46">
        <f>solarwinds[[#This Row],[Value]]</f>
        <v>0</v>
      </c>
      <c r="F46">
        <f>ninjaone[[#This Row],[Value]]</f>
        <v>0</v>
      </c>
      <c r="H46">
        <f>manageengine[[#This Row],[Value]]</f>
        <v>0</v>
      </c>
      <c r="I46">
        <f>icinga[[#This Row],[Value]]</f>
        <v>0</v>
      </c>
      <c r="J46">
        <f>opennms[[#This Row],[Value]]</f>
        <v>0</v>
      </c>
      <c r="K46">
        <f>Netdata!B:B</f>
        <v>0</v>
      </c>
    </row>
    <row r="47" spans="1:11" hidden="1">
      <c r="A47" t="str">
        <f>PaesslerPRTG[[#This Row],[Country]]</f>
        <v>Chile</v>
      </c>
      <c r="B47">
        <f>PaesslerPRTG[[#This Row],[Value]]</f>
        <v>19</v>
      </c>
      <c r="C47">
        <f>Nagios[[#This Row],[Value]]</f>
        <v>26</v>
      </c>
      <c r="D47">
        <f>Zabbix[[#This Row],[Value]]</f>
        <v>8</v>
      </c>
      <c r="E47">
        <f>solarwinds[[#This Row],[Value]]</f>
        <v>6</v>
      </c>
      <c r="F47">
        <f>ninjaone[[#This Row],[Value]]</f>
        <v>15</v>
      </c>
      <c r="H47">
        <f>manageengine[[#This Row],[Value]]</f>
        <v>12</v>
      </c>
      <c r="I47">
        <f>icinga[[#This Row],[Value]]</f>
        <v>3</v>
      </c>
      <c r="J47">
        <f>opennms[[#This Row],[Value]]</f>
        <v>0</v>
      </c>
      <c r="K47">
        <f>Netdata!B:B</f>
        <v>0</v>
      </c>
    </row>
    <row r="48" spans="1:11" hidden="1">
      <c r="A48" t="str">
        <f>PaesslerPRTG[[#This Row],[Country]]</f>
        <v>China</v>
      </c>
      <c r="B48">
        <f>PaesslerPRTG[[#This Row],[Value]]</f>
        <v>0</v>
      </c>
      <c r="C48">
        <f>Nagios[[#This Row],[Value]]</f>
        <v>24</v>
      </c>
      <c r="D48">
        <f>Zabbix[[#This Row],[Value]]</f>
        <v>100</v>
      </c>
      <c r="E48">
        <f>solarwinds[[#This Row],[Value]]</f>
        <v>36</v>
      </c>
      <c r="F48">
        <f>ninjaone[[#This Row],[Value]]</f>
        <v>0</v>
      </c>
      <c r="H48">
        <f>manageengine[[#This Row],[Value]]</f>
        <v>0</v>
      </c>
      <c r="I48">
        <f>icinga[[#This Row],[Value]]</f>
        <v>23</v>
      </c>
      <c r="J48">
        <f>opennms[[#This Row],[Value]]</f>
        <v>0</v>
      </c>
      <c r="K48">
        <f>Netdata!B:B</f>
        <v>0</v>
      </c>
    </row>
    <row r="49" spans="1:11" hidden="1">
      <c r="A49" t="str">
        <f>PaesslerPRTG[[#This Row],[Country]]</f>
        <v>Christmas Island</v>
      </c>
      <c r="B49">
        <f>PaesslerPRTG[[#This Row],[Value]]</f>
        <v>0</v>
      </c>
      <c r="C49">
        <f>Nagios[[#This Row],[Value]]</f>
        <v>0</v>
      </c>
      <c r="D49">
        <f>Zabbix[[#This Row],[Value]]</f>
        <v>0</v>
      </c>
      <c r="E49">
        <f>solarwinds[[#This Row],[Value]]</f>
        <v>0</v>
      </c>
      <c r="F49">
        <f>ninjaone[[#This Row],[Value]]</f>
        <v>0</v>
      </c>
      <c r="H49">
        <f>manageengine[[#This Row],[Value]]</f>
        <v>0</v>
      </c>
      <c r="I49">
        <f>icinga[[#This Row],[Value]]</f>
        <v>0</v>
      </c>
      <c r="J49">
        <f>opennms[[#This Row],[Value]]</f>
        <v>0</v>
      </c>
      <c r="K49">
        <f>Netdata!B:B</f>
        <v>100</v>
      </c>
    </row>
    <row r="50" spans="1:11" hidden="1">
      <c r="A50" t="str">
        <f>PaesslerPRTG[[#This Row],[Country]]</f>
        <v>Cocos (Keeling) Islands</v>
      </c>
      <c r="B50">
        <f>PaesslerPRTG[[#This Row],[Value]]</f>
        <v>0</v>
      </c>
      <c r="C50">
        <f>Nagios[[#This Row],[Value]]</f>
        <v>0</v>
      </c>
      <c r="D50">
        <f>Zabbix[[#This Row],[Value]]</f>
        <v>0</v>
      </c>
      <c r="E50">
        <f>solarwinds[[#This Row],[Value]]</f>
        <v>0</v>
      </c>
      <c r="F50">
        <f>ninjaone[[#This Row],[Value]]</f>
        <v>0</v>
      </c>
      <c r="H50">
        <f>manageengine[[#This Row],[Value]]</f>
        <v>0</v>
      </c>
      <c r="I50">
        <f>icinga[[#This Row],[Value]]</f>
        <v>0</v>
      </c>
      <c r="J50">
        <f>opennms[[#This Row],[Value]]</f>
        <v>0</v>
      </c>
      <c r="K50">
        <f>Netdata!B:B</f>
        <v>0</v>
      </c>
    </row>
    <row r="51" spans="1:11" hidden="1">
      <c r="A51" t="str">
        <f>PaesslerPRTG[[#This Row],[Country]]</f>
        <v>Colombia</v>
      </c>
      <c r="B51">
        <f>PaesslerPRTG[[#This Row],[Value]]</f>
        <v>14</v>
      </c>
      <c r="C51">
        <f>Nagios[[#This Row],[Value]]</f>
        <v>12</v>
      </c>
      <c r="D51">
        <f>Zabbix[[#This Row],[Value]]</f>
        <v>7</v>
      </c>
      <c r="E51">
        <f>solarwinds[[#This Row],[Value]]</f>
        <v>9</v>
      </c>
      <c r="F51">
        <f>ninjaone[[#This Row],[Value]]</f>
        <v>10</v>
      </c>
      <c r="H51">
        <f>manageengine[[#This Row],[Value]]</f>
        <v>17</v>
      </c>
      <c r="I51">
        <f>icinga[[#This Row],[Value]]</f>
        <v>0</v>
      </c>
      <c r="J51">
        <f>opennms[[#This Row],[Value]]</f>
        <v>0</v>
      </c>
      <c r="K51">
        <f>Netdata!B:B</f>
        <v>0</v>
      </c>
    </row>
    <row r="52" spans="1:11" hidden="1">
      <c r="A52" t="str">
        <f>PaesslerPRTG[[#This Row],[Country]]</f>
        <v>Comoros</v>
      </c>
      <c r="B52">
        <f>PaesslerPRTG[[#This Row],[Value]]</f>
        <v>0</v>
      </c>
      <c r="C52">
        <f>Nagios[[#This Row],[Value]]</f>
        <v>0</v>
      </c>
      <c r="D52">
        <f>Zabbix[[#This Row],[Value]]</f>
        <v>0</v>
      </c>
      <c r="E52">
        <f>solarwinds[[#This Row],[Value]]</f>
        <v>0</v>
      </c>
      <c r="F52">
        <f>ninjaone[[#This Row],[Value]]</f>
        <v>0</v>
      </c>
      <c r="H52">
        <f>manageengine[[#This Row],[Value]]</f>
        <v>0</v>
      </c>
      <c r="I52">
        <f>icinga[[#This Row],[Value]]</f>
        <v>0</v>
      </c>
      <c r="J52">
        <f>opennms[[#This Row],[Value]]</f>
        <v>0</v>
      </c>
      <c r="K52">
        <f>Netdata!B:B</f>
        <v>6</v>
      </c>
    </row>
    <row r="53" spans="1:11" hidden="1">
      <c r="A53" t="str">
        <f>PaesslerPRTG[[#This Row],[Country]]</f>
        <v>Congo - Brazzaville</v>
      </c>
      <c r="B53">
        <f>PaesslerPRTG[[#This Row],[Value]]</f>
        <v>0</v>
      </c>
      <c r="C53">
        <f>Nagios[[#This Row],[Value]]</f>
        <v>0</v>
      </c>
      <c r="D53">
        <f>Zabbix[[#This Row],[Value]]</f>
        <v>0</v>
      </c>
      <c r="E53">
        <f>solarwinds[[#This Row],[Value]]</f>
        <v>0</v>
      </c>
      <c r="F53">
        <f>ninjaone[[#This Row],[Value]]</f>
        <v>0</v>
      </c>
      <c r="H53">
        <f>manageengine[[#This Row],[Value]]</f>
        <v>0</v>
      </c>
      <c r="I53">
        <f>icinga[[#This Row],[Value]]</f>
        <v>0</v>
      </c>
      <c r="J53">
        <f>opennms[[#This Row],[Value]]</f>
        <v>0</v>
      </c>
      <c r="K53">
        <f>Netdata!B:B</f>
        <v>0</v>
      </c>
    </row>
    <row r="54" spans="1:11" hidden="1">
      <c r="A54" t="str">
        <f>PaesslerPRTG[[#This Row],[Country]]</f>
        <v>Congo - Kinshasa</v>
      </c>
      <c r="B54">
        <f>PaesslerPRTG[[#This Row],[Value]]</f>
        <v>0</v>
      </c>
      <c r="C54">
        <f>Nagios[[#This Row],[Value]]</f>
        <v>26</v>
      </c>
      <c r="D54">
        <f>Zabbix[[#This Row],[Value]]</f>
        <v>0</v>
      </c>
      <c r="E54">
        <f>solarwinds[[#This Row],[Value]]</f>
        <v>0</v>
      </c>
      <c r="F54">
        <f>ninjaone[[#This Row],[Value]]</f>
        <v>0</v>
      </c>
      <c r="H54">
        <f>manageengine[[#This Row],[Value]]</f>
        <v>0</v>
      </c>
      <c r="I54">
        <f>icinga[[#This Row],[Value]]</f>
        <v>0</v>
      </c>
      <c r="J54">
        <f>opennms[[#This Row],[Value]]</f>
        <v>0</v>
      </c>
      <c r="K54">
        <f>Netdata!B:B</f>
        <v>0</v>
      </c>
    </row>
    <row r="55" spans="1:11" hidden="1">
      <c r="A55" t="str">
        <f>PaesslerPRTG[[#This Row],[Country]]</f>
        <v>Cook Islands</v>
      </c>
      <c r="B55">
        <f>PaesslerPRTG[[#This Row],[Value]]</f>
        <v>0</v>
      </c>
      <c r="C55">
        <f>Nagios[[#This Row],[Value]]</f>
        <v>0</v>
      </c>
      <c r="D55">
        <f>Zabbix[[#This Row],[Value]]</f>
        <v>0</v>
      </c>
      <c r="E55">
        <f>solarwinds[[#This Row],[Value]]</f>
        <v>0</v>
      </c>
      <c r="F55">
        <f>ninjaone[[#This Row],[Value]]</f>
        <v>0</v>
      </c>
      <c r="H55">
        <f>manageengine[[#This Row],[Value]]</f>
        <v>0</v>
      </c>
      <c r="I55">
        <f>icinga[[#This Row],[Value]]</f>
        <v>0</v>
      </c>
      <c r="J55">
        <f>opennms[[#This Row],[Value]]</f>
        <v>0</v>
      </c>
      <c r="K55">
        <f>Netdata!B:B</f>
        <v>0</v>
      </c>
    </row>
    <row r="56" spans="1:11" hidden="1">
      <c r="A56" t="str">
        <f>PaesslerPRTG[[#This Row],[Country]]</f>
        <v>Costa Rica</v>
      </c>
      <c r="B56">
        <f>PaesslerPRTG[[#This Row],[Value]]</f>
        <v>46</v>
      </c>
      <c r="C56">
        <f>Nagios[[#This Row],[Value]]</f>
        <v>24</v>
      </c>
      <c r="D56">
        <f>Zabbix[[#This Row],[Value]]</f>
        <v>0</v>
      </c>
      <c r="E56">
        <f>solarwinds[[#This Row],[Value]]</f>
        <v>30</v>
      </c>
      <c r="F56">
        <f>ninjaone[[#This Row],[Value]]</f>
        <v>0</v>
      </c>
      <c r="H56">
        <f>manageengine[[#This Row],[Value]]</f>
        <v>20</v>
      </c>
      <c r="I56">
        <f>icinga[[#This Row],[Value]]</f>
        <v>0</v>
      </c>
      <c r="J56">
        <f>opennms[[#This Row],[Value]]</f>
        <v>0</v>
      </c>
      <c r="K56">
        <f>Netdata!B:B</f>
        <v>0</v>
      </c>
    </row>
    <row r="57" spans="1:11" hidden="1">
      <c r="A57" t="str">
        <f>PaesslerPRTG[[#This Row],[Country]]</f>
        <v>Côte d’Ivoire</v>
      </c>
      <c r="B57">
        <f>PaesslerPRTG[[#This Row],[Value]]</f>
        <v>0</v>
      </c>
      <c r="C57">
        <f>Nagios[[#This Row],[Value]]</f>
        <v>21</v>
      </c>
      <c r="D57">
        <f>Zabbix[[#This Row],[Value]]</f>
        <v>0</v>
      </c>
      <c r="E57">
        <f>solarwinds[[#This Row],[Value]]</f>
        <v>0</v>
      </c>
      <c r="F57">
        <f>ninjaone[[#This Row],[Value]]</f>
        <v>0</v>
      </c>
      <c r="H57">
        <f>manageengine[[#This Row],[Value]]</f>
        <v>0</v>
      </c>
      <c r="I57">
        <f>icinga[[#This Row],[Value]]</f>
        <v>0</v>
      </c>
      <c r="J57">
        <f>opennms[[#This Row],[Value]]</f>
        <v>0</v>
      </c>
      <c r="K57">
        <f>Netdata!B:B</f>
        <v>0</v>
      </c>
    </row>
    <row r="58" spans="1:11" hidden="1">
      <c r="A58" t="str">
        <f>PaesslerPRTG[[#This Row],[Country]]</f>
        <v>Croatia</v>
      </c>
      <c r="B58">
        <f>PaesslerPRTG[[#This Row],[Value]]</f>
        <v>9</v>
      </c>
      <c r="C58">
        <f>Nagios[[#This Row],[Value]]</f>
        <v>12</v>
      </c>
      <c r="D58">
        <f>Zabbix[[#This Row],[Value]]</f>
        <v>12</v>
      </c>
      <c r="E58">
        <f>solarwinds[[#This Row],[Value]]</f>
        <v>0</v>
      </c>
      <c r="F58">
        <f>ninjaone[[#This Row],[Value]]</f>
        <v>0</v>
      </c>
      <c r="H58">
        <f>manageengine[[#This Row],[Value]]</f>
        <v>11</v>
      </c>
      <c r="I58">
        <f>icinga[[#This Row],[Value]]</f>
        <v>0</v>
      </c>
      <c r="J58">
        <f>opennms[[#This Row],[Value]]</f>
        <v>0</v>
      </c>
      <c r="K58">
        <f>Netdata!B:B</f>
        <v>0</v>
      </c>
    </row>
    <row r="59" spans="1:11" hidden="1">
      <c r="A59" t="str">
        <f>PaesslerPRTG[[#This Row],[Country]]</f>
        <v>Cuba</v>
      </c>
      <c r="B59">
        <f>PaesslerPRTG[[#This Row],[Value]]</f>
        <v>0</v>
      </c>
      <c r="C59">
        <f>Nagios[[#This Row],[Value]]</f>
        <v>0</v>
      </c>
      <c r="D59">
        <f>Zabbix[[#This Row],[Value]]</f>
        <v>0</v>
      </c>
      <c r="E59">
        <f>solarwinds[[#This Row],[Value]]</f>
        <v>0</v>
      </c>
      <c r="F59">
        <f>ninjaone[[#This Row],[Value]]</f>
        <v>0</v>
      </c>
      <c r="H59">
        <f>manageengine[[#This Row],[Value]]</f>
        <v>0</v>
      </c>
      <c r="I59">
        <f>icinga[[#This Row],[Value]]</f>
        <v>0</v>
      </c>
      <c r="J59">
        <f>opennms[[#This Row],[Value]]</f>
        <v>0</v>
      </c>
      <c r="K59">
        <f>Netdata!B:B</f>
        <v>0</v>
      </c>
    </row>
    <row r="60" spans="1:11" hidden="1">
      <c r="A60" t="str">
        <f>PaesslerPRTG[[#This Row],[Country]]</f>
        <v>Curaçao</v>
      </c>
      <c r="B60">
        <f>PaesslerPRTG[[#This Row],[Value]]</f>
        <v>0</v>
      </c>
      <c r="C60">
        <f>Nagios[[#This Row],[Value]]</f>
        <v>0</v>
      </c>
      <c r="D60">
        <f>Zabbix[[#This Row],[Value]]</f>
        <v>0</v>
      </c>
      <c r="E60">
        <f>solarwinds[[#This Row],[Value]]</f>
        <v>0</v>
      </c>
      <c r="F60">
        <f>ninjaone[[#This Row],[Value]]</f>
        <v>0</v>
      </c>
      <c r="H60">
        <f>manageengine[[#This Row],[Value]]</f>
        <v>0</v>
      </c>
      <c r="I60">
        <f>icinga[[#This Row],[Value]]</f>
        <v>0</v>
      </c>
      <c r="J60">
        <f>opennms[[#This Row],[Value]]</f>
        <v>0</v>
      </c>
      <c r="K60">
        <f>Netdata!B:B</f>
        <v>0</v>
      </c>
    </row>
    <row r="61" spans="1:11" hidden="1">
      <c r="A61" t="str">
        <f>PaesslerPRTG[[#This Row],[Country]]</f>
        <v>Cyprus</v>
      </c>
      <c r="B61">
        <f>PaesslerPRTG[[#This Row],[Value]]</f>
        <v>0</v>
      </c>
      <c r="C61">
        <f>Nagios[[#This Row],[Value]]</f>
        <v>0</v>
      </c>
      <c r="D61">
        <f>Zabbix[[#This Row],[Value]]</f>
        <v>25</v>
      </c>
      <c r="E61">
        <f>solarwinds[[#This Row],[Value]]</f>
        <v>0</v>
      </c>
      <c r="F61">
        <f>ninjaone[[#This Row],[Value]]</f>
        <v>0</v>
      </c>
      <c r="H61">
        <f>manageengine[[#This Row],[Value]]</f>
        <v>97</v>
      </c>
      <c r="I61">
        <f>icinga[[#This Row],[Value]]</f>
        <v>0</v>
      </c>
      <c r="J61">
        <f>opennms[[#This Row],[Value]]</f>
        <v>0</v>
      </c>
      <c r="K61">
        <f>Netdata!B:B</f>
        <v>0</v>
      </c>
    </row>
    <row r="62" spans="1:11" hidden="1">
      <c r="A62" t="str">
        <f>PaesslerPRTG[[#This Row],[Country]]</f>
        <v>Czechia</v>
      </c>
      <c r="B62">
        <f>PaesslerPRTG[[#This Row],[Value]]</f>
        <v>16</v>
      </c>
      <c r="C62">
        <f>Nagios[[#This Row],[Value]]</f>
        <v>24</v>
      </c>
      <c r="D62">
        <f>Zabbix[[#This Row],[Value]]</f>
        <v>33</v>
      </c>
      <c r="E62">
        <f>solarwinds[[#This Row],[Value]]</f>
        <v>23</v>
      </c>
      <c r="F62">
        <f>ninjaone[[#This Row],[Value]]</f>
        <v>0</v>
      </c>
      <c r="H62">
        <f>manageengine[[#This Row],[Value]]</f>
        <v>11</v>
      </c>
      <c r="I62">
        <f>icinga[[#This Row],[Value]]</f>
        <v>49</v>
      </c>
      <c r="J62">
        <f>opennms[[#This Row],[Value]]</f>
        <v>0</v>
      </c>
      <c r="K62">
        <f>Netdata!B:B</f>
        <v>9</v>
      </c>
    </row>
    <row r="63" spans="1:11" hidden="1">
      <c r="A63" t="str">
        <f>PaesslerPRTG[[#This Row],[Country]]</f>
        <v>Denmark</v>
      </c>
      <c r="B63">
        <f>PaesslerPRTG[[#This Row],[Value]]</f>
        <v>38</v>
      </c>
      <c r="C63">
        <f>Nagios[[#This Row],[Value]]</f>
        <v>7</v>
      </c>
      <c r="D63">
        <f>Zabbix[[#This Row],[Value]]</f>
        <v>14</v>
      </c>
      <c r="E63">
        <f>solarwinds[[#This Row],[Value]]</f>
        <v>22</v>
      </c>
      <c r="F63">
        <f>ninjaone[[#This Row],[Value]]</f>
        <v>27</v>
      </c>
      <c r="H63">
        <f>manageengine[[#This Row],[Value]]</f>
        <v>19</v>
      </c>
      <c r="I63">
        <f>icinga[[#This Row],[Value]]</f>
        <v>16</v>
      </c>
      <c r="J63">
        <f>opennms[[#This Row],[Value]]</f>
        <v>0</v>
      </c>
      <c r="K63">
        <f>Netdata!B:B</f>
        <v>0</v>
      </c>
    </row>
    <row r="64" spans="1:11" hidden="1">
      <c r="A64" t="str">
        <f>PaesslerPRTG[[#This Row],[Country]]</f>
        <v>Djibouti</v>
      </c>
      <c r="B64">
        <f>PaesslerPRTG[[#This Row],[Value]]</f>
        <v>0</v>
      </c>
      <c r="C64">
        <f>Nagios[[#This Row],[Value]]</f>
        <v>0</v>
      </c>
      <c r="D64">
        <f>Zabbix[[#This Row],[Value]]</f>
        <v>0</v>
      </c>
      <c r="E64">
        <f>solarwinds[[#This Row],[Value]]</f>
        <v>0</v>
      </c>
      <c r="F64">
        <f>ninjaone[[#This Row],[Value]]</f>
        <v>0</v>
      </c>
      <c r="H64">
        <f>manageengine[[#This Row],[Value]]</f>
        <v>0</v>
      </c>
      <c r="I64">
        <f>icinga[[#This Row],[Value]]</f>
        <v>0</v>
      </c>
      <c r="J64">
        <f>opennms[[#This Row],[Value]]</f>
        <v>0</v>
      </c>
      <c r="K64">
        <f>Netdata!B:B</f>
        <v>0</v>
      </c>
    </row>
    <row r="65" spans="1:11" hidden="1">
      <c r="A65" t="str">
        <f>PaesslerPRTG[[#This Row],[Country]]</f>
        <v>Dominica</v>
      </c>
      <c r="B65">
        <f>PaesslerPRTG[[#This Row],[Value]]</f>
        <v>0</v>
      </c>
      <c r="C65">
        <f>Nagios[[#This Row],[Value]]</f>
        <v>0</v>
      </c>
      <c r="D65">
        <f>Zabbix[[#This Row],[Value]]</f>
        <v>0</v>
      </c>
      <c r="E65">
        <f>solarwinds[[#This Row],[Value]]</f>
        <v>0</v>
      </c>
      <c r="F65">
        <f>ninjaone[[#This Row],[Value]]</f>
        <v>0</v>
      </c>
      <c r="H65">
        <f>manageengine[[#This Row],[Value]]</f>
        <v>0</v>
      </c>
      <c r="I65">
        <f>icinga[[#This Row],[Value]]</f>
        <v>0</v>
      </c>
      <c r="J65">
        <f>opennms[[#This Row],[Value]]</f>
        <v>0</v>
      </c>
      <c r="K65">
        <f>Netdata!B:B</f>
        <v>0</v>
      </c>
    </row>
    <row r="66" spans="1:11" hidden="1">
      <c r="A66" t="str">
        <f>PaesslerPRTG[[#This Row],[Country]]</f>
        <v>Dominican Republic</v>
      </c>
      <c r="B66">
        <f>PaesslerPRTG[[#This Row],[Value]]</f>
        <v>9</v>
      </c>
      <c r="C66">
        <f>Nagios[[#This Row],[Value]]</f>
        <v>0</v>
      </c>
      <c r="D66">
        <f>Zabbix[[#This Row],[Value]]</f>
        <v>0</v>
      </c>
      <c r="E66">
        <f>solarwinds[[#This Row],[Value]]</f>
        <v>7</v>
      </c>
      <c r="F66">
        <f>ninjaone[[#This Row],[Value]]</f>
        <v>0</v>
      </c>
      <c r="H66">
        <f>manageengine[[#This Row],[Value]]</f>
        <v>21</v>
      </c>
      <c r="I66">
        <f>icinga[[#This Row],[Value]]</f>
        <v>0</v>
      </c>
      <c r="J66">
        <f>opennms[[#This Row],[Value]]</f>
        <v>0</v>
      </c>
      <c r="K66">
        <f>Netdata!B:B</f>
        <v>0</v>
      </c>
    </row>
    <row r="67" spans="1:11" hidden="1">
      <c r="A67" t="str">
        <f>PaesslerPRTG[[#This Row],[Country]]</f>
        <v>Ecuador</v>
      </c>
      <c r="B67">
        <f>PaesslerPRTG[[#This Row],[Value]]</f>
        <v>22</v>
      </c>
      <c r="C67">
        <f>Nagios[[#This Row],[Value]]</f>
        <v>12</v>
      </c>
      <c r="D67">
        <f>Zabbix[[#This Row],[Value]]</f>
        <v>10</v>
      </c>
      <c r="E67">
        <f>solarwinds[[#This Row],[Value]]</f>
        <v>4</v>
      </c>
      <c r="F67">
        <f>ninjaone[[#This Row],[Value]]</f>
        <v>0</v>
      </c>
      <c r="H67">
        <f>manageengine[[#This Row],[Value]]</f>
        <v>17</v>
      </c>
      <c r="I67">
        <f>icinga[[#This Row],[Value]]</f>
        <v>0</v>
      </c>
      <c r="J67">
        <f>opennms[[#This Row],[Value]]</f>
        <v>0</v>
      </c>
      <c r="K67">
        <f>Netdata!B:B</f>
        <v>0</v>
      </c>
    </row>
    <row r="68" spans="1:11" hidden="1">
      <c r="A68" t="str">
        <f>PaesslerPRTG[[#This Row],[Country]]</f>
        <v>Egypt</v>
      </c>
      <c r="B68">
        <f>PaesslerPRTG[[#This Row],[Value]]</f>
        <v>9</v>
      </c>
      <c r="C68">
        <f>Nagios[[#This Row],[Value]]</f>
        <v>2</v>
      </c>
      <c r="D68">
        <f>Zabbix[[#This Row],[Value]]</f>
        <v>3</v>
      </c>
      <c r="E68">
        <f>solarwinds[[#This Row],[Value]]</f>
        <v>7</v>
      </c>
      <c r="F68">
        <f>ninjaone[[#This Row],[Value]]</f>
        <v>7</v>
      </c>
      <c r="H68">
        <f>manageengine[[#This Row],[Value]]</f>
        <v>32</v>
      </c>
      <c r="I68">
        <f>icinga[[#This Row],[Value]]</f>
        <v>0</v>
      </c>
      <c r="J68">
        <f>opennms[[#This Row],[Value]]</f>
        <v>0</v>
      </c>
      <c r="K68">
        <f>Netdata!B:B</f>
        <v>1</v>
      </c>
    </row>
    <row r="69" spans="1:11" hidden="1">
      <c r="A69" t="str">
        <f>PaesslerPRTG[[#This Row],[Country]]</f>
        <v>El Salvador</v>
      </c>
      <c r="B69">
        <f>PaesslerPRTG[[#This Row],[Value]]</f>
        <v>0</v>
      </c>
      <c r="C69">
        <f>Nagios[[#This Row],[Value]]</f>
        <v>26</v>
      </c>
      <c r="D69">
        <f>Zabbix[[#This Row],[Value]]</f>
        <v>0</v>
      </c>
      <c r="E69">
        <f>solarwinds[[#This Row],[Value]]</f>
        <v>0</v>
      </c>
      <c r="F69">
        <f>ninjaone[[#This Row],[Value]]</f>
        <v>0</v>
      </c>
      <c r="H69">
        <f>manageengine[[#This Row],[Value]]</f>
        <v>27</v>
      </c>
      <c r="I69">
        <f>icinga[[#This Row],[Value]]</f>
        <v>0</v>
      </c>
      <c r="J69">
        <f>opennms[[#This Row],[Value]]</f>
        <v>0</v>
      </c>
      <c r="K69">
        <f>Netdata!B:B</f>
        <v>0</v>
      </c>
    </row>
    <row r="70" spans="1:11" hidden="1">
      <c r="A70" t="str">
        <f>PaesslerPRTG[[#This Row],[Country]]</f>
        <v>Equatorial Guinea</v>
      </c>
      <c r="B70">
        <f>PaesslerPRTG[[#This Row],[Value]]</f>
        <v>0</v>
      </c>
      <c r="C70">
        <f>Nagios[[#This Row],[Value]]</f>
        <v>0</v>
      </c>
      <c r="D70">
        <f>Zabbix[[#This Row],[Value]]</f>
        <v>0</v>
      </c>
      <c r="E70">
        <f>solarwinds[[#This Row],[Value]]</f>
        <v>0</v>
      </c>
      <c r="F70">
        <f>ninjaone[[#This Row],[Value]]</f>
        <v>0</v>
      </c>
      <c r="H70">
        <f>manageengine[[#This Row],[Value]]</f>
        <v>0</v>
      </c>
      <c r="I70">
        <f>icinga[[#This Row],[Value]]</f>
        <v>0</v>
      </c>
      <c r="J70">
        <f>opennms[[#This Row],[Value]]</f>
        <v>0</v>
      </c>
      <c r="K70">
        <f>Netdata!B:B</f>
        <v>0</v>
      </c>
    </row>
    <row r="71" spans="1:11" hidden="1">
      <c r="A71" t="str">
        <f>PaesslerPRTG[[#This Row],[Country]]</f>
        <v>Eritrea</v>
      </c>
      <c r="B71">
        <f>PaesslerPRTG[[#This Row],[Value]]</f>
        <v>0</v>
      </c>
      <c r="C71">
        <f>Nagios[[#This Row],[Value]]</f>
        <v>0</v>
      </c>
      <c r="D71">
        <f>Zabbix[[#This Row],[Value]]</f>
        <v>0</v>
      </c>
      <c r="E71">
        <f>solarwinds[[#This Row],[Value]]</f>
        <v>0</v>
      </c>
      <c r="F71">
        <f>ninjaone[[#This Row],[Value]]</f>
        <v>0</v>
      </c>
      <c r="H71">
        <f>manageengine[[#This Row],[Value]]</f>
        <v>0</v>
      </c>
      <c r="I71">
        <f>icinga[[#This Row],[Value]]</f>
        <v>0</v>
      </c>
      <c r="J71">
        <f>opennms[[#This Row],[Value]]</f>
        <v>0</v>
      </c>
      <c r="K71">
        <f>Netdata!B:B</f>
        <v>0</v>
      </c>
    </row>
    <row r="72" spans="1:11" hidden="1">
      <c r="A72" t="str">
        <f>PaesslerPRTG[[#This Row],[Country]]</f>
        <v>Estonia</v>
      </c>
      <c r="B72">
        <f>PaesslerPRTG[[#This Row],[Value]]</f>
        <v>0</v>
      </c>
      <c r="C72">
        <f>Nagios[[#This Row],[Value]]</f>
        <v>21</v>
      </c>
      <c r="D72">
        <f>Zabbix[[#This Row],[Value]]</f>
        <v>48</v>
      </c>
      <c r="E72">
        <f>solarwinds[[#This Row],[Value]]</f>
        <v>0</v>
      </c>
      <c r="F72">
        <f>ninjaone[[#This Row],[Value]]</f>
        <v>0</v>
      </c>
      <c r="H72">
        <f>manageengine[[#This Row],[Value]]</f>
        <v>0</v>
      </c>
      <c r="I72">
        <f>icinga[[#This Row],[Value]]</f>
        <v>0</v>
      </c>
      <c r="J72">
        <f>opennms[[#This Row],[Value]]</f>
        <v>0</v>
      </c>
      <c r="K72">
        <f>Netdata!B:B</f>
        <v>0</v>
      </c>
    </row>
    <row r="73" spans="1:11" hidden="1">
      <c r="A73" t="str">
        <f>PaesslerPRTG[[#This Row],[Country]]</f>
        <v>Eswatini</v>
      </c>
      <c r="B73">
        <f>PaesslerPRTG[[#This Row],[Value]]</f>
        <v>0</v>
      </c>
      <c r="C73">
        <f>Nagios[[#This Row],[Value]]</f>
        <v>0</v>
      </c>
      <c r="D73">
        <f>Zabbix[[#This Row],[Value]]</f>
        <v>0</v>
      </c>
      <c r="E73">
        <f>solarwinds[[#This Row],[Value]]</f>
        <v>0</v>
      </c>
      <c r="F73">
        <f>ninjaone[[#This Row],[Value]]</f>
        <v>0</v>
      </c>
      <c r="H73">
        <f>manageengine[[#This Row],[Value]]</f>
        <v>0</v>
      </c>
      <c r="I73">
        <f>icinga[[#This Row],[Value]]</f>
        <v>0</v>
      </c>
      <c r="J73">
        <f>opennms[[#This Row],[Value]]</f>
        <v>0</v>
      </c>
      <c r="K73">
        <f>Netdata!B:B</f>
        <v>0</v>
      </c>
    </row>
    <row r="74" spans="1:11" hidden="1">
      <c r="A74" t="str">
        <f>PaesslerPRTG[[#This Row],[Country]]</f>
        <v>Ethiopia</v>
      </c>
      <c r="B74">
        <f>PaesslerPRTG[[#This Row],[Value]]</f>
        <v>0</v>
      </c>
      <c r="C74">
        <f>Nagios[[#This Row],[Value]]</f>
        <v>0</v>
      </c>
      <c r="D74">
        <f>Zabbix[[#This Row],[Value]]</f>
        <v>0</v>
      </c>
      <c r="E74">
        <f>solarwinds[[#This Row],[Value]]</f>
        <v>0</v>
      </c>
      <c r="F74">
        <f>ninjaone[[#This Row],[Value]]</f>
        <v>0</v>
      </c>
      <c r="H74">
        <f>manageengine[[#This Row],[Value]]</f>
        <v>0</v>
      </c>
      <c r="I74">
        <f>icinga[[#This Row],[Value]]</f>
        <v>0</v>
      </c>
      <c r="J74">
        <f>opennms[[#This Row],[Value]]</f>
        <v>0</v>
      </c>
      <c r="K74">
        <f>Netdata!B:B</f>
        <v>0</v>
      </c>
    </row>
    <row r="75" spans="1:11" hidden="1">
      <c r="A75" t="str">
        <f>PaesslerPRTG[[#This Row],[Country]]</f>
        <v>Falkland Islands (Islas Malvinas)</v>
      </c>
      <c r="B75">
        <f>PaesslerPRTG[[#This Row],[Value]]</f>
        <v>0</v>
      </c>
      <c r="C75">
        <f>Nagios[[#This Row],[Value]]</f>
        <v>0</v>
      </c>
      <c r="D75">
        <f>Zabbix[[#This Row],[Value]]</f>
        <v>0</v>
      </c>
      <c r="E75">
        <f>solarwinds[[#This Row],[Value]]</f>
        <v>0</v>
      </c>
      <c r="F75">
        <f>ninjaone[[#This Row],[Value]]</f>
        <v>0</v>
      </c>
      <c r="H75">
        <f>manageengine[[#This Row],[Value]]</f>
        <v>0</v>
      </c>
      <c r="I75">
        <f>icinga[[#This Row],[Value]]</f>
        <v>0</v>
      </c>
      <c r="J75">
        <f>opennms[[#This Row],[Value]]</f>
        <v>0</v>
      </c>
      <c r="K75">
        <f>Netdata!B:B</f>
        <v>0</v>
      </c>
    </row>
    <row r="76" spans="1:11" hidden="1">
      <c r="A76" t="str">
        <f>PaesslerPRTG[[#This Row],[Country]]</f>
        <v>Faroe Islands</v>
      </c>
      <c r="B76">
        <f>PaesslerPRTG[[#This Row],[Value]]</f>
        <v>0</v>
      </c>
      <c r="C76">
        <f>Nagios[[#This Row],[Value]]</f>
        <v>0</v>
      </c>
      <c r="D76">
        <f>Zabbix[[#This Row],[Value]]</f>
        <v>0</v>
      </c>
      <c r="E76">
        <f>solarwinds[[#This Row],[Value]]</f>
        <v>0</v>
      </c>
      <c r="F76">
        <f>ninjaone[[#This Row],[Value]]</f>
        <v>0</v>
      </c>
      <c r="H76">
        <f>manageengine[[#This Row],[Value]]</f>
        <v>0</v>
      </c>
      <c r="I76">
        <f>icinga[[#This Row],[Value]]</f>
        <v>0</v>
      </c>
      <c r="J76">
        <f>opennms[[#This Row],[Value]]</f>
        <v>0</v>
      </c>
      <c r="K76">
        <f>Netdata!B:B</f>
        <v>0</v>
      </c>
    </row>
    <row r="77" spans="1:11" hidden="1">
      <c r="A77" t="str">
        <f>PaesslerPRTG[[#This Row],[Country]]</f>
        <v>Fiji</v>
      </c>
      <c r="B77">
        <f>PaesslerPRTG[[#This Row],[Value]]</f>
        <v>0</v>
      </c>
      <c r="C77">
        <f>Nagios[[#This Row],[Value]]</f>
        <v>0</v>
      </c>
      <c r="D77">
        <f>Zabbix[[#This Row],[Value]]</f>
        <v>0</v>
      </c>
      <c r="E77">
        <f>solarwinds[[#This Row],[Value]]</f>
        <v>0</v>
      </c>
      <c r="F77">
        <f>ninjaone[[#This Row],[Value]]</f>
        <v>0</v>
      </c>
      <c r="H77">
        <f>manageengine[[#This Row],[Value]]</f>
        <v>0</v>
      </c>
      <c r="I77">
        <f>icinga[[#This Row],[Value]]</f>
        <v>0</v>
      </c>
      <c r="J77">
        <f>opennms[[#This Row],[Value]]</f>
        <v>0</v>
      </c>
      <c r="K77">
        <f>Netdata!B:B</f>
        <v>0</v>
      </c>
    </row>
    <row r="78" spans="1:11" hidden="1">
      <c r="A78" t="str">
        <f>PaesslerPRTG[[#This Row],[Country]]</f>
        <v>Finland</v>
      </c>
      <c r="B78">
        <f>PaesslerPRTG[[#This Row],[Value]]</f>
        <v>14</v>
      </c>
      <c r="C78">
        <f>Nagios[[#This Row],[Value]]</f>
        <v>9</v>
      </c>
      <c r="D78">
        <f>Zabbix[[#This Row],[Value]]</f>
        <v>12</v>
      </c>
      <c r="E78">
        <f>solarwinds[[#This Row],[Value]]</f>
        <v>12</v>
      </c>
      <c r="F78">
        <f>ninjaone[[#This Row],[Value]]</f>
        <v>0</v>
      </c>
      <c r="H78">
        <f>manageengine[[#This Row],[Value]]</f>
        <v>10</v>
      </c>
      <c r="I78">
        <f>icinga[[#This Row],[Value]]</f>
        <v>6</v>
      </c>
      <c r="J78">
        <f>opennms[[#This Row],[Value]]</f>
        <v>0</v>
      </c>
      <c r="K78">
        <f>Netdata!B:B</f>
        <v>0</v>
      </c>
    </row>
    <row r="79" spans="1:11">
      <c r="A79" s="17" t="str">
        <f>PaesslerPRTG[[#This Row],[Country]]</f>
        <v>France</v>
      </c>
      <c r="B79" s="17">
        <f>PaesslerPRTG[[#This Row],[Value]]</f>
        <v>18</v>
      </c>
      <c r="C79">
        <f>Nagios[[#This Row],[Value]]</f>
        <v>21</v>
      </c>
      <c r="D79">
        <f>Zabbix[[#This Row],[Value]]</f>
        <v>13</v>
      </c>
      <c r="E79">
        <f>solarwinds[[#This Row],[Value]]</f>
        <v>7</v>
      </c>
      <c r="F79">
        <f>ninjaone[[#This Row],[Value]]</f>
        <v>23</v>
      </c>
      <c r="G79">
        <f>DynaTrace!B65:B315</f>
        <v>11</v>
      </c>
      <c r="H79">
        <f>manageengine[[#This Row],[Value]]</f>
        <v>7</v>
      </c>
      <c r="I79">
        <f>icinga[[#This Row],[Value]]</f>
        <v>17</v>
      </c>
      <c r="J79">
        <f>opennms[[#This Row],[Value]]</f>
        <v>13</v>
      </c>
      <c r="K79">
        <f>Netdata!B:B</f>
        <v>7</v>
      </c>
    </row>
    <row r="80" spans="1:11" hidden="1">
      <c r="A80" t="str">
        <f>PaesslerPRTG[[#This Row],[Country]]</f>
        <v>French Guiana</v>
      </c>
      <c r="B80">
        <f>PaesslerPRTG[[#This Row],[Value]]</f>
        <v>0</v>
      </c>
      <c r="C80">
        <f>Nagios[[#This Row],[Value]]</f>
        <v>0</v>
      </c>
      <c r="D80">
        <f>Zabbix[[#This Row],[Value]]</f>
        <v>0</v>
      </c>
      <c r="E80">
        <f>solarwinds[[#This Row],[Value]]</f>
        <v>0</v>
      </c>
      <c r="F80">
        <f>ninjaone[[#This Row],[Value]]</f>
        <v>0</v>
      </c>
      <c r="H80">
        <f>manageengine[[#This Row],[Value]]</f>
        <v>0</v>
      </c>
      <c r="I80">
        <f>icinga[[#This Row],[Value]]</f>
        <v>0</v>
      </c>
      <c r="J80">
        <f>opennms[[#This Row],[Value]]</f>
        <v>0</v>
      </c>
      <c r="K80">
        <f>Netdata!B:B</f>
        <v>0</v>
      </c>
    </row>
    <row r="81" spans="1:11" hidden="1">
      <c r="A81" t="str">
        <f>PaesslerPRTG[[#This Row],[Country]]</f>
        <v>French Polynesia</v>
      </c>
      <c r="B81">
        <f>PaesslerPRTG[[#This Row],[Value]]</f>
        <v>0</v>
      </c>
      <c r="C81">
        <f>Nagios[[#This Row],[Value]]</f>
        <v>0</v>
      </c>
      <c r="D81">
        <f>Zabbix[[#This Row],[Value]]</f>
        <v>0</v>
      </c>
      <c r="E81">
        <f>solarwinds[[#This Row],[Value]]</f>
        <v>0</v>
      </c>
      <c r="F81">
        <f>ninjaone[[#This Row],[Value]]</f>
        <v>0</v>
      </c>
      <c r="H81">
        <f>manageengine[[#This Row],[Value]]</f>
        <v>0</v>
      </c>
      <c r="I81">
        <f>icinga[[#This Row],[Value]]</f>
        <v>0</v>
      </c>
      <c r="J81">
        <f>opennms[[#This Row],[Value]]</f>
        <v>0</v>
      </c>
      <c r="K81">
        <f>Netdata!B:B</f>
        <v>0</v>
      </c>
    </row>
    <row r="82" spans="1:11" hidden="1">
      <c r="A82" t="str">
        <f>PaesslerPRTG[[#This Row],[Country]]</f>
        <v>French Southern Territories</v>
      </c>
      <c r="B82">
        <f>PaesslerPRTG[[#This Row],[Value]]</f>
        <v>0</v>
      </c>
      <c r="C82">
        <f>Nagios[[#This Row],[Value]]</f>
        <v>0</v>
      </c>
      <c r="D82">
        <f>Zabbix[[#This Row],[Value]]</f>
        <v>0</v>
      </c>
      <c r="E82">
        <f>solarwinds[[#This Row],[Value]]</f>
        <v>0</v>
      </c>
      <c r="F82">
        <f>ninjaone[[#This Row],[Value]]</f>
        <v>0</v>
      </c>
      <c r="H82">
        <f>manageengine[[#This Row],[Value]]</f>
        <v>0</v>
      </c>
      <c r="I82">
        <f>icinga[[#This Row],[Value]]</f>
        <v>0</v>
      </c>
      <c r="J82">
        <f>opennms[[#This Row],[Value]]</f>
        <v>0</v>
      </c>
      <c r="K82">
        <f>Netdata!B:B</f>
        <v>0</v>
      </c>
    </row>
    <row r="83" spans="1:11" hidden="1">
      <c r="A83" t="str">
        <f>PaesslerPRTG[[#This Row],[Country]]</f>
        <v>Gabon</v>
      </c>
      <c r="B83">
        <f>PaesslerPRTG[[#This Row],[Value]]</f>
        <v>0</v>
      </c>
      <c r="C83">
        <f>Nagios[[#This Row],[Value]]</f>
        <v>0</v>
      </c>
      <c r="D83">
        <f>Zabbix[[#This Row],[Value]]</f>
        <v>0</v>
      </c>
      <c r="E83">
        <f>solarwinds[[#This Row],[Value]]</f>
        <v>0</v>
      </c>
      <c r="F83">
        <f>ninjaone[[#This Row],[Value]]</f>
        <v>0</v>
      </c>
      <c r="H83">
        <f>manageengine[[#This Row],[Value]]</f>
        <v>0</v>
      </c>
      <c r="I83">
        <f>icinga[[#This Row],[Value]]</f>
        <v>0</v>
      </c>
      <c r="J83">
        <f>opennms[[#This Row],[Value]]</f>
        <v>0</v>
      </c>
      <c r="K83">
        <f>Netdata!B:B</f>
        <v>0</v>
      </c>
    </row>
    <row r="84" spans="1:11" hidden="1">
      <c r="A84" t="str">
        <f>PaesslerPRTG[[#This Row],[Country]]</f>
        <v>Gambia</v>
      </c>
      <c r="B84">
        <f>PaesslerPRTG[[#This Row],[Value]]</f>
        <v>0</v>
      </c>
      <c r="C84">
        <f>Nagios[[#This Row],[Value]]</f>
        <v>0</v>
      </c>
      <c r="D84">
        <f>Zabbix[[#This Row],[Value]]</f>
        <v>0</v>
      </c>
      <c r="E84">
        <f>solarwinds[[#This Row],[Value]]</f>
        <v>0</v>
      </c>
      <c r="F84">
        <f>ninjaone[[#This Row],[Value]]</f>
        <v>0</v>
      </c>
      <c r="H84">
        <f>manageengine[[#This Row],[Value]]</f>
        <v>0</v>
      </c>
      <c r="I84">
        <f>icinga[[#This Row],[Value]]</f>
        <v>0</v>
      </c>
      <c r="J84">
        <f>opennms[[#This Row],[Value]]</f>
        <v>0</v>
      </c>
      <c r="K84">
        <f>Netdata!B:B</f>
        <v>0</v>
      </c>
    </row>
    <row r="85" spans="1:11" hidden="1">
      <c r="A85" t="str">
        <f>PaesslerPRTG[[#This Row],[Country]]</f>
        <v>Georgia</v>
      </c>
      <c r="B85">
        <f>PaesslerPRTG[[#This Row],[Value]]</f>
        <v>0</v>
      </c>
      <c r="C85">
        <f>Nagios[[#This Row],[Value]]</f>
        <v>0</v>
      </c>
      <c r="D85">
        <f>Zabbix[[#This Row],[Value]]</f>
        <v>25</v>
      </c>
      <c r="E85">
        <f>solarwinds[[#This Row],[Value]]</f>
        <v>0</v>
      </c>
      <c r="F85">
        <f>ninjaone[[#This Row],[Value]]</f>
        <v>0</v>
      </c>
      <c r="H85">
        <f>manageengine[[#This Row],[Value]]</f>
        <v>33</v>
      </c>
      <c r="I85">
        <f>icinga[[#This Row],[Value]]</f>
        <v>0</v>
      </c>
      <c r="J85">
        <f>opennms[[#This Row],[Value]]</f>
        <v>0</v>
      </c>
      <c r="K85">
        <f>Netdata!B:B</f>
        <v>0</v>
      </c>
    </row>
    <row r="86" spans="1:11">
      <c r="A86" s="17" t="str">
        <f>PaesslerPRTG[[#This Row],[Country]]</f>
        <v>Germany</v>
      </c>
      <c r="B86" s="17">
        <f>PaesslerPRTG[[#This Row],[Value]]</f>
        <v>47</v>
      </c>
      <c r="C86">
        <f>Nagios[[#This Row],[Value]]</f>
        <v>19</v>
      </c>
      <c r="D86">
        <f>Zabbix[[#This Row],[Value]]</f>
        <v>8</v>
      </c>
      <c r="E86">
        <f>solarwinds[[#This Row],[Value]]</f>
        <v>9</v>
      </c>
      <c r="F86">
        <f>ninjaone[[#This Row],[Value]]</f>
        <v>21</v>
      </c>
      <c r="G86">
        <f>DynaTrace!B72:B322</f>
        <v>7</v>
      </c>
      <c r="H86">
        <f>manageengine[[#This Row],[Value]]</f>
        <v>14</v>
      </c>
      <c r="I86">
        <f>icinga[[#This Row],[Value]]</f>
        <v>84</v>
      </c>
      <c r="J86">
        <f>opennms[[#This Row],[Value]]</f>
        <v>28</v>
      </c>
      <c r="K86">
        <f>Netdata!B:B</f>
        <v>8</v>
      </c>
    </row>
    <row r="87" spans="1:11" hidden="1">
      <c r="A87" t="str">
        <f>PaesslerPRTG[[#This Row],[Country]]</f>
        <v>Ghana</v>
      </c>
      <c r="B87">
        <f>PaesslerPRTG[[#This Row],[Value]]</f>
        <v>0</v>
      </c>
      <c r="C87">
        <f>Nagios[[#This Row],[Value]]</f>
        <v>0</v>
      </c>
      <c r="D87">
        <f>Zabbix[[#This Row],[Value]]</f>
        <v>0</v>
      </c>
      <c r="E87">
        <f>solarwinds[[#This Row],[Value]]</f>
        <v>0</v>
      </c>
      <c r="F87">
        <f>ninjaone[[#This Row],[Value]]</f>
        <v>0</v>
      </c>
      <c r="H87">
        <f>manageengine[[#This Row],[Value]]</f>
        <v>0</v>
      </c>
      <c r="I87">
        <f>icinga[[#This Row],[Value]]</f>
        <v>0</v>
      </c>
      <c r="J87">
        <f>opennms[[#This Row],[Value]]</f>
        <v>0</v>
      </c>
      <c r="K87">
        <f>Netdata!B:B</f>
        <v>0</v>
      </c>
    </row>
    <row r="88" spans="1:11" hidden="1">
      <c r="A88" t="str">
        <f>PaesslerPRTG[[#This Row],[Country]]</f>
        <v>Gibraltar</v>
      </c>
      <c r="B88">
        <f>PaesslerPRTG[[#This Row],[Value]]</f>
        <v>0</v>
      </c>
      <c r="C88">
        <f>Nagios[[#This Row],[Value]]</f>
        <v>0</v>
      </c>
      <c r="D88">
        <f>Zabbix[[#This Row],[Value]]</f>
        <v>0</v>
      </c>
      <c r="E88">
        <f>solarwinds[[#This Row],[Value]]</f>
        <v>0</v>
      </c>
      <c r="F88">
        <f>ninjaone[[#This Row],[Value]]</f>
        <v>0</v>
      </c>
      <c r="H88">
        <f>manageengine[[#This Row],[Value]]</f>
        <v>0</v>
      </c>
      <c r="I88">
        <f>icinga[[#This Row],[Value]]</f>
        <v>0</v>
      </c>
      <c r="J88">
        <f>opennms[[#This Row],[Value]]</f>
        <v>0</v>
      </c>
      <c r="K88">
        <f>Netdata!B:B</f>
        <v>0</v>
      </c>
    </row>
    <row r="89" spans="1:11" hidden="1">
      <c r="A89" t="str">
        <f>PaesslerPRTG[[#This Row],[Country]]</f>
        <v>Greece</v>
      </c>
      <c r="B89">
        <f>PaesslerPRTG[[#This Row],[Value]]</f>
        <v>11</v>
      </c>
      <c r="C89">
        <f>Nagios[[#This Row],[Value]]</f>
        <v>9</v>
      </c>
      <c r="D89">
        <f>Zabbix[[#This Row],[Value]]</f>
        <v>7</v>
      </c>
      <c r="E89">
        <f>solarwinds[[#This Row],[Value]]</f>
        <v>9</v>
      </c>
      <c r="F89">
        <f>ninjaone[[#This Row],[Value]]</f>
        <v>10</v>
      </c>
      <c r="H89">
        <f>manageengine[[#This Row],[Value]]</f>
        <v>12</v>
      </c>
      <c r="I89">
        <f>icinga[[#This Row],[Value]]</f>
        <v>0</v>
      </c>
      <c r="J89">
        <f>opennms[[#This Row],[Value]]</f>
        <v>16</v>
      </c>
      <c r="K89">
        <f>Netdata!B:B</f>
        <v>14</v>
      </c>
    </row>
    <row r="90" spans="1:11" hidden="1">
      <c r="A90" t="str">
        <f>PaesslerPRTG[[#This Row],[Country]]</f>
        <v>Greenland</v>
      </c>
      <c r="B90">
        <f>PaesslerPRTG[[#This Row],[Value]]</f>
        <v>0</v>
      </c>
      <c r="C90">
        <f>Nagios[[#This Row],[Value]]</f>
        <v>0</v>
      </c>
      <c r="D90">
        <f>Zabbix[[#This Row],[Value]]</f>
        <v>0</v>
      </c>
      <c r="E90">
        <f>solarwinds[[#This Row],[Value]]</f>
        <v>0</v>
      </c>
      <c r="F90">
        <f>ninjaone[[#This Row],[Value]]</f>
        <v>0</v>
      </c>
      <c r="H90">
        <f>manageengine[[#This Row],[Value]]</f>
        <v>0</v>
      </c>
      <c r="I90">
        <f>icinga[[#This Row],[Value]]</f>
        <v>0</v>
      </c>
      <c r="J90">
        <f>opennms[[#This Row],[Value]]</f>
        <v>0</v>
      </c>
      <c r="K90">
        <f>Netdata!B:B</f>
        <v>0</v>
      </c>
    </row>
    <row r="91" spans="1:11" hidden="1">
      <c r="A91" t="str">
        <f>PaesslerPRTG[[#This Row],[Country]]</f>
        <v>Grenada</v>
      </c>
      <c r="B91">
        <f>PaesslerPRTG[[#This Row],[Value]]</f>
        <v>0</v>
      </c>
      <c r="C91">
        <f>Nagios[[#This Row],[Value]]</f>
        <v>0</v>
      </c>
      <c r="D91">
        <f>Zabbix[[#This Row],[Value]]</f>
        <v>0</v>
      </c>
      <c r="E91">
        <f>solarwinds[[#This Row],[Value]]</f>
        <v>0</v>
      </c>
      <c r="F91">
        <f>ninjaone[[#This Row],[Value]]</f>
        <v>0</v>
      </c>
      <c r="H91">
        <f>manageengine[[#This Row],[Value]]</f>
        <v>0</v>
      </c>
      <c r="I91">
        <f>icinga[[#This Row],[Value]]</f>
        <v>0</v>
      </c>
      <c r="J91">
        <f>opennms[[#This Row],[Value]]</f>
        <v>0</v>
      </c>
      <c r="K91">
        <f>Netdata!B:B</f>
        <v>0</v>
      </c>
    </row>
    <row r="92" spans="1:11" hidden="1">
      <c r="A92" t="str">
        <f>PaesslerPRTG[[#This Row],[Country]]</f>
        <v>Guadeloupe</v>
      </c>
      <c r="B92">
        <f>PaesslerPRTG[[#This Row],[Value]]</f>
        <v>0</v>
      </c>
      <c r="C92">
        <f>Nagios[[#This Row],[Value]]</f>
        <v>0</v>
      </c>
      <c r="D92">
        <f>Zabbix[[#This Row],[Value]]</f>
        <v>0</v>
      </c>
      <c r="E92">
        <f>solarwinds[[#This Row],[Value]]</f>
        <v>0</v>
      </c>
      <c r="F92">
        <f>ninjaone[[#This Row],[Value]]</f>
        <v>0</v>
      </c>
      <c r="H92">
        <f>manageengine[[#This Row],[Value]]</f>
        <v>0</v>
      </c>
      <c r="I92">
        <f>icinga[[#This Row],[Value]]</f>
        <v>0</v>
      </c>
      <c r="J92">
        <f>opennms[[#This Row],[Value]]</f>
        <v>0</v>
      </c>
      <c r="K92">
        <f>Netdata!B:B</f>
        <v>0</v>
      </c>
    </row>
    <row r="93" spans="1:11" hidden="1">
      <c r="A93" t="str">
        <f>PaesslerPRTG[[#This Row],[Country]]</f>
        <v>Guam</v>
      </c>
      <c r="B93">
        <f>PaesslerPRTG[[#This Row],[Value]]</f>
        <v>0</v>
      </c>
      <c r="C93">
        <f>Nagios[[#This Row],[Value]]</f>
        <v>0</v>
      </c>
      <c r="D93">
        <f>Zabbix[[#This Row],[Value]]</f>
        <v>0</v>
      </c>
      <c r="E93">
        <f>solarwinds[[#This Row],[Value]]</f>
        <v>0</v>
      </c>
      <c r="F93">
        <f>ninjaone[[#This Row],[Value]]</f>
        <v>0</v>
      </c>
      <c r="H93">
        <f>manageengine[[#This Row],[Value]]</f>
        <v>0</v>
      </c>
      <c r="I93">
        <f>icinga[[#This Row],[Value]]</f>
        <v>0</v>
      </c>
      <c r="J93">
        <f>opennms[[#This Row],[Value]]</f>
        <v>0</v>
      </c>
      <c r="K93">
        <f>Netdata!B:B</f>
        <v>0</v>
      </c>
    </row>
    <row r="94" spans="1:11" hidden="1">
      <c r="A94" t="str">
        <f>PaesslerPRTG[[#This Row],[Country]]</f>
        <v>Guatemala</v>
      </c>
      <c r="B94">
        <f>PaesslerPRTG[[#This Row],[Value]]</f>
        <v>20</v>
      </c>
      <c r="C94">
        <f>Nagios[[#This Row],[Value]]</f>
        <v>12</v>
      </c>
      <c r="D94">
        <f>Zabbix[[#This Row],[Value]]</f>
        <v>0</v>
      </c>
      <c r="E94">
        <f>solarwinds[[#This Row],[Value]]</f>
        <v>11</v>
      </c>
      <c r="F94">
        <f>ninjaone[[#This Row],[Value]]</f>
        <v>0</v>
      </c>
      <c r="H94">
        <f>manageengine[[#This Row],[Value]]</f>
        <v>0</v>
      </c>
      <c r="I94">
        <f>icinga[[#This Row],[Value]]</f>
        <v>0</v>
      </c>
      <c r="J94">
        <f>opennms[[#This Row],[Value]]</f>
        <v>0</v>
      </c>
      <c r="K94">
        <f>Netdata!B:B</f>
        <v>0</v>
      </c>
    </row>
    <row r="95" spans="1:11" hidden="1">
      <c r="A95" t="str">
        <f>PaesslerPRTG[[#This Row],[Country]]</f>
        <v>Guernsey</v>
      </c>
      <c r="B95">
        <f>PaesslerPRTG[[#This Row],[Value]]</f>
        <v>0</v>
      </c>
      <c r="C95">
        <f>Nagios[[#This Row],[Value]]</f>
        <v>0</v>
      </c>
      <c r="D95">
        <f>Zabbix[[#This Row],[Value]]</f>
        <v>0</v>
      </c>
      <c r="E95">
        <f>solarwinds[[#This Row],[Value]]</f>
        <v>0</v>
      </c>
      <c r="F95">
        <f>ninjaone[[#This Row],[Value]]</f>
        <v>0</v>
      </c>
      <c r="H95">
        <f>manageengine[[#This Row],[Value]]</f>
        <v>0</v>
      </c>
      <c r="I95">
        <f>icinga[[#This Row],[Value]]</f>
        <v>0</v>
      </c>
      <c r="J95">
        <f>opennms[[#This Row],[Value]]</f>
        <v>0</v>
      </c>
      <c r="K95">
        <f>Netdata!B:B</f>
        <v>0</v>
      </c>
    </row>
    <row r="96" spans="1:11" hidden="1">
      <c r="A96" t="str">
        <f>PaesslerPRTG[[#This Row],[Country]]</f>
        <v>Guinea</v>
      </c>
      <c r="B96">
        <f>PaesslerPRTG[[#This Row],[Value]]</f>
        <v>0</v>
      </c>
      <c r="C96">
        <f>Nagios[[#This Row],[Value]]</f>
        <v>0</v>
      </c>
      <c r="D96">
        <f>Zabbix[[#This Row],[Value]]</f>
        <v>0</v>
      </c>
      <c r="E96">
        <f>solarwinds[[#This Row],[Value]]</f>
        <v>0</v>
      </c>
      <c r="F96">
        <f>ninjaone[[#This Row],[Value]]</f>
        <v>0</v>
      </c>
      <c r="H96">
        <f>manageengine[[#This Row],[Value]]</f>
        <v>0</v>
      </c>
      <c r="I96">
        <f>icinga[[#This Row],[Value]]</f>
        <v>0</v>
      </c>
      <c r="J96">
        <f>opennms[[#This Row],[Value]]</f>
        <v>0</v>
      </c>
      <c r="K96">
        <f>Netdata!B:B</f>
        <v>0</v>
      </c>
    </row>
    <row r="97" spans="1:11" hidden="1">
      <c r="A97" t="str">
        <f>PaesslerPRTG[[#This Row],[Country]]</f>
        <v>Guinea-Bissau</v>
      </c>
      <c r="B97">
        <f>PaesslerPRTG[[#This Row],[Value]]</f>
        <v>0</v>
      </c>
      <c r="C97">
        <f>Nagios[[#This Row],[Value]]</f>
        <v>0</v>
      </c>
      <c r="D97">
        <f>Zabbix[[#This Row],[Value]]</f>
        <v>0</v>
      </c>
      <c r="E97">
        <f>solarwinds[[#This Row],[Value]]</f>
        <v>0</v>
      </c>
      <c r="F97">
        <f>ninjaone[[#This Row],[Value]]</f>
        <v>0</v>
      </c>
      <c r="H97">
        <f>manageengine[[#This Row],[Value]]</f>
        <v>0</v>
      </c>
      <c r="I97">
        <f>icinga[[#This Row],[Value]]</f>
        <v>0</v>
      </c>
      <c r="J97">
        <f>opennms[[#This Row],[Value]]</f>
        <v>0</v>
      </c>
      <c r="K97">
        <f>Netdata!B:B</f>
        <v>0</v>
      </c>
    </row>
    <row r="98" spans="1:11" hidden="1">
      <c r="A98" t="str">
        <f>PaesslerPRTG[[#This Row],[Country]]</f>
        <v>Guyana</v>
      </c>
      <c r="B98">
        <f>PaesslerPRTG[[#This Row],[Value]]</f>
        <v>0</v>
      </c>
      <c r="C98">
        <f>Nagios[[#This Row],[Value]]</f>
        <v>0</v>
      </c>
      <c r="D98">
        <f>Zabbix[[#This Row],[Value]]</f>
        <v>0</v>
      </c>
      <c r="E98">
        <f>solarwinds[[#This Row],[Value]]</f>
        <v>0</v>
      </c>
      <c r="F98">
        <f>ninjaone[[#This Row],[Value]]</f>
        <v>0</v>
      </c>
      <c r="H98">
        <f>manageengine[[#This Row],[Value]]</f>
        <v>0</v>
      </c>
      <c r="I98">
        <f>icinga[[#This Row],[Value]]</f>
        <v>0</v>
      </c>
      <c r="J98">
        <f>opennms[[#This Row],[Value]]</f>
        <v>0</v>
      </c>
      <c r="K98">
        <f>Netdata!B:B</f>
        <v>0</v>
      </c>
    </row>
    <row r="99" spans="1:11" hidden="1">
      <c r="A99" t="str">
        <f>PaesslerPRTG[[#This Row],[Country]]</f>
        <v>Haiti</v>
      </c>
      <c r="B99">
        <f>PaesslerPRTG[[#This Row],[Value]]</f>
        <v>0</v>
      </c>
      <c r="C99">
        <f>Nagios[[#This Row],[Value]]</f>
        <v>0</v>
      </c>
      <c r="D99">
        <f>Zabbix[[#This Row],[Value]]</f>
        <v>0</v>
      </c>
      <c r="E99">
        <f>solarwinds[[#This Row],[Value]]</f>
        <v>0</v>
      </c>
      <c r="F99">
        <f>ninjaone[[#This Row],[Value]]</f>
        <v>0</v>
      </c>
      <c r="H99">
        <f>manageengine[[#This Row],[Value]]</f>
        <v>0</v>
      </c>
      <c r="I99">
        <f>icinga[[#This Row],[Value]]</f>
        <v>0</v>
      </c>
      <c r="J99">
        <f>opennms[[#This Row],[Value]]</f>
        <v>0</v>
      </c>
      <c r="K99">
        <f>Netdata!B:B</f>
        <v>0</v>
      </c>
    </row>
    <row r="100" spans="1:11" hidden="1">
      <c r="A100" t="str">
        <f>PaesslerPRTG[[#This Row],[Country]]</f>
        <v>Heard &amp; McDonald Islands</v>
      </c>
      <c r="B100">
        <f>PaesslerPRTG[[#This Row],[Value]]</f>
        <v>0</v>
      </c>
      <c r="C100">
        <f>Nagios[[#This Row],[Value]]</f>
        <v>0</v>
      </c>
      <c r="D100">
        <f>Zabbix[[#This Row],[Value]]</f>
        <v>0</v>
      </c>
      <c r="E100">
        <f>solarwinds[[#This Row],[Value]]</f>
        <v>0</v>
      </c>
      <c r="F100">
        <f>ninjaone[[#This Row],[Value]]</f>
        <v>0</v>
      </c>
      <c r="H100">
        <f>manageengine[[#This Row],[Value]]</f>
        <v>0</v>
      </c>
      <c r="I100">
        <f>icinga[[#This Row],[Value]]</f>
        <v>0</v>
      </c>
      <c r="J100">
        <f>opennms[[#This Row],[Value]]</f>
        <v>0</v>
      </c>
      <c r="K100">
        <f>Netdata!B:B</f>
        <v>0</v>
      </c>
    </row>
    <row r="101" spans="1:11" hidden="1">
      <c r="A101" t="str">
        <f>PaesslerPRTG[[#This Row],[Country]]</f>
        <v>Honduras</v>
      </c>
      <c r="B101">
        <f>PaesslerPRTG[[#This Row],[Value]]</f>
        <v>0</v>
      </c>
      <c r="C101">
        <f>Nagios[[#This Row],[Value]]</f>
        <v>0</v>
      </c>
      <c r="D101">
        <f>Zabbix[[#This Row],[Value]]</f>
        <v>0</v>
      </c>
      <c r="E101">
        <f>solarwinds[[#This Row],[Value]]</f>
        <v>0</v>
      </c>
      <c r="F101">
        <f>ninjaone[[#This Row],[Value]]</f>
        <v>0</v>
      </c>
      <c r="H101">
        <f>manageengine[[#This Row],[Value]]</f>
        <v>0</v>
      </c>
      <c r="I101">
        <f>icinga[[#This Row],[Value]]</f>
        <v>0</v>
      </c>
      <c r="J101">
        <f>opennms[[#This Row],[Value]]</f>
        <v>0</v>
      </c>
      <c r="K101">
        <f>Netdata!B:B</f>
        <v>0</v>
      </c>
    </row>
    <row r="102" spans="1:11" hidden="1">
      <c r="A102" t="str">
        <f>PaesslerPRTG[[#This Row],[Country]]</f>
        <v>Hong Kong</v>
      </c>
      <c r="B102">
        <f>PaesslerPRTG[[#This Row],[Value]]</f>
        <v>30</v>
      </c>
      <c r="C102">
        <f>Nagios[[#This Row],[Value]]</f>
        <v>14</v>
      </c>
      <c r="D102">
        <f>Zabbix[[#This Row],[Value]]</f>
        <v>19</v>
      </c>
      <c r="E102">
        <f>solarwinds[[#This Row],[Value]]</f>
        <v>36</v>
      </c>
      <c r="F102">
        <f>ninjaone[[#This Row],[Value]]</f>
        <v>0</v>
      </c>
      <c r="H102">
        <f>manageengine[[#This Row],[Value]]</f>
        <v>75</v>
      </c>
      <c r="I102">
        <f>icinga[[#This Row],[Value]]</f>
        <v>0</v>
      </c>
      <c r="J102">
        <f>opennms[[#This Row],[Value]]</f>
        <v>0</v>
      </c>
      <c r="K102">
        <f>Netdata!B:B</f>
        <v>7</v>
      </c>
    </row>
    <row r="103" spans="1:11" hidden="1">
      <c r="A103" t="str">
        <f>PaesslerPRTG[[#This Row],[Country]]</f>
        <v>Hungary</v>
      </c>
      <c r="B103">
        <f>PaesslerPRTG[[#This Row],[Value]]</f>
        <v>11</v>
      </c>
      <c r="C103">
        <f>Nagios[[#This Row],[Value]]</f>
        <v>29</v>
      </c>
      <c r="D103">
        <f>Zabbix[[#This Row],[Value]]</f>
        <v>20</v>
      </c>
      <c r="E103">
        <f>solarwinds[[#This Row],[Value]]</f>
        <v>11</v>
      </c>
      <c r="F103">
        <f>ninjaone[[#This Row],[Value]]</f>
        <v>0</v>
      </c>
      <c r="H103">
        <f>manageengine[[#This Row],[Value]]</f>
        <v>18</v>
      </c>
      <c r="I103">
        <f>icinga[[#This Row],[Value]]</f>
        <v>52</v>
      </c>
      <c r="J103">
        <f>opennms[[#This Row],[Value]]</f>
        <v>0</v>
      </c>
      <c r="K103">
        <f>Netdata!B:B</f>
        <v>0</v>
      </c>
    </row>
    <row r="104" spans="1:11" hidden="1">
      <c r="A104" t="str">
        <f>PaesslerPRTG[[#This Row],[Country]]</f>
        <v>Iceland</v>
      </c>
      <c r="B104">
        <f>PaesslerPRTG[[#This Row],[Value]]</f>
        <v>0</v>
      </c>
      <c r="C104">
        <f>Nagios[[#This Row],[Value]]</f>
        <v>0</v>
      </c>
      <c r="D104">
        <f>Zabbix[[#This Row],[Value]]</f>
        <v>0</v>
      </c>
      <c r="E104">
        <f>solarwinds[[#This Row],[Value]]</f>
        <v>0</v>
      </c>
      <c r="F104">
        <f>ninjaone[[#This Row],[Value]]</f>
        <v>0</v>
      </c>
      <c r="H104">
        <f>manageengine[[#This Row],[Value]]</f>
        <v>0</v>
      </c>
      <c r="I104">
        <f>icinga[[#This Row],[Value]]</f>
        <v>0</v>
      </c>
      <c r="J104">
        <f>opennms[[#This Row],[Value]]</f>
        <v>0</v>
      </c>
      <c r="K104">
        <f>Netdata!B:B</f>
        <v>0</v>
      </c>
    </row>
    <row r="105" spans="1:11">
      <c r="A105" s="17" t="str">
        <f>PaesslerPRTG[[#This Row],[Country]]</f>
        <v>India</v>
      </c>
      <c r="B105" s="17">
        <f>PaesslerPRTG[[#This Row],[Value]]</f>
        <v>5</v>
      </c>
      <c r="C105">
        <f>Nagios[[#This Row],[Value]]</f>
        <v>14</v>
      </c>
      <c r="D105">
        <f>Zabbix[[#This Row],[Value]]</f>
        <v>4</v>
      </c>
      <c r="E105">
        <f>solarwinds[[#This Row],[Value]]</f>
        <v>14</v>
      </c>
      <c r="F105">
        <f>ninjaone[[#This Row],[Value]]</f>
        <v>26</v>
      </c>
      <c r="G105">
        <f>DynaTrace!B91:B341</f>
        <v>11</v>
      </c>
      <c r="H105">
        <f>manageengine[[#This Row],[Value]]</f>
        <v>26</v>
      </c>
      <c r="I105">
        <f>icinga[[#This Row],[Value]]</f>
        <v>5</v>
      </c>
      <c r="J105">
        <f>opennms[[#This Row],[Value]]</f>
        <v>26</v>
      </c>
      <c r="K105">
        <f>Netdata!B:B</f>
        <v>2</v>
      </c>
    </row>
    <row r="106" spans="1:11">
      <c r="A106" s="17" t="str">
        <f>PaesslerPRTG[[#This Row],[Country]]</f>
        <v>Indonesia</v>
      </c>
      <c r="B106" s="17">
        <f>PaesslerPRTG[[#This Row],[Value]]</f>
        <v>10</v>
      </c>
      <c r="C106">
        <f>Nagios[[#This Row],[Value]]</f>
        <v>4</v>
      </c>
      <c r="D106">
        <f>Zabbix[[#This Row],[Value]]</f>
        <v>4</v>
      </c>
      <c r="E106">
        <f>solarwinds[[#This Row],[Value]]</f>
        <v>4</v>
      </c>
      <c r="F106">
        <f>ninjaone[[#This Row],[Value]]</f>
        <v>26</v>
      </c>
      <c r="G106">
        <f>DynaTrace!B92:B342</f>
        <v>2</v>
      </c>
      <c r="H106">
        <f>manageengine[[#This Row],[Value]]</f>
        <v>8</v>
      </c>
      <c r="I106">
        <f>icinga[[#This Row],[Value]]</f>
        <v>2</v>
      </c>
      <c r="J106">
        <f>opennms[[#This Row],[Value]]</f>
        <v>11</v>
      </c>
      <c r="K106">
        <f>Netdata!B:B</f>
        <v>2</v>
      </c>
    </row>
    <row r="107" spans="1:11" hidden="1">
      <c r="A107" t="str">
        <f>PaesslerPRTG[[#This Row],[Country]]</f>
        <v>Iran</v>
      </c>
      <c r="B107">
        <f>PaesslerPRTG[[#This Row],[Value]]</f>
        <v>12</v>
      </c>
      <c r="C107">
        <f>Nagios[[#This Row],[Value]]</f>
        <v>2</v>
      </c>
      <c r="D107">
        <f>Zabbix[[#This Row],[Value]]</f>
        <v>8</v>
      </c>
      <c r="E107">
        <f>solarwinds[[#This Row],[Value]]</f>
        <v>9</v>
      </c>
      <c r="F107">
        <f>ninjaone[[#This Row],[Value]]</f>
        <v>4</v>
      </c>
      <c r="H107">
        <f>manageengine[[#This Row],[Value]]</f>
        <v>21</v>
      </c>
      <c r="I107">
        <f>icinga[[#This Row],[Value]]</f>
        <v>0</v>
      </c>
      <c r="J107">
        <f>opennms[[#This Row],[Value]]</f>
        <v>0</v>
      </c>
      <c r="K107">
        <f>Netdata!B:B</f>
        <v>2</v>
      </c>
    </row>
    <row r="108" spans="1:11" hidden="1">
      <c r="A108" t="str">
        <f>PaesslerPRTG[[#This Row],[Country]]</f>
        <v>Iraq</v>
      </c>
      <c r="B108">
        <f>PaesslerPRTG[[#This Row],[Value]]</f>
        <v>22</v>
      </c>
      <c r="C108">
        <f>Nagios[[#This Row],[Value]]</f>
        <v>0</v>
      </c>
      <c r="D108">
        <f>Zabbix[[#This Row],[Value]]</f>
        <v>5</v>
      </c>
      <c r="E108">
        <f>solarwinds[[#This Row],[Value]]</f>
        <v>9</v>
      </c>
      <c r="F108">
        <f>ninjaone[[#This Row],[Value]]</f>
        <v>0</v>
      </c>
      <c r="H108">
        <f>manageengine[[#This Row],[Value]]</f>
        <v>0</v>
      </c>
      <c r="I108">
        <f>icinga[[#This Row],[Value]]</f>
        <v>0</v>
      </c>
      <c r="J108">
        <f>opennms[[#This Row],[Value]]</f>
        <v>0</v>
      </c>
      <c r="K108">
        <f>Netdata!B:B</f>
        <v>0</v>
      </c>
    </row>
    <row r="109" spans="1:11" hidden="1">
      <c r="A109" t="str">
        <f>PaesslerPRTG[[#This Row],[Country]]</f>
        <v>Ireland</v>
      </c>
      <c r="B109">
        <f>PaesslerPRTG[[#This Row],[Value]]</f>
        <v>13</v>
      </c>
      <c r="C109">
        <f>Nagios[[#This Row],[Value]]</f>
        <v>12</v>
      </c>
      <c r="D109">
        <f>Zabbix[[#This Row],[Value]]</f>
        <v>6</v>
      </c>
      <c r="E109">
        <f>solarwinds[[#This Row],[Value]]</f>
        <v>55</v>
      </c>
      <c r="F109">
        <f>ninjaone[[#This Row],[Value]]</f>
        <v>68</v>
      </c>
      <c r="H109">
        <f>manageengine[[#This Row],[Value]]</f>
        <v>28</v>
      </c>
      <c r="I109">
        <f>icinga[[#This Row],[Value]]</f>
        <v>0</v>
      </c>
      <c r="J109">
        <f>opennms[[#This Row],[Value]]</f>
        <v>0</v>
      </c>
      <c r="K109">
        <f>Netdata!B:B</f>
        <v>0</v>
      </c>
    </row>
    <row r="110" spans="1:11" hidden="1">
      <c r="A110" t="str">
        <f>PaesslerPRTG[[#This Row],[Country]]</f>
        <v>Isle of Man</v>
      </c>
      <c r="B110">
        <f>PaesslerPRTG[[#This Row],[Value]]</f>
        <v>0</v>
      </c>
      <c r="C110">
        <f>Nagios[[#This Row],[Value]]</f>
        <v>0</v>
      </c>
      <c r="D110">
        <f>Zabbix[[#This Row],[Value]]</f>
        <v>0</v>
      </c>
      <c r="E110">
        <f>solarwinds[[#This Row],[Value]]</f>
        <v>0</v>
      </c>
      <c r="F110">
        <f>ninjaone[[#This Row],[Value]]</f>
        <v>0</v>
      </c>
      <c r="H110">
        <f>manageengine[[#This Row],[Value]]</f>
        <v>0</v>
      </c>
      <c r="I110">
        <f>icinga[[#This Row],[Value]]</f>
        <v>0</v>
      </c>
      <c r="J110">
        <f>opennms[[#This Row],[Value]]</f>
        <v>0</v>
      </c>
      <c r="K110">
        <f>Netdata!B:B</f>
        <v>0</v>
      </c>
    </row>
    <row r="111" spans="1:11" hidden="1">
      <c r="A111" t="str">
        <f>PaesslerPRTG[[#This Row],[Country]]</f>
        <v>Israel</v>
      </c>
      <c r="B111">
        <f>PaesslerPRTG[[#This Row],[Value]]</f>
        <v>21</v>
      </c>
      <c r="C111">
        <f>Nagios[[#This Row],[Value]]</f>
        <v>17</v>
      </c>
      <c r="D111">
        <f>Zabbix[[#This Row],[Value]]</f>
        <v>17</v>
      </c>
      <c r="E111">
        <f>solarwinds[[#This Row],[Value]]</f>
        <v>39</v>
      </c>
      <c r="F111">
        <f>ninjaone[[#This Row],[Value]]</f>
        <v>22</v>
      </c>
      <c r="H111">
        <f>manageengine[[#This Row],[Value]]</f>
        <v>35</v>
      </c>
      <c r="I111">
        <f>icinga[[#This Row],[Value]]</f>
        <v>9</v>
      </c>
      <c r="J111">
        <f>opennms[[#This Row],[Value]]</f>
        <v>0</v>
      </c>
      <c r="K111">
        <f>Netdata!B:B</f>
        <v>8</v>
      </c>
    </row>
    <row r="112" spans="1:11">
      <c r="A112" s="17" t="str">
        <f>PaesslerPRTG[[#This Row],[Country]]</f>
        <v>Italy</v>
      </c>
      <c r="B112" s="17">
        <f>PaesslerPRTG[[#This Row],[Value]]</f>
        <v>9</v>
      </c>
      <c r="C112">
        <f>Nagios[[#This Row],[Value]]</f>
        <v>12</v>
      </c>
      <c r="D112">
        <f>Zabbix[[#This Row],[Value]]</f>
        <v>9</v>
      </c>
      <c r="E112">
        <f>solarwinds[[#This Row],[Value]]</f>
        <v>4</v>
      </c>
      <c r="F112">
        <f>ninjaone[[#This Row],[Value]]</f>
        <v>14</v>
      </c>
      <c r="G112">
        <f>DynaTrace!B98:B348</f>
        <v>7</v>
      </c>
      <c r="H112">
        <f>manageengine[[#This Row],[Value]]</f>
        <v>14</v>
      </c>
      <c r="I112">
        <f>icinga[[#This Row],[Value]]</f>
        <v>13</v>
      </c>
      <c r="J112">
        <f>opennms[[#This Row],[Value]]</f>
        <v>28</v>
      </c>
      <c r="K112">
        <f>Netdata!B:B</f>
        <v>3</v>
      </c>
    </row>
    <row r="113" spans="1:11" hidden="1">
      <c r="A113" t="str">
        <f>PaesslerPRTG[[#This Row],[Country]]</f>
        <v>Jamaica</v>
      </c>
      <c r="B113">
        <f>PaesslerPRTG[[#This Row],[Value]]</f>
        <v>0</v>
      </c>
      <c r="C113">
        <f>Nagios[[#This Row],[Value]]</f>
        <v>0</v>
      </c>
      <c r="D113">
        <f>Zabbix[[#This Row],[Value]]</f>
        <v>0</v>
      </c>
      <c r="E113">
        <f>solarwinds[[#This Row],[Value]]</f>
        <v>0</v>
      </c>
      <c r="F113">
        <f>ninjaone[[#This Row],[Value]]</f>
        <v>0</v>
      </c>
      <c r="H113">
        <f>manageengine[[#This Row],[Value]]</f>
        <v>0</v>
      </c>
      <c r="I113">
        <f>icinga[[#This Row],[Value]]</f>
        <v>0</v>
      </c>
      <c r="J113">
        <f>opennms[[#This Row],[Value]]</f>
        <v>0</v>
      </c>
      <c r="K113">
        <f>Netdata!B:B</f>
        <v>0</v>
      </c>
    </row>
    <row r="114" spans="1:11">
      <c r="A114" s="17" t="str">
        <f>PaesslerPRTG[[#This Row],[Country]]</f>
        <v>Japan</v>
      </c>
      <c r="B114" s="17">
        <f>PaesslerPRTG[[#This Row],[Value]]</f>
        <v>4</v>
      </c>
      <c r="C114">
        <f>Nagios[[#This Row],[Value]]</f>
        <v>4</v>
      </c>
      <c r="D114">
        <f>Zabbix[[#This Row],[Value]]</f>
        <v>25</v>
      </c>
      <c r="E114">
        <f>solarwinds[[#This Row],[Value]]</f>
        <v>3</v>
      </c>
      <c r="F114">
        <f>ninjaone[[#This Row],[Value]]</f>
        <v>2</v>
      </c>
      <c r="G114">
        <f>DynaTrace!B100:B350</f>
        <v>3</v>
      </c>
      <c r="H114">
        <f>manageengine[[#This Row],[Value]]</f>
        <v>4</v>
      </c>
      <c r="I114">
        <f>icinga[[#This Row],[Value]]</f>
        <v>2</v>
      </c>
      <c r="J114">
        <f>opennms[[#This Row],[Value]]</f>
        <v>5</v>
      </c>
      <c r="K114">
        <f>Netdata!B:B</f>
        <v>1</v>
      </c>
    </row>
    <row r="115" spans="1:11" hidden="1">
      <c r="A115" t="str">
        <f>PaesslerPRTG[[#This Row],[Country]]</f>
        <v>Jersey</v>
      </c>
      <c r="B115">
        <f>PaesslerPRTG[[#This Row],[Value]]</f>
        <v>0</v>
      </c>
      <c r="C115">
        <f>Nagios[[#This Row],[Value]]</f>
        <v>0</v>
      </c>
      <c r="D115">
        <f>Zabbix[[#This Row],[Value]]</f>
        <v>0</v>
      </c>
      <c r="E115">
        <f>solarwinds[[#This Row],[Value]]</f>
        <v>0</v>
      </c>
      <c r="F115">
        <f>ninjaone[[#This Row],[Value]]</f>
        <v>0</v>
      </c>
      <c r="H115">
        <f>manageengine[[#This Row],[Value]]</f>
        <v>0</v>
      </c>
      <c r="I115">
        <f>icinga[[#This Row],[Value]]</f>
        <v>0</v>
      </c>
      <c r="J115">
        <f>opennms[[#This Row],[Value]]</f>
        <v>0</v>
      </c>
      <c r="K115">
        <f>Netdata!B:B</f>
        <v>0</v>
      </c>
    </row>
    <row r="116" spans="1:11" hidden="1">
      <c r="A116" t="str">
        <f>PaesslerPRTG[[#This Row],[Country]]</f>
        <v>Jordan</v>
      </c>
      <c r="B116">
        <f>PaesslerPRTG[[#This Row],[Value]]</f>
        <v>0</v>
      </c>
      <c r="C116">
        <f>Nagios[[#This Row],[Value]]</f>
        <v>12</v>
      </c>
      <c r="D116">
        <f>Zabbix[[#This Row],[Value]]</f>
        <v>0</v>
      </c>
      <c r="E116">
        <f>solarwinds[[#This Row],[Value]]</f>
        <v>20</v>
      </c>
      <c r="F116">
        <f>ninjaone[[#This Row],[Value]]</f>
        <v>0</v>
      </c>
      <c r="H116">
        <f>manageengine[[#This Row],[Value]]</f>
        <v>42</v>
      </c>
      <c r="I116">
        <f>icinga[[#This Row],[Value]]</f>
        <v>0</v>
      </c>
      <c r="J116">
        <f>opennms[[#This Row],[Value]]</f>
        <v>0</v>
      </c>
      <c r="K116">
        <f>Netdata!B:B</f>
        <v>0</v>
      </c>
    </row>
    <row r="117" spans="1:11" hidden="1">
      <c r="A117" t="str">
        <f>PaesslerPRTG[[#This Row],[Country]]</f>
        <v>Kazakhstan</v>
      </c>
      <c r="B117">
        <f>PaesslerPRTG[[#This Row],[Value]]</f>
        <v>8</v>
      </c>
      <c r="C117">
        <f>Nagios[[#This Row],[Value]]</f>
        <v>0</v>
      </c>
      <c r="D117">
        <f>Zabbix[[#This Row],[Value]]</f>
        <v>20</v>
      </c>
      <c r="E117">
        <f>solarwinds[[#This Row],[Value]]</f>
        <v>0</v>
      </c>
      <c r="F117">
        <f>ninjaone[[#This Row],[Value]]</f>
        <v>0</v>
      </c>
      <c r="H117">
        <f>manageengine[[#This Row],[Value]]</f>
        <v>0</v>
      </c>
      <c r="I117">
        <f>icinga[[#This Row],[Value]]</f>
        <v>0</v>
      </c>
      <c r="J117">
        <f>opennms[[#This Row],[Value]]</f>
        <v>0</v>
      </c>
      <c r="K117">
        <f>Netdata!B:B</f>
        <v>0</v>
      </c>
    </row>
    <row r="118" spans="1:11" hidden="1">
      <c r="A118" t="str">
        <f>PaesslerPRTG[[#This Row],[Country]]</f>
        <v>Kenya</v>
      </c>
      <c r="B118">
        <f>PaesslerPRTG[[#This Row],[Value]]</f>
        <v>13</v>
      </c>
      <c r="C118">
        <f>Nagios[[#This Row],[Value]]</f>
        <v>21</v>
      </c>
      <c r="D118">
        <f>Zabbix[[#This Row],[Value]]</f>
        <v>0</v>
      </c>
      <c r="E118">
        <f>solarwinds[[#This Row],[Value]]</f>
        <v>22</v>
      </c>
      <c r="F118">
        <f>ninjaone[[#This Row],[Value]]</f>
        <v>0</v>
      </c>
      <c r="H118">
        <f>manageengine[[#This Row],[Value]]</f>
        <v>32</v>
      </c>
      <c r="I118">
        <f>icinga[[#This Row],[Value]]</f>
        <v>0</v>
      </c>
      <c r="J118">
        <f>opennms[[#This Row],[Value]]</f>
        <v>0</v>
      </c>
      <c r="K118">
        <f>Netdata!B:B</f>
        <v>0</v>
      </c>
    </row>
    <row r="119" spans="1:11" hidden="1">
      <c r="A119" t="str">
        <f>PaesslerPRTG[[#This Row],[Country]]</f>
        <v>Kiribati</v>
      </c>
      <c r="B119">
        <f>PaesslerPRTG[[#This Row],[Value]]</f>
        <v>0</v>
      </c>
      <c r="C119">
        <f>Nagios[[#This Row],[Value]]</f>
        <v>0</v>
      </c>
      <c r="D119">
        <f>Zabbix[[#This Row],[Value]]</f>
        <v>0</v>
      </c>
      <c r="E119">
        <f>solarwinds[[#This Row],[Value]]</f>
        <v>0</v>
      </c>
      <c r="F119">
        <f>ninjaone[[#This Row],[Value]]</f>
        <v>0</v>
      </c>
      <c r="H119">
        <f>manageengine[[#This Row],[Value]]</f>
        <v>0</v>
      </c>
      <c r="I119">
        <f>icinga[[#This Row],[Value]]</f>
        <v>0</v>
      </c>
      <c r="J119">
        <f>opennms[[#This Row],[Value]]</f>
        <v>0</v>
      </c>
      <c r="K119">
        <f>Netdata!B:B</f>
        <v>0</v>
      </c>
    </row>
    <row r="120" spans="1:11" hidden="1">
      <c r="A120" t="str">
        <f>PaesslerPRTG[[#This Row],[Country]]</f>
        <v>Kosovo</v>
      </c>
      <c r="B120">
        <f>PaesslerPRTG[[#This Row],[Value]]</f>
        <v>0</v>
      </c>
      <c r="C120">
        <f>Nagios[[#This Row],[Value]]</f>
        <v>0</v>
      </c>
      <c r="D120">
        <f>Zabbix[[#This Row],[Value]]</f>
        <v>0</v>
      </c>
      <c r="E120">
        <f>solarwinds[[#This Row],[Value]]</f>
        <v>0</v>
      </c>
      <c r="F120">
        <f>ninjaone[[#This Row],[Value]]</f>
        <v>0</v>
      </c>
      <c r="H120">
        <f>manageengine[[#This Row],[Value]]</f>
        <v>0</v>
      </c>
      <c r="I120">
        <f>icinga[[#This Row],[Value]]</f>
        <v>0</v>
      </c>
      <c r="J120">
        <f>opennms[[#This Row],[Value]]</f>
        <v>0</v>
      </c>
      <c r="K120">
        <f>Netdata!B:B</f>
        <v>0</v>
      </c>
    </row>
    <row r="121" spans="1:11" hidden="1">
      <c r="A121" t="str">
        <f>PaesslerPRTG[[#This Row],[Country]]</f>
        <v>Kuwait</v>
      </c>
      <c r="B121">
        <f>PaesslerPRTG[[#This Row],[Value]]</f>
        <v>0</v>
      </c>
      <c r="C121">
        <f>Nagios[[#This Row],[Value]]</f>
        <v>0</v>
      </c>
      <c r="D121">
        <f>Zabbix[[#This Row],[Value]]</f>
        <v>0</v>
      </c>
      <c r="E121">
        <f>solarwinds[[#This Row],[Value]]</f>
        <v>19</v>
      </c>
      <c r="F121">
        <f>ninjaone[[#This Row],[Value]]</f>
        <v>0</v>
      </c>
      <c r="H121">
        <f>manageengine[[#This Row],[Value]]</f>
        <v>65</v>
      </c>
      <c r="I121">
        <f>icinga[[#This Row],[Value]]</f>
        <v>0</v>
      </c>
      <c r="J121">
        <f>opennms[[#This Row],[Value]]</f>
        <v>0</v>
      </c>
      <c r="K121">
        <f>Netdata!B:B</f>
        <v>0</v>
      </c>
    </row>
    <row r="122" spans="1:11" hidden="1">
      <c r="A122" t="str">
        <f>PaesslerPRTG[[#This Row],[Country]]</f>
        <v>Kyrgyzstan</v>
      </c>
      <c r="B122">
        <f>PaesslerPRTG[[#This Row],[Value]]</f>
        <v>0</v>
      </c>
      <c r="C122">
        <f>Nagios[[#This Row],[Value]]</f>
        <v>0</v>
      </c>
      <c r="D122">
        <f>Zabbix[[#This Row],[Value]]</f>
        <v>14</v>
      </c>
      <c r="E122">
        <f>solarwinds[[#This Row],[Value]]</f>
        <v>0</v>
      </c>
      <c r="F122">
        <f>ninjaone[[#This Row],[Value]]</f>
        <v>0</v>
      </c>
      <c r="H122">
        <f>manageengine[[#This Row],[Value]]</f>
        <v>0</v>
      </c>
      <c r="I122">
        <f>icinga[[#This Row],[Value]]</f>
        <v>0</v>
      </c>
      <c r="J122">
        <f>opennms[[#This Row],[Value]]</f>
        <v>0</v>
      </c>
      <c r="K122">
        <f>Netdata!B:B</f>
        <v>0</v>
      </c>
    </row>
    <row r="123" spans="1:11" hidden="1">
      <c r="A123" t="str">
        <f>PaesslerPRTG[[#This Row],[Country]]</f>
        <v>Laos</v>
      </c>
      <c r="B123">
        <f>PaesslerPRTG[[#This Row],[Value]]</f>
        <v>0</v>
      </c>
      <c r="C123">
        <f>Nagios[[#This Row],[Value]]</f>
        <v>0</v>
      </c>
      <c r="D123">
        <f>Zabbix[[#This Row],[Value]]</f>
        <v>0</v>
      </c>
      <c r="E123">
        <f>solarwinds[[#This Row],[Value]]</f>
        <v>0</v>
      </c>
      <c r="F123">
        <f>ninjaone[[#This Row],[Value]]</f>
        <v>0</v>
      </c>
      <c r="H123">
        <f>manageengine[[#This Row],[Value]]</f>
        <v>0</v>
      </c>
      <c r="I123">
        <f>icinga[[#This Row],[Value]]</f>
        <v>0</v>
      </c>
      <c r="J123">
        <f>opennms[[#This Row],[Value]]</f>
        <v>0</v>
      </c>
      <c r="K123">
        <f>Netdata!B:B</f>
        <v>0</v>
      </c>
    </row>
    <row r="124" spans="1:11" hidden="1">
      <c r="A124" t="str">
        <f>PaesslerPRTG[[#This Row],[Country]]</f>
        <v>Latvia</v>
      </c>
      <c r="B124">
        <f>PaesslerPRTG[[#This Row],[Value]]</f>
        <v>0</v>
      </c>
      <c r="C124">
        <f>Nagios[[#This Row],[Value]]</f>
        <v>0</v>
      </c>
      <c r="D124">
        <f>Zabbix[[#This Row],[Value]]</f>
        <v>73</v>
      </c>
      <c r="E124">
        <f>solarwinds[[#This Row],[Value]]</f>
        <v>0</v>
      </c>
      <c r="F124">
        <f>ninjaone[[#This Row],[Value]]</f>
        <v>0</v>
      </c>
      <c r="H124">
        <f>manageengine[[#This Row],[Value]]</f>
        <v>0</v>
      </c>
      <c r="I124">
        <f>icinga[[#This Row],[Value]]</f>
        <v>0</v>
      </c>
      <c r="J124">
        <f>opennms[[#This Row],[Value]]</f>
        <v>0</v>
      </c>
      <c r="K124">
        <f>Netdata!B:B</f>
        <v>0</v>
      </c>
    </row>
    <row r="125" spans="1:11" hidden="1">
      <c r="A125" t="str">
        <f>PaesslerPRTG[[#This Row],[Country]]</f>
        <v>Lebanon</v>
      </c>
      <c r="B125">
        <f>PaesslerPRTG[[#This Row],[Value]]</f>
        <v>0</v>
      </c>
      <c r="C125">
        <f>Nagios[[#This Row],[Value]]</f>
        <v>0</v>
      </c>
      <c r="D125">
        <f>Zabbix[[#This Row],[Value]]</f>
        <v>0</v>
      </c>
      <c r="E125">
        <f>solarwinds[[#This Row],[Value]]</f>
        <v>0</v>
      </c>
      <c r="F125">
        <f>ninjaone[[#This Row],[Value]]</f>
        <v>0</v>
      </c>
      <c r="H125">
        <f>manageengine[[#This Row],[Value]]</f>
        <v>0</v>
      </c>
      <c r="I125">
        <f>icinga[[#This Row],[Value]]</f>
        <v>0</v>
      </c>
      <c r="J125">
        <f>opennms[[#This Row],[Value]]</f>
        <v>0</v>
      </c>
      <c r="K125">
        <f>Netdata!B:B</f>
        <v>0</v>
      </c>
    </row>
    <row r="126" spans="1:11" hidden="1">
      <c r="A126" t="str">
        <f>PaesslerPRTG[[#This Row],[Country]]</f>
        <v>Lesotho</v>
      </c>
      <c r="B126">
        <f>PaesslerPRTG[[#This Row],[Value]]</f>
        <v>0</v>
      </c>
      <c r="C126">
        <f>Nagios[[#This Row],[Value]]</f>
        <v>0</v>
      </c>
      <c r="D126">
        <f>Zabbix[[#This Row],[Value]]</f>
        <v>0</v>
      </c>
      <c r="E126">
        <f>solarwinds[[#This Row],[Value]]</f>
        <v>0</v>
      </c>
      <c r="F126">
        <f>ninjaone[[#This Row],[Value]]</f>
        <v>0</v>
      </c>
      <c r="H126">
        <f>manageengine[[#This Row],[Value]]</f>
        <v>0</v>
      </c>
      <c r="I126">
        <f>icinga[[#This Row],[Value]]</f>
        <v>0</v>
      </c>
      <c r="J126">
        <f>opennms[[#This Row],[Value]]</f>
        <v>0</v>
      </c>
      <c r="K126">
        <f>Netdata!B:B</f>
        <v>0</v>
      </c>
    </row>
    <row r="127" spans="1:11" hidden="1">
      <c r="A127" t="str">
        <f>PaesslerPRTG[[#This Row],[Country]]</f>
        <v>Liberia</v>
      </c>
      <c r="B127">
        <f>PaesslerPRTG[[#This Row],[Value]]</f>
        <v>0</v>
      </c>
      <c r="C127">
        <f>Nagios[[#This Row],[Value]]</f>
        <v>0</v>
      </c>
      <c r="D127">
        <f>Zabbix[[#This Row],[Value]]</f>
        <v>0</v>
      </c>
      <c r="E127">
        <f>solarwinds[[#This Row],[Value]]</f>
        <v>0</v>
      </c>
      <c r="F127">
        <f>ninjaone[[#This Row],[Value]]</f>
        <v>0</v>
      </c>
      <c r="H127">
        <f>manageengine[[#This Row],[Value]]</f>
        <v>0</v>
      </c>
      <c r="I127">
        <f>icinga[[#This Row],[Value]]</f>
        <v>0</v>
      </c>
      <c r="J127">
        <f>opennms[[#This Row],[Value]]</f>
        <v>0</v>
      </c>
      <c r="K127">
        <f>Netdata!B:B</f>
        <v>0</v>
      </c>
    </row>
    <row r="128" spans="1:11" hidden="1">
      <c r="A128" t="str">
        <f>PaesslerPRTG[[#This Row],[Country]]</f>
        <v>Libya</v>
      </c>
      <c r="B128">
        <f>PaesslerPRTG[[#This Row],[Value]]</f>
        <v>0</v>
      </c>
      <c r="C128">
        <f>Nagios[[#This Row],[Value]]</f>
        <v>0</v>
      </c>
      <c r="D128">
        <f>Zabbix[[#This Row],[Value]]</f>
        <v>0</v>
      </c>
      <c r="E128">
        <f>solarwinds[[#This Row],[Value]]</f>
        <v>0</v>
      </c>
      <c r="F128">
        <f>ninjaone[[#This Row],[Value]]</f>
        <v>0</v>
      </c>
      <c r="H128">
        <f>manageengine[[#This Row],[Value]]</f>
        <v>0</v>
      </c>
      <c r="I128">
        <f>icinga[[#This Row],[Value]]</f>
        <v>0</v>
      </c>
      <c r="J128">
        <f>opennms[[#This Row],[Value]]</f>
        <v>0</v>
      </c>
      <c r="K128">
        <f>Netdata!B:B</f>
        <v>0</v>
      </c>
    </row>
    <row r="129" spans="1:11" hidden="1">
      <c r="A129" t="str">
        <f>PaesslerPRTG[[#This Row],[Country]]</f>
        <v>Liechtenstein</v>
      </c>
      <c r="B129">
        <f>PaesslerPRTG[[#This Row],[Value]]</f>
        <v>0</v>
      </c>
      <c r="C129">
        <f>Nagios[[#This Row],[Value]]</f>
        <v>0</v>
      </c>
      <c r="D129">
        <f>Zabbix[[#This Row],[Value]]</f>
        <v>0</v>
      </c>
      <c r="E129">
        <f>solarwinds[[#This Row],[Value]]</f>
        <v>0</v>
      </c>
      <c r="F129">
        <f>ninjaone[[#This Row],[Value]]</f>
        <v>0</v>
      </c>
      <c r="H129">
        <f>manageengine[[#This Row],[Value]]</f>
        <v>0</v>
      </c>
      <c r="I129">
        <f>icinga[[#This Row],[Value]]</f>
        <v>0</v>
      </c>
      <c r="J129">
        <f>opennms[[#This Row],[Value]]</f>
        <v>0</v>
      </c>
      <c r="K129">
        <f>Netdata!B:B</f>
        <v>0</v>
      </c>
    </row>
    <row r="130" spans="1:11" hidden="1">
      <c r="A130" t="str">
        <f>PaesslerPRTG[[#This Row],[Country]]</f>
        <v>Lithuania</v>
      </c>
      <c r="B130">
        <f>PaesslerPRTG[[#This Row],[Value]]</f>
        <v>0</v>
      </c>
      <c r="C130">
        <f>Nagios[[#This Row],[Value]]</f>
        <v>0</v>
      </c>
      <c r="D130">
        <f>Zabbix[[#This Row],[Value]]</f>
        <v>29</v>
      </c>
      <c r="E130">
        <f>solarwinds[[#This Row],[Value]]</f>
        <v>12</v>
      </c>
      <c r="F130">
        <f>ninjaone[[#This Row],[Value]]</f>
        <v>0</v>
      </c>
      <c r="H130">
        <f>manageengine[[#This Row],[Value]]</f>
        <v>0</v>
      </c>
      <c r="I130">
        <f>icinga[[#This Row],[Value]]</f>
        <v>0</v>
      </c>
      <c r="J130">
        <f>opennms[[#This Row],[Value]]</f>
        <v>0</v>
      </c>
      <c r="K130">
        <f>Netdata!B:B</f>
        <v>0</v>
      </c>
    </row>
    <row r="131" spans="1:11" hidden="1">
      <c r="A131" t="str">
        <f>PaesslerPRTG[[#This Row],[Country]]</f>
        <v>Luxembourg</v>
      </c>
      <c r="B131">
        <f>PaesslerPRTG[[#This Row],[Value]]</f>
        <v>86</v>
      </c>
      <c r="C131">
        <f>Nagios[[#This Row],[Value]]</f>
        <v>63</v>
      </c>
      <c r="D131">
        <f>Zabbix[[#This Row],[Value]]</f>
        <v>0</v>
      </c>
      <c r="E131">
        <f>solarwinds[[#This Row],[Value]]</f>
        <v>61</v>
      </c>
      <c r="F131">
        <f>ninjaone[[#This Row],[Value]]</f>
        <v>0</v>
      </c>
      <c r="H131">
        <f>manageengine[[#This Row],[Value]]</f>
        <v>0</v>
      </c>
      <c r="I131">
        <f>icinga[[#This Row],[Value]]</f>
        <v>0</v>
      </c>
      <c r="J131">
        <f>opennms[[#This Row],[Value]]</f>
        <v>0</v>
      </c>
      <c r="K131">
        <f>Netdata!B:B</f>
        <v>0</v>
      </c>
    </row>
    <row r="132" spans="1:11" hidden="1">
      <c r="A132" t="str">
        <f>PaesslerPRTG[[#This Row],[Country]]</f>
        <v>Macao</v>
      </c>
      <c r="B132">
        <f>PaesslerPRTG[[#This Row],[Value]]</f>
        <v>0</v>
      </c>
      <c r="C132">
        <f>Nagios[[#This Row],[Value]]</f>
        <v>0</v>
      </c>
      <c r="D132">
        <f>Zabbix[[#This Row],[Value]]</f>
        <v>0</v>
      </c>
      <c r="E132">
        <f>solarwinds[[#This Row],[Value]]</f>
        <v>0</v>
      </c>
      <c r="F132">
        <f>ninjaone[[#This Row],[Value]]</f>
        <v>0</v>
      </c>
      <c r="H132">
        <f>manageengine[[#This Row],[Value]]</f>
        <v>0</v>
      </c>
      <c r="I132">
        <f>icinga[[#This Row],[Value]]</f>
        <v>0</v>
      </c>
      <c r="J132">
        <f>opennms[[#This Row],[Value]]</f>
        <v>0</v>
      </c>
      <c r="K132">
        <f>Netdata!B:B</f>
        <v>0</v>
      </c>
    </row>
    <row r="133" spans="1:11" hidden="1">
      <c r="A133" t="str">
        <f>PaesslerPRTG[[#This Row],[Country]]</f>
        <v>Madagascar</v>
      </c>
      <c r="B133">
        <f>PaesslerPRTG[[#This Row],[Value]]</f>
        <v>0</v>
      </c>
      <c r="C133">
        <f>Nagios[[#This Row],[Value]]</f>
        <v>100</v>
      </c>
      <c r="D133">
        <f>Zabbix[[#This Row],[Value]]</f>
        <v>0</v>
      </c>
      <c r="E133">
        <f>solarwinds[[#This Row],[Value]]</f>
        <v>0</v>
      </c>
      <c r="F133">
        <f>ninjaone[[#This Row],[Value]]</f>
        <v>0</v>
      </c>
      <c r="H133">
        <f>manageengine[[#This Row],[Value]]</f>
        <v>0</v>
      </c>
      <c r="I133">
        <f>icinga[[#This Row],[Value]]</f>
        <v>0</v>
      </c>
      <c r="J133">
        <f>opennms[[#This Row],[Value]]</f>
        <v>0</v>
      </c>
      <c r="K133">
        <f>Netdata!B:B</f>
        <v>0</v>
      </c>
    </row>
    <row r="134" spans="1:11" hidden="1">
      <c r="A134" t="str">
        <f>PaesslerPRTG[[#This Row],[Country]]</f>
        <v>Malawi</v>
      </c>
      <c r="B134">
        <f>PaesslerPRTG[[#This Row],[Value]]</f>
        <v>0</v>
      </c>
      <c r="C134">
        <f>Nagios[[#This Row],[Value]]</f>
        <v>0</v>
      </c>
      <c r="D134">
        <f>Zabbix[[#This Row],[Value]]</f>
        <v>0</v>
      </c>
      <c r="E134">
        <f>solarwinds[[#This Row],[Value]]</f>
        <v>0</v>
      </c>
      <c r="F134">
        <f>ninjaone[[#This Row],[Value]]</f>
        <v>0</v>
      </c>
      <c r="H134">
        <f>manageengine[[#This Row],[Value]]</f>
        <v>0</v>
      </c>
      <c r="I134">
        <f>icinga[[#This Row],[Value]]</f>
        <v>0</v>
      </c>
      <c r="J134">
        <f>opennms[[#This Row],[Value]]</f>
        <v>0</v>
      </c>
      <c r="K134">
        <f>Netdata!B:B</f>
        <v>0</v>
      </c>
    </row>
    <row r="135" spans="1:11" hidden="1">
      <c r="A135" t="str">
        <f>PaesslerPRTG[[#This Row],[Country]]</f>
        <v>Malaysia</v>
      </c>
      <c r="B135">
        <f>PaesslerPRTG[[#This Row],[Value]]</f>
        <v>22</v>
      </c>
      <c r="C135">
        <f>Nagios[[#This Row],[Value]]</f>
        <v>17</v>
      </c>
      <c r="D135">
        <f>Zabbix[[#This Row],[Value]]</f>
        <v>6</v>
      </c>
      <c r="E135">
        <f>solarwinds[[#This Row],[Value]]</f>
        <v>17</v>
      </c>
      <c r="F135">
        <f>ninjaone[[#This Row],[Value]]</f>
        <v>37</v>
      </c>
      <c r="H135">
        <f>manageengine[[#This Row],[Value]]</f>
        <v>35</v>
      </c>
      <c r="I135">
        <f>icinga[[#This Row],[Value]]</f>
        <v>0</v>
      </c>
      <c r="J135">
        <f>opennms[[#This Row],[Value]]</f>
        <v>27</v>
      </c>
      <c r="K135">
        <f>Netdata!B:B</f>
        <v>0</v>
      </c>
    </row>
    <row r="136" spans="1:11" hidden="1">
      <c r="A136" t="str">
        <f>PaesslerPRTG[[#This Row],[Country]]</f>
        <v>Maldives</v>
      </c>
      <c r="B136">
        <f>PaesslerPRTG[[#This Row],[Value]]</f>
        <v>0</v>
      </c>
      <c r="C136">
        <f>Nagios[[#This Row],[Value]]</f>
        <v>0</v>
      </c>
      <c r="D136">
        <f>Zabbix[[#This Row],[Value]]</f>
        <v>0</v>
      </c>
      <c r="E136">
        <f>solarwinds[[#This Row],[Value]]</f>
        <v>0</v>
      </c>
      <c r="F136">
        <f>ninjaone[[#This Row],[Value]]</f>
        <v>0</v>
      </c>
      <c r="H136">
        <f>manageengine[[#This Row],[Value]]</f>
        <v>0</v>
      </c>
      <c r="I136">
        <f>icinga[[#This Row],[Value]]</f>
        <v>0</v>
      </c>
      <c r="J136">
        <f>opennms[[#This Row],[Value]]</f>
        <v>0</v>
      </c>
      <c r="K136">
        <f>Netdata!B:B</f>
        <v>0</v>
      </c>
    </row>
    <row r="137" spans="1:11" hidden="1">
      <c r="A137" t="str">
        <f>PaesslerPRTG[[#This Row],[Country]]</f>
        <v>Mali</v>
      </c>
      <c r="B137">
        <f>PaesslerPRTG[[#This Row],[Value]]</f>
        <v>0</v>
      </c>
      <c r="C137">
        <f>Nagios[[#This Row],[Value]]</f>
        <v>0</v>
      </c>
      <c r="D137">
        <f>Zabbix[[#This Row],[Value]]</f>
        <v>0</v>
      </c>
      <c r="E137">
        <f>solarwinds[[#This Row],[Value]]</f>
        <v>0</v>
      </c>
      <c r="F137">
        <f>ninjaone[[#This Row],[Value]]</f>
        <v>0</v>
      </c>
      <c r="H137">
        <f>manageengine[[#This Row],[Value]]</f>
        <v>0</v>
      </c>
      <c r="I137">
        <f>icinga[[#This Row],[Value]]</f>
        <v>0</v>
      </c>
      <c r="J137">
        <f>opennms[[#This Row],[Value]]</f>
        <v>0</v>
      </c>
      <c r="K137">
        <f>Netdata!B:B</f>
        <v>0</v>
      </c>
    </row>
    <row r="138" spans="1:11" hidden="1">
      <c r="A138" t="str">
        <f>PaesslerPRTG[[#This Row],[Country]]</f>
        <v>Malta</v>
      </c>
      <c r="B138">
        <f>PaesslerPRTG[[#This Row],[Value]]</f>
        <v>0</v>
      </c>
      <c r="C138">
        <f>Nagios[[#This Row],[Value]]</f>
        <v>0</v>
      </c>
      <c r="D138">
        <f>Zabbix[[#This Row],[Value]]</f>
        <v>0</v>
      </c>
      <c r="E138">
        <f>solarwinds[[#This Row],[Value]]</f>
        <v>0</v>
      </c>
      <c r="F138">
        <f>ninjaone[[#This Row],[Value]]</f>
        <v>0</v>
      </c>
      <c r="H138">
        <f>manageengine[[#This Row],[Value]]</f>
        <v>0</v>
      </c>
      <c r="I138">
        <f>icinga[[#This Row],[Value]]</f>
        <v>0</v>
      </c>
      <c r="J138">
        <f>opennms[[#This Row],[Value]]</f>
        <v>0</v>
      </c>
      <c r="K138">
        <f>Netdata!B:B</f>
        <v>0</v>
      </c>
    </row>
    <row r="139" spans="1:11" hidden="1">
      <c r="A139" t="str">
        <f>PaesslerPRTG[[#This Row],[Country]]</f>
        <v>Marshall Islands</v>
      </c>
      <c r="B139">
        <f>PaesslerPRTG[[#This Row],[Value]]</f>
        <v>0</v>
      </c>
      <c r="C139">
        <f>Nagios[[#This Row],[Value]]</f>
        <v>0</v>
      </c>
      <c r="D139">
        <f>Zabbix[[#This Row],[Value]]</f>
        <v>0</v>
      </c>
      <c r="E139">
        <f>solarwinds[[#This Row],[Value]]</f>
        <v>0</v>
      </c>
      <c r="F139">
        <f>ninjaone[[#This Row],[Value]]</f>
        <v>0</v>
      </c>
      <c r="H139">
        <f>manageengine[[#This Row],[Value]]</f>
        <v>0</v>
      </c>
      <c r="I139">
        <f>icinga[[#This Row],[Value]]</f>
        <v>0</v>
      </c>
      <c r="J139">
        <f>opennms[[#This Row],[Value]]</f>
        <v>0</v>
      </c>
      <c r="K139">
        <f>Netdata!B:B</f>
        <v>0</v>
      </c>
    </row>
    <row r="140" spans="1:11" hidden="1">
      <c r="A140" t="str">
        <f>PaesslerPRTG[[#This Row],[Country]]</f>
        <v>Martinique</v>
      </c>
      <c r="B140">
        <f>PaesslerPRTG[[#This Row],[Value]]</f>
        <v>0</v>
      </c>
      <c r="C140">
        <f>Nagios[[#This Row],[Value]]</f>
        <v>0</v>
      </c>
      <c r="D140">
        <f>Zabbix[[#This Row],[Value]]</f>
        <v>0</v>
      </c>
      <c r="E140">
        <f>solarwinds[[#This Row],[Value]]</f>
        <v>0</v>
      </c>
      <c r="F140">
        <f>ninjaone[[#This Row],[Value]]</f>
        <v>0</v>
      </c>
      <c r="H140">
        <f>manageengine[[#This Row],[Value]]</f>
        <v>0</v>
      </c>
      <c r="I140">
        <f>icinga[[#This Row],[Value]]</f>
        <v>0</v>
      </c>
      <c r="J140">
        <f>opennms[[#This Row],[Value]]</f>
        <v>0</v>
      </c>
      <c r="K140">
        <f>Netdata!B:B</f>
        <v>0</v>
      </c>
    </row>
    <row r="141" spans="1:11" hidden="1">
      <c r="A141" t="str">
        <f>PaesslerPRTG[[#This Row],[Country]]</f>
        <v>Mauritania</v>
      </c>
      <c r="B141">
        <f>PaesslerPRTG[[#This Row],[Value]]</f>
        <v>0</v>
      </c>
      <c r="C141">
        <f>Nagios[[#This Row],[Value]]</f>
        <v>0</v>
      </c>
      <c r="D141">
        <f>Zabbix[[#This Row],[Value]]</f>
        <v>0</v>
      </c>
      <c r="E141">
        <f>solarwinds[[#This Row],[Value]]</f>
        <v>0</v>
      </c>
      <c r="F141">
        <f>ninjaone[[#This Row],[Value]]</f>
        <v>0</v>
      </c>
      <c r="H141">
        <f>manageengine[[#This Row],[Value]]</f>
        <v>0</v>
      </c>
      <c r="I141">
        <f>icinga[[#This Row],[Value]]</f>
        <v>0</v>
      </c>
      <c r="J141">
        <f>opennms[[#This Row],[Value]]</f>
        <v>0</v>
      </c>
      <c r="K141">
        <f>Netdata!B:B</f>
        <v>0</v>
      </c>
    </row>
    <row r="142" spans="1:11" hidden="1">
      <c r="A142" t="str">
        <f>PaesslerPRTG[[#This Row],[Country]]</f>
        <v>Mauritius</v>
      </c>
      <c r="B142">
        <f>PaesslerPRTG[[#This Row],[Value]]</f>
        <v>58</v>
      </c>
      <c r="C142">
        <f>Nagios[[#This Row],[Value]]</f>
        <v>0</v>
      </c>
      <c r="D142">
        <f>Zabbix[[#This Row],[Value]]</f>
        <v>0</v>
      </c>
      <c r="E142">
        <f>solarwinds[[#This Row],[Value]]</f>
        <v>0</v>
      </c>
      <c r="F142">
        <f>ninjaone[[#This Row],[Value]]</f>
        <v>0</v>
      </c>
      <c r="H142">
        <f>manageengine[[#This Row],[Value]]</f>
        <v>0</v>
      </c>
      <c r="I142">
        <f>icinga[[#This Row],[Value]]</f>
        <v>0</v>
      </c>
      <c r="J142">
        <f>opennms[[#This Row],[Value]]</f>
        <v>0</v>
      </c>
      <c r="K142">
        <f>Netdata!B:B</f>
        <v>0</v>
      </c>
    </row>
    <row r="143" spans="1:11" hidden="1">
      <c r="A143" t="str">
        <f>PaesslerPRTG[[#This Row],[Country]]</f>
        <v>Mayotte</v>
      </c>
      <c r="B143">
        <f>PaesslerPRTG[[#This Row],[Value]]</f>
        <v>0</v>
      </c>
      <c r="C143">
        <f>Nagios[[#This Row],[Value]]</f>
        <v>0</v>
      </c>
      <c r="D143">
        <f>Zabbix[[#This Row],[Value]]</f>
        <v>0</v>
      </c>
      <c r="E143">
        <f>solarwinds[[#This Row],[Value]]</f>
        <v>0</v>
      </c>
      <c r="F143">
        <f>ninjaone[[#This Row],[Value]]</f>
        <v>0</v>
      </c>
      <c r="H143">
        <f>manageengine[[#This Row],[Value]]</f>
        <v>0</v>
      </c>
      <c r="I143">
        <f>icinga[[#This Row],[Value]]</f>
        <v>0</v>
      </c>
      <c r="J143">
        <f>opennms[[#This Row],[Value]]</f>
        <v>0</v>
      </c>
      <c r="K143">
        <f>Netdata!B:B</f>
        <v>0</v>
      </c>
    </row>
    <row r="144" spans="1:11">
      <c r="A144" s="17" t="str">
        <f>PaesslerPRTG[[#This Row],[Country]]</f>
        <v>Mexico</v>
      </c>
      <c r="B144" s="17">
        <f>PaesslerPRTG[[#This Row],[Value]]</f>
        <v>10</v>
      </c>
      <c r="C144">
        <f>Nagios[[#This Row],[Value]]</f>
        <v>9</v>
      </c>
      <c r="D144">
        <f>Zabbix[[#This Row],[Value]]</f>
        <v>3</v>
      </c>
      <c r="E144">
        <f>solarwinds[[#This Row],[Value]]</f>
        <v>7</v>
      </c>
      <c r="F144">
        <f>ninjaone[[#This Row],[Value]]</f>
        <v>23</v>
      </c>
      <c r="G144">
        <f>DynaTrace!B130:B380</f>
        <v>5</v>
      </c>
      <c r="H144">
        <f>manageengine[[#This Row],[Value]]</f>
        <v>11</v>
      </c>
      <c r="I144">
        <f>icinga[[#This Row],[Value]]</f>
        <v>4</v>
      </c>
      <c r="J144">
        <f>opennms[[#This Row],[Value]]</f>
        <v>5</v>
      </c>
      <c r="K144">
        <f>Netdata!B:B</f>
        <v>1</v>
      </c>
    </row>
    <row r="145" spans="1:11" hidden="1">
      <c r="A145" t="str">
        <f>PaesslerPRTG[[#This Row],[Country]]</f>
        <v>Micronesia</v>
      </c>
      <c r="B145">
        <f>PaesslerPRTG[[#This Row],[Value]]</f>
        <v>0</v>
      </c>
      <c r="C145">
        <f>Nagios[[#This Row],[Value]]</f>
        <v>0</v>
      </c>
      <c r="D145">
        <f>Zabbix[[#This Row],[Value]]</f>
        <v>0</v>
      </c>
      <c r="E145">
        <f>solarwinds[[#This Row],[Value]]</f>
        <v>0</v>
      </c>
      <c r="F145">
        <f>ninjaone[[#This Row],[Value]]</f>
        <v>0</v>
      </c>
      <c r="H145">
        <f>manageengine[[#This Row],[Value]]</f>
        <v>0</v>
      </c>
      <c r="I145">
        <f>icinga[[#This Row],[Value]]</f>
        <v>0</v>
      </c>
      <c r="J145">
        <f>opennms[[#This Row],[Value]]</f>
        <v>0</v>
      </c>
      <c r="K145">
        <f>Netdata!B:B</f>
        <v>0</v>
      </c>
    </row>
    <row r="146" spans="1:11" hidden="1">
      <c r="A146" t="str">
        <f>PaesslerPRTG[[#This Row],[Country]]</f>
        <v>Moldova</v>
      </c>
      <c r="B146">
        <f>PaesslerPRTG[[#This Row],[Value]]</f>
        <v>0</v>
      </c>
      <c r="C146">
        <f>Nagios[[#This Row],[Value]]</f>
        <v>0</v>
      </c>
      <c r="D146">
        <f>Zabbix[[#This Row],[Value]]</f>
        <v>27</v>
      </c>
      <c r="E146">
        <f>solarwinds[[#This Row],[Value]]</f>
        <v>0</v>
      </c>
      <c r="F146">
        <f>ninjaone[[#This Row],[Value]]</f>
        <v>0</v>
      </c>
      <c r="H146">
        <f>manageengine[[#This Row],[Value]]</f>
        <v>0</v>
      </c>
      <c r="I146">
        <f>icinga[[#This Row],[Value]]</f>
        <v>0</v>
      </c>
      <c r="J146">
        <f>opennms[[#This Row],[Value]]</f>
        <v>0</v>
      </c>
      <c r="K146">
        <f>Netdata!B:B</f>
        <v>0</v>
      </c>
    </row>
    <row r="147" spans="1:11" hidden="1">
      <c r="A147" t="str">
        <f>PaesslerPRTG[[#This Row],[Country]]</f>
        <v>Monaco</v>
      </c>
      <c r="B147">
        <f>PaesslerPRTG[[#This Row],[Value]]</f>
        <v>0</v>
      </c>
      <c r="C147">
        <f>Nagios[[#This Row],[Value]]</f>
        <v>0</v>
      </c>
      <c r="D147">
        <f>Zabbix[[#This Row],[Value]]</f>
        <v>0</v>
      </c>
      <c r="E147">
        <f>solarwinds[[#This Row],[Value]]</f>
        <v>0</v>
      </c>
      <c r="F147">
        <f>ninjaone[[#This Row],[Value]]</f>
        <v>0</v>
      </c>
      <c r="H147">
        <f>manageengine[[#This Row],[Value]]</f>
        <v>0</v>
      </c>
      <c r="I147">
        <f>icinga[[#This Row],[Value]]</f>
        <v>0</v>
      </c>
      <c r="J147">
        <f>opennms[[#This Row],[Value]]</f>
        <v>0</v>
      </c>
      <c r="K147">
        <f>Netdata!B:B</f>
        <v>0</v>
      </c>
    </row>
    <row r="148" spans="1:11" hidden="1">
      <c r="A148" t="str">
        <f>PaesslerPRTG[[#This Row],[Country]]</f>
        <v>Mongolia</v>
      </c>
      <c r="B148">
        <f>PaesslerPRTG[[#This Row],[Value]]</f>
        <v>0</v>
      </c>
      <c r="C148">
        <f>Nagios[[#This Row],[Value]]</f>
        <v>0</v>
      </c>
      <c r="D148">
        <f>Zabbix[[#This Row],[Value]]</f>
        <v>0</v>
      </c>
      <c r="E148">
        <f>solarwinds[[#This Row],[Value]]</f>
        <v>0</v>
      </c>
      <c r="F148">
        <f>ninjaone[[#This Row],[Value]]</f>
        <v>0</v>
      </c>
      <c r="H148">
        <f>manageengine[[#This Row],[Value]]</f>
        <v>0</v>
      </c>
      <c r="I148">
        <f>icinga[[#This Row],[Value]]</f>
        <v>0</v>
      </c>
      <c r="J148">
        <f>opennms[[#This Row],[Value]]</f>
        <v>0</v>
      </c>
      <c r="K148">
        <f>Netdata!B:B</f>
        <v>0</v>
      </c>
    </row>
    <row r="149" spans="1:11" hidden="1">
      <c r="A149" t="str">
        <f>PaesslerPRTG[[#This Row],[Country]]</f>
        <v>Montenegro</v>
      </c>
      <c r="B149">
        <f>PaesslerPRTG[[#This Row],[Value]]</f>
        <v>0</v>
      </c>
      <c r="C149">
        <f>Nagios[[#This Row],[Value]]</f>
        <v>0</v>
      </c>
      <c r="D149">
        <f>Zabbix[[#This Row],[Value]]</f>
        <v>0</v>
      </c>
      <c r="E149">
        <f>solarwinds[[#This Row],[Value]]</f>
        <v>0</v>
      </c>
      <c r="F149">
        <f>ninjaone[[#This Row],[Value]]</f>
        <v>0</v>
      </c>
      <c r="H149">
        <f>manageengine[[#This Row],[Value]]</f>
        <v>0</v>
      </c>
      <c r="I149">
        <f>icinga[[#This Row],[Value]]</f>
        <v>0</v>
      </c>
      <c r="J149">
        <f>opennms[[#This Row],[Value]]</f>
        <v>0</v>
      </c>
      <c r="K149">
        <f>Netdata!B:B</f>
        <v>0</v>
      </c>
    </row>
    <row r="150" spans="1:11" hidden="1">
      <c r="A150" t="str">
        <f>PaesslerPRTG[[#This Row],[Country]]</f>
        <v>Montserrat</v>
      </c>
      <c r="B150">
        <f>PaesslerPRTG[[#This Row],[Value]]</f>
        <v>0</v>
      </c>
      <c r="C150">
        <f>Nagios[[#This Row],[Value]]</f>
        <v>0</v>
      </c>
      <c r="D150">
        <f>Zabbix[[#This Row],[Value]]</f>
        <v>0</v>
      </c>
      <c r="E150">
        <f>solarwinds[[#This Row],[Value]]</f>
        <v>0</v>
      </c>
      <c r="F150">
        <f>ninjaone[[#This Row],[Value]]</f>
        <v>0</v>
      </c>
      <c r="H150">
        <f>manageengine[[#This Row],[Value]]</f>
        <v>0</v>
      </c>
      <c r="I150">
        <f>icinga[[#This Row],[Value]]</f>
        <v>0</v>
      </c>
      <c r="J150">
        <f>opennms[[#This Row],[Value]]</f>
        <v>0</v>
      </c>
      <c r="K150">
        <f>Netdata!B:B</f>
        <v>0</v>
      </c>
    </row>
    <row r="151" spans="1:11" hidden="1">
      <c r="A151" t="str">
        <f>PaesslerPRTG[[#This Row],[Country]]</f>
        <v>Morocco</v>
      </c>
      <c r="B151">
        <f>PaesslerPRTG[[#This Row],[Value]]</f>
        <v>12</v>
      </c>
      <c r="C151">
        <f>Nagios[[#This Row],[Value]]</f>
        <v>26</v>
      </c>
      <c r="D151">
        <f>Zabbix[[#This Row],[Value]]</f>
        <v>11</v>
      </c>
      <c r="E151">
        <f>solarwinds[[#This Row],[Value]]</f>
        <v>14</v>
      </c>
      <c r="F151">
        <f>ninjaone[[#This Row],[Value]]</f>
        <v>0</v>
      </c>
      <c r="H151">
        <f>manageengine[[#This Row],[Value]]</f>
        <v>20</v>
      </c>
      <c r="I151">
        <f>icinga[[#This Row],[Value]]</f>
        <v>0</v>
      </c>
      <c r="J151">
        <f>opennms[[#This Row],[Value]]</f>
        <v>0</v>
      </c>
      <c r="K151">
        <f>Netdata!B:B</f>
        <v>0</v>
      </c>
    </row>
    <row r="152" spans="1:11" hidden="1">
      <c r="A152" t="str">
        <f>PaesslerPRTG[[#This Row],[Country]]</f>
        <v>Mozambique</v>
      </c>
      <c r="B152">
        <f>PaesslerPRTG[[#This Row],[Value]]</f>
        <v>0</v>
      </c>
      <c r="C152">
        <f>Nagios[[#This Row],[Value]]</f>
        <v>0</v>
      </c>
      <c r="D152">
        <f>Zabbix[[#This Row],[Value]]</f>
        <v>0</v>
      </c>
      <c r="E152">
        <f>solarwinds[[#This Row],[Value]]</f>
        <v>0</v>
      </c>
      <c r="F152">
        <f>ninjaone[[#This Row],[Value]]</f>
        <v>0</v>
      </c>
      <c r="H152">
        <f>manageengine[[#This Row],[Value]]</f>
        <v>0</v>
      </c>
      <c r="I152">
        <f>icinga[[#This Row],[Value]]</f>
        <v>0</v>
      </c>
      <c r="J152">
        <f>opennms[[#This Row],[Value]]</f>
        <v>0</v>
      </c>
      <c r="K152">
        <f>Netdata!B:B</f>
        <v>0</v>
      </c>
    </row>
    <row r="153" spans="1:11" hidden="1">
      <c r="A153" t="str">
        <f>PaesslerPRTG[[#This Row],[Country]]</f>
        <v>Myanmar (Burma)</v>
      </c>
      <c r="B153">
        <f>PaesslerPRTG[[#This Row],[Value]]</f>
        <v>0</v>
      </c>
      <c r="C153">
        <f>Nagios[[#This Row],[Value]]</f>
        <v>0</v>
      </c>
      <c r="D153">
        <f>Zabbix[[#This Row],[Value]]</f>
        <v>27</v>
      </c>
      <c r="E153">
        <f>solarwinds[[#This Row],[Value]]</f>
        <v>0</v>
      </c>
      <c r="F153">
        <f>ninjaone[[#This Row],[Value]]</f>
        <v>0</v>
      </c>
      <c r="H153">
        <f>manageengine[[#This Row],[Value]]</f>
        <v>0</v>
      </c>
      <c r="I153">
        <f>icinga[[#This Row],[Value]]</f>
        <v>0</v>
      </c>
      <c r="J153">
        <f>opennms[[#This Row],[Value]]</f>
        <v>0</v>
      </c>
      <c r="K153">
        <f>Netdata!B:B</f>
        <v>0</v>
      </c>
    </row>
    <row r="154" spans="1:11" hidden="1">
      <c r="A154" t="str">
        <f>PaesslerPRTG[[#This Row],[Country]]</f>
        <v>Namibia</v>
      </c>
      <c r="B154">
        <f>PaesslerPRTG[[#This Row],[Value]]</f>
        <v>0</v>
      </c>
      <c r="C154">
        <f>Nagios[[#This Row],[Value]]</f>
        <v>0</v>
      </c>
      <c r="D154">
        <f>Zabbix[[#This Row],[Value]]</f>
        <v>0</v>
      </c>
      <c r="E154">
        <f>solarwinds[[#This Row],[Value]]</f>
        <v>0</v>
      </c>
      <c r="F154">
        <f>ninjaone[[#This Row],[Value]]</f>
        <v>0</v>
      </c>
      <c r="H154">
        <f>manageengine[[#This Row],[Value]]</f>
        <v>0</v>
      </c>
      <c r="I154">
        <f>icinga[[#This Row],[Value]]</f>
        <v>0</v>
      </c>
      <c r="J154">
        <f>opennms[[#This Row],[Value]]</f>
        <v>0</v>
      </c>
      <c r="K154">
        <f>Netdata!B:B</f>
        <v>0</v>
      </c>
    </row>
    <row r="155" spans="1:11" hidden="1">
      <c r="A155" t="str">
        <f>PaesslerPRTG[[#This Row],[Country]]</f>
        <v>Nauru</v>
      </c>
      <c r="B155">
        <f>PaesslerPRTG[[#This Row],[Value]]</f>
        <v>0</v>
      </c>
      <c r="C155">
        <f>Nagios[[#This Row],[Value]]</f>
        <v>0</v>
      </c>
      <c r="D155">
        <f>Zabbix[[#This Row],[Value]]</f>
        <v>0</v>
      </c>
      <c r="E155">
        <f>solarwinds[[#This Row],[Value]]</f>
        <v>0</v>
      </c>
      <c r="F155">
        <f>ninjaone[[#This Row],[Value]]</f>
        <v>0</v>
      </c>
      <c r="H155">
        <f>manageengine[[#This Row],[Value]]</f>
        <v>0</v>
      </c>
      <c r="I155">
        <f>icinga[[#This Row],[Value]]</f>
        <v>0</v>
      </c>
      <c r="J155">
        <f>opennms[[#This Row],[Value]]</f>
        <v>0</v>
      </c>
      <c r="K155">
        <f>Netdata!B:B</f>
        <v>0</v>
      </c>
    </row>
    <row r="156" spans="1:11" hidden="1">
      <c r="A156" t="str">
        <f>PaesslerPRTG[[#This Row],[Country]]</f>
        <v>Nepal</v>
      </c>
      <c r="B156">
        <f>PaesslerPRTG[[#This Row],[Value]]</f>
        <v>11</v>
      </c>
      <c r="C156">
        <f>Nagios[[#This Row],[Value]]</f>
        <v>26</v>
      </c>
      <c r="D156">
        <f>Zabbix[[#This Row],[Value]]</f>
        <v>0</v>
      </c>
      <c r="E156">
        <f>solarwinds[[#This Row],[Value]]</f>
        <v>0</v>
      </c>
      <c r="F156">
        <f>ninjaone[[#This Row],[Value]]</f>
        <v>21</v>
      </c>
      <c r="H156">
        <f>manageengine[[#This Row],[Value]]</f>
        <v>0</v>
      </c>
      <c r="I156">
        <f>icinga[[#This Row],[Value]]</f>
        <v>0</v>
      </c>
      <c r="J156">
        <f>opennms[[#This Row],[Value]]</f>
        <v>0</v>
      </c>
      <c r="K156">
        <f>Netdata!B:B</f>
        <v>0</v>
      </c>
    </row>
    <row r="157" spans="1:11">
      <c r="A157" s="17" t="str">
        <f>PaesslerPRTG[[#This Row],[Country]]</f>
        <v>Netherlands</v>
      </c>
      <c r="B157" s="17">
        <f>PaesslerPRTG[[#This Row],[Value]]</f>
        <v>41</v>
      </c>
      <c r="C157">
        <f>Nagios[[#This Row],[Value]]</f>
        <v>17</v>
      </c>
      <c r="D157">
        <f>Zabbix[[#This Row],[Value]]</f>
        <v>15</v>
      </c>
      <c r="E157">
        <f>solarwinds[[#This Row],[Value]]</f>
        <v>15</v>
      </c>
      <c r="F157">
        <f>ninjaone[[#This Row],[Value]]</f>
        <v>17</v>
      </c>
      <c r="G157">
        <f>DynaTrace!B143:B393</f>
        <v>9</v>
      </c>
      <c r="H157">
        <f>manageengine[[#This Row],[Value]]</f>
        <v>15</v>
      </c>
      <c r="I157">
        <f>icinga[[#This Row],[Value]]</f>
        <v>27</v>
      </c>
      <c r="J157">
        <f>opennms[[#This Row],[Value]]</f>
        <v>31</v>
      </c>
      <c r="K157">
        <f>Netdata!B:B</f>
        <v>9</v>
      </c>
    </row>
    <row r="158" spans="1:11" hidden="1">
      <c r="A158" t="str">
        <f>PaesslerPRTG[[#This Row],[Country]]</f>
        <v>New Caledonia</v>
      </c>
      <c r="B158">
        <f>PaesslerPRTG[[#This Row],[Value]]</f>
        <v>0</v>
      </c>
      <c r="C158">
        <f>Nagios[[#This Row],[Value]]</f>
        <v>0</v>
      </c>
      <c r="D158">
        <f>Zabbix[[#This Row],[Value]]</f>
        <v>0</v>
      </c>
      <c r="E158">
        <f>solarwinds[[#This Row],[Value]]</f>
        <v>0</v>
      </c>
      <c r="F158">
        <f>ninjaone[[#This Row],[Value]]</f>
        <v>0</v>
      </c>
      <c r="H158">
        <f>manageengine[[#This Row],[Value]]</f>
        <v>0</v>
      </c>
      <c r="I158">
        <f>icinga[[#This Row],[Value]]</f>
        <v>0</v>
      </c>
      <c r="J158">
        <f>opennms[[#This Row],[Value]]</f>
        <v>0</v>
      </c>
      <c r="K158">
        <f>Netdata!B:B</f>
        <v>0</v>
      </c>
    </row>
    <row r="159" spans="1:11" hidden="1">
      <c r="A159" t="str">
        <f>PaesslerPRTG[[#This Row],[Country]]</f>
        <v>New Zealand</v>
      </c>
      <c r="B159">
        <f>PaesslerPRTG[[#This Row],[Value]]</f>
        <v>32</v>
      </c>
      <c r="C159">
        <f>Nagios[[#This Row],[Value]]</f>
        <v>17</v>
      </c>
      <c r="D159">
        <f>Zabbix[[#This Row],[Value]]</f>
        <v>5</v>
      </c>
      <c r="E159">
        <f>solarwinds[[#This Row],[Value]]</f>
        <v>20</v>
      </c>
      <c r="F159">
        <f>ninjaone[[#This Row],[Value]]</f>
        <v>54</v>
      </c>
      <c r="H159">
        <f>manageengine[[#This Row],[Value]]</f>
        <v>33</v>
      </c>
      <c r="I159">
        <f>icinga[[#This Row],[Value]]</f>
        <v>26</v>
      </c>
      <c r="J159">
        <f>opennms[[#This Row],[Value]]</f>
        <v>0</v>
      </c>
      <c r="K159">
        <f>Netdata!B:B</f>
        <v>0</v>
      </c>
    </row>
    <row r="160" spans="1:11" hidden="1">
      <c r="A160" t="str">
        <f>PaesslerPRTG[[#This Row],[Country]]</f>
        <v>Nicaragua</v>
      </c>
      <c r="B160">
        <f>PaesslerPRTG[[#This Row],[Value]]</f>
        <v>0</v>
      </c>
      <c r="C160">
        <f>Nagios[[#This Row],[Value]]</f>
        <v>0</v>
      </c>
      <c r="D160">
        <f>Zabbix[[#This Row],[Value]]</f>
        <v>0</v>
      </c>
      <c r="E160">
        <f>solarwinds[[#This Row],[Value]]</f>
        <v>0</v>
      </c>
      <c r="F160">
        <f>ninjaone[[#This Row],[Value]]</f>
        <v>0</v>
      </c>
      <c r="H160">
        <f>manageengine[[#This Row],[Value]]</f>
        <v>0</v>
      </c>
      <c r="I160">
        <f>icinga[[#This Row],[Value]]</f>
        <v>0</v>
      </c>
      <c r="J160">
        <f>opennms[[#This Row],[Value]]</f>
        <v>0</v>
      </c>
      <c r="K160">
        <f>Netdata!B:B</f>
        <v>0</v>
      </c>
    </row>
    <row r="161" spans="1:11" hidden="1">
      <c r="A161" t="str">
        <f>PaesslerPRTG[[#This Row],[Country]]</f>
        <v>Niger</v>
      </c>
      <c r="B161">
        <f>PaesslerPRTG[[#This Row],[Value]]</f>
        <v>0</v>
      </c>
      <c r="C161">
        <f>Nagios[[#This Row],[Value]]</f>
        <v>0</v>
      </c>
      <c r="D161">
        <f>Zabbix[[#This Row],[Value]]</f>
        <v>0</v>
      </c>
      <c r="E161">
        <f>solarwinds[[#This Row],[Value]]</f>
        <v>0</v>
      </c>
      <c r="F161">
        <f>ninjaone[[#This Row],[Value]]</f>
        <v>0</v>
      </c>
      <c r="H161">
        <f>manageengine[[#This Row],[Value]]</f>
        <v>0</v>
      </c>
      <c r="I161">
        <f>icinga[[#This Row],[Value]]</f>
        <v>0</v>
      </c>
      <c r="J161">
        <f>opennms[[#This Row],[Value]]</f>
        <v>0</v>
      </c>
      <c r="K161">
        <f>Netdata!B:B</f>
        <v>0</v>
      </c>
    </row>
    <row r="162" spans="1:11" hidden="1">
      <c r="A162" t="str">
        <f>PaesslerPRTG[[#This Row],[Country]]</f>
        <v>Nigeria</v>
      </c>
      <c r="B162">
        <f>PaesslerPRTG[[#This Row],[Value]]</f>
        <v>10</v>
      </c>
      <c r="C162">
        <f>Nagios[[#This Row],[Value]]</f>
        <v>4</v>
      </c>
      <c r="D162">
        <f>Zabbix[[#This Row],[Value]]</f>
        <v>0</v>
      </c>
      <c r="E162">
        <f>solarwinds[[#This Row],[Value]]</f>
        <v>9</v>
      </c>
      <c r="F162">
        <f>ninjaone[[#This Row],[Value]]</f>
        <v>39</v>
      </c>
      <c r="H162">
        <f>manageengine[[#This Row],[Value]]</f>
        <v>21</v>
      </c>
      <c r="I162">
        <f>icinga[[#This Row],[Value]]</f>
        <v>0</v>
      </c>
      <c r="J162">
        <f>opennms[[#This Row],[Value]]</f>
        <v>0</v>
      </c>
      <c r="K162">
        <f>Netdata!B:B</f>
        <v>0</v>
      </c>
    </row>
    <row r="163" spans="1:11" hidden="1">
      <c r="A163" t="str">
        <f>PaesslerPRTG[[#This Row],[Country]]</f>
        <v>Niue</v>
      </c>
      <c r="B163">
        <f>PaesslerPRTG[[#This Row],[Value]]</f>
        <v>0</v>
      </c>
      <c r="C163">
        <f>Nagios[[#This Row],[Value]]</f>
        <v>0</v>
      </c>
      <c r="D163">
        <f>Zabbix[[#This Row],[Value]]</f>
        <v>0</v>
      </c>
      <c r="E163">
        <f>solarwinds[[#This Row],[Value]]</f>
        <v>0</v>
      </c>
      <c r="F163">
        <f>ninjaone[[#This Row],[Value]]</f>
        <v>0</v>
      </c>
      <c r="H163">
        <f>manageengine[[#This Row],[Value]]</f>
        <v>0</v>
      </c>
      <c r="I163">
        <f>icinga[[#This Row],[Value]]</f>
        <v>0</v>
      </c>
      <c r="J163">
        <f>opennms[[#This Row],[Value]]</f>
        <v>0</v>
      </c>
      <c r="K163">
        <f>Netdata!B:B</f>
        <v>0</v>
      </c>
    </row>
    <row r="164" spans="1:11" hidden="1">
      <c r="A164" t="str">
        <f>PaesslerPRTG[[#This Row],[Country]]</f>
        <v>Norfolk Island</v>
      </c>
      <c r="B164">
        <f>PaesslerPRTG[[#This Row],[Value]]</f>
        <v>0</v>
      </c>
      <c r="C164">
        <f>Nagios[[#This Row],[Value]]</f>
        <v>0</v>
      </c>
      <c r="D164">
        <f>Zabbix[[#This Row],[Value]]</f>
        <v>0</v>
      </c>
      <c r="E164">
        <f>solarwinds[[#This Row],[Value]]</f>
        <v>0</v>
      </c>
      <c r="F164">
        <f>ninjaone[[#This Row],[Value]]</f>
        <v>0</v>
      </c>
      <c r="H164">
        <f>manageengine[[#This Row],[Value]]</f>
        <v>0</v>
      </c>
      <c r="I164">
        <f>icinga[[#This Row],[Value]]</f>
        <v>0</v>
      </c>
      <c r="J164">
        <f>opennms[[#This Row],[Value]]</f>
        <v>0</v>
      </c>
      <c r="K164">
        <f>Netdata!B:B</f>
        <v>0</v>
      </c>
    </row>
    <row r="165" spans="1:11" hidden="1">
      <c r="A165" t="str">
        <f>PaesslerPRTG[[#This Row],[Country]]</f>
        <v>North Korea</v>
      </c>
      <c r="B165">
        <f>PaesslerPRTG[[#This Row],[Value]]</f>
        <v>0</v>
      </c>
      <c r="C165">
        <f>Nagios[[#This Row],[Value]]</f>
        <v>0</v>
      </c>
      <c r="D165">
        <f>Zabbix[[#This Row],[Value]]</f>
        <v>0</v>
      </c>
      <c r="E165">
        <f>solarwinds[[#This Row],[Value]]</f>
        <v>0</v>
      </c>
      <c r="F165">
        <f>ninjaone[[#This Row],[Value]]</f>
        <v>0</v>
      </c>
      <c r="H165">
        <f>manageengine[[#This Row],[Value]]</f>
        <v>0</v>
      </c>
      <c r="I165">
        <f>icinga[[#This Row],[Value]]</f>
        <v>0</v>
      </c>
      <c r="J165">
        <f>opennms[[#This Row],[Value]]</f>
        <v>0</v>
      </c>
      <c r="K165">
        <f>Netdata!B:B</f>
        <v>0</v>
      </c>
    </row>
    <row r="166" spans="1:11" hidden="1">
      <c r="A166" t="str">
        <f>PaesslerPRTG[[#This Row],[Country]]</f>
        <v>North Macedonia</v>
      </c>
      <c r="B166">
        <f>PaesslerPRTG[[#This Row],[Value]]</f>
        <v>0</v>
      </c>
      <c r="C166">
        <f>Nagios[[#This Row],[Value]]</f>
        <v>0</v>
      </c>
      <c r="D166">
        <f>Zabbix[[#This Row],[Value]]</f>
        <v>0</v>
      </c>
      <c r="E166">
        <f>solarwinds[[#This Row],[Value]]</f>
        <v>0</v>
      </c>
      <c r="F166">
        <f>ninjaone[[#This Row],[Value]]</f>
        <v>0</v>
      </c>
      <c r="H166">
        <f>manageengine[[#This Row],[Value]]</f>
        <v>0</v>
      </c>
      <c r="I166">
        <f>icinga[[#This Row],[Value]]</f>
        <v>0</v>
      </c>
      <c r="J166">
        <f>opennms[[#This Row],[Value]]</f>
        <v>0</v>
      </c>
      <c r="K166">
        <f>Netdata!B:B</f>
        <v>0</v>
      </c>
    </row>
    <row r="167" spans="1:11" hidden="1">
      <c r="A167" t="str">
        <f>PaesslerPRTG[[#This Row],[Country]]</f>
        <v>Northern Mariana Islands</v>
      </c>
      <c r="B167">
        <f>PaesslerPRTG[[#This Row],[Value]]</f>
        <v>0</v>
      </c>
      <c r="C167">
        <f>Nagios[[#This Row],[Value]]</f>
        <v>0</v>
      </c>
      <c r="D167">
        <f>Zabbix[[#This Row],[Value]]</f>
        <v>0</v>
      </c>
      <c r="E167">
        <f>solarwinds[[#This Row],[Value]]</f>
        <v>0</v>
      </c>
      <c r="F167">
        <f>ninjaone[[#This Row],[Value]]</f>
        <v>0</v>
      </c>
      <c r="H167">
        <f>manageengine[[#This Row],[Value]]</f>
        <v>0</v>
      </c>
      <c r="I167">
        <f>icinga[[#This Row],[Value]]</f>
        <v>0</v>
      </c>
      <c r="J167">
        <f>opennms[[#This Row],[Value]]</f>
        <v>0</v>
      </c>
      <c r="K167">
        <f>Netdata!B:B</f>
        <v>0</v>
      </c>
    </row>
    <row r="168" spans="1:11" hidden="1">
      <c r="A168" t="str">
        <f>PaesslerPRTG[[#This Row],[Country]]</f>
        <v>Norway</v>
      </c>
      <c r="B168">
        <f>PaesslerPRTG[[#This Row],[Value]]</f>
        <v>29</v>
      </c>
      <c r="C168">
        <f>Nagios[[#This Row],[Value]]</f>
        <v>14</v>
      </c>
      <c r="D168">
        <f>Zabbix[[#This Row],[Value]]</f>
        <v>10</v>
      </c>
      <c r="E168">
        <f>solarwinds[[#This Row],[Value]]</f>
        <v>19</v>
      </c>
      <c r="F168">
        <f>ninjaone[[#This Row],[Value]]</f>
        <v>0</v>
      </c>
      <c r="H168">
        <f>manageengine[[#This Row],[Value]]</f>
        <v>8</v>
      </c>
      <c r="I168">
        <f>icinga[[#This Row],[Value]]</f>
        <v>25</v>
      </c>
      <c r="J168">
        <f>opennms[[#This Row],[Value]]</f>
        <v>0</v>
      </c>
      <c r="K168">
        <f>Netdata!B:B</f>
        <v>0</v>
      </c>
    </row>
    <row r="169" spans="1:11" hidden="1">
      <c r="A169" t="str">
        <f>PaesslerPRTG[[#This Row],[Country]]</f>
        <v>Oman</v>
      </c>
      <c r="B169">
        <f>PaesslerPRTG[[#This Row],[Value]]</f>
        <v>0</v>
      </c>
      <c r="C169">
        <f>Nagios[[#This Row],[Value]]</f>
        <v>0</v>
      </c>
      <c r="D169">
        <f>Zabbix[[#This Row],[Value]]</f>
        <v>0</v>
      </c>
      <c r="E169">
        <f>solarwinds[[#This Row],[Value]]</f>
        <v>0</v>
      </c>
      <c r="F169">
        <f>ninjaone[[#This Row],[Value]]</f>
        <v>0</v>
      </c>
      <c r="H169">
        <f>manageengine[[#This Row],[Value]]</f>
        <v>100</v>
      </c>
      <c r="I169">
        <f>icinga[[#This Row],[Value]]</f>
        <v>0</v>
      </c>
      <c r="J169">
        <f>opennms[[#This Row],[Value]]</f>
        <v>0</v>
      </c>
      <c r="K169">
        <f>Netdata!B:B</f>
        <v>0</v>
      </c>
    </row>
    <row r="170" spans="1:11" hidden="1">
      <c r="A170" t="str">
        <f>PaesslerPRTG[[#This Row],[Country]]</f>
        <v>Pakistan</v>
      </c>
      <c r="B170">
        <f>PaesslerPRTG[[#This Row],[Value]]</f>
        <v>15</v>
      </c>
      <c r="C170">
        <f>Nagios[[#This Row],[Value]]</f>
        <v>12</v>
      </c>
      <c r="D170">
        <f>Zabbix[[#This Row],[Value]]</f>
        <v>5</v>
      </c>
      <c r="E170">
        <f>solarwinds[[#This Row],[Value]]</f>
        <v>17</v>
      </c>
      <c r="F170">
        <f>ninjaone[[#This Row],[Value]]</f>
        <v>18</v>
      </c>
      <c r="H170">
        <f>manageengine[[#This Row],[Value]]</f>
        <v>23</v>
      </c>
      <c r="I170">
        <f>icinga[[#This Row],[Value]]</f>
        <v>0</v>
      </c>
      <c r="J170">
        <f>opennms[[#This Row],[Value]]</f>
        <v>0</v>
      </c>
      <c r="K170">
        <f>Netdata!B:B</f>
        <v>0</v>
      </c>
    </row>
    <row r="171" spans="1:11" hidden="1">
      <c r="A171" t="str">
        <f>PaesslerPRTG[[#This Row],[Country]]</f>
        <v>Palau</v>
      </c>
      <c r="B171">
        <f>PaesslerPRTG[[#This Row],[Value]]</f>
        <v>0</v>
      </c>
      <c r="C171">
        <f>Nagios[[#This Row],[Value]]</f>
        <v>0</v>
      </c>
      <c r="D171">
        <f>Zabbix[[#This Row],[Value]]</f>
        <v>0</v>
      </c>
      <c r="E171">
        <f>solarwinds[[#This Row],[Value]]</f>
        <v>0</v>
      </c>
      <c r="F171">
        <f>ninjaone[[#This Row],[Value]]</f>
        <v>0</v>
      </c>
      <c r="H171">
        <f>manageengine[[#This Row],[Value]]</f>
        <v>0</v>
      </c>
      <c r="I171">
        <f>icinga[[#This Row],[Value]]</f>
        <v>0</v>
      </c>
      <c r="J171">
        <f>opennms[[#This Row],[Value]]</f>
        <v>0</v>
      </c>
      <c r="K171">
        <f>Netdata!B:B</f>
        <v>0</v>
      </c>
    </row>
    <row r="172" spans="1:11" hidden="1">
      <c r="A172" t="str">
        <f>PaesslerPRTG[[#This Row],[Country]]</f>
        <v>Palestine</v>
      </c>
      <c r="B172">
        <f>PaesslerPRTG[[#This Row],[Value]]</f>
        <v>30</v>
      </c>
      <c r="C172">
        <f>Nagios[[#This Row],[Value]]</f>
        <v>0</v>
      </c>
      <c r="D172">
        <f>Zabbix[[#This Row],[Value]]</f>
        <v>0</v>
      </c>
      <c r="E172">
        <f>solarwinds[[#This Row],[Value]]</f>
        <v>0</v>
      </c>
      <c r="F172">
        <f>ninjaone[[#This Row],[Value]]</f>
        <v>0</v>
      </c>
      <c r="H172">
        <f>manageengine[[#This Row],[Value]]</f>
        <v>0</v>
      </c>
      <c r="I172">
        <f>icinga[[#This Row],[Value]]</f>
        <v>0</v>
      </c>
      <c r="J172">
        <f>opennms[[#This Row],[Value]]</f>
        <v>0</v>
      </c>
      <c r="K172">
        <f>Netdata!B:B</f>
        <v>0</v>
      </c>
    </row>
    <row r="173" spans="1:11" hidden="1">
      <c r="A173" t="str">
        <f>PaesslerPRTG[[#This Row],[Country]]</f>
        <v>Panama</v>
      </c>
      <c r="B173">
        <f>PaesslerPRTG[[#This Row],[Value]]</f>
        <v>15</v>
      </c>
      <c r="C173">
        <f>Nagios[[#This Row],[Value]]</f>
        <v>19</v>
      </c>
      <c r="D173">
        <f>Zabbix[[#This Row],[Value]]</f>
        <v>0</v>
      </c>
      <c r="E173">
        <f>solarwinds[[#This Row],[Value]]</f>
        <v>0</v>
      </c>
      <c r="F173">
        <f>ninjaone[[#This Row],[Value]]</f>
        <v>0</v>
      </c>
      <c r="H173">
        <f>manageengine[[#This Row],[Value]]</f>
        <v>49</v>
      </c>
      <c r="I173">
        <f>icinga[[#This Row],[Value]]</f>
        <v>0</v>
      </c>
      <c r="J173">
        <f>opennms[[#This Row],[Value]]</f>
        <v>0</v>
      </c>
      <c r="K173">
        <f>Netdata!B:B</f>
        <v>0</v>
      </c>
    </row>
    <row r="174" spans="1:11" hidden="1">
      <c r="A174" t="str">
        <f>PaesslerPRTG[[#This Row],[Country]]</f>
        <v>Papua New Guinea</v>
      </c>
      <c r="B174">
        <f>PaesslerPRTG[[#This Row],[Value]]</f>
        <v>0</v>
      </c>
      <c r="C174">
        <f>Nagios[[#This Row],[Value]]</f>
        <v>0</v>
      </c>
      <c r="D174">
        <f>Zabbix[[#This Row],[Value]]</f>
        <v>0</v>
      </c>
      <c r="E174">
        <f>solarwinds[[#This Row],[Value]]</f>
        <v>0</v>
      </c>
      <c r="F174">
        <f>ninjaone[[#This Row],[Value]]</f>
        <v>0</v>
      </c>
      <c r="H174">
        <f>manageengine[[#This Row],[Value]]</f>
        <v>0</v>
      </c>
      <c r="I174">
        <f>icinga[[#This Row],[Value]]</f>
        <v>0</v>
      </c>
      <c r="J174">
        <f>opennms[[#This Row],[Value]]</f>
        <v>0</v>
      </c>
      <c r="K174">
        <f>Netdata!B:B</f>
        <v>0</v>
      </c>
    </row>
    <row r="175" spans="1:11" hidden="1">
      <c r="A175" t="str">
        <f>PaesslerPRTG[[#This Row],[Country]]</f>
        <v>Paraguay</v>
      </c>
      <c r="B175">
        <f>PaesslerPRTG[[#This Row],[Value]]</f>
        <v>0</v>
      </c>
      <c r="C175">
        <f>Nagios[[#This Row],[Value]]</f>
        <v>21</v>
      </c>
      <c r="D175">
        <f>Zabbix[[#This Row],[Value]]</f>
        <v>11</v>
      </c>
      <c r="E175">
        <f>solarwinds[[#This Row],[Value]]</f>
        <v>0</v>
      </c>
      <c r="F175">
        <f>ninjaone[[#This Row],[Value]]</f>
        <v>0</v>
      </c>
      <c r="H175">
        <f>manageengine[[#This Row],[Value]]</f>
        <v>0</v>
      </c>
      <c r="I175">
        <f>icinga[[#This Row],[Value]]</f>
        <v>0</v>
      </c>
      <c r="J175">
        <f>opennms[[#This Row],[Value]]</f>
        <v>0</v>
      </c>
      <c r="K175">
        <f>Netdata!B:B</f>
        <v>0</v>
      </c>
    </row>
    <row r="176" spans="1:11" hidden="1">
      <c r="A176" t="str">
        <f>PaesslerPRTG[[#This Row],[Country]]</f>
        <v>Peru</v>
      </c>
      <c r="B176">
        <f>PaesslerPRTG[[#This Row],[Value]]</f>
        <v>15</v>
      </c>
      <c r="C176">
        <f>Nagios[[#This Row],[Value]]</f>
        <v>9</v>
      </c>
      <c r="D176">
        <f>Zabbix[[#This Row],[Value]]</f>
        <v>7</v>
      </c>
      <c r="E176">
        <f>solarwinds[[#This Row],[Value]]</f>
        <v>9</v>
      </c>
      <c r="F176">
        <f>ninjaone[[#This Row],[Value]]</f>
        <v>12</v>
      </c>
      <c r="H176">
        <f>manageengine[[#This Row],[Value]]</f>
        <v>18</v>
      </c>
      <c r="I176">
        <f>icinga[[#This Row],[Value]]</f>
        <v>0</v>
      </c>
      <c r="J176">
        <f>opennms[[#This Row],[Value]]</f>
        <v>0</v>
      </c>
      <c r="K176">
        <f>Netdata!B:B</f>
        <v>0</v>
      </c>
    </row>
    <row r="177" spans="1:11" hidden="1">
      <c r="A177" t="str">
        <f>PaesslerPRTG[[#This Row],[Country]]</f>
        <v>Philippines</v>
      </c>
      <c r="B177">
        <f>PaesslerPRTG[[#This Row],[Value]]</f>
        <v>10</v>
      </c>
      <c r="C177">
        <f>Nagios[[#This Row],[Value]]</f>
        <v>7</v>
      </c>
      <c r="D177">
        <f>Zabbix[[#This Row],[Value]]</f>
        <v>4</v>
      </c>
      <c r="E177">
        <f>solarwinds[[#This Row],[Value]]</f>
        <v>39</v>
      </c>
      <c r="F177">
        <f>ninjaone[[#This Row],[Value]]</f>
        <v>53</v>
      </c>
      <c r="H177">
        <f>manageengine[[#This Row],[Value]]</f>
        <v>17</v>
      </c>
      <c r="I177">
        <f>icinga[[#This Row],[Value]]</f>
        <v>0</v>
      </c>
      <c r="J177">
        <f>opennms[[#This Row],[Value]]</f>
        <v>0</v>
      </c>
      <c r="K177">
        <f>Netdata!B:B</f>
        <v>3</v>
      </c>
    </row>
    <row r="178" spans="1:11" hidden="1">
      <c r="A178" t="str">
        <f>PaesslerPRTG[[#This Row],[Country]]</f>
        <v>Pitcairn Islands</v>
      </c>
      <c r="B178">
        <f>PaesslerPRTG[[#This Row],[Value]]</f>
        <v>0</v>
      </c>
      <c r="C178">
        <f>Nagios[[#This Row],[Value]]</f>
        <v>0</v>
      </c>
      <c r="D178">
        <f>Zabbix[[#This Row],[Value]]</f>
        <v>0</v>
      </c>
      <c r="E178">
        <f>solarwinds[[#This Row],[Value]]</f>
        <v>0</v>
      </c>
      <c r="F178">
        <f>ninjaone[[#This Row],[Value]]</f>
        <v>0</v>
      </c>
      <c r="H178">
        <f>manageengine[[#This Row],[Value]]</f>
        <v>0</v>
      </c>
      <c r="I178">
        <f>icinga[[#This Row],[Value]]</f>
        <v>0</v>
      </c>
      <c r="J178">
        <f>opennms[[#This Row],[Value]]</f>
        <v>0</v>
      </c>
      <c r="K178">
        <f>Netdata!B:B</f>
        <v>0</v>
      </c>
    </row>
    <row r="179" spans="1:11">
      <c r="A179" s="17" t="str">
        <f>PaesslerPRTG[[#This Row],[Country]]</f>
        <v>Poland</v>
      </c>
      <c r="B179" s="17">
        <f>PaesslerPRTG[[#This Row],[Value]]</f>
        <v>6</v>
      </c>
      <c r="C179">
        <f>Nagios[[#This Row],[Value]]</f>
        <v>14</v>
      </c>
      <c r="D179">
        <f>Zabbix[[#This Row],[Value]]</f>
        <v>18</v>
      </c>
      <c r="E179">
        <f>solarwinds[[#This Row],[Value]]</f>
        <v>7</v>
      </c>
      <c r="F179">
        <f>ninjaone[[#This Row],[Value]]</f>
        <v>10</v>
      </c>
      <c r="G179">
        <f>DynaTrace!B165:B415</f>
        <v>11</v>
      </c>
      <c r="H179">
        <f>manageengine[[#This Row],[Value]]</f>
        <v>12</v>
      </c>
      <c r="I179">
        <f>icinga[[#This Row],[Value]]</f>
        <v>14</v>
      </c>
      <c r="J179">
        <f>opennms[[#This Row],[Value]]</f>
        <v>22</v>
      </c>
      <c r="K179">
        <f>Netdata!B:B</f>
        <v>6</v>
      </c>
    </row>
    <row r="180" spans="1:11">
      <c r="A180" s="17" t="str">
        <f>PaesslerPRTG[[#This Row],[Country]]</f>
        <v>Portugal</v>
      </c>
      <c r="B180" s="17">
        <f>PaesslerPRTG[[#This Row],[Value]]</f>
        <v>14</v>
      </c>
      <c r="C180">
        <f>Nagios[[#This Row],[Value]]</f>
        <v>17</v>
      </c>
      <c r="D180">
        <f>Zabbix[[#This Row],[Value]]</f>
        <v>15</v>
      </c>
      <c r="E180">
        <f>solarwinds[[#This Row],[Value]]</f>
        <v>11</v>
      </c>
      <c r="F180">
        <f>ninjaone[[#This Row],[Value]]</f>
        <v>16</v>
      </c>
      <c r="G180">
        <f>DynaTrace!B166:B416</f>
        <v>14</v>
      </c>
      <c r="H180">
        <f>manageengine[[#This Row],[Value]]</f>
        <v>18</v>
      </c>
      <c r="I180">
        <f>icinga[[#This Row],[Value]]</f>
        <v>16</v>
      </c>
      <c r="J180">
        <f>opennms[[#This Row],[Value]]</f>
        <v>100</v>
      </c>
      <c r="K180">
        <f>Netdata!B:B</f>
        <v>7</v>
      </c>
    </row>
    <row r="181" spans="1:11" hidden="1">
      <c r="A181" t="str">
        <f>PaesslerPRTG[[#This Row],[Country]]</f>
        <v>Puerto Rico</v>
      </c>
      <c r="B181">
        <f>PaesslerPRTG[[#This Row],[Value]]</f>
        <v>0</v>
      </c>
      <c r="C181">
        <f>Nagios[[#This Row],[Value]]</f>
        <v>0</v>
      </c>
      <c r="D181">
        <f>Zabbix[[#This Row],[Value]]</f>
        <v>0</v>
      </c>
      <c r="E181">
        <f>solarwinds[[#This Row],[Value]]</f>
        <v>0</v>
      </c>
      <c r="F181">
        <f>ninjaone[[#This Row],[Value]]</f>
        <v>0</v>
      </c>
      <c r="H181">
        <f>manageengine[[#This Row],[Value]]</f>
        <v>52</v>
      </c>
      <c r="I181">
        <f>icinga[[#This Row],[Value]]</f>
        <v>0</v>
      </c>
      <c r="J181">
        <f>opennms[[#This Row],[Value]]</f>
        <v>0</v>
      </c>
      <c r="K181">
        <f>Netdata!B:B</f>
        <v>0</v>
      </c>
    </row>
    <row r="182" spans="1:11" hidden="1">
      <c r="A182" t="str">
        <f>PaesslerPRTG[[#This Row],[Country]]</f>
        <v>Qatar</v>
      </c>
      <c r="B182">
        <f>PaesslerPRTG[[#This Row],[Value]]</f>
        <v>0</v>
      </c>
      <c r="C182">
        <f>Nagios[[#This Row],[Value]]</f>
        <v>0</v>
      </c>
      <c r="D182">
        <f>Zabbix[[#This Row],[Value]]</f>
        <v>0</v>
      </c>
      <c r="E182">
        <f>solarwinds[[#This Row],[Value]]</f>
        <v>42</v>
      </c>
      <c r="F182">
        <f>ninjaone[[#This Row],[Value]]</f>
        <v>0</v>
      </c>
      <c r="H182">
        <f>manageengine[[#This Row],[Value]]</f>
        <v>82</v>
      </c>
      <c r="I182">
        <f>icinga[[#This Row],[Value]]</f>
        <v>0</v>
      </c>
      <c r="J182">
        <f>opennms[[#This Row],[Value]]</f>
        <v>0</v>
      </c>
      <c r="K182">
        <f>Netdata!B:B</f>
        <v>0</v>
      </c>
    </row>
    <row r="183" spans="1:11" hidden="1">
      <c r="A183" t="str">
        <f>PaesslerPRTG[[#This Row],[Country]]</f>
        <v>Réunion</v>
      </c>
      <c r="B183">
        <f>PaesslerPRTG[[#This Row],[Value]]</f>
        <v>0</v>
      </c>
      <c r="C183">
        <f>Nagios[[#This Row],[Value]]</f>
        <v>0</v>
      </c>
      <c r="D183">
        <f>Zabbix[[#This Row],[Value]]</f>
        <v>0</v>
      </c>
      <c r="E183">
        <f>solarwinds[[#This Row],[Value]]</f>
        <v>0</v>
      </c>
      <c r="F183">
        <f>ninjaone[[#This Row],[Value]]</f>
        <v>0</v>
      </c>
      <c r="H183">
        <f>manageengine[[#This Row],[Value]]</f>
        <v>0</v>
      </c>
      <c r="I183">
        <f>icinga[[#This Row],[Value]]</f>
        <v>0</v>
      </c>
      <c r="J183">
        <f>opennms[[#This Row],[Value]]</f>
        <v>0</v>
      </c>
      <c r="K183">
        <f>Netdata!B:B</f>
        <v>0</v>
      </c>
    </row>
    <row r="184" spans="1:11" hidden="1">
      <c r="A184" t="str">
        <f>PaesslerPRTG[[#This Row],[Country]]</f>
        <v>Romania</v>
      </c>
      <c r="B184">
        <f>PaesslerPRTG[[#This Row],[Value]]</f>
        <v>8</v>
      </c>
      <c r="C184">
        <f>Nagios[[#This Row],[Value]]</f>
        <v>17</v>
      </c>
      <c r="D184">
        <f>Zabbix[[#This Row],[Value]]</f>
        <v>8</v>
      </c>
      <c r="E184">
        <f>solarwinds[[#This Row],[Value]]</f>
        <v>11</v>
      </c>
      <c r="F184">
        <f>ninjaone[[#This Row],[Value]]</f>
        <v>19</v>
      </c>
      <c r="H184">
        <f>manageengine[[#This Row],[Value]]</f>
        <v>14</v>
      </c>
      <c r="I184">
        <f>icinga[[#This Row],[Value]]</f>
        <v>14</v>
      </c>
      <c r="J184">
        <f>opennms[[#This Row],[Value]]</f>
        <v>0</v>
      </c>
      <c r="K184">
        <f>Netdata!B:B</f>
        <v>0</v>
      </c>
    </row>
    <row r="185" spans="1:11">
      <c r="A185" s="17" t="str">
        <f>PaesslerPRTG[[#This Row],[Country]]</f>
        <v>Russia</v>
      </c>
      <c r="B185" s="17">
        <f>PaesslerPRTG[[#This Row],[Value]]</f>
        <v>10</v>
      </c>
      <c r="C185">
        <f>Nagios[[#This Row],[Value]]</f>
        <v>7</v>
      </c>
      <c r="D185">
        <f>Zabbix[[#This Row],[Value]]</f>
        <v>57</v>
      </c>
      <c r="E185">
        <f>solarwinds[[#This Row],[Value]]</f>
        <v>4</v>
      </c>
      <c r="F185">
        <f>ninjaone[[#This Row],[Value]]</f>
        <v>4</v>
      </c>
      <c r="G185">
        <f>DynaTrace!B171:B421</f>
        <v>3</v>
      </c>
      <c r="H185">
        <f>manageengine[[#This Row],[Value]]</f>
        <v>11</v>
      </c>
      <c r="I185">
        <f>icinga[[#This Row],[Value]]</f>
        <v>6</v>
      </c>
      <c r="J185">
        <f>opennms[[#This Row],[Value]]</f>
        <v>18</v>
      </c>
      <c r="K185">
        <f>Netdata!B:B</f>
        <v>5</v>
      </c>
    </row>
    <row r="186" spans="1:11" hidden="1">
      <c r="A186" t="str">
        <f>PaesslerPRTG[[#This Row],[Country]]</f>
        <v>Rwanda</v>
      </c>
      <c r="B186">
        <f>PaesslerPRTG[[#This Row],[Value]]</f>
        <v>0</v>
      </c>
      <c r="C186">
        <f>Nagios[[#This Row],[Value]]</f>
        <v>0</v>
      </c>
      <c r="D186">
        <f>Zabbix[[#This Row],[Value]]</f>
        <v>0</v>
      </c>
      <c r="E186">
        <f>solarwinds[[#This Row],[Value]]</f>
        <v>0</v>
      </c>
      <c r="F186">
        <f>ninjaone[[#This Row],[Value]]</f>
        <v>0</v>
      </c>
      <c r="H186">
        <f>manageengine[[#This Row],[Value]]</f>
        <v>0</v>
      </c>
      <c r="I186">
        <f>icinga[[#This Row],[Value]]</f>
        <v>0</v>
      </c>
      <c r="J186">
        <f>opennms[[#This Row],[Value]]</f>
        <v>0</v>
      </c>
      <c r="K186">
        <f>Netdata!B:B</f>
        <v>0</v>
      </c>
    </row>
    <row r="187" spans="1:11" hidden="1">
      <c r="A187" t="str">
        <f>PaesslerPRTG[[#This Row],[Country]]</f>
        <v>Samoa</v>
      </c>
      <c r="B187">
        <f>PaesslerPRTG[[#This Row],[Value]]</f>
        <v>0</v>
      </c>
      <c r="C187">
        <f>Nagios[[#This Row],[Value]]</f>
        <v>0</v>
      </c>
      <c r="D187">
        <f>Zabbix[[#This Row],[Value]]</f>
        <v>0</v>
      </c>
      <c r="E187">
        <f>solarwinds[[#This Row],[Value]]</f>
        <v>0</v>
      </c>
      <c r="F187">
        <f>ninjaone[[#This Row],[Value]]</f>
        <v>0</v>
      </c>
      <c r="H187">
        <f>manageengine[[#This Row],[Value]]</f>
        <v>0</v>
      </c>
      <c r="I187">
        <f>icinga[[#This Row],[Value]]</f>
        <v>0</v>
      </c>
      <c r="J187">
        <f>opennms[[#This Row],[Value]]</f>
        <v>0</v>
      </c>
      <c r="K187">
        <f>Netdata!B:B</f>
        <v>0</v>
      </c>
    </row>
    <row r="188" spans="1:11" hidden="1">
      <c r="A188" t="str">
        <f>PaesslerPRTG[[#This Row],[Country]]</f>
        <v>San Marino</v>
      </c>
      <c r="B188">
        <f>PaesslerPRTG[[#This Row],[Value]]</f>
        <v>0</v>
      </c>
      <c r="C188">
        <f>Nagios[[#This Row],[Value]]</f>
        <v>0</v>
      </c>
      <c r="D188">
        <f>Zabbix[[#This Row],[Value]]</f>
        <v>0</v>
      </c>
      <c r="E188">
        <f>solarwinds[[#This Row],[Value]]</f>
        <v>0</v>
      </c>
      <c r="F188">
        <f>ninjaone[[#This Row],[Value]]</f>
        <v>0</v>
      </c>
      <c r="H188">
        <f>manageengine[[#This Row],[Value]]</f>
        <v>0</v>
      </c>
      <c r="I188">
        <f>icinga[[#This Row],[Value]]</f>
        <v>0</v>
      </c>
      <c r="J188">
        <f>opennms[[#This Row],[Value]]</f>
        <v>0</v>
      </c>
      <c r="K188">
        <f>Netdata!B:B</f>
        <v>0</v>
      </c>
    </row>
    <row r="189" spans="1:11" hidden="1">
      <c r="A189" t="str">
        <f>PaesslerPRTG[[#This Row],[Country]]</f>
        <v>São Tomé &amp; Príncipe</v>
      </c>
      <c r="B189">
        <f>PaesslerPRTG[[#This Row],[Value]]</f>
        <v>0</v>
      </c>
      <c r="C189">
        <f>Nagios[[#This Row],[Value]]</f>
        <v>0</v>
      </c>
      <c r="D189">
        <f>Zabbix[[#This Row],[Value]]</f>
        <v>0</v>
      </c>
      <c r="E189">
        <f>solarwinds[[#This Row],[Value]]</f>
        <v>0</v>
      </c>
      <c r="F189">
        <f>ninjaone[[#This Row],[Value]]</f>
        <v>0</v>
      </c>
      <c r="H189">
        <f>manageengine[[#This Row],[Value]]</f>
        <v>0</v>
      </c>
      <c r="I189">
        <f>icinga[[#This Row],[Value]]</f>
        <v>0</v>
      </c>
      <c r="J189">
        <f>opennms[[#This Row],[Value]]</f>
        <v>0</v>
      </c>
      <c r="K189">
        <f>Netdata!B:B</f>
        <v>0</v>
      </c>
    </row>
    <row r="190" spans="1:11" hidden="1">
      <c r="A190" t="str">
        <f>PaesslerPRTG[[#This Row],[Country]]</f>
        <v>Saudi Arabia</v>
      </c>
      <c r="B190">
        <f>PaesslerPRTG[[#This Row],[Value]]</f>
        <v>9</v>
      </c>
      <c r="C190">
        <f>Nagios[[#This Row],[Value]]</f>
        <v>2</v>
      </c>
      <c r="D190">
        <f>Zabbix[[#This Row],[Value]]</f>
        <v>2</v>
      </c>
      <c r="E190">
        <f>solarwinds[[#This Row],[Value]]</f>
        <v>17</v>
      </c>
      <c r="F190">
        <f>ninjaone[[#This Row],[Value]]</f>
        <v>0</v>
      </c>
      <c r="H190">
        <f>manageengine[[#This Row],[Value]]</f>
        <v>56</v>
      </c>
      <c r="I190">
        <f>icinga[[#This Row],[Value]]</f>
        <v>0</v>
      </c>
      <c r="J190">
        <f>opennms[[#This Row],[Value]]</f>
        <v>0</v>
      </c>
      <c r="K190">
        <f>Netdata!B:B</f>
        <v>0</v>
      </c>
    </row>
    <row r="191" spans="1:11" hidden="1">
      <c r="A191" t="str">
        <f>PaesslerPRTG[[#This Row],[Country]]</f>
        <v>Senegal</v>
      </c>
      <c r="B191">
        <f>PaesslerPRTG[[#This Row],[Value]]</f>
        <v>0</v>
      </c>
      <c r="C191">
        <f>Nagios[[#This Row],[Value]]</f>
        <v>80</v>
      </c>
      <c r="D191">
        <f>Zabbix[[#This Row],[Value]]</f>
        <v>0</v>
      </c>
      <c r="E191">
        <f>solarwinds[[#This Row],[Value]]</f>
        <v>0</v>
      </c>
      <c r="F191">
        <f>ninjaone[[#This Row],[Value]]</f>
        <v>0</v>
      </c>
      <c r="H191">
        <f>manageengine[[#This Row],[Value]]</f>
        <v>0</v>
      </c>
      <c r="I191">
        <f>icinga[[#This Row],[Value]]</f>
        <v>0</v>
      </c>
      <c r="J191">
        <f>opennms[[#This Row],[Value]]</f>
        <v>0</v>
      </c>
      <c r="K191">
        <f>Netdata!B:B</f>
        <v>0</v>
      </c>
    </row>
    <row r="192" spans="1:11" hidden="1">
      <c r="A192" t="str">
        <f>PaesslerPRTG[[#This Row],[Country]]</f>
        <v>Serbia</v>
      </c>
      <c r="B192">
        <f>PaesslerPRTG[[#This Row],[Value]]</f>
        <v>9</v>
      </c>
      <c r="C192">
        <f>Nagios[[#This Row],[Value]]</f>
        <v>17</v>
      </c>
      <c r="D192">
        <f>Zabbix[[#This Row],[Value]]</f>
        <v>8</v>
      </c>
      <c r="E192">
        <f>solarwinds[[#This Row],[Value]]</f>
        <v>0</v>
      </c>
      <c r="F192">
        <f>ninjaone[[#This Row],[Value]]</f>
        <v>0</v>
      </c>
      <c r="H192">
        <f>manageengine[[#This Row],[Value]]</f>
        <v>0</v>
      </c>
      <c r="I192">
        <f>icinga[[#This Row],[Value]]</f>
        <v>0</v>
      </c>
      <c r="J192">
        <f>opennms[[#This Row],[Value]]</f>
        <v>0</v>
      </c>
      <c r="K192">
        <f>Netdata!B:B</f>
        <v>0</v>
      </c>
    </row>
    <row r="193" spans="1:11" hidden="1">
      <c r="A193" t="str">
        <f>PaesslerPRTG[[#This Row],[Country]]</f>
        <v>Seychelles</v>
      </c>
      <c r="B193">
        <f>PaesslerPRTG[[#This Row],[Value]]</f>
        <v>0</v>
      </c>
      <c r="C193">
        <f>Nagios[[#This Row],[Value]]</f>
        <v>0</v>
      </c>
      <c r="D193">
        <f>Zabbix[[#This Row],[Value]]</f>
        <v>0</v>
      </c>
      <c r="E193">
        <f>solarwinds[[#This Row],[Value]]</f>
        <v>0</v>
      </c>
      <c r="F193">
        <f>ninjaone[[#This Row],[Value]]</f>
        <v>0</v>
      </c>
      <c r="H193">
        <f>manageengine[[#This Row],[Value]]</f>
        <v>0</v>
      </c>
      <c r="I193">
        <f>icinga[[#This Row],[Value]]</f>
        <v>0</v>
      </c>
      <c r="J193">
        <f>opennms[[#This Row],[Value]]</f>
        <v>0</v>
      </c>
      <c r="K193">
        <f>Netdata!B:B</f>
        <v>0</v>
      </c>
    </row>
    <row r="194" spans="1:11" hidden="1">
      <c r="A194" t="str">
        <f>PaesslerPRTG[[#This Row],[Country]]</f>
        <v>Sierra Leone</v>
      </c>
      <c r="B194">
        <f>PaesslerPRTG[[#This Row],[Value]]</f>
        <v>0</v>
      </c>
      <c r="C194">
        <f>Nagios[[#This Row],[Value]]</f>
        <v>0</v>
      </c>
      <c r="D194">
        <f>Zabbix[[#This Row],[Value]]</f>
        <v>0</v>
      </c>
      <c r="E194">
        <f>solarwinds[[#This Row],[Value]]</f>
        <v>0</v>
      </c>
      <c r="F194">
        <f>ninjaone[[#This Row],[Value]]</f>
        <v>0</v>
      </c>
      <c r="H194">
        <f>manageengine[[#This Row],[Value]]</f>
        <v>0</v>
      </c>
      <c r="I194">
        <f>icinga[[#This Row],[Value]]</f>
        <v>0</v>
      </c>
      <c r="J194">
        <f>opennms[[#This Row],[Value]]</f>
        <v>0</v>
      </c>
      <c r="K194">
        <f>Netdata!B:B</f>
        <v>0</v>
      </c>
    </row>
    <row r="195" spans="1:11" hidden="1">
      <c r="A195" t="str">
        <f>PaesslerPRTG[[#This Row],[Country]]</f>
        <v>Singapore</v>
      </c>
      <c r="B195">
        <f>PaesslerPRTG[[#This Row],[Value]]</f>
        <v>35</v>
      </c>
      <c r="C195">
        <f>Nagios[[#This Row],[Value]]</f>
        <v>17</v>
      </c>
      <c r="D195">
        <f>Zabbix[[#This Row],[Value]]</f>
        <v>10</v>
      </c>
      <c r="E195">
        <f>solarwinds[[#This Row],[Value]]</f>
        <v>100</v>
      </c>
      <c r="F195">
        <f>ninjaone[[#This Row],[Value]]</f>
        <v>64</v>
      </c>
      <c r="H195">
        <f>manageengine[[#This Row],[Value]]</f>
        <v>75</v>
      </c>
      <c r="I195">
        <f>icinga[[#This Row],[Value]]</f>
        <v>0</v>
      </c>
      <c r="J195">
        <f>opennms[[#This Row],[Value]]</f>
        <v>0</v>
      </c>
      <c r="K195">
        <f>Netdata!B:B</f>
        <v>0</v>
      </c>
    </row>
    <row r="196" spans="1:11" hidden="1">
      <c r="A196" t="str">
        <f>PaesslerPRTG[[#This Row],[Country]]</f>
        <v>Sint Maarten</v>
      </c>
      <c r="B196">
        <f>PaesslerPRTG[[#This Row],[Value]]</f>
        <v>0</v>
      </c>
      <c r="C196">
        <f>Nagios[[#This Row],[Value]]</f>
        <v>0</v>
      </c>
      <c r="D196">
        <f>Zabbix[[#This Row],[Value]]</f>
        <v>0</v>
      </c>
      <c r="E196">
        <f>solarwinds[[#This Row],[Value]]</f>
        <v>0</v>
      </c>
      <c r="F196">
        <f>ninjaone[[#This Row],[Value]]</f>
        <v>0</v>
      </c>
      <c r="H196">
        <f>manageengine[[#This Row],[Value]]</f>
        <v>0</v>
      </c>
      <c r="I196">
        <f>icinga[[#This Row],[Value]]</f>
        <v>0</v>
      </c>
      <c r="J196">
        <f>opennms[[#This Row],[Value]]</f>
        <v>0</v>
      </c>
      <c r="K196">
        <f>Netdata!B:B</f>
        <v>0</v>
      </c>
    </row>
    <row r="197" spans="1:11" hidden="1">
      <c r="A197" t="str">
        <f>PaesslerPRTG[[#This Row],[Country]]</f>
        <v>Slovakia</v>
      </c>
      <c r="B197">
        <f>PaesslerPRTG[[#This Row],[Value]]</f>
        <v>5</v>
      </c>
      <c r="C197">
        <f>Nagios[[#This Row],[Value]]</f>
        <v>12</v>
      </c>
      <c r="D197">
        <f>Zabbix[[#This Row],[Value]]</f>
        <v>29</v>
      </c>
      <c r="E197">
        <f>solarwinds[[#This Row],[Value]]</f>
        <v>0</v>
      </c>
      <c r="F197">
        <f>ninjaone[[#This Row],[Value]]</f>
        <v>0</v>
      </c>
      <c r="H197">
        <f>manageengine[[#This Row],[Value]]</f>
        <v>0</v>
      </c>
      <c r="I197">
        <f>icinga[[#This Row],[Value]]</f>
        <v>0</v>
      </c>
      <c r="J197">
        <f>opennms[[#This Row],[Value]]</f>
        <v>0</v>
      </c>
      <c r="K197">
        <f>Netdata!B:B</f>
        <v>0</v>
      </c>
    </row>
    <row r="198" spans="1:11" hidden="1">
      <c r="A198" t="str">
        <f>PaesslerPRTG[[#This Row],[Country]]</f>
        <v>Slovenia</v>
      </c>
      <c r="B198">
        <f>PaesslerPRTG[[#This Row],[Value]]</f>
        <v>0</v>
      </c>
      <c r="C198">
        <f>Nagios[[#This Row],[Value]]</f>
        <v>24</v>
      </c>
      <c r="D198">
        <f>Zabbix[[#This Row],[Value]]</f>
        <v>15</v>
      </c>
      <c r="E198">
        <f>solarwinds[[#This Row],[Value]]</f>
        <v>0</v>
      </c>
      <c r="F198">
        <f>ninjaone[[#This Row],[Value]]</f>
        <v>0</v>
      </c>
      <c r="H198">
        <f>manageengine[[#This Row],[Value]]</f>
        <v>0</v>
      </c>
      <c r="I198">
        <f>icinga[[#This Row],[Value]]</f>
        <v>0</v>
      </c>
      <c r="J198">
        <f>opennms[[#This Row],[Value]]</f>
        <v>0</v>
      </c>
      <c r="K198">
        <f>Netdata!B:B</f>
        <v>0</v>
      </c>
    </row>
    <row r="199" spans="1:11" hidden="1">
      <c r="A199" t="str">
        <f>PaesslerPRTG[[#This Row],[Country]]</f>
        <v>Solomon Islands</v>
      </c>
      <c r="B199">
        <f>PaesslerPRTG[[#This Row],[Value]]</f>
        <v>0</v>
      </c>
      <c r="C199">
        <f>Nagios[[#This Row],[Value]]</f>
        <v>0</v>
      </c>
      <c r="D199">
        <f>Zabbix[[#This Row],[Value]]</f>
        <v>0</v>
      </c>
      <c r="E199">
        <f>solarwinds[[#This Row],[Value]]</f>
        <v>0</v>
      </c>
      <c r="F199">
        <f>ninjaone[[#This Row],[Value]]</f>
        <v>0</v>
      </c>
      <c r="H199">
        <f>manageengine[[#This Row],[Value]]</f>
        <v>0</v>
      </c>
      <c r="I199">
        <f>icinga[[#This Row],[Value]]</f>
        <v>0</v>
      </c>
      <c r="J199">
        <f>opennms[[#This Row],[Value]]</f>
        <v>0</v>
      </c>
      <c r="K199">
        <f>Netdata!B:B</f>
        <v>0</v>
      </c>
    </row>
    <row r="200" spans="1:11" hidden="1">
      <c r="A200" t="str">
        <f>PaesslerPRTG[[#This Row],[Country]]</f>
        <v>Somalia</v>
      </c>
      <c r="B200">
        <f>PaesslerPRTG[[#This Row],[Value]]</f>
        <v>0</v>
      </c>
      <c r="C200">
        <f>Nagios[[#This Row],[Value]]</f>
        <v>0</v>
      </c>
      <c r="D200">
        <f>Zabbix[[#This Row],[Value]]</f>
        <v>0</v>
      </c>
      <c r="E200">
        <f>solarwinds[[#This Row],[Value]]</f>
        <v>0</v>
      </c>
      <c r="F200">
        <f>ninjaone[[#This Row],[Value]]</f>
        <v>0</v>
      </c>
      <c r="H200">
        <f>manageengine[[#This Row],[Value]]</f>
        <v>0</v>
      </c>
      <c r="I200">
        <f>icinga[[#This Row],[Value]]</f>
        <v>0</v>
      </c>
      <c r="J200">
        <f>opennms[[#This Row],[Value]]</f>
        <v>0</v>
      </c>
      <c r="K200">
        <f>Netdata!B:B</f>
        <v>0</v>
      </c>
    </row>
    <row r="201" spans="1:11" hidden="1">
      <c r="A201" t="str">
        <f>PaesslerPRTG[[#This Row],[Country]]</f>
        <v>South Africa</v>
      </c>
      <c r="B201">
        <f>PaesslerPRTG[[#This Row],[Value]]</f>
        <v>19</v>
      </c>
      <c r="C201">
        <f>Nagios[[#This Row],[Value]]</f>
        <v>9</v>
      </c>
      <c r="D201">
        <f>Zabbix[[#This Row],[Value]]</f>
        <v>8</v>
      </c>
      <c r="E201">
        <f>solarwinds[[#This Row],[Value]]</f>
        <v>19</v>
      </c>
      <c r="F201">
        <f>ninjaone[[#This Row],[Value]]</f>
        <v>35</v>
      </c>
      <c r="H201">
        <f>manageengine[[#This Row],[Value]]</f>
        <v>37</v>
      </c>
      <c r="I201">
        <f>icinga[[#This Row],[Value]]</f>
        <v>12</v>
      </c>
      <c r="J201">
        <f>opennms[[#This Row],[Value]]</f>
        <v>0</v>
      </c>
      <c r="K201">
        <f>Netdata!B:B</f>
        <v>0</v>
      </c>
    </row>
    <row r="202" spans="1:11" hidden="1">
      <c r="A202" t="str">
        <f>PaesslerPRTG[[#This Row],[Country]]</f>
        <v>South Georgia &amp; South Sandwich Islands</v>
      </c>
      <c r="B202">
        <f>PaesslerPRTG[[#This Row],[Value]]</f>
        <v>0</v>
      </c>
      <c r="C202">
        <f>Nagios[[#This Row],[Value]]</f>
        <v>0</v>
      </c>
      <c r="D202">
        <f>Zabbix[[#This Row],[Value]]</f>
        <v>0</v>
      </c>
      <c r="E202">
        <f>solarwinds[[#This Row],[Value]]</f>
        <v>0</v>
      </c>
      <c r="F202">
        <f>ninjaone[[#This Row],[Value]]</f>
        <v>0</v>
      </c>
      <c r="H202">
        <f>manageengine[[#This Row],[Value]]</f>
        <v>0</v>
      </c>
      <c r="I202">
        <f>icinga[[#This Row],[Value]]</f>
        <v>0</v>
      </c>
      <c r="J202">
        <f>opennms[[#This Row],[Value]]</f>
        <v>0</v>
      </c>
      <c r="K202">
        <f>Netdata!B:B</f>
        <v>0</v>
      </c>
    </row>
    <row r="203" spans="1:11" hidden="1">
      <c r="A203" t="str">
        <f>PaesslerPRTG[[#This Row],[Country]]</f>
        <v>South Korea</v>
      </c>
      <c r="B203">
        <f>PaesslerPRTG[[#This Row],[Value]]</f>
        <v>14</v>
      </c>
      <c r="C203">
        <f>Nagios[[#This Row],[Value]]</f>
        <v>9</v>
      </c>
      <c r="D203">
        <f>Zabbix[[#This Row],[Value]]</f>
        <v>20</v>
      </c>
      <c r="E203">
        <f>solarwinds[[#This Row],[Value]]</f>
        <v>12</v>
      </c>
      <c r="F203">
        <f>ninjaone[[#This Row],[Value]]</f>
        <v>0</v>
      </c>
      <c r="H203">
        <f>manageengine[[#This Row],[Value]]</f>
        <v>6</v>
      </c>
      <c r="I203">
        <f>icinga[[#This Row],[Value]]</f>
        <v>0</v>
      </c>
      <c r="J203">
        <f>opennms[[#This Row],[Value]]</f>
        <v>0</v>
      </c>
      <c r="K203">
        <f>Netdata!B:B</f>
        <v>6</v>
      </c>
    </row>
    <row r="204" spans="1:11" hidden="1">
      <c r="A204" t="str">
        <f>PaesslerPRTG[[#This Row],[Country]]</f>
        <v>South Sudan</v>
      </c>
      <c r="B204">
        <f>PaesslerPRTG[[#This Row],[Value]]</f>
        <v>0</v>
      </c>
      <c r="C204">
        <f>Nagios[[#This Row],[Value]]</f>
        <v>0</v>
      </c>
      <c r="D204">
        <f>Zabbix[[#This Row],[Value]]</f>
        <v>0</v>
      </c>
      <c r="E204">
        <f>solarwinds[[#This Row],[Value]]</f>
        <v>0</v>
      </c>
      <c r="F204">
        <f>ninjaone[[#This Row],[Value]]</f>
        <v>0</v>
      </c>
      <c r="H204">
        <f>manageengine[[#This Row],[Value]]</f>
        <v>0</v>
      </c>
      <c r="I204">
        <f>icinga[[#This Row],[Value]]</f>
        <v>0</v>
      </c>
      <c r="J204">
        <f>opennms[[#This Row],[Value]]</f>
        <v>0</v>
      </c>
      <c r="K204">
        <f>Netdata!B:B</f>
        <v>0</v>
      </c>
    </row>
    <row r="205" spans="1:11">
      <c r="A205" s="17" t="str">
        <f>PaesslerPRTG[[#This Row],[Country]]</f>
        <v>Spain</v>
      </c>
      <c r="B205" s="17">
        <f>PaesslerPRTG[[#This Row],[Value]]</f>
        <v>11</v>
      </c>
      <c r="C205">
        <f>Nagios[[#This Row],[Value]]</f>
        <v>26</v>
      </c>
      <c r="D205">
        <f>Zabbix[[#This Row],[Value]]</f>
        <v>10</v>
      </c>
      <c r="E205">
        <f>solarwinds[[#This Row],[Value]]</f>
        <v>4</v>
      </c>
      <c r="F205">
        <f>ninjaone[[#This Row],[Value]]</f>
        <v>19</v>
      </c>
      <c r="G205">
        <f>DynaTrace!B191:B441</f>
        <v>11</v>
      </c>
      <c r="H205">
        <f>manageengine[[#This Row],[Value]]</f>
        <v>10</v>
      </c>
      <c r="I205">
        <f>icinga[[#This Row],[Value]]</f>
        <v>17</v>
      </c>
      <c r="J205">
        <f>opennms[[#This Row],[Value]]</f>
        <v>9</v>
      </c>
      <c r="K205">
        <f>Netdata!B:B</f>
        <v>6</v>
      </c>
    </row>
    <row r="206" spans="1:11" hidden="1">
      <c r="A206" t="str">
        <f>PaesslerPRTG[[#This Row],[Country]]</f>
        <v>Sri Lanka</v>
      </c>
      <c r="B206">
        <f>PaesslerPRTG[[#This Row],[Value]]</f>
        <v>18</v>
      </c>
      <c r="C206">
        <f>Nagios[[#This Row],[Value]]</f>
        <v>26</v>
      </c>
      <c r="D206">
        <f>Zabbix[[#This Row],[Value]]</f>
        <v>11</v>
      </c>
      <c r="E206">
        <f>solarwinds[[#This Row],[Value]]</f>
        <v>19</v>
      </c>
      <c r="F206">
        <f>ninjaone[[#This Row],[Value]]</f>
        <v>23</v>
      </c>
      <c r="H206">
        <f>manageengine[[#This Row],[Value]]</f>
        <v>55</v>
      </c>
      <c r="I206">
        <f>icinga[[#This Row],[Value]]</f>
        <v>0</v>
      </c>
      <c r="J206">
        <f>opennms[[#This Row],[Value]]</f>
        <v>0</v>
      </c>
      <c r="K206">
        <f>Netdata!B:B</f>
        <v>0</v>
      </c>
    </row>
    <row r="207" spans="1:11" hidden="1">
      <c r="A207" t="str">
        <f>PaesslerPRTG[[#This Row],[Country]]</f>
        <v>St. Barthélemy</v>
      </c>
      <c r="B207">
        <f>PaesslerPRTG[[#This Row],[Value]]</f>
        <v>0</v>
      </c>
      <c r="C207">
        <f>Nagios[[#This Row],[Value]]</f>
        <v>0</v>
      </c>
      <c r="D207">
        <f>Zabbix[[#This Row],[Value]]</f>
        <v>0</v>
      </c>
      <c r="E207">
        <f>solarwinds[[#This Row],[Value]]</f>
        <v>0</v>
      </c>
      <c r="F207">
        <f>ninjaone[[#This Row],[Value]]</f>
        <v>0</v>
      </c>
      <c r="H207">
        <f>manageengine[[#This Row],[Value]]</f>
        <v>0</v>
      </c>
      <c r="I207">
        <f>icinga[[#This Row],[Value]]</f>
        <v>0</v>
      </c>
      <c r="J207">
        <f>opennms[[#This Row],[Value]]</f>
        <v>0</v>
      </c>
      <c r="K207">
        <f>Netdata!B:B</f>
        <v>0</v>
      </c>
    </row>
    <row r="208" spans="1:11" hidden="1">
      <c r="A208" t="str">
        <f>PaesslerPRTG[[#This Row],[Country]]</f>
        <v>St. Helena</v>
      </c>
      <c r="B208">
        <f>PaesslerPRTG[[#This Row],[Value]]</f>
        <v>0</v>
      </c>
      <c r="C208">
        <f>Nagios[[#This Row],[Value]]</f>
        <v>0</v>
      </c>
      <c r="D208">
        <f>Zabbix[[#This Row],[Value]]</f>
        <v>0</v>
      </c>
      <c r="E208">
        <f>solarwinds[[#This Row],[Value]]</f>
        <v>0</v>
      </c>
      <c r="F208">
        <f>ninjaone[[#This Row],[Value]]</f>
        <v>0</v>
      </c>
      <c r="H208">
        <f>manageengine[[#This Row],[Value]]</f>
        <v>0</v>
      </c>
      <c r="I208">
        <f>icinga[[#This Row],[Value]]</f>
        <v>79</v>
      </c>
      <c r="J208">
        <f>opennms[[#This Row],[Value]]</f>
        <v>0</v>
      </c>
      <c r="K208">
        <f>Netdata!B:B</f>
        <v>0</v>
      </c>
    </row>
    <row r="209" spans="1:11" hidden="1">
      <c r="A209" t="str">
        <f>PaesslerPRTG[[#This Row],[Country]]</f>
        <v>St. Kitts &amp; Nevis</v>
      </c>
      <c r="B209">
        <f>PaesslerPRTG[[#This Row],[Value]]</f>
        <v>0</v>
      </c>
      <c r="C209">
        <f>Nagios[[#This Row],[Value]]</f>
        <v>0</v>
      </c>
      <c r="D209">
        <f>Zabbix[[#This Row],[Value]]</f>
        <v>0</v>
      </c>
      <c r="E209">
        <f>solarwinds[[#This Row],[Value]]</f>
        <v>0</v>
      </c>
      <c r="F209">
        <f>ninjaone[[#This Row],[Value]]</f>
        <v>0</v>
      </c>
      <c r="H209">
        <f>manageengine[[#This Row],[Value]]</f>
        <v>0</v>
      </c>
      <c r="I209">
        <f>icinga[[#This Row],[Value]]</f>
        <v>0</v>
      </c>
      <c r="J209">
        <f>opennms[[#This Row],[Value]]</f>
        <v>0</v>
      </c>
      <c r="K209">
        <f>Netdata!B:B</f>
        <v>0</v>
      </c>
    </row>
    <row r="210" spans="1:11" hidden="1">
      <c r="A210" t="str">
        <f>PaesslerPRTG[[#This Row],[Country]]</f>
        <v>St. Lucia</v>
      </c>
      <c r="B210">
        <f>PaesslerPRTG[[#This Row],[Value]]</f>
        <v>0</v>
      </c>
      <c r="C210">
        <f>Nagios[[#This Row],[Value]]</f>
        <v>0</v>
      </c>
      <c r="D210">
        <f>Zabbix[[#This Row],[Value]]</f>
        <v>0</v>
      </c>
      <c r="E210">
        <f>solarwinds[[#This Row],[Value]]</f>
        <v>0</v>
      </c>
      <c r="F210">
        <f>ninjaone[[#This Row],[Value]]</f>
        <v>0</v>
      </c>
      <c r="H210">
        <f>manageengine[[#This Row],[Value]]</f>
        <v>0</v>
      </c>
      <c r="I210">
        <f>icinga[[#This Row],[Value]]</f>
        <v>0</v>
      </c>
      <c r="J210">
        <f>opennms[[#This Row],[Value]]</f>
        <v>0</v>
      </c>
      <c r="K210">
        <f>Netdata!B:B</f>
        <v>0</v>
      </c>
    </row>
    <row r="211" spans="1:11" hidden="1">
      <c r="A211" t="str">
        <f>PaesslerPRTG[[#This Row],[Country]]</f>
        <v>St. Martin</v>
      </c>
      <c r="B211">
        <f>PaesslerPRTG[[#This Row],[Value]]</f>
        <v>0</v>
      </c>
      <c r="C211">
        <f>Nagios[[#This Row],[Value]]</f>
        <v>0</v>
      </c>
      <c r="D211">
        <f>Zabbix[[#This Row],[Value]]</f>
        <v>0</v>
      </c>
      <c r="E211">
        <f>solarwinds[[#This Row],[Value]]</f>
        <v>0</v>
      </c>
      <c r="F211">
        <f>ninjaone[[#This Row],[Value]]</f>
        <v>0</v>
      </c>
      <c r="H211">
        <f>manageengine[[#This Row],[Value]]</f>
        <v>0</v>
      </c>
      <c r="I211">
        <f>icinga[[#This Row],[Value]]</f>
        <v>0</v>
      </c>
      <c r="J211">
        <f>opennms[[#This Row],[Value]]</f>
        <v>0</v>
      </c>
      <c r="K211">
        <f>Netdata!B:B</f>
        <v>0</v>
      </c>
    </row>
    <row r="212" spans="1:11" hidden="1">
      <c r="A212" t="str">
        <f>PaesslerPRTG[[#This Row],[Country]]</f>
        <v>St. Pierre &amp; Miquelon</v>
      </c>
      <c r="B212">
        <f>PaesslerPRTG[[#This Row],[Value]]</f>
        <v>0</v>
      </c>
      <c r="C212">
        <f>Nagios[[#This Row],[Value]]</f>
        <v>0</v>
      </c>
      <c r="D212">
        <f>Zabbix[[#This Row],[Value]]</f>
        <v>0</v>
      </c>
      <c r="E212">
        <f>solarwinds[[#This Row],[Value]]</f>
        <v>0</v>
      </c>
      <c r="F212">
        <f>ninjaone[[#This Row],[Value]]</f>
        <v>0</v>
      </c>
      <c r="H212">
        <f>manageengine[[#This Row],[Value]]</f>
        <v>0</v>
      </c>
      <c r="I212">
        <f>icinga[[#This Row],[Value]]</f>
        <v>0</v>
      </c>
      <c r="J212">
        <f>opennms[[#This Row],[Value]]</f>
        <v>0</v>
      </c>
      <c r="K212">
        <f>Netdata!B:B</f>
        <v>0</v>
      </c>
    </row>
    <row r="213" spans="1:11" hidden="1">
      <c r="A213" t="str">
        <f>PaesslerPRTG[[#This Row],[Country]]</f>
        <v>St. Vincent &amp; Grenadines</v>
      </c>
      <c r="B213">
        <f>PaesslerPRTG[[#This Row],[Value]]</f>
        <v>0</v>
      </c>
      <c r="C213">
        <f>Nagios[[#This Row],[Value]]</f>
        <v>0</v>
      </c>
      <c r="D213">
        <f>Zabbix[[#This Row],[Value]]</f>
        <v>0</v>
      </c>
      <c r="E213">
        <f>solarwinds[[#This Row],[Value]]</f>
        <v>0</v>
      </c>
      <c r="F213">
        <f>ninjaone[[#This Row],[Value]]</f>
        <v>0</v>
      </c>
      <c r="H213">
        <f>manageengine[[#This Row],[Value]]</f>
        <v>0</v>
      </c>
      <c r="I213">
        <f>icinga[[#This Row],[Value]]</f>
        <v>0</v>
      </c>
      <c r="J213">
        <f>opennms[[#This Row],[Value]]</f>
        <v>0</v>
      </c>
      <c r="K213">
        <f>Netdata!B:B</f>
        <v>0</v>
      </c>
    </row>
    <row r="214" spans="1:11" hidden="1">
      <c r="A214" t="str">
        <f>PaesslerPRTG[[#This Row],[Country]]</f>
        <v>Sudan</v>
      </c>
      <c r="B214">
        <f>PaesslerPRTG[[#This Row],[Value]]</f>
        <v>0</v>
      </c>
      <c r="C214">
        <f>Nagios[[#This Row],[Value]]</f>
        <v>0</v>
      </c>
      <c r="D214">
        <f>Zabbix[[#This Row],[Value]]</f>
        <v>0</v>
      </c>
      <c r="E214">
        <f>solarwinds[[#This Row],[Value]]</f>
        <v>0</v>
      </c>
      <c r="F214">
        <f>ninjaone[[#This Row],[Value]]</f>
        <v>0</v>
      </c>
      <c r="H214">
        <f>manageengine[[#This Row],[Value]]</f>
        <v>0</v>
      </c>
      <c r="I214">
        <f>icinga[[#This Row],[Value]]</f>
        <v>0</v>
      </c>
      <c r="J214">
        <f>opennms[[#This Row],[Value]]</f>
        <v>0</v>
      </c>
      <c r="K214">
        <f>Netdata!B:B</f>
        <v>0</v>
      </c>
    </row>
    <row r="215" spans="1:11" hidden="1">
      <c r="A215" t="str">
        <f>PaesslerPRTG[[#This Row],[Country]]</f>
        <v>Suriname</v>
      </c>
      <c r="B215">
        <f>PaesslerPRTG[[#This Row],[Value]]</f>
        <v>0</v>
      </c>
      <c r="C215">
        <f>Nagios[[#This Row],[Value]]</f>
        <v>0</v>
      </c>
      <c r="D215">
        <f>Zabbix[[#This Row],[Value]]</f>
        <v>0</v>
      </c>
      <c r="E215">
        <f>solarwinds[[#This Row],[Value]]</f>
        <v>0</v>
      </c>
      <c r="F215">
        <f>ninjaone[[#This Row],[Value]]</f>
        <v>0</v>
      </c>
      <c r="H215">
        <f>manageengine[[#This Row],[Value]]</f>
        <v>0</v>
      </c>
      <c r="I215">
        <f>icinga[[#This Row],[Value]]</f>
        <v>0</v>
      </c>
      <c r="J215">
        <f>opennms[[#This Row],[Value]]</f>
        <v>0</v>
      </c>
      <c r="K215">
        <f>Netdata!B:B</f>
        <v>0</v>
      </c>
    </row>
    <row r="216" spans="1:11" hidden="1">
      <c r="A216" t="str">
        <f>PaesslerPRTG[[#This Row],[Country]]</f>
        <v>Svalbard &amp; Jan Mayen</v>
      </c>
      <c r="B216">
        <f>PaesslerPRTG[[#This Row],[Value]]</f>
        <v>0</v>
      </c>
      <c r="C216">
        <f>Nagios[[#This Row],[Value]]</f>
        <v>0</v>
      </c>
      <c r="D216">
        <f>Zabbix[[#This Row],[Value]]</f>
        <v>0</v>
      </c>
      <c r="E216">
        <f>solarwinds[[#This Row],[Value]]</f>
        <v>0</v>
      </c>
      <c r="F216">
        <f>ninjaone[[#This Row],[Value]]</f>
        <v>0</v>
      </c>
      <c r="H216">
        <f>manageengine[[#This Row],[Value]]</f>
        <v>0</v>
      </c>
      <c r="I216">
        <f>icinga[[#This Row],[Value]]</f>
        <v>0</v>
      </c>
      <c r="J216">
        <f>opennms[[#This Row],[Value]]</f>
        <v>0</v>
      </c>
      <c r="K216">
        <f>Netdata!B:B</f>
        <v>0</v>
      </c>
    </row>
    <row r="217" spans="1:11">
      <c r="A217" s="17" t="str">
        <f>PaesslerPRTG[[#This Row],[Country]]</f>
        <v>Sweden</v>
      </c>
      <c r="B217" s="17">
        <f>PaesslerPRTG[[#This Row],[Value]]</f>
        <v>16</v>
      </c>
      <c r="C217">
        <f>Nagios[[#This Row],[Value]]</f>
        <v>19</v>
      </c>
      <c r="D217">
        <f>Zabbix[[#This Row],[Value]]</f>
        <v>10</v>
      </c>
      <c r="E217">
        <f>solarwinds[[#This Row],[Value]]</f>
        <v>15</v>
      </c>
      <c r="F217">
        <f>ninjaone[[#This Row],[Value]]</f>
        <v>18</v>
      </c>
      <c r="G217">
        <f>DynaTrace!B203:B453</f>
        <v>7</v>
      </c>
      <c r="H217">
        <f>manageengine[[#This Row],[Value]]</f>
        <v>12</v>
      </c>
      <c r="I217">
        <f>icinga[[#This Row],[Value]]</f>
        <v>33</v>
      </c>
      <c r="J217">
        <f>opennms[[#This Row],[Value]]</f>
        <v>59</v>
      </c>
      <c r="K217">
        <f>Netdata!B:B</f>
        <v>8</v>
      </c>
    </row>
    <row r="218" spans="1:11" hidden="1">
      <c r="A218" t="str">
        <f>PaesslerPRTG[[#This Row],[Country]]</f>
        <v>Switzerland</v>
      </c>
      <c r="B218">
        <f>PaesslerPRTG[[#This Row],[Value]]</f>
        <v>100</v>
      </c>
      <c r="C218">
        <f>Nagios[[#This Row],[Value]]</f>
        <v>21</v>
      </c>
      <c r="D218">
        <f>Zabbix[[#This Row],[Value]]</f>
        <v>16</v>
      </c>
      <c r="E218">
        <f>solarwinds[[#This Row],[Value]]</f>
        <v>17</v>
      </c>
      <c r="F218">
        <f>ninjaone[[#This Row],[Value]]</f>
        <v>20</v>
      </c>
      <c r="H218">
        <f>manageengine[[#This Row],[Value]]</f>
        <v>28</v>
      </c>
      <c r="I218">
        <f>icinga[[#This Row],[Value]]</f>
        <v>71</v>
      </c>
      <c r="J218">
        <f>opennms[[#This Row],[Value]]</f>
        <v>0</v>
      </c>
      <c r="K218">
        <f>Netdata!B:B</f>
        <v>13</v>
      </c>
    </row>
    <row r="219" spans="1:11" hidden="1">
      <c r="A219" t="str">
        <f>PaesslerPRTG[[#This Row],[Country]]</f>
        <v>Syria</v>
      </c>
      <c r="B219">
        <f>PaesslerPRTG[[#This Row],[Value]]</f>
        <v>0</v>
      </c>
      <c r="C219">
        <f>Nagios[[#This Row],[Value]]</f>
        <v>0</v>
      </c>
      <c r="D219">
        <f>Zabbix[[#This Row],[Value]]</f>
        <v>0</v>
      </c>
      <c r="E219">
        <f>solarwinds[[#This Row],[Value]]</f>
        <v>0</v>
      </c>
      <c r="F219">
        <f>ninjaone[[#This Row],[Value]]</f>
        <v>0</v>
      </c>
      <c r="H219">
        <f>manageengine[[#This Row],[Value]]</f>
        <v>0</v>
      </c>
      <c r="I219">
        <f>icinga[[#This Row],[Value]]</f>
        <v>0</v>
      </c>
      <c r="J219">
        <f>opennms[[#This Row],[Value]]</f>
        <v>0</v>
      </c>
      <c r="K219">
        <f>Netdata!B:B</f>
        <v>0</v>
      </c>
    </row>
    <row r="220" spans="1:11" hidden="1">
      <c r="A220" t="str">
        <f>PaesslerPRTG[[#This Row],[Country]]</f>
        <v>Taiwan</v>
      </c>
      <c r="B220">
        <f>PaesslerPRTG[[#This Row],[Value]]</f>
        <v>15</v>
      </c>
      <c r="C220">
        <f>Nagios[[#This Row],[Value]]</f>
        <v>12</v>
      </c>
      <c r="D220">
        <f>Zabbix[[#This Row],[Value]]</f>
        <v>12</v>
      </c>
      <c r="E220">
        <f>solarwinds[[#This Row],[Value]]</f>
        <v>7</v>
      </c>
      <c r="F220">
        <f>ninjaone[[#This Row],[Value]]</f>
        <v>0</v>
      </c>
      <c r="H220">
        <f>manageengine[[#This Row],[Value]]</f>
        <v>12</v>
      </c>
      <c r="I220">
        <f>icinga[[#This Row],[Value]]</f>
        <v>0</v>
      </c>
      <c r="J220">
        <f>opennms[[#This Row],[Value]]</f>
        <v>42</v>
      </c>
      <c r="K220">
        <f>Netdata!B:B</f>
        <v>5</v>
      </c>
    </row>
    <row r="221" spans="1:11" hidden="1">
      <c r="A221" t="str">
        <f>PaesslerPRTG[[#This Row],[Country]]</f>
        <v>Tajikistan</v>
      </c>
      <c r="B221">
        <f>PaesslerPRTG[[#This Row],[Value]]</f>
        <v>0</v>
      </c>
      <c r="C221">
        <f>Nagios[[#This Row],[Value]]</f>
        <v>0</v>
      </c>
      <c r="D221">
        <f>Zabbix[[#This Row],[Value]]</f>
        <v>0</v>
      </c>
      <c r="E221">
        <f>solarwinds[[#This Row],[Value]]</f>
        <v>0</v>
      </c>
      <c r="F221">
        <f>ninjaone[[#This Row],[Value]]</f>
        <v>0</v>
      </c>
      <c r="H221">
        <f>manageengine[[#This Row],[Value]]</f>
        <v>0</v>
      </c>
      <c r="I221">
        <f>icinga[[#This Row],[Value]]</f>
        <v>0</v>
      </c>
      <c r="J221">
        <f>opennms[[#This Row],[Value]]</f>
        <v>0</v>
      </c>
      <c r="K221">
        <f>Netdata!B:B</f>
        <v>0</v>
      </c>
    </row>
    <row r="222" spans="1:11" hidden="1">
      <c r="A222" t="str">
        <f>PaesslerPRTG[[#This Row],[Country]]</f>
        <v>Tanzania</v>
      </c>
      <c r="B222">
        <f>PaesslerPRTG[[#This Row],[Value]]</f>
        <v>0</v>
      </c>
      <c r="C222">
        <f>Nagios[[#This Row],[Value]]</f>
        <v>0</v>
      </c>
      <c r="D222">
        <f>Zabbix[[#This Row],[Value]]</f>
        <v>0</v>
      </c>
      <c r="E222">
        <f>solarwinds[[#This Row],[Value]]</f>
        <v>0</v>
      </c>
      <c r="F222">
        <f>ninjaone[[#This Row],[Value]]</f>
        <v>0</v>
      </c>
      <c r="H222">
        <f>manageengine[[#This Row],[Value]]</f>
        <v>0</v>
      </c>
      <c r="I222">
        <f>icinga[[#This Row],[Value]]</f>
        <v>0</v>
      </c>
      <c r="J222">
        <f>opennms[[#This Row],[Value]]</f>
        <v>0</v>
      </c>
      <c r="K222">
        <f>Netdata!B:B</f>
        <v>1</v>
      </c>
    </row>
    <row r="223" spans="1:11" hidden="1">
      <c r="A223" t="str">
        <f>PaesslerPRTG[[#This Row],[Country]]</f>
        <v>Thailand</v>
      </c>
      <c r="B223">
        <f>PaesslerPRTG[[#This Row],[Value]]</f>
        <v>12</v>
      </c>
      <c r="C223">
        <f>Nagios[[#This Row],[Value]]</f>
        <v>4</v>
      </c>
      <c r="D223">
        <f>Zabbix[[#This Row],[Value]]</f>
        <v>9</v>
      </c>
      <c r="E223">
        <f>solarwinds[[#This Row],[Value]]</f>
        <v>12</v>
      </c>
      <c r="F223">
        <f>ninjaone[[#This Row],[Value]]</f>
        <v>10</v>
      </c>
      <c r="H223">
        <f>manageengine[[#This Row],[Value]]</f>
        <v>15</v>
      </c>
      <c r="I223">
        <f>icinga[[#This Row],[Value]]</f>
        <v>1</v>
      </c>
      <c r="J223">
        <f>opennms[[#This Row],[Value]]</f>
        <v>0</v>
      </c>
      <c r="K223">
        <f>Netdata!B:B</f>
        <v>0</v>
      </c>
    </row>
    <row r="224" spans="1:11" hidden="1">
      <c r="A224" t="str">
        <f>PaesslerPRTG[[#This Row],[Country]]</f>
        <v>Timor-Leste</v>
      </c>
      <c r="B224">
        <f>PaesslerPRTG[[#This Row],[Value]]</f>
        <v>0</v>
      </c>
      <c r="C224">
        <f>Nagios[[#This Row],[Value]]</f>
        <v>0</v>
      </c>
      <c r="D224">
        <f>Zabbix[[#This Row],[Value]]</f>
        <v>0</v>
      </c>
      <c r="E224">
        <f>solarwinds[[#This Row],[Value]]</f>
        <v>0</v>
      </c>
      <c r="F224">
        <f>ninjaone[[#This Row],[Value]]</f>
        <v>0</v>
      </c>
      <c r="H224">
        <f>manageengine[[#This Row],[Value]]</f>
        <v>0</v>
      </c>
      <c r="I224">
        <f>icinga[[#This Row],[Value]]</f>
        <v>0</v>
      </c>
      <c r="J224">
        <f>opennms[[#This Row],[Value]]</f>
        <v>8</v>
      </c>
      <c r="K224">
        <f>Netdata!B:B</f>
        <v>2</v>
      </c>
    </row>
    <row r="225" spans="1:11" hidden="1">
      <c r="A225" t="str">
        <f>PaesslerPRTG[[#This Row],[Country]]</f>
        <v>Togo</v>
      </c>
      <c r="B225">
        <f>PaesslerPRTG[[#This Row],[Value]]</f>
        <v>0</v>
      </c>
      <c r="C225">
        <f>Nagios[[#This Row],[Value]]</f>
        <v>0</v>
      </c>
      <c r="D225">
        <f>Zabbix[[#This Row],[Value]]</f>
        <v>0</v>
      </c>
      <c r="E225">
        <f>solarwinds[[#This Row],[Value]]</f>
        <v>0</v>
      </c>
      <c r="F225">
        <f>ninjaone[[#This Row],[Value]]</f>
        <v>0</v>
      </c>
      <c r="H225">
        <f>manageengine[[#This Row],[Value]]</f>
        <v>0</v>
      </c>
      <c r="I225">
        <f>icinga[[#This Row],[Value]]</f>
        <v>0</v>
      </c>
      <c r="J225">
        <f>opennms[[#This Row],[Value]]</f>
        <v>0</v>
      </c>
      <c r="K225">
        <f>Netdata!B:B</f>
        <v>0</v>
      </c>
    </row>
    <row r="226" spans="1:11" hidden="1">
      <c r="A226" t="str">
        <f>PaesslerPRTG[[#This Row],[Country]]</f>
        <v>Tokelau</v>
      </c>
      <c r="B226">
        <f>PaesslerPRTG[[#This Row],[Value]]</f>
        <v>0</v>
      </c>
      <c r="C226">
        <f>Nagios[[#This Row],[Value]]</f>
        <v>0</v>
      </c>
      <c r="D226">
        <f>Zabbix[[#This Row],[Value]]</f>
        <v>0</v>
      </c>
      <c r="E226">
        <f>solarwinds[[#This Row],[Value]]</f>
        <v>0</v>
      </c>
      <c r="F226">
        <f>ninjaone[[#This Row],[Value]]</f>
        <v>0</v>
      </c>
      <c r="H226">
        <f>manageengine[[#This Row],[Value]]</f>
        <v>0</v>
      </c>
      <c r="I226">
        <f>icinga[[#This Row],[Value]]</f>
        <v>0</v>
      </c>
      <c r="J226">
        <f>opennms[[#This Row],[Value]]</f>
        <v>0</v>
      </c>
      <c r="K226">
        <f>Netdata!B:B</f>
        <v>0</v>
      </c>
    </row>
    <row r="227" spans="1:11" hidden="1">
      <c r="A227" t="str">
        <f>PaesslerPRTG[[#This Row],[Country]]</f>
        <v>Tonga</v>
      </c>
      <c r="B227">
        <f>PaesslerPRTG[[#This Row],[Value]]</f>
        <v>0</v>
      </c>
      <c r="C227">
        <f>Nagios[[#This Row],[Value]]</f>
        <v>0</v>
      </c>
      <c r="D227">
        <f>Zabbix[[#This Row],[Value]]</f>
        <v>0</v>
      </c>
      <c r="E227">
        <f>solarwinds[[#This Row],[Value]]</f>
        <v>0</v>
      </c>
      <c r="F227">
        <f>ninjaone[[#This Row],[Value]]</f>
        <v>0</v>
      </c>
      <c r="H227">
        <f>manageengine[[#This Row],[Value]]</f>
        <v>0</v>
      </c>
      <c r="I227">
        <f>icinga[[#This Row],[Value]]</f>
        <v>0</v>
      </c>
      <c r="J227">
        <f>opennms[[#This Row],[Value]]</f>
        <v>0</v>
      </c>
      <c r="K227">
        <f>Netdata!B:B</f>
        <v>0</v>
      </c>
    </row>
    <row r="228" spans="1:11" hidden="1">
      <c r="A228" t="str">
        <f>PaesslerPRTG[[#This Row],[Country]]</f>
        <v>Trinidad &amp; Tobago</v>
      </c>
      <c r="B228">
        <f>PaesslerPRTG[[#This Row],[Value]]</f>
        <v>0</v>
      </c>
      <c r="C228">
        <f>Nagios[[#This Row],[Value]]</f>
        <v>0</v>
      </c>
      <c r="D228">
        <f>Zabbix[[#This Row],[Value]]</f>
        <v>0</v>
      </c>
      <c r="E228">
        <f>solarwinds[[#This Row],[Value]]</f>
        <v>0</v>
      </c>
      <c r="F228">
        <f>ninjaone[[#This Row],[Value]]</f>
        <v>0</v>
      </c>
      <c r="H228">
        <f>manageengine[[#This Row],[Value]]</f>
        <v>0</v>
      </c>
      <c r="I228">
        <f>icinga[[#This Row],[Value]]</f>
        <v>0</v>
      </c>
      <c r="J228">
        <f>opennms[[#This Row],[Value]]</f>
        <v>0</v>
      </c>
      <c r="K228">
        <f>Netdata!B:B</f>
        <v>0</v>
      </c>
    </row>
    <row r="229" spans="1:11" hidden="1">
      <c r="A229" t="str">
        <f>PaesslerPRTG[[#This Row],[Country]]</f>
        <v>Tunisia</v>
      </c>
      <c r="B229">
        <f>PaesslerPRTG[[#This Row],[Value]]</f>
        <v>0</v>
      </c>
      <c r="C229">
        <f>Nagios[[#This Row],[Value]]</f>
        <v>46</v>
      </c>
      <c r="D229">
        <f>Zabbix[[#This Row],[Value]]</f>
        <v>18</v>
      </c>
      <c r="E229">
        <f>solarwinds[[#This Row],[Value]]</f>
        <v>15</v>
      </c>
      <c r="F229">
        <f>ninjaone[[#This Row],[Value]]</f>
        <v>0</v>
      </c>
      <c r="H229">
        <f>manageengine[[#This Row],[Value]]</f>
        <v>0</v>
      </c>
      <c r="I229">
        <f>icinga[[#This Row],[Value]]</f>
        <v>0</v>
      </c>
      <c r="J229">
        <f>opennms[[#This Row],[Value]]</f>
        <v>0</v>
      </c>
      <c r="K229">
        <f>Netdata!B:B</f>
        <v>0</v>
      </c>
    </row>
    <row r="230" spans="1:11" hidden="1">
      <c r="A230" t="str">
        <f>PaesslerPRTG[[#This Row],[Country]]</f>
        <v>Turkmenistan</v>
      </c>
      <c r="B230">
        <f>PaesslerPRTG[[#This Row],[Value]]</f>
        <v>0</v>
      </c>
      <c r="C230">
        <f>Nagios[[#This Row],[Value]]</f>
        <v>0</v>
      </c>
      <c r="D230">
        <f>Zabbix[[#This Row],[Value]]</f>
        <v>0</v>
      </c>
      <c r="E230">
        <f>solarwinds[[#This Row],[Value]]</f>
        <v>0</v>
      </c>
      <c r="F230">
        <f>ninjaone[[#This Row],[Value]]</f>
        <v>0</v>
      </c>
      <c r="H230">
        <f>manageengine[[#This Row],[Value]]</f>
        <v>0</v>
      </c>
      <c r="I230">
        <f>icinga[[#This Row],[Value]]</f>
        <v>0</v>
      </c>
      <c r="J230">
        <f>opennms[[#This Row],[Value]]</f>
        <v>0</v>
      </c>
      <c r="K230">
        <f>Netdata!B:B</f>
        <v>0</v>
      </c>
    </row>
    <row r="231" spans="1:11" hidden="1">
      <c r="A231" t="str">
        <f>PaesslerPRTG[[#This Row],[Country]]</f>
        <v>Turks &amp; Caicos Islands</v>
      </c>
      <c r="B231">
        <f>PaesslerPRTG[[#This Row],[Value]]</f>
        <v>0</v>
      </c>
      <c r="C231">
        <f>Nagios[[#This Row],[Value]]</f>
        <v>0</v>
      </c>
      <c r="D231">
        <f>Zabbix[[#This Row],[Value]]</f>
        <v>0</v>
      </c>
      <c r="E231">
        <f>solarwinds[[#This Row],[Value]]</f>
        <v>0</v>
      </c>
      <c r="F231">
        <f>ninjaone[[#This Row],[Value]]</f>
        <v>0</v>
      </c>
      <c r="H231">
        <f>manageengine[[#This Row],[Value]]</f>
        <v>0</v>
      </c>
      <c r="I231">
        <f>icinga[[#This Row],[Value]]</f>
        <v>0</v>
      </c>
      <c r="J231">
        <f>opennms[[#This Row],[Value]]</f>
        <v>0</v>
      </c>
      <c r="K231">
        <f>Netdata!B:B</f>
        <v>0</v>
      </c>
    </row>
    <row r="232" spans="1:11" hidden="1">
      <c r="A232" t="str">
        <f>PaesslerPRTG[[#This Row],[Country]]</f>
        <v>Tuvalu</v>
      </c>
      <c r="B232">
        <f>PaesslerPRTG[[#This Row],[Value]]</f>
        <v>0</v>
      </c>
      <c r="C232">
        <f>Nagios[[#This Row],[Value]]</f>
        <v>0</v>
      </c>
      <c r="D232">
        <f>Zabbix[[#This Row],[Value]]</f>
        <v>0</v>
      </c>
      <c r="E232">
        <f>solarwinds[[#This Row],[Value]]</f>
        <v>0</v>
      </c>
      <c r="F232">
        <f>ninjaone[[#This Row],[Value]]</f>
        <v>0</v>
      </c>
      <c r="H232">
        <f>manageengine[[#This Row],[Value]]</f>
        <v>0</v>
      </c>
      <c r="I232">
        <f>icinga[[#This Row],[Value]]</f>
        <v>0</v>
      </c>
      <c r="J232">
        <f>opennms[[#This Row],[Value]]</f>
        <v>0</v>
      </c>
      <c r="K232">
        <f>Netdata!B:B</f>
        <v>0</v>
      </c>
    </row>
    <row r="233" spans="1:11" hidden="1">
      <c r="A233" t="str">
        <f>PaesslerPRTG[[#This Row],[Country]]</f>
        <v>Türkiye</v>
      </c>
      <c r="B233">
        <f>PaesslerPRTG[[#This Row],[Value]]</f>
        <v>5</v>
      </c>
      <c r="C233">
        <f>Nagios[[#This Row],[Value]]</f>
        <v>2</v>
      </c>
      <c r="D233">
        <f>Zabbix[[#This Row],[Value]]</f>
        <v>6</v>
      </c>
      <c r="E233">
        <f>solarwinds[[#This Row],[Value]]</f>
        <v>6</v>
      </c>
      <c r="F233">
        <f>ninjaone[[#This Row],[Value]]</f>
        <v>4</v>
      </c>
      <c r="H233">
        <f>manageengine[[#This Row],[Value]]</f>
        <v>13</v>
      </c>
      <c r="I233">
        <f>icinga[[#This Row],[Value]]</f>
        <v>0</v>
      </c>
      <c r="J233">
        <f>opennms[[#This Row],[Value]]</f>
        <v>0</v>
      </c>
      <c r="K233">
        <f>Netdata!B:B</f>
        <v>0</v>
      </c>
    </row>
    <row r="234" spans="1:11" hidden="1">
      <c r="A234" t="str">
        <f>PaesslerPRTG[[#This Row],[Country]]</f>
        <v>U.S. Outlying Islands</v>
      </c>
      <c r="B234">
        <f>PaesslerPRTG[[#This Row],[Value]]</f>
        <v>0</v>
      </c>
      <c r="C234">
        <f>Nagios[[#This Row],[Value]]</f>
        <v>0</v>
      </c>
      <c r="D234">
        <f>Zabbix[[#This Row],[Value]]</f>
        <v>0</v>
      </c>
      <c r="E234">
        <f>solarwinds[[#This Row],[Value]]</f>
        <v>0</v>
      </c>
      <c r="F234">
        <f>ninjaone[[#This Row],[Value]]</f>
        <v>0</v>
      </c>
      <c r="H234">
        <f>manageengine[[#This Row],[Value]]</f>
        <v>0</v>
      </c>
      <c r="I234">
        <f>icinga[[#This Row],[Value]]</f>
        <v>0</v>
      </c>
      <c r="J234">
        <f>opennms[[#This Row],[Value]]</f>
        <v>0</v>
      </c>
      <c r="K234">
        <f>Netdata!B:B</f>
        <v>0</v>
      </c>
    </row>
    <row r="235" spans="1:11" hidden="1">
      <c r="A235" t="str">
        <f>PaesslerPRTG[[#This Row],[Country]]</f>
        <v>U.S. Virgin Islands</v>
      </c>
      <c r="B235">
        <f>PaesslerPRTG[[#This Row],[Value]]</f>
        <v>0</v>
      </c>
      <c r="C235">
        <f>Nagios[[#This Row],[Value]]</f>
        <v>0</v>
      </c>
      <c r="D235">
        <f>Zabbix[[#This Row],[Value]]</f>
        <v>0</v>
      </c>
      <c r="E235">
        <f>solarwinds[[#This Row],[Value]]</f>
        <v>0</v>
      </c>
      <c r="F235">
        <f>ninjaone[[#This Row],[Value]]</f>
        <v>0</v>
      </c>
      <c r="H235">
        <f>manageengine[[#This Row],[Value]]</f>
        <v>0</v>
      </c>
      <c r="I235">
        <f>icinga[[#This Row],[Value]]</f>
        <v>0</v>
      </c>
      <c r="J235">
        <f>opennms[[#This Row],[Value]]</f>
        <v>0</v>
      </c>
      <c r="K235">
        <f>Netdata!B:B</f>
        <v>0</v>
      </c>
    </row>
    <row r="236" spans="1:11" hidden="1">
      <c r="A236" t="str">
        <f>PaesslerPRTG[[#This Row],[Country]]</f>
        <v>Uganda</v>
      </c>
      <c r="B236">
        <f>PaesslerPRTG[[#This Row],[Value]]</f>
        <v>0</v>
      </c>
      <c r="C236">
        <f>Nagios[[#This Row],[Value]]</f>
        <v>19</v>
      </c>
      <c r="D236">
        <f>Zabbix[[#This Row],[Value]]</f>
        <v>0</v>
      </c>
      <c r="E236">
        <f>solarwinds[[#This Row],[Value]]</f>
        <v>0</v>
      </c>
      <c r="F236">
        <f>ninjaone[[#This Row],[Value]]</f>
        <v>0</v>
      </c>
      <c r="H236">
        <f>manageengine[[#This Row],[Value]]</f>
        <v>0</v>
      </c>
      <c r="I236">
        <f>icinga[[#This Row],[Value]]</f>
        <v>0</v>
      </c>
      <c r="J236">
        <f>opennms[[#This Row],[Value]]</f>
        <v>0</v>
      </c>
      <c r="K236">
        <f>Netdata!B:B</f>
        <v>0</v>
      </c>
    </row>
    <row r="237" spans="1:11" hidden="1">
      <c r="A237" t="str">
        <f>PaesslerPRTG[[#This Row],[Country]]</f>
        <v>Ukraine</v>
      </c>
      <c r="B237">
        <f>PaesslerPRTG[[#This Row],[Value]]</f>
        <v>5</v>
      </c>
      <c r="C237">
        <f>Nagios[[#This Row],[Value]]</f>
        <v>7</v>
      </c>
      <c r="D237">
        <f>Zabbix[[#This Row],[Value]]</f>
        <v>21</v>
      </c>
      <c r="E237">
        <f>solarwinds[[#This Row],[Value]]</f>
        <v>4</v>
      </c>
      <c r="F237">
        <f>ninjaone[[#This Row],[Value]]</f>
        <v>0</v>
      </c>
      <c r="H237">
        <f>manageengine[[#This Row],[Value]]</f>
        <v>9</v>
      </c>
      <c r="I237">
        <f>icinga[[#This Row],[Value]]</f>
        <v>7</v>
      </c>
      <c r="J237">
        <f>opennms[[#This Row],[Value]]</f>
        <v>0</v>
      </c>
      <c r="K237">
        <f>Netdata!B:B</f>
        <v>4</v>
      </c>
    </row>
    <row r="238" spans="1:11" hidden="1">
      <c r="A238" t="str">
        <f>PaesslerPRTG[[#This Row],[Country]]</f>
        <v>United Arab Emirates</v>
      </c>
      <c r="B238">
        <f>PaesslerPRTG[[#This Row],[Value]]</f>
        <v>22</v>
      </c>
      <c r="C238">
        <f>Nagios[[#This Row],[Value]]</f>
        <v>9</v>
      </c>
      <c r="D238">
        <f>Zabbix[[#This Row],[Value]]</f>
        <v>7</v>
      </c>
      <c r="E238">
        <f>solarwinds[[#This Row],[Value]]</f>
        <v>28</v>
      </c>
      <c r="F238">
        <f>ninjaone[[#This Row],[Value]]</f>
        <v>23</v>
      </c>
      <c r="H238">
        <f>manageengine[[#This Row],[Value]]</f>
        <v>96</v>
      </c>
      <c r="I238">
        <f>icinga[[#This Row],[Value]]</f>
        <v>0</v>
      </c>
      <c r="J238">
        <f>opennms[[#This Row],[Value]]</f>
        <v>0</v>
      </c>
      <c r="K238">
        <f>Netdata!B:B</f>
        <v>0</v>
      </c>
    </row>
    <row r="239" spans="1:11">
      <c r="A239" s="17" t="str">
        <f>PaesslerPRTG[[#This Row],[Country]]</f>
        <v>United Kingdom</v>
      </c>
      <c r="B239" s="17">
        <f>PaesslerPRTG[[#This Row],[Value]]</f>
        <v>17</v>
      </c>
      <c r="C239">
        <f>Nagios[[#This Row],[Value]]</f>
        <v>9</v>
      </c>
      <c r="D239">
        <f>Zabbix[[#This Row],[Value]]</f>
        <v>5</v>
      </c>
      <c r="E239">
        <f>solarwinds[[#This Row],[Value]]</f>
        <v>25</v>
      </c>
      <c r="F239">
        <f>ninjaone[[#This Row],[Value]]</f>
        <v>100</v>
      </c>
      <c r="G239">
        <f>DynaTrace!B225:B475</f>
        <v>11</v>
      </c>
      <c r="H239">
        <f>manageengine[[#This Row],[Value]]</f>
        <v>24</v>
      </c>
      <c r="I239">
        <f>icinga[[#This Row],[Value]]</f>
        <v>10</v>
      </c>
      <c r="J239">
        <f>opennms[[#This Row],[Value]]</f>
        <v>15</v>
      </c>
      <c r="K239">
        <f>Netdata!B:B</f>
        <v>5</v>
      </c>
    </row>
    <row r="240" spans="1:11">
      <c r="A240" s="17" t="str">
        <f>PaesslerPRTG[[#This Row],[Country]]</f>
        <v>United States</v>
      </c>
      <c r="B240" s="17">
        <f>PaesslerPRTG[[#This Row],[Value]]</f>
        <v>10</v>
      </c>
      <c r="C240">
        <f>Nagios[[#This Row],[Value]]</f>
        <v>9</v>
      </c>
      <c r="D240">
        <f>Zabbix[[#This Row],[Value]]</f>
        <v>4</v>
      </c>
      <c r="E240">
        <f>solarwinds[[#This Row],[Value]]</f>
        <v>34</v>
      </c>
      <c r="F240">
        <f>ninjaone[[#This Row],[Value]]</f>
        <v>70</v>
      </c>
      <c r="G240">
        <f>DynaTrace!B226:B476</f>
        <v>16</v>
      </c>
      <c r="H240">
        <f>manageengine[[#This Row],[Value]]</f>
        <v>19</v>
      </c>
      <c r="I240">
        <f>icinga[[#This Row],[Value]]</f>
        <v>6</v>
      </c>
      <c r="J240">
        <f>opennms[[#This Row],[Value]]</f>
        <v>19</v>
      </c>
      <c r="K240">
        <f>Netdata!B:B</f>
        <v>4</v>
      </c>
    </row>
    <row r="241" spans="1:11" hidden="1">
      <c r="A241" t="str">
        <f>PaesslerPRTG[[#This Row],[Country]]</f>
        <v>Uruguay</v>
      </c>
      <c r="B241">
        <f>PaesslerPRTG[[#This Row],[Value]]</f>
        <v>0</v>
      </c>
      <c r="C241">
        <f>Nagios[[#This Row],[Value]]</f>
        <v>21</v>
      </c>
      <c r="D241">
        <f>Zabbix[[#This Row],[Value]]</f>
        <v>28</v>
      </c>
      <c r="E241">
        <f>solarwinds[[#This Row],[Value]]</f>
        <v>0</v>
      </c>
      <c r="F241">
        <f>ninjaone[[#This Row],[Value]]</f>
        <v>0</v>
      </c>
      <c r="H241">
        <f>manageengine[[#This Row],[Value]]</f>
        <v>0</v>
      </c>
      <c r="I241">
        <f>icinga[[#This Row],[Value]]</f>
        <v>0</v>
      </c>
      <c r="J241">
        <f>opennms[[#This Row],[Value]]</f>
        <v>0</v>
      </c>
      <c r="K241">
        <f>Netdata!B:B</f>
        <v>0</v>
      </c>
    </row>
    <row r="242" spans="1:11" hidden="1">
      <c r="A242" t="str">
        <f>PaesslerPRTG[[#This Row],[Country]]</f>
        <v>Uzbekistan</v>
      </c>
      <c r="B242">
        <f>PaesslerPRTG[[#This Row],[Value]]</f>
        <v>0</v>
      </c>
      <c r="C242">
        <f>Nagios[[#This Row],[Value]]</f>
        <v>0</v>
      </c>
      <c r="D242">
        <f>Zabbix[[#This Row],[Value]]</f>
        <v>16</v>
      </c>
      <c r="E242">
        <f>solarwinds[[#This Row],[Value]]</f>
        <v>0</v>
      </c>
      <c r="F242">
        <f>ninjaone[[#This Row],[Value]]</f>
        <v>0</v>
      </c>
      <c r="H242">
        <f>manageengine[[#This Row],[Value]]</f>
        <v>0</v>
      </c>
      <c r="I242">
        <f>icinga[[#This Row],[Value]]</f>
        <v>0</v>
      </c>
      <c r="J242">
        <f>opennms[[#This Row],[Value]]</f>
        <v>0</v>
      </c>
      <c r="K242">
        <f>Netdata!B:B</f>
        <v>0</v>
      </c>
    </row>
    <row r="243" spans="1:11" hidden="1">
      <c r="A243" t="str">
        <f>PaesslerPRTG[[#This Row],[Country]]</f>
        <v>Vanuatu</v>
      </c>
      <c r="B243">
        <f>PaesslerPRTG[[#This Row],[Value]]</f>
        <v>0</v>
      </c>
      <c r="C243">
        <f>Nagios[[#This Row],[Value]]</f>
        <v>0</v>
      </c>
      <c r="D243">
        <f>Zabbix[[#This Row],[Value]]</f>
        <v>0</v>
      </c>
      <c r="E243">
        <f>solarwinds[[#This Row],[Value]]</f>
        <v>0</v>
      </c>
      <c r="F243">
        <f>ninjaone[[#This Row],[Value]]</f>
        <v>0</v>
      </c>
      <c r="H243">
        <f>manageengine[[#This Row],[Value]]</f>
        <v>0</v>
      </c>
      <c r="I243">
        <f>icinga[[#This Row],[Value]]</f>
        <v>0</v>
      </c>
      <c r="J243">
        <f>opennms[[#This Row],[Value]]</f>
        <v>0</v>
      </c>
      <c r="K243">
        <f>Netdata!B:B</f>
        <v>0</v>
      </c>
    </row>
    <row r="244" spans="1:11" hidden="1">
      <c r="A244" t="str">
        <f>PaesslerPRTG[[#This Row],[Country]]</f>
        <v>Vatican City</v>
      </c>
      <c r="B244">
        <f>PaesslerPRTG[[#This Row],[Value]]</f>
        <v>0</v>
      </c>
      <c r="C244">
        <f>Nagios[[#This Row],[Value]]</f>
        <v>0</v>
      </c>
      <c r="D244">
        <f>Zabbix[[#This Row],[Value]]</f>
        <v>0</v>
      </c>
      <c r="E244">
        <f>solarwinds[[#This Row],[Value]]</f>
        <v>0</v>
      </c>
      <c r="F244">
        <f>ninjaone[[#This Row],[Value]]</f>
        <v>0</v>
      </c>
      <c r="H244">
        <f>manageengine[[#This Row],[Value]]</f>
        <v>0</v>
      </c>
      <c r="I244">
        <f>icinga[[#This Row],[Value]]</f>
        <v>0</v>
      </c>
      <c r="J244">
        <f>opennms[[#This Row],[Value]]</f>
        <v>0</v>
      </c>
      <c r="K244">
        <f>Netdata!B:B</f>
        <v>0</v>
      </c>
    </row>
    <row r="245" spans="1:11" hidden="1">
      <c r="A245" t="str">
        <f>PaesslerPRTG[[#This Row],[Country]]</f>
        <v>Venezuela</v>
      </c>
      <c r="B245">
        <f>PaesslerPRTG[[#This Row],[Value]]</f>
        <v>12</v>
      </c>
      <c r="C245">
        <f>Nagios[[#This Row],[Value]]</f>
        <v>9</v>
      </c>
      <c r="D245">
        <f>Zabbix[[#This Row],[Value]]</f>
        <v>10</v>
      </c>
      <c r="E245">
        <f>solarwinds[[#This Row],[Value]]</f>
        <v>6</v>
      </c>
      <c r="F245">
        <f>ninjaone[[#This Row],[Value]]</f>
        <v>0</v>
      </c>
      <c r="H245">
        <f>manageengine[[#This Row],[Value]]</f>
        <v>0</v>
      </c>
      <c r="I245">
        <f>icinga[[#This Row],[Value]]</f>
        <v>0</v>
      </c>
      <c r="J245">
        <f>opennms[[#This Row],[Value]]</f>
        <v>0</v>
      </c>
      <c r="K245">
        <f>Netdata!B:B</f>
        <v>0</v>
      </c>
    </row>
    <row r="246" spans="1:11" hidden="1">
      <c r="A246" t="str">
        <f>PaesslerPRTG[[#This Row],[Country]]</f>
        <v>Vietnam</v>
      </c>
      <c r="B246">
        <f>PaesslerPRTG[[#This Row],[Value]]</f>
        <v>14</v>
      </c>
      <c r="C246">
        <f>Nagios[[#This Row],[Value]]</f>
        <v>7</v>
      </c>
      <c r="D246">
        <f>Zabbix[[#This Row],[Value]]</f>
        <v>7</v>
      </c>
      <c r="E246">
        <f>solarwinds[[#This Row],[Value]]</f>
        <v>7</v>
      </c>
      <c r="F246">
        <f>ninjaone[[#This Row],[Value]]</f>
        <v>17</v>
      </c>
      <c r="H246">
        <f>manageengine[[#This Row],[Value]]</f>
        <v>19</v>
      </c>
      <c r="I246">
        <f>icinga[[#This Row],[Value]]</f>
        <v>7</v>
      </c>
      <c r="J246">
        <f>opennms[[#This Row],[Value]]</f>
        <v>0</v>
      </c>
      <c r="K246">
        <f>Netdata!B:B</f>
        <v>2</v>
      </c>
    </row>
    <row r="247" spans="1:11" hidden="1">
      <c r="A247" t="str">
        <f>PaesslerPRTG[[#This Row],[Country]]</f>
        <v>Wallis &amp; Futuna</v>
      </c>
      <c r="B247">
        <f>PaesslerPRTG[[#This Row],[Value]]</f>
        <v>0</v>
      </c>
      <c r="C247">
        <f>Nagios[[#This Row],[Value]]</f>
        <v>0</v>
      </c>
      <c r="D247">
        <f>Zabbix[[#This Row],[Value]]</f>
        <v>0</v>
      </c>
      <c r="E247">
        <f>solarwinds[[#This Row],[Value]]</f>
        <v>0</v>
      </c>
      <c r="F247">
        <f>ninjaone[[#This Row],[Value]]</f>
        <v>0</v>
      </c>
      <c r="H247">
        <f>manageengine[[#This Row],[Value]]</f>
        <v>0</v>
      </c>
      <c r="I247">
        <f>icinga[[#This Row],[Value]]</f>
        <v>0</v>
      </c>
      <c r="J247">
        <f>opennms[[#This Row],[Value]]</f>
        <v>0</v>
      </c>
      <c r="K247">
        <f>Netdata!B:B</f>
        <v>0</v>
      </c>
    </row>
    <row r="248" spans="1:11" hidden="1">
      <c r="A248" t="str">
        <f>PaesslerPRTG[[#This Row],[Country]]</f>
        <v>Western Sahara</v>
      </c>
      <c r="B248">
        <f>PaesslerPRTG[[#This Row],[Value]]</f>
        <v>0</v>
      </c>
      <c r="C248">
        <f>Nagios[[#This Row],[Value]]</f>
        <v>0</v>
      </c>
      <c r="D248">
        <f>Zabbix[[#This Row],[Value]]</f>
        <v>0</v>
      </c>
      <c r="E248">
        <f>solarwinds[[#This Row],[Value]]</f>
        <v>0</v>
      </c>
      <c r="F248">
        <f>ninjaone[[#This Row],[Value]]</f>
        <v>0</v>
      </c>
      <c r="H248">
        <f>manageengine[[#This Row],[Value]]</f>
        <v>0</v>
      </c>
      <c r="I248">
        <f>icinga[[#This Row],[Value]]</f>
        <v>0</v>
      </c>
      <c r="J248">
        <f>opennms[[#This Row],[Value]]</f>
        <v>0</v>
      </c>
      <c r="K248">
        <f>Netdata!B:B</f>
        <v>0</v>
      </c>
    </row>
    <row r="249" spans="1:11" hidden="1">
      <c r="A249" t="str">
        <f>PaesslerPRTG[[#This Row],[Country]]</f>
        <v>Yemen</v>
      </c>
      <c r="B249">
        <f>PaesslerPRTG[[#This Row],[Value]]</f>
        <v>0</v>
      </c>
      <c r="C249">
        <f>Nagios[[#This Row],[Value]]</f>
        <v>0</v>
      </c>
      <c r="D249">
        <f>Zabbix[[#This Row],[Value]]</f>
        <v>0</v>
      </c>
      <c r="E249">
        <f>solarwinds[[#This Row],[Value]]</f>
        <v>0</v>
      </c>
      <c r="F249">
        <f>ninjaone[[#This Row],[Value]]</f>
        <v>0</v>
      </c>
      <c r="H249">
        <f>manageengine[[#This Row],[Value]]</f>
        <v>0</v>
      </c>
      <c r="I249">
        <f>icinga[[#This Row],[Value]]</f>
        <v>0</v>
      </c>
      <c r="J249">
        <f>opennms[[#This Row],[Value]]</f>
        <v>0</v>
      </c>
      <c r="K249">
        <f>Netdata!B:B</f>
        <v>0</v>
      </c>
    </row>
    <row r="250" spans="1:11" hidden="1">
      <c r="A250" t="str">
        <f>PaesslerPRTG[[#This Row],[Country]]</f>
        <v>Zambia</v>
      </c>
      <c r="B250">
        <f>PaesslerPRTG[[#This Row],[Value]]</f>
        <v>0</v>
      </c>
      <c r="C250">
        <f>Nagios[[#This Row],[Value]]</f>
        <v>0</v>
      </c>
      <c r="D250">
        <f>Zabbix[[#This Row],[Value]]</f>
        <v>0</v>
      </c>
      <c r="E250">
        <f>solarwinds[[#This Row],[Value]]</f>
        <v>0</v>
      </c>
      <c r="F250">
        <f>ninjaone[[#This Row],[Value]]</f>
        <v>0</v>
      </c>
      <c r="H250">
        <f>manageengine[[#This Row],[Value]]</f>
        <v>0</v>
      </c>
      <c r="I250">
        <f>icinga[[#This Row],[Value]]</f>
        <v>0</v>
      </c>
      <c r="J250">
        <f>opennms[[#This Row],[Value]]</f>
        <v>0</v>
      </c>
      <c r="K250">
        <f>Netdata!B:B</f>
        <v>0</v>
      </c>
    </row>
    <row r="251" spans="1:11" hidden="1">
      <c r="A251" t="str">
        <f>PaesslerPRTG[[#This Row],[Country]]</f>
        <v>Zimbabwe</v>
      </c>
      <c r="B251">
        <f>PaesslerPRTG[[#This Row],[Value]]</f>
        <v>0</v>
      </c>
      <c r="C251">
        <f>Nagios[[#This Row],[Value]]</f>
        <v>0</v>
      </c>
      <c r="D251">
        <f>Zabbix[[#This Row],[Value]]</f>
        <v>0</v>
      </c>
      <c r="E251">
        <f>solarwinds[[#This Row],[Value]]</f>
        <v>0</v>
      </c>
      <c r="F251">
        <f>ninjaone[[#This Row],[Value]]</f>
        <v>0</v>
      </c>
      <c r="H251">
        <f>manageengine[[#This Row],[Value]]</f>
        <v>67</v>
      </c>
      <c r="I251">
        <f>icinga[[#This Row],[Value]]</f>
        <v>0</v>
      </c>
      <c r="J251">
        <f>opennms[[#This Row],[Value]]</f>
        <v>0</v>
      </c>
      <c r="K251">
        <f>Netdata!B:B</f>
        <v>0</v>
      </c>
    </row>
  </sheetData>
  <autoFilter ref="A1:K251" xr:uid="{5957940C-70CE-46DC-B86B-320171EAECD4}">
    <filterColumn colId="1">
      <customFilters>
        <customFilter operator="greaterThan" val="0"/>
      </customFilters>
    </filterColumn>
    <filterColumn colId="2">
      <customFilters>
        <customFilter operator="greaterThan" val="0"/>
      </customFilters>
    </filterColumn>
    <filterColumn colId="3">
      <customFilters>
        <customFilter operator="greaterThan" val="0"/>
      </customFilters>
    </filterColumn>
    <filterColumn colId="4">
      <customFilters>
        <customFilter operator="greaterThan" val="0"/>
      </customFilters>
    </filterColumn>
    <filterColumn colId="5">
      <customFilters>
        <customFilter operator="greaterThan" val="0"/>
      </customFilters>
    </filterColumn>
    <filterColumn colId="6">
      <customFilters>
        <customFilter operator="greaterThan" val="0"/>
      </customFilters>
    </filterColumn>
    <filterColumn colId="7">
      <customFilters>
        <customFilter operator="greaterThan" val="0"/>
      </customFilters>
    </filterColumn>
    <filterColumn colId="10">
      <customFilters>
        <customFilter operator="greaterThan" val="0"/>
      </customFilters>
    </filterColumn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2258-C8FB-402C-A44A-C982B4906037}">
  <sheetPr codeName="Munka4"/>
  <dimension ref="A1:L34"/>
  <sheetViews>
    <sheetView zoomScale="70" workbookViewId="0"/>
  </sheetViews>
  <sheetFormatPr defaultRowHeight="14.4"/>
  <cols>
    <col min="1" max="1" width="37.109375" bestFit="1" customWidth="1"/>
    <col min="2" max="3" width="15.109375" customWidth="1"/>
    <col min="4" max="4" width="15.88671875" bestFit="1" customWidth="1"/>
    <col min="5" max="11" width="15.109375" customWidth="1"/>
  </cols>
  <sheetData>
    <row r="1" spans="1:12">
      <c r="A1" t="s">
        <v>326</v>
      </c>
      <c r="B1" t="s">
        <v>0</v>
      </c>
      <c r="C1" t="s">
        <v>3</v>
      </c>
      <c r="D1" t="s">
        <v>6</v>
      </c>
      <c r="E1" t="s">
        <v>1</v>
      </c>
      <c r="F1" t="s">
        <v>260</v>
      </c>
      <c r="G1" t="s">
        <v>2</v>
      </c>
      <c r="H1" t="s">
        <v>306</v>
      </c>
      <c r="I1" t="s">
        <v>314</v>
      </c>
      <c r="J1" t="s">
        <v>8</v>
      </c>
      <c r="K1" t="s">
        <v>433</v>
      </c>
      <c r="L1" t="s">
        <v>424</v>
      </c>
    </row>
    <row r="2" spans="1:12">
      <c r="A2" t="str">
        <f>'Country selection'!A15</f>
        <v>Australia</v>
      </c>
      <c r="B2">
        <f>VLOOKUP($A2,Zabbix!$A$2:C$251,2,TRUE)</f>
        <v>6</v>
      </c>
      <c r="C2">
        <f>VLOOKUP($A2,OPENNMS!$A$2:D$251,2,TRUE)</f>
        <v>31</v>
      </c>
      <c r="D2">
        <f>VLOOKUP($A2,PaesslerPRTG!$A$2:C$251,2,TRUE)</f>
        <v>28</v>
      </c>
      <c r="E2">
        <f>VLOOKUP($A2,Nagios!$A$2:F$251,2,TRUE)</f>
        <v>14</v>
      </c>
      <c r="F2">
        <f>VLOOKUP($A2,Solarwinds!$A$2:G$251,2,TRUE)</f>
        <v>31</v>
      </c>
      <c r="G2">
        <f>VLOOKUP($A2,Icinga!$A$2:H$251,2,TRUE)</f>
        <v>13</v>
      </c>
      <c r="H2">
        <f>VLOOKUP($A2,DynaTrace!$A$2:I$251,2,TRUE)</f>
        <v>16</v>
      </c>
      <c r="I2">
        <f>VLOOKUP($A2,NinjaOne!$A$2:J$251,2,TRUE)</f>
        <v>51</v>
      </c>
      <c r="J2">
        <f>VLOOKUP($A2,ManageEngine!$A$2:K$251,2,TRUE)</f>
        <v>31</v>
      </c>
      <c r="K2">
        <f>VLOOKUP($A2,Netdata!$A$2:K$251,2,TRUE)</f>
        <v>5</v>
      </c>
      <c r="L2">
        <f>SUM(B2:K2)</f>
        <v>226</v>
      </c>
    </row>
    <row r="3" spans="1:12">
      <c r="A3" t="s">
        <v>20</v>
      </c>
      <c r="B3">
        <f>VLOOKUP($A3,Zabbix!$A$2:C$251,2,TRUE)</f>
        <v>27</v>
      </c>
      <c r="C3">
        <f>VLOOKUP($A3,OPENNMS!$A$2:D$251,2,TRUE)</f>
        <v>6</v>
      </c>
      <c r="D3">
        <f>VLOOKUP($A3,PaesslerPRTG!$A$2:C$251,2,TRUE)</f>
        <v>8</v>
      </c>
      <c r="E3">
        <f>VLOOKUP($A3,Nagios!$A$2:F$251,2,TRUE)</f>
        <v>4</v>
      </c>
      <c r="F3">
        <f>VLOOKUP($A3,Solarwinds!$A$2:G$251,2,TRUE)</f>
        <v>3</v>
      </c>
      <c r="G3">
        <f>VLOOKUP($A3,Icinga!$A$2:H$251,2,TRUE)</f>
        <v>2</v>
      </c>
      <c r="H3">
        <f>VLOOKUP($A3,DynaTrace!$A$2:I$251,2,TRUE)</f>
        <v>7</v>
      </c>
      <c r="I3">
        <f>VLOOKUP($A3,NinjaOne!$A$2:J$251,2,TRUE)</f>
        <v>18</v>
      </c>
      <c r="J3">
        <f>VLOOKUP($A3,ManageEngine!$A$2:K$251,2,TRUE)</f>
        <v>6</v>
      </c>
      <c r="K3">
        <f>VLOOKUP($A3,Netdata!$A$2:K$251,2,TRUE)</f>
        <v>3</v>
      </c>
      <c r="L3">
        <f t="shared" ref="L3:L18" si="0">SUM(B3:K3)</f>
        <v>84</v>
      </c>
    </row>
    <row r="4" spans="1:12" ht="15.75" customHeight="1">
      <c r="A4" t="s">
        <v>53</v>
      </c>
      <c r="B4">
        <f>VLOOKUP($A4,Zabbix!$A$2:C$251,2,TRUE)</f>
        <v>13</v>
      </c>
      <c r="C4">
        <f>VLOOKUP($A4,OPENNMS!$A$2:D$251,2,TRUE)</f>
        <v>13</v>
      </c>
      <c r="D4">
        <f>VLOOKUP($A4,PaesslerPRTG!$A$2:C$251,2,TRUE)</f>
        <v>18</v>
      </c>
      <c r="E4">
        <f>VLOOKUP($A4,Nagios!$A$2:F$251,2,TRUE)</f>
        <v>21</v>
      </c>
      <c r="F4">
        <f>VLOOKUP($A4,Solarwinds!$A$2:G$251,2,TRUE)</f>
        <v>7</v>
      </c>
      <c r="G4">
        <f>VLOOKUP($A4,Icinga!$A$2:H$251,2,TRUE)</f>
        <v>17</v>
      </c>
      <c r="H4">
        <f>VLOOKUP($A4,DynaTrace!$A$2:I$251,2,TRUE)</f>
        <v>11</v>
      </c>
      <c r="I4">
        <f>VLOOKUP($A4,NinjaOne!$A$2:J$251,2,TRUE)</f>
        <v>23</v>
      </c>
      <c r="J4">
        <f>VLOOKUP($A4,ManageEngine!$A$2:K$251,2,TRUE)</f>
        <v>7</v>
      </c>
      <c r="K4">
        <f>VLOOKUP($A4,Netdata!$A$2:K$251,2,TRUE)</f>
        <v>7</v>
      </c>
      <c r="L4">
        <f t="shared" si="0"/>
        <v>137</v>
      </c>
    </row>
    <row r="5" spans="1:12" ht="15" customHeight="1">
      <c r="A5" t="s">
        <v>77</v>
      </c>
      <c r="B5">
        <f>VLOOKUP($A5,Zabbix!$A$2:C$251,2,TRUE)</f>
        <v>8</v>
      </c>
      <c r="C5">
        <f>VLOOKUP($A5,OPENNMS!$A$2:D$251,2,TRUE)</f>
        <v>28</v>
      </c>
      <c r="D5">
        <f>VLOOKUP($A5,PaesslerPRTG!$A$2:C$251,2,TRUE)</f>
        <v>47</v>
      </c>
      <c r="E5">
        <f>VLOOKUP($A5,Nagios!$A$2:F$251,2,TRUE)</f>
        <v>19</v>
      </c>
      <c r="F5">
        <f>VLOOKUP($A5,Solarwinds!$A$2:G$251,2,TRUE)</f>
        <v>9</v>
      </c>
      <c r="G5">
        <f>VLOOKUP($A5,Icinga!$A$2:H$251,2,TRUE)</f>
        <v>84</v>
      </c>
      <c r="H5">
        <f>VLOOKUP($A5,DynaTrace!$A$2:I$251,2,TRUE)</f>
        <v>7</v>
      </c>
      <c r="I5">
        <f>VLOOKUP($A5,NinjaOne!$A$2:J$251,2,TRUE)</f>
        <v>21</v>
      </c>
      <c r="J5">
        <f>VLOOKUP($A5,ManageEngine!$A$2:K$251,2,TRUE)</f>
        <v>14</v>
      </c>
      <c r="K5">
        <f>VLOOKUP($A5,Netdata!$A$2:K$251,2,TRUE)</f>
        <v>8</v>
      </c>
      <c r="L5">
        <f t="shared" si="0"/>
        <v>245</v>
      </c>
    </row>
    <row r="6" spans="1:12" ht="15" customHeight="1">
      <c r="A6" t="s">
        <v>107</v>
      </c>
      <c r="B6">
        <f>VLOOKUP($A6,Zabbix!$A$2:C$251,2,TRUE)</f>
        <v>4</v>
      </c>
      <c r="C6">
        <f>VLOOKUP($A6,OPENNMS!$A$2:D$251,2,TRUE)</f>
        <v>26</v>
      </c>
      <c r="D6">
        <f>VLOOKUP($A6,PaesslerPRTG!$A$2:C$251,2,TRUE)</f>
        <v>5</v>
      </c>
      <c r="E6">
        <f>VLOOKUP($A6,Nagios!$A$2:F$251,2,TRUE)</f>
        <v>14</v>
      </c>
      <c r="F6">
        <f>VLOOKUP($A6,Solarwinds!$A$2:G$251,2,TRUE)</f>
        <v>14</v>
      </c>
      <c r="G6">
        <f>VLOOKUP($A6,Icinga!$A$2:H$251,2,TRUE)</f>
        <v>5</v>
      </c>
      <c r="H6">
        <f>VLOOKUP($A6,DynaTrace!$A$2:I$251,2,TRUE)</f>
        <v>11</v>
      </c>
      <c r="I6">
        <f>VLOOKUP($A6,NinjaOne!$A$2:J$251,2,TRUE)</f>
        <v>26</v>
      </c>
      <c r="J6">
        <f>VLOOKUP($A6,ManageEngine!$A$2:K$251,2,TRUE)</f>
        <v>26</v>
      </c>
      <c r="K6">
        <f>VLOOKUP($A6,Netdata!$A$2:K$251,2,TRUE)</f>
        <v>2</v>
      </c>
      <c r="L6">
        <f t="shared" si="0"/>
        <v>133</v>
      </c>
    </row>
    <row r="7" spans="1:12" ht="15" customHeight="1">
      <c r="A7" t="s">
        <v>105</v>
      </c>
      <c r="B7">
        <f>VLOOKUP($A7,Zabbix!$A$2:C$251,2,TRUE)</f>
        <v>4</v>
      </c>
      <c r="C7">
        <f>VLOOKUP($A7,OPENNMS!$A$2:D$251,2,TRUE)</f>
        <v>11</v>
      </c>
      <c r="D7">
        <f>VLOOKUP($A7,PaesslerPRTG!$A$2:C$251,2,TRUE)</f>
        <v>10</v>
      </c>
      <c r="E7">
        <f>VLOOKUP($A7,Nagios!$A$2:F$251,2,TRUE)</f>
        <v>4</v>
      </c>
      <c r="F7">
        <f>VLOOKUP($A7,Solarwinds!$A$2:G$251,2,TRUE)</f>
        <v>4</v>
      </c>
      <c r="G7">
        <f>VLOOKUP($A7,Icinga!$A$2:H$251,2,TRUE)</f>
        <v>2</v>
      </c>
      <c r="H7">
        <f>VLOOKUP($A7,DynaTrace!$A$2:I$251,2,TRUE)</f>
        <v>2</v>
      </c>
      <c r="I7">
        <f>VLOOKUP($A7,NinjaOne!$A$2:J$251,2,TRUE)</f>
        <v>26</v>
      </c>
      <c r="J7">
        <f>VLOOKUP($A7,ManageEngine!$A$2:K$251,2,TRUE)</f>
        <v>8</v>
      </c>
      <c r="K7">
        <f>VLOOKUP($A7,Netdata!$A$2:K$251,2,TRUE)</f>
        <v>2</v>
      </c>
      <c r="L7">
        <f t="shared" si="0"/>
        <v>73</v>
      </c>
    </row>
    <row r="8" spans="1:12" ht="15" customHeight="1">
      <c r="A8" t="s">
        <v>74</v>
      </c>
      <c r="B8">
        <f>VLOOKUP($A8,Zabbix!$A$2:C$251,2,TRUE)</f>
        <v>9</v>
      </c>
      <c r="C8">
        <f>VLOOKUP($A8,OPENNMS!$A$2:D$251,2,TRUE)</f>
        <v>28</v>
      </c>
      <c r="D8">
        <f>VLOOKUP($A8,PaesslerPRTG!$A$2:C$251,2,TRUE)</f>
        <v>9</v>
      </c>
      <c r="E8">
        <f>VLOOKUP($A8,Nagios!$A$2:F$251,2,TRUE)</f>
        <v>12</v>
      </c>
      <c r="F8">
        <f>VLOOKUP($A8,Solarwinds!$A$2:G$251,2,TRUE)</f>
        <v>4</v>
      </c>
      <c r="G8">
        <f>VLOOKUP($A8,Icinga!$A$2:H$251,2,TRUE)</f>
        <v>13</v>
      </c>
      <c r="H8">
        <f>VLOOKUP($A8,DynaTrace!$A$2:I$251,2,TRUE)</f>
        <v>7</v>
      </c>
      <c r="I8">
        <f>VLOOKUP($A8,NinjaOne!$A$2:J$251,2,TRUE)</f>
        <v>14</v>
      </c>
      <c r="J8">
        <f>VLOOKUP($A8,ManageEngine!$A$2:K$251,2,TRUE)</f>
        <v>14</v>
      </c>
      <c r="K8">
        <f>VLOOKUP($A8,Netdata!$A$2:K$251,2,TRUE)</f>
        <v>3</v>
      </c>
      <c r="L8">
        <f t="shared" si="0"/>
        <v>113</v>
      </c>
    </row>
    <row r="9" spans="1:12" ht="15" customHeight="1">
      <c r="A9" t="s">
        <v>26</v>
      </c>
      <c r="B9">
        <f>VLOOKUP($A9,Zabbix!$A$2:C$251,2,TRUE)</f>
        <v>25</v>
      </c>
      <c r="C9">
        <f>VLOOKUP($A9,OPENNMS!$A$2:D$251,2,TRUE)</f>
        <v>5</v>
      </c>
      <c r="D9">
        <f>VLOOKUP($A9,PaesslerPRTG!$A$2:C$251,2,TRUE)</f>
        <v>4</v>
      </c>
      <c r="E9">
        <f>VLOOKUP($A9,Nagios!$A$2:F$251,2,TRUE)</f>
        <v>4</v>
      </c>
      <c r="F9">
        <f>VLOOKUP($A9,Solarwinds!$A$2:G$251,2,TRUE)</f>
        <v>3</v>
      </c>
      <c r="G9">
        <f>VLOOKUP($A9,Icinga!$A$2:H$251,2,TRUE)</f>
        <v>2</v>
      </c>
      <c r="H9">
        <f>VLOOKUP($A9,DynaTrace!$A$2:I$251,2,TRUE)</f>
        <v>3</v>
      </c>
      <c r="I9">
        <f>VLOOKUP($A9,NinjaOne!$A$2:J$251,2,TRUE)</f>
        <v>2</v>
      </c>
      <c r="J9">
        <f>VLOOKUP($A9,ManageEngine!$A$2:K$251,2,TRUE)</f>
        <v>4</v>
      </c>
      <c r="K9">
        <f>VLOOKUP($A9,Netdata!$A$2:K$251,2,TRUE)</f>
        <v>1</v>
      </c>
      <c r="L9">
        <f t="shared" si="0"/>
        <v>53</v>
      </c>
    </row>
    <row r="10" spans="1:12" ht="15" customHeight="1">
      <c r="A10" t="s">
        <v>111</v>
      </c>
      <c r="B10">
        <f>VLOOKUP($A10,Zabbix!$A$2:C$251,2,TRUE)</f>
        <v>3</v>
      </c>
      <c r="C10">
        <f>VLOOKUP($A10,OPENNMS!$A$2:D$251,2,TRUE)</f>
        <v>5</v>
      </c>
      <c r="D10">
        <f>VLOOKUP($A10,PaesslerPRTG!$A$2:C$251,2,TRUE)</f>
        <v>10</v>
      </c>
      <c r="E10">
        <f>VLOOKUP($A10,Nagios!$A$2:F$251,2,TRUE)</f>
        <v>9</v>
      </c>
      <c r="F10">
        <f>VLOOKUP($A10,Solarwinds!$A$2:G$251,2,TRUE)</f>
        <v>7</v>
      </c>
      <c r="G10">
        <f>VLOOKUP($A10,Icinga!$A$2:H$251,2,TRUE)</f>
        <v>4</v>
      </c>
      <c r="H10">
        <f>VLOOKUP($A10,DynaTrace!$A$2:I$251,2,TRUE)</f>
        <v>5</v>
      </c>
      <c r="I10">
        <f>VLOOKUP($A10,NinjaOne!$A$2:J$251,2,TRUE)</f>
        <v>23</v>
      </c>
      <c r="J10">
        <f>VLOOKUP($A10,ManageEngine!$A$2:K$251,2,TRUE)</f>
        <v>11</v>
      </c>
      <c r="K10">
        <f>VLOOKUP($A10,Netdata!$A$2:K$251,2,TRUE)</f>
        <v>1</v>
      </c>
      <c r="L10">
        <f t="shared" si="0"/>
        <v>78</v>
      </c>
    </row>
    <row r="11" spans="1:12" ht="15" customHeight="1">
      <c r="A11" t="s">
        <v>49</v>
      </c>
      <c r="B11">
        <f>VLOOKUP($A11,Zabbix!$A$2:C$251,2,TRUE)</f>
        <v>15</v>
      </c>
      <c r="C11">
        <f>VLOOKUP($A11,OPENNMS!$A$2:D$251,2,TRUE)</f>
        <v>31</v>
      </c>
      <c r="D11">
        <f>VLOOKUP($A11,PaesslerPRTG!$A$2:C$251,2,TRUE)</f>
        <v>41</v>
      </c>
      <c r="E11">
        <f>VLOOKUP($A11,Nagios!$A$2:F$251,2,TRUE)</f>
        <v>17</v>
      </c>
      <c r="F11">
        <f>VLOOKUP($A11,Solarwinds!$A$2:G$251,2,TRUE)</f>
        <v>15</v>
      </c>
      <c r="G11">
        <f>VLOOKUP($A11,Icinga!$A$2:H$251,2,TRUE)</f>
        <v>27</v>
      </c>
      <c r="H11">
        <f>VLOOKUP($A11,DynaTrace!$A$2:I$251,2,TRUE)</f>
        <v>9</v>
      </c>
      <c r="I11">
        <f>VLOOKUP($A11,NinjaOne!$A$2:J$251,2,TRUE)</f>
        <v>17</v>
      </c>
      <c r="J11">
        <f>VLOOKUP($A11,ManageEngine!$A$2:K$251,2,TRUE)</f>
        <v>15</v>
      </c>
      <c r="K11">
        <f>VLOOKUP($A11,Netdata!$A$2:K$251,2,TRUE)</f>
        <v>9</v>
      </c>
      <c r="L11">
        <f t="shared" si="0"/>
        <v>196</v>
      </c>
    </row>
    <row r="12" spans="1:12">
      <c r="A12" t="s">
        <v>41</v>
      </c>
      <c r="B12">
        <f>VLOOKUP($A12,Zabbix!$A$2:C$251,2,TRUE)</f>
        <v>18</v>
      </c>
      <c r="C12">
        <f>VLOOKUP($A12,OPENNMS!$A$2:D$251,2,TRUE)</f>
        <v>22</v>
      </c>
      <c r="D12">
        <f>VLOOKUP($A12,PaesslerPRTG!$A$2:C$251,2,TRUE)</f>
        <v>6</v>
      </c>
      <c r="E12">
        <f>VLOOKUP($A12,Nagios!$A$2:F$251,2,TRUE)</f>
        <v>14</v>
      </c>
      <c r="F12">
        <f>VLOOKUP($A12,Solarwinds!$A$2:G$251,2,TRUE)</f>
        <v>7</v>
      </c>
      <c r="G12">
        <f>VLOOKUP($A12,Icinga!$A$2:H$251,2,TRUE)</f>
        <v>14</v>
      </c>
      <c r="H12">
        <f>VLOOKUP($A12,DynaTrace!$A$2:I$251,2,TRUE)</f>
        <v>11</v>
      </c>
      <c r="I12">
        <f>VLOOKUP($A12,NinjaOne!$A$2:J$251,2,TRUE)</f>
        <v>10</v>
      </c>
      <c r="J12">
        <f>VLOOKUP($A12,ManageEngine!$A$2:K$251,2,TRUE)</f>
        <v>12</v>
      </c>
      <c r="K12">
        <f>VLOOKUP($A12,Netdata!$A$2:K$251,2,TRUE)</f>
        <v>6</v>
      </c>
      <c r="L12">
        <f t="shared" si="0"/>
        <v>120</v>
      </c>
    </row>
    <row r="13" spans="1:12">
      <c r="A13" t="s">
        <v>43</v>
      </c>
      <c r="B13">
        <f>VLOOKUP($A13,Zabbix!$A$2:C$251,2,TRUE)</f>
        <v>15</v>
      </c>
      <c r="C13">
        <f>VLOOKUP($A13,OPENNMS!$A$2:D$251,2,TRUE)</f>
        <v>100</v>
      </c>
      <c r="D13">
        <f>VLOOKUP($A13,PaesslerPRTG!$A$2:C$251,2,TRUE)</f>
        <v>14</v>
      </c>
      <c r="E13">
        <f>VLOOKUP($A13,Nagios!$A$2:F$251,2,TRUE)</f>
        <v>17</v>
      </c>
      <c r="F13">
        <f>VLOOKUP($A13,Solarwinds!$A$2:G$251,2,TRUE)</f>
        <v>11</v>
      </c>
      <c r="G13">
        <f>VLOOKUP($A13,Icinga!$A$2:H$251,2,TRUE)</f>
        <v>16</v>
      </c>
      <c r="H13">
        <f>VLOOKUP($A13,DynaTrace!$A$2:I$251,2,TRUE)</f>
        <v>14</v>
      </c>
      <c r="I13">
        <f>VLOOKUP($A13,NinjaOne!$A$2:J$251,2,TRUE)</f>
        <v>16</v>
      </c>
      <c r="J13">
        <f>VLOOKUP($A13,ManageEngine!$A$2:K$251,2,TRUE)</f>
        <v>18</v>
      </c>
      <c r="K13">
        <f>VLOOKUP($A13,Netdata!$A$2:K$251,2,TRUE)</f>
        <v>7</v>
      </c>
      <c r="L13">
        <f t="shared" si="0"/>
        <v>228</v>
      </c>
    </row>
    <row r="14" spans="1:12">
      <c r="A14" t="s">
        <v>12</v>
      </c>
      <c r="B14">
        <f>VLOOKUP($A14,Zabbix!$A$2:C$251,2,TRUE)</f>
        <v>57</v>
      </c>
      <c r="C14">
        <f>VLOOKUP($A14,OPENNMS!$A$2:D$251,2,TRUE)</f>
        <v>18</v>
      </c>
      <c r="D14">
        <f>VLOOKUP($A14,PaesslerPRTG!$A$2:C$251,2,TRUE)</f>
        <v>10</v>
      </c>
      <c r="E14">
        <f>VLOOKUP($A14,Nagios!$A$2:F$251,2,TRUE)</f>
        <v>7</v>
      </c>
      <c r="F14">
        <f>VLOOKUP($A14,Solarwinds!$A$2:G$251,2,TRUE)</f>
        <v>4</v>
      </c>
      <c r="G14">
        <f>VLOOKUP($A14,Icinga!$A$2:H$251,2,TRUE)</f>
        <v>6</v>
      </c>
      <c r="H14">
        <f>VLOOKUP($A14,DynaTrace!$A$2:I$251,2,TRUE)</f>
        <v>3</v>
      </c>
      <c r="I14">
        <f>VLOOKUP($A14,NinjaOne!$A$2:J$251,2,TRUE)</f>
        <v>4</v>
      </c>
      <c r="J14">
        <f>VLOOKUP($A14,ManageEngine!$A$2:K$251,2,TRUE)</f>
        <v>11</v>
      </c>
      <c r="K14">
        <f>VLOOKUP($A14,Netdata!$A$2:K$251,2,TRUE)</f>
        <v>5</v>
      </c>
      <c r="L14">
        <f t="shared" si="0"/>
        <v>125</v>
      </c>
    </row>
    <row r="15" spans="1:12">
      <c r="A15" t="s">
        <v>66</v>
      </c>
      <c r="B15">
        <f>VLOOKUP($A15,Zabbix!$A$2:C$251,2,TRUE)</f>
        <v>10</v>
      </c>
      <c r="C15">
        <f>VLOOKUP($A15,OPENNMS!$A$2:D$251,2,TRUE)</f>
        <v>9</v>
      </c>
      <c r="D15">
        <f>VLOOKUP($A15,PaesslerPRTG!$A$2:C$251,2,TRUE)</f>
        <v>11</v>
      </c>
      <c r="E15">
        <f>VLOOKUP($A15,Nagios!$A$2:F$251,2,TRUE)</f>
        <v>26</v>
      </c>
      <c r="F15">
        <f>VLOOKUP($A15,Solarwinds!$A$2:G$251,2,TRUE)</f>
        <v>4</v>
      </c>
      <c r="G15">
        <f>VLOOKUP($A15,Icinga!$A$2:H$251,2,TRUE)</f>
        <v>17</v>
      </c>
      <c r="H15">
        <f>VLOOKUP($A15,DynaTrace!$A$2:I$251,2,TRUE)</f>
        <v>11</v>
      </c>
      <c r="I15">
        <f>VLOOKUP($A15,NinjaOne!$A$2:J$251,2,TRUE)</f>
        <v>19</v>
      </c>
      <c r="J15">
        <f>VLOOKUP($A15,ManageEngine!$A$2:K$251,2,TRUE)</f>
        <v>10</v>
      </c>
      <c r="K15">
        <f>VLOOKUP($A15,Netdata!$A$2:K$251,2,TRUE)</f>
        <v>6</v>
      </c>
      <c r="L15">
        <f t="shared" si="0"/>
        <v>123</v>
      </c>
    </row>
    <row r="16" spans="1:12">
      <c r="A16" t="s">
        <v>68</v>
      </c>
      <c r="B16">
        <f>VLOOKUP($A16,Zabbix!$A$2:C$251,2,TRUE)</f>
        <v>10</v>
      </c>
      <c r="C16">
        <f>VLOOKUP($A16,OPENNMS!$A$2:D$251,2,TRUE)</f>
        <v>59</v>
      </c>
      <c r="D16">
        <f>VLOOKUP($A16,PaesslerPRTG!$A$2:C$251,2,TRUE)</f>
        <v>16</v>
      </c>
      <c r="E16">
        <f>VLOOKUP($A16,Nagios!$A$2:F$251,2,TRUE)</f>
        <v>19</v>
      </c>
      <c r="F16">
        <f>VLOOKUP($A16,Solarwinds!$A$2:G$251,2,TRUE)</f>
        <v>15</v>
      </c>
      <c r="G16">
        <f>VLOOKUP($A16,Icinga!$A$2:H$251,2,TRUE)</f>
        <v>33</v>
      </c>
      <c r="H16">
        <f>VLOOKUP($A16,DynaTrace!$A$2:I$251,2,TRUE)</f>
        <v>7</v>
      </c>
      <c r="I16">
        <f>VLOOKUP($A16,NinjaOne!$A$2:J$251,2,TRUE)</f>
        <v>18</v>
      </c>
      <c r="J16">
        <f>VLOOKUP($A16,ManageEngine!$A$2:K$251,2,TRUE)</f>
        <v>12</v>
      </c>
      <c r="K16">
        <f>VLOOKUP($A16,Netdata!$A$2:K$251,2,TRUE)</f>
        <v>8</v>
      </c>
      <c r="L16">
        <f t="shared" si="0"/>
        <v>197</v>
      </c>
    </row>
    <row r="17" spans="1:12">
      <c r="A17" t="s">
        <v>102</v>
      </c>
      <c r="B17">
        <f>VLOOKUP($A17,Zabbix!$A$2:C$251,2,TRUE)</f>
        <v>5</v>
      </c>
      <c r="C17">
        <f>VLOOKUP($A17,OPENNMS!$A$2:D$251,2,TRUE)</f>
        <v>15</v>
      </c>
      <c r="D17">
        <f>VLOOKUP($A17,PaesslerPRTG!$A$2:C$251,2,TRUE)</f>
        <v>17</v>
      </c>
      <c r="E17">
        <f>VLOOKUP($A17,Nagios!$A$2:F$251,2,TRUE)</f>
        <v>9</v>
      </c>
      <c r="F17">
        <f>VLOOKUP($A17,Solarwinds!$A$2:G$251,2,TRUE)</f>
        <v>25</v>
      </c>
      <c r="G17">
        <f>VLOOKUP($A17,Icinga!$A$2:H$251,2,TRUE)</f>
        <v>10</v>
      </c>
      <c r="H17">
        <f>VLOOKUP($A17,DynaTrace!$A$2:I$251,2,TRUE)</f>
        <v>11</v>
      </c>
      <c r="I17">
        <f>VLOOKUP($A17,NinjaOne!$A$2:J$251,2,TRUE)</f>
        <v>100</v>
      </c>
      <c r="J17">
        <f>VLOOKUP($A17,ManageEngine!$A$2:K$251,2,TRUE)</f>
        <v>24</v>
      </c>
      <c r="K17">
        <f>VLOOKUP($A17,Netdata!$A$2:K$251,2,TRUE)</f>
        <v>5</v>
      </c>
      <c r="L17">
        <f t="shared" si="0"/>
        <v>221</v>
      </c>
    </row>
    <row r="18" spans="1:12">
      <c r="A18" t="s">
        <v>108</v>
      </c>
      <c r="B18">
        <f>VLOOKUP($A18,Zabbix!$A$2:C$251,2,TRUE)</f>
        <v>4</v>
      </c>
      <c r="C18">
        <f>VLOOKUP($A18,OPENNMS!$A$2:D$251,2,TRUE)</f>
        <v>19</v>
      </c>
      <c r="D18">
        <f>VLOOKUP($A18,PaesslerPRTG!$A$2:C$251,2,TRUE)</f>
        <v>10</v>
      </c>
      <c r="E18">
        <f>VLOOKUP($A18,Nagios!$A$2:F$251,2,TRUE)</f>
        <v>9</v>
      </c>
      <c r="F18">
        <f>VLOOKUP($A18,Solarwinds!$A$2:G$251,2,TRUE)</f>
        <v>34</v>
      </c>
      <c r="G18">
        <f>VLOOKUP($A18,Icinga!$A$2:H$251,2,TRUE)</f>
        <v>6</v>
      </c>
      <c r="H18">
        <f>VLOOKUP($A18,DynaTrace!$A$2:I$251,2,TRUE)</f>
        <v>16</v>
      </c>
      <c r="I18">
        <f>VLOOKUP($A18,NinjaOne!$A$2:J$251,2,TRUE)</f>
        <v>70</v>
      </c>
      <c r="J18">
        <f>VLOOKUP($A18,ManageEngine!$A$2:K$251,2,TRUE)</f>
        <v>19</v>
      </c>
      <c r="K18">
        <f>VLOOKUP($A18,Netdata!$A$2:K$251,2,TRUE)</f>
        <v>4</v>
      </c>
      <c r="L18">
        <f t="shared" si="0"/>
        <v>191</v>
      </c>
    </row>
    <row r="20" spans="1:12">
      <c r="B20">
        <f>COUNTIF(B2:B18,$A$20)</f>
        <v>0</v>
      </c>
    </row>
    <row r="22" spans="1:12">
      <c r="D22" s="11"/>
    </row>
    <row r="27" spans="1:12">
      <c r="A27" s="69" t="s">
        <v>262</v>
      </c>
      <c r="B27" s="69"/>
      <c r="C27" s="69"/>
    </row>
    <row r="28" spans="1:12">
      <c r="A28" s="69"/>
      <c r="B28" s="69"/>
      <c r="C28" s="69"/>
    </row>
    <row r="29" spans="1:12">
      <c r="A29" s="69"/>
      <c r="B29" s="69"/>
      <c r="C29" s="69"/>
    </row>
    <row r="30" spans="1:12">
      <c r="A30" s="69"/>
      <c r="B30" s="69"/>
      <c r="C30" s="69"/>
    </row>
    <row r="31" spans="1:12">
      <c r="A31" s="69"/>
      <c r="B31" s="69"/>
      <c r="C31" s="69"/>
    </row>
    <row r="32" spans="1:12">
      <c r="A32" s="69"/>
      <c r="B32" s="69"/>
      <c r="C32" s="69"/>
    </row>
    <row r="33" spans="1:3">
      <c r="A33" s="69"/>
      <c r="B33" s="69"/>
      <c r="C33" s="69"/>
    </row>
    <row r="34" spans="1:3">
      <c r="A34" s="69"/>
      <c r="B34" s="69"/>
      <c r="C34" s="69"/>
    </row>
  </sheetData>
  <autoFilter ref="A1:L18" xr:uid="{250921BC-6E3D-48A2-8307-7F9BF63AB1B3}"/>
  <mergeCells count="1">
    <mergeCell ref="A27:C34"/>
  </mergeCells>
  <conditionalFormatting sqref="B2:K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2BB8-719B-41EC-923F-FA04DFCCAF70}">
  <sheetPr codeName="Munka5"/>
  <dimension ref="A1:S22"/>
  <sheetViews>
    <sheetView workbookViewId="0"/>
  </sheetViews>
  <sheetFormatPr defaultRowHeight="14.4"/>
  <cols>
    <col min="1" max="1" width="19.5546875" bestFit="1" customWidth="1"/>
    <col min="11" max="12" width="14.109375" bestFit="1" customWidth="1"/>
    <col min="13" max="13" width="20.44140625" customWidth="1"/>
    <col min="15" max="15" width="13.88671875" bestFit="1" customWidth="1"/>
    <col min="17" max="17" width="15.88671875" bestFit="1" customWidth="1"/>
  </cols>
  <sheetData>
    <row r="1" spans="1:19">
      <c r="A1" t="str">
        <f>'RAW Data Summary'!A1</f>
        <v>Countries / Software</v>
      </c>
      <c r="B1" t="str">
        <f>'RAW Data Summary'!B1</f>
        <v>Zabbix</v>
      </c>
      <c r="C1" t="str">
        <f>'RAW Data Summary'!C1</f>
        <v>OpenNMS</v>
      </c>
      <c r="D1" t="str">
        <f>'RAW Data Summary'!D1</f>
        <v>Paessler PRTG</v>
      </c>
      <c r="E1" t="str">
        <f>'RAW Data Summary'!E1</f>
        <v>Nagios</v>
      </c>
      <c r="F1" t="str">
        <f>'RAW Data Summary'!F1</f>
        <v>Solarwinds</v>
      </c>
      <c r="G1" t="str">
        <f>'RAW Data Summary'!G1</f>
        <v>Icinga</v>
      </c>
      <c r="H1" t="str">
        <f>'RAW Data Summary'!H1</f>
        <v>Dynatrace</v>
      </c>
      <c r="I1" t="str">
        <f>'RAW Data Summary'!I1</f>
        <v>Ninja One</v>
      </c>
      <c r="J1" t="s">
        <v>433</v>
      </c>
      <c r="K1" t="str">
        <f>'RAW Data Summary'!J1</f>
        <v>ManageEngine</v>
      </c>
      <c r="L1" t="s">
        <v>325</v>
      </c>
      <c r="M1" t="s">
        <v>323</v>
      </c>
      <c r="N1" t="s">
        <v>409</v>
      </c>
      <c r="O1" t="s">
        <v>410</v>
      </c>
      <c r="P1" t="s">
        <v>411</v>
      </c>
      <c r="Q1" s="6" t="s">
        <v>412</v>
      </c>
      <c r="R1" t="s">
        <v>411</v>
      </c>
      <c r="S1" t="s">
        <v>413</v>
      </c>
    </row>
    <row r="2" spans="1:19">
      <c r="A2" s="16" t="str">
        <f>'RAW Data Summary'!A2</f>
        <v>Australia</v>
      </c>
      <c r="B2">
        <f>RANK('RAW Data Summary'!B2,'RAW Data Summary'!B$2:B$18)</f>
        <v>12</v>
      </c>
      <c r="C2">
        <f>RANK('RAW Data Summary'!C2,'RAW Data Summary'!C$2:C$18)</f>
        <v>3</v>
      </c>
      <c r="D2">
        <f>RANK('RAW Data Summary'!D2,'RAW Data Summary'!D$2:D$18)</f>
        <v>3</v>
      </c>
      <c r="E2">
        <f>RANK('RAW Data Summary'!E2,'RAW Data Summary'!E$2:E$18)</f>
        <v>7</v>
      </c>
      <c r="F2">
        <f>RANK('RAW Data Summary'!F2,'RAW Data Summary'!F$2:F$18)</f>
        <v>2</v>
      </c>
      <c r="G2">
        <f>RANK('RAW Data Summary'!G2,'RAW Data Summary'!G$2:G$18)</f>
        <v>8</v>
      </c>
      <c r="H2">
        <f>RANK('RAW Data Summary'!H2,'RAW Data Summary'!H$2:H$18)</f>
        <v>1</v>
      </c>
      <c r="I2">
        <f>RANK('RAW Data Summary'!I2,'RAW Data Summary'!I$2:I$18)</f>
        <v>3</v>
      </c>
      <c r="J2">
        <f>RANK('RAW Data Summary'!J2,'RAW Data Summary'!J$2:J$18)</f>
        <v>1</v>
      </c>
      <c r="K2">
        <f>RANK('RAW Data Summary'!J2,'RAW Data Summary'!J$2:J$18)</f>
        <v>1</v>
      </c>
      <c r="L2">
        <f>'RAW Data Summary'!L2</f>
        <v>226</v>
      </c>
      <c r="M2" s="8">
        <f>AVERAGE(B2:K2)</f>
        <v>4.0999999999999996</v>
      </c>
      <c r="N2">
        <f>RANK(L2,L$2:L$18)</f>
        <v>3</v>
      </c>
      <c r="O2">
        <f>RANK(M2,M$2:M$18,1)</f>
        <v>1</v>
      </c>
      <c r="P2">
        <f>N2-O2</f>
        <v>2</v>
      </c>
      <c r="Q2" s="6">
        <f>Y0!O2</f>
        <v>2</v>
      </c>
      <c r="R2">
        <f>N2-Q2</f>
        <v>1</v>
      </c>
      <c r="S2">
        <f>O2-Q2</f>
        <v>-1</v>
      </c>
    </row>
    <row r="3" spans="1:19">
      <c r="A3" s="17" t="str">
        <f>'RAW Data Summary'!A3</f>
        <v>Brazil</v>
      </c>
      <c r="B3">
        <f>RANK('RAW Data Summary'!B3,'RAW Data Summary'!B$2:B$18)</f>
        <v>2</v>
      </c>
      <c r="C3">
        <f>RANK('RAW Data Summary'!C3,'RAW Data Summary'!C$2:C$18)</f>
        <v>15</v>
      </c>
      <c r="D3">
        <f>RANK('RAW Data Summary'!D3,'RAW Data Summary'!D$2:D$18)</f>
        <v>14</v>
      </c>
      <c r="E3">
        <f>RANK('RAW Data Summary'!E3,'RAW Data Summary'!E$2:E$18)</f>
        <v>15</v>
      </c>
      <c r="F3">
        <f>RANK('RAW Data Summary'!F3,'RAW Data Summary'!F$2:F$18)</f>
        <v>16</v>
      </c>
      <c r="G3">
        <f>RANK('RAW Data Summary'!G3,'RAW Data Summary'!G$2:G$18)</f>
        <v>15</v>
      </c>
      <c r="H3">
        <f>RANK('RAW Data Summary'!H3,'RAW Data Summary'!H$2:H$18)</f>
        <v>10</v>
      </c>
      <c r="I3">
        <f>RANK('RAW Data Summary'!I3,'RAW Data Summary'!I$2:I$18)</f>
        <v>10</v>
      </c>
      <c r="J3">
        <f>RANK('RAW Data Summary'!J3,'RAW Data Summary'!J$2:J$18)</f>
        <v>16</v>
      </c>
      <c r="K3">
        <f>RANK('RAW Data Summary'!J3,'RAW Data Summary'!J$2:J$18)</f>
        <v>16</v>
      </c>
      <c r="L3">
        <f>'RAW Data Summary'!L3</f>
        <v>84</v>
      </c>
      <c r="M3" s="8">
        <f t="shared" ref="M3:M18" si="0">AVERAGE(B3:K3)</f>
        <v>12.9</v>
      </c>
      <c r="N3">
        <f t="shared" ref="N3:N18" si="1">RANK(L3,L$2:L$18)</f>
        <v>14</v>
      </c>
      <c r="O3">
        <f t="shared" ref="O3:O18" si="2">RANK(M3,M$2:M$18,1)</f>
        <v>16</v>
      </c>
      <c r="P3">
        <f t="shared" ref="P3:P18" si="3">N3-O3</f>
        <v>-2</v>
      </c>
      <c r="Q3" s="6">
        <f>Y0!O3</f>
        <v>9</v>
      </c>
      <c r="R3">
        <f t="shared" ref="R3:R18" si="4">N3-Q3</f>
        <v>5</v>
      </c>
      <c r="S3">
        <f t="shared" ref="S3:S18" si="5">O3-Q3</f>
        <v>7</v>
      </c>
    </row>
    <row r="4" spans="1:19">
      <c r="A4" s="17" t="str">
        <f>'RAW Data Summary'!A4</f>
        <v>France</v>
      </c>
      <c r="B4">
        <f>RANK('RAW Data Summary'!B4,'RAW Data Summary'!B$2:B$18)</f>
        <v>7</v>
      </c>
      <c r="C4">
        <f>RANK('RAW Data Summary'!C4,'RAW Data Summary'!C$2:C$18)</f>
        <v>12</v>
      </c>
      <c r="D4">
        <f>RANK('RAW Data Summary'!D4,'RAW Data Summary'!D$2:D$18)</f>
        <v>4</v>
      </c>
      <c r="E4">
        <f>RANK('RAW Data Summary'!E4,'RAW Data Summary'!E$2:E$18)</f>
        <v>2</v>
      </c>
      <c r="F4">
        <f>RANK('RAW Data Summary'!F4,'RAW Data Summary'!F$2:F$18)</f>
        <v>9</v>
      </c>
      <c r="G4">
        <f>RANK('RAW Data Summary'!G4,'RAW Data Summary'!G$2:G$18)</f>
        <v>4</v>
      </c>
      <c r="H4">
        <f>RANK('RAW Data Summary'!H4,'RAW Data Summary'!H$2:H$18)</f>
        <v>4</v>
      </c>
      <c r="I4">
        <f>RANK('RAW Data Summary'!I4,'RAW Data Summary'!I$2:I$18)</f>
        <v>6</v>
      </c>
      <c r="J4">
        <f>RANK('RAW Data Summary'!J4,'RAW Data Summary'!J$2:J$18)</f>
        <v>15</v>
      </c>
      <c r="K4">
        <f>RANK('RAW Data Summary'!J4,'RAW Data Summary'!J$2:J$18)</f>
        <v>15</v>
      </c>
      <c r="L4">
        <f>'RAW Data Summary'!L4</f>
        <v>137</v>
      </c>
      <c r="M4" s="8">
        <f t="shared" si="0"/>
        <v>7.8</v>
      </c>
      <c r="N4">
        <f t="shared" si="1"/>
        <v>8</v>
      </c>
      <c r="O4">
        <f t="shared" si="2"/>
        <v>9</v>
      </c>
      <c r="P4">
        <f t="shared" si="3"/>
        <v>-1</v>
      </c>
      <c r="Q4" s="6">
        <f>Y0!O4</f>
        <v>10</v>
      </c>
      <c r="R4">
        <f t="shared" si="4"/>
        <v>-2</v>
      </c>
      <c r="S4">
        <f t="shared" si="5"/>
        <v>-1</v>
      </c>
    </row>
    <row r="5" spans="1:19">
      <c r="A5" s="17" t="str">
        <f>'RAW Data Summary'!A5</f>
        <v>Germany</v>
      </c>
      <c r="B5">
        <f>RANK('RAW Data Summary'!B5,'RAW Data Summary'!B$2:B$18)</f>
        <v>11</v>
      </c>
      <c r="C5">
        <f>RANK('RAW Data Summary'!C5,'RAW Data Summary'!C$2:C$18)</f>
        <v>5</v>
      </c>
      <c r="D5">
        <f>RANK('RAW Data Summary'!D5,'RAW Data Summary'!D$2:D$18)</f>
        <v>1</v>
      </c>
      <c r="E5">
        <f>RANK('RAW Data Summary'!E5,'RAW Data Summary'!E$2:E$18)</f>
        <v>3</v>
      </c>
      <c r="F5">
        <f>RANK('RAW Data Summary'!F5,'RAW Data Summary'!F$2:F$18)</f>
        <v>8</v>
      </c>
      <c r="G5">
        <f>RANK('RAW Data Summary'!G5,'RAW Data Summary'!G$2:G$18)</f>
        <v>1</v>
      </c>
      <c r="H5">
        <f>RANK('RAW Data Summary'!H5,'RAW Data Summary'!H$2:H$18)</f>
        <v>10</v>
      </c>
      <c r="I5">
        <f>RANK('RAW Data Summary'!I5,'RAW Data Summary'!I$2:I$18)</f>
        <v>8</v>
      </c>
      <c r="J5">
        <f>RANK('RAW Data Summary'!J5,'RAW Data Summary'!J$2:J$18)</f>
        <v>7</v>
      </c>
      <c r="K5">
        <f>RANK('RAW Data Summary'!J5,'RAW Data Summary'!J$2:J$18)</f>
        <v>7</v>
      </c>
      <c r="L5">
        <f>'RAW Data Summary'!L5</f>
        <v>245</v>
      </c>
      <c r="M5" s="8">
        <f t="shared" si="0"/>
        <v>6.1</v>
      </c>
      <c r="N5">
        <f t="shared" si="1"/>
        <v>1</v>
      </c>
      <c r="O5">
        <f t="shared" si="2"/>
        <v>4</v>
      </c>
      <c r="P5">
        <f t="shared" si="3"/>
        <v>-3</v>
      </c>
      <c r="Q5" s="6">
        <f>Y0!O5</f>
        <v>6</v>
      </c>
      <c r="R5">
        <f t="shared" si="4"/>
        <v>-5</v>
      </c>
      <c r="S5">
        <f t="shared" si="5"/>
        <v>-2</v>
      </c>
    </row>
    <row r="6" spans="1:19">
      <c r="A6" s="17" t="str">
        <f>'RAW Data Summary'!A6</f>
        <v>India</v>
      </c>
      <c r="B6">
        <f>RANK('RAW Data Summary'!B6,'RAW Data Summary'!B$2:B$18)</f>
        <v>14</v>
      </c>
      <c r="C6">
        <f>RANK('RAW Data Summary'!C6,'RAW Data Summary'!C$2:C$18)</f>
        <v>7</v>
      </c>
      <c r="D6">
        <f>RANK('RAW Data Summary'!D6,'RAW Data Summary'!D$2:D$18)</f>
        <v>16</v>
      </c>
      <c r="E6">
        <f>RANK('RAW Data Summary'!E6,'RAW Data Summary'!E$2:E$18)</f>
        <v>7</v>
      </c>
      <c r="F6">
        <f>RANK('RAW Data Summary'!F6,'RAW Data Summary'!F$2:F$18)</f>
        <v>6</v>
      </c>
      <c r="G6">
        <f>RANK('RAW Data Summary'!G6,'RAW Data Summary'!G$2:G$18)</f>
        <v>13</v>
      </c>
      <c r="H6">
        <f>RANK('RAW Data Summary'!H6,'RAW Data Summary'!H$2:H$18)</f>
        <v>4</v>
      </c>
      <c r="I6">
        <f>RANK('RAW Data Summary'!I6,'RAW Data Summary'!I$2:I$18)</f>
        <v>4</v>
      </c>
      <c r="J6">
        <f>RANK('RAW Data Summary'!J6,'RAW Data Summary'!J$2:J$18)</f>
        <v>2</v>
      </c>
      <c r="K6">
        <f>RANK('RAW Data Summary'!J6,'RAW Data Summary'!J$2:J$18)</f>
        <v>2</v>
      </c>
      <c r="L6">
        <f>'RAW Data Summary'!L6</f>
        <v>133</v>
      </c>
      <c r="M6" s="8">
        <f t="shared" si="0"/>
        <v>7.5</v>
      </c>
      <c r="N6">
        <f t="shared" si="1"/>
        <v>9</v>
      </c>
      <c r="O6">
        <f t="shared" si="2"/>
        <v>8</v>
      </c>
      <c r="P6">
        <f t="shared" si="3"/>
        <v>1</v>
      </c>
      <c r="Q6" s="6">
        <f>Y0!O6</f>
        <v>13</v>
      </c>
      <c r="R6">
        <f t="shared" si="4"/>
        <v>-4</v>
      </c>
      <c r="S6">
        <f t="shared" si="5"/>
        <v>-5</v>
      </c>
    </row>
    <row r="7" spans="1:19">
      <c r="A7" s="17" t="str">
        <f>'RAW Data Summary'!A7</f>
        <v>Indonesia</v>
      </c>
      <c r="B7">
        <f>RANK('RAW Data Summary'!B7,'RAW Data Summary'!B$2:B$18)</f>
        <v>14</v>
      </c>
      <c r="C7">
        <f>RANK('RAW Data Summary'!C7,'RAW Data Summary'!C$2:C$18)</f>
        <v>13</v>
      </c>
      <c r="D7">
        <f>RANK('RAW Data Summary'!D7,'RAW Data Summary'!D$2:D$18)</f>
        <v>9</v>
      </c>
      <c r="E7">
        <f>RANK('RAW Data Summary'!E7,'RAW Data Summary'!E$2:E$18)</f>
        <v>15</v>
      </c>
      <c r="F7">
        <f>RANK('RAW Data Summary'!F7,'RAW Data Summary'!F$2:F$18)</f>
        <v>12</v>
      </c>
      <c r="G7">
        <f>RANK('RAW Data Summary'!G7,'RAW Data Summary'!G$2:G$18)</f>
        <v>15</v>
      </c>
      <c r="H7">
        <f>RANK('RAW Data Summary'!H7,'RAW Data Summary'!H$2:H$18)</f>
        <v>17</v>
      </c>
      <c r="I7">
        <f>RANK('RAW Data Summary'!I7,'RAW Data Summary'!I$2:I$18)</f>
        <v>4</v>
      </c>
      <c r="J7">
        <f>RANK('RAW Data Summary'!J7,'RAW Data Summary'!J$2:J$18)</f>
        <v>14</v>
      </c>
      <c r="K7">
        <f>RANK('RAW Data Summary'!J7,'RAW Data Summary'!J$2:J$18)</f>
        <v>14</v>
      </c>
      <c r="L7">
        <f>'RAW Data Summary'!L7</f>
        <v>73</v>
      </c>
      <c r="M7" s="8">
        <f t="shared" si="0"/>
        <v>12.7</v>
      </c>
      <c r="N7">
        <f t="shared" si="1"/>
        <v>16</v>
      </c>
      <c r="O7">
        <f t="shared" si="2"/>
        <v>15</v>
      </c>
      <c r="P7">
        <f t="shared" si="3"/>
        <v>1</v>
      </c>
      <c r="Q7" s="6">
        <f>Y0!O7</f>
        <v>17</v>
      </c>
      <c r="R7">
        <f t="shared" si="4"/>
        <v>-1</v>
      </c>
      <c r="S7">
        <f t="shared" si="5"/>
        <v>-2</v>
      </c>
    </row>
    <row r="8" spans="1:19">
      <c r="A8" s="17" t="str">
        <f>'RAW Data Summary'!A8</f>
        <v>Italy</v>
      </c>
      <c r="B8">
        <f>RANK('RAW Data Summary'!B8,'RAW Data Summary'!B$2:B$18)</f>
        <v>10</v>
      </c>
      <c r="C8">
        <f>RANK('RAW Data Summary'!C8,'RAW Data Summary'!C$2:C$18)</f>
        <v>5</v>
      </c>
      <c r="D8">
        <f>RANK('RAW Data Summary'!D8,'RAW Data Summary'!D$2:D$18)</f>
        <v>13</v>
      </c>
      <c r="E8">
        <f>RANK('RAW Data Summary'!E8,'RAW Data Summary'!E$2:E$18)</f>
        <v>10</v>
      </c>
      <c r="F8">
        <f>RANK('RAW Data Summary'!F8,'RAW Data Summary'!F$2:F$18)</f>
        <v>12</v>
      </c>
      <c r="G8">
        <f>RANK('RAW Data Summary'!G8,'RAW Data Summary'!G$2:G$18)</f>
        <v>8</v>
      </c>
      <c r="H8">
        <f>RANK('RAW Data Summary'!H8,'RAW Data Summary'!H$2:H$18)</f>
        <v>10</v>
      </c>
      <c r="I8">
        <f>RANK('RAW Data Summary'!I8,'RAW Data Summary'!I$2:I$18)</f>
        <v>14</v>
      </c>
      <c r="J8">
        <f>RANK('RAW Data Summary'!J8,'RAW Data Summary'!J$2:J$18)</f>
        <v>7</v>
      </c>
      <c r="K8">
        <f>RANK('RAW Data Summary'!J8,'RAW Data Summary'!J$2:J$18)</f>
        <v>7</v>
      </c>
      <c r="L8">
        <f>'RAW Data Summary'!L8</f>
        <v>113</v>
      </c>
      <c r="M8" s="8">
        <f t="shared" si="0"/>
        <v>9.6</v>
      </c>
      <c r="N8">
        <f t="shared" si="1"/>
        <v>13</v>
      </c>
      <c r="O8">
        <f t="shared" si="2"/>
        <v>12</v>
      </c>
      <c r="P8">
        <f t="shared" si="3"/>
        <v>1</v>
      </c>
      <c r="Q8" s="6">
        <f>Y0!O8</f>
        <v>15</v>
      </c>
      <c r="R8">
        <f t="shared" si="4"/>
        <v>-2</v>
      </c>
      <c r="S8">
        <f t="shared" si="5"/>
        <v>-3</v>
      </c>
    </row>
    <row r="9" spans="1:19">
      <c r="A9" s="17" t="str">
        <f>'RAW Data Summary'!A9</f>
        <v>Japan</v>
      </c>
      <c r="B9">
        <f>RANK('RAW Data Summary'!B9,'RAW Data Summary'!B$2:B$18)</f>
        <v>3</v>
      </c>
      <c r="C9">
        <f>RANK('RAW Data Summary'!C9,'RAW Data Summary'!C$2:C$18)</f>
        <v>16</v>
      </c>
      <c r="D9">
        <f>RANK('RAW Data Summary'!D9,'RAW Data Summary'!D$2:D$18)</f>
        <v>17</v>
      </c>
      <c r="E9">
        <f>RANK('RAW Data Summary'!E9,'RAW Data Summary'!E$2:E$18)</f>
        <v>15</v>
      </c>
      <c r="F9">
        <f>RANK('RAW Data Summary'!F9,'RAW Data Summary'!F$2:F$18)</f>
        <v>16</v>
      </c>
      <c r="G9">
        <f>RANK('RAW Data Summary'!G9,'RAW Data Summary'!G$2:G$18)</f>
        <v>15</v>
      </c>
      <c r="H9">
        <f>RANK('RAW Data Summary'!H9,'RAW Data Summary'!H$2:H$18)</f>
        <v>15</v>
      </c>
      <c r="I9">
        <f>RANK('RAW Data Summary'!I9,'RAW Data Summary'!I$2:I$18)</f>
        <v>17</v>
      </c>
      <c r="J9">
        <f>RANK('RAW Data Summary'!J9,'RAW Data Summary'!J$2:J$18)</f>
        <v>17</v>
      </c>
      <c r="K9">
        <f>RANK('RAW Data Summary'!J9,'RAW Data Summary'!J$2:J$18)</f>
        <v>17</v>
      </c>
      <c r="L9">
        <f>'RAW Data Summary'!L9</f>
        <v>53</v>
      </c>
      <c r="M9" s="8">
        <f t="shared" si="0"/>
        <v>14.8</v>
      </c>
      <c r="N9">
        <f t="shared" si="1"/>
        <v>17</v>
      </c>
      <c r="O9">
        <f t="shared" si="2"/>
        <v>17</v>
      </c>
      <c r="P9">
        <f t="shared" si="3"/>
        <v>0</v>
      </c>
      <c r="Q9" s="6">
        <f>Y0!O9</f>
        <v>14</v>
      </c>
      <c r="R9">
        <f t="shared" si="4"/>
        <v>3</v>
      </c>
      <c r="S9">
        <f t="shared" si="5"/>
        <v>3</v>
      </c>
    </row>
    <row r="10" spans="1:19">
      <c r="A10" s="17" t="str">
        <f>'RAW Data Summary'!A10</f>
        <v>Mexico</v>
      </c>
      <c r="B10">
        <f>RANK('RAW Data Summary'!B10,'RAW Data Summary'!B$2:B$18)</f>
        <v>17</v>
      </c>
      <c r="C10">
        <f>RANK('RAW Data Summary'!C10,'RAW Data Summary'!C$2:C$18)</f>
        <v>16</v>
      </c>
      <c r="D10">
        <f>RANK('RAW Data Summary'!D10,'RAW Data Summary'!D$2:D$18)</f>
        <v>9</v>
      </c>
      <c r="E10">
        <f>RANK('RAW Data Summary'!E10,'RAW Data Summary'!E$2:E$18)</f>
        <v>11</v>
      </c>
      <c r="F10">
        <f>RANK('RAW Data Summary'!F10,'RAW Data Summary'!F$2:F$18)</f>
        <v>9</v>
      </c>
      <c r="G10">
        <f>RANK('RAW Data Summary'!G10,'RAW Data Summary'!G$2:G$18)</f>
        <v>14</v>
      </c>
      <c r="H10">
        <f>RANK('RAW Data Summary'!H10,'RAW Data Summary'!H$2:H$18)</f>
        <v>14</v>
      </c>
      <c r="I10">
        <f>RANK('RAW Data Summary'!I10,'RAW Data Summary'!I$2:I$18)</f>
        <v>6</v>
      </c>
      <c r="J10">
        <f>RANK('RAW Data Summary'!J10,'RAW Data Summary'!J$2:J$18)</f>
        <v>11</v>
      </c>
      <c r="K10">
        <f>RANK('RAW Data Summary'!J10,'RAW Data Summary'!J$2:J$18)</f>
        <v>11</v>
      </c>
      <c r="L10">
        <f>'RAW Data Summary'!L10</f>
        <v>78</v>
      </c>
      <c r="M10" s="8">
        <f t="shared" si="0"/>
        <v>11.8</v>
      </c>
      <c r="N10">
        <f t="shared" si="1"/>
        <v>15</v>
      </c>
      <c r="O10">
        <f t="shared" si="2"/>
        <v>14</v>
      </c>
      <c r="P10">
        <f t="shared" si="3"/>
        <v>1</v>
      </c>
      <c r="Q10" s="6">
        <f>Y0!O10</f>
        <v>16</v>
      </c>
      <c r="R10">
        <f t="shared" si="4"/>
        <v>-1</v>
      </c>
      <c r="S10">
        <f t="shared" si="5"/>
        <v>-2</v>
      </c>
    </row>
    <row r="11" spans="1:19">
      <c r="A11" s="17" t="str">
        <f>'RAW Data Summary'!A11</f>
        <v>Netherlands</v>
      </c>
      <c r="B11">
        <f>RANK('RAW Data Summary'!B11,'RAW Data Summary'!B$2:B$18)</f>
        <v>5</v>
      </c>
      <c r="C11">
        <f>RANK('RAW Data Summary'!C11,'RAW Data Summary'!C$2:C$18)</f>
        <v>3</v>
      </c>
      <c r="D11">
        <f>RANK('RAW Data Summary'!D11,'RAW Data Summary'!D$2:D$18)</f>
        <v>2</v>
      </c>
      <c r="E11">
        <f>RANK('RAW Data Summary'!E11,'RAW Data Summary'!E$2:E$18)</f>
        <v>5</v>
      </c>
      <c r="F11">
        <f>RANK('RAW Data Summary'!F11,'RAW Data Summary'!F$2:F$18)</f>
        <v>4</v>
      </c>
      <c r="G11">
        <f>RANK('RAW Data Summary'!G11,'RAW Data Summary'!G$2:G$18)</f>
        <v>3</v>
      </c>
      <c r="H11">
        <f>RANK('RAW Data Summary'!H11,'RAW Data Summary'!H$2:H$18)</f>
        <v>9</v>
      </c>
      <c r="I11">
        <f>RANK('RAW Data Summary'!I11,'RAW Data Summary'!I$2:I$18)</f>
        <v>12</v>
      </c>
      <c r="J11">
        <f>RANK('RAW Data Summary'!J11,'RAW Data Summary'!J$2:J$18)</f>
        <v>6</v>
      </c>
      <c r="K11">
        <f>RANK('RAW Data Summary'!J11,'RAW Data Summary'!J$2:J$18)</f>
        <v>6</v>
      </c>
      <c r="L11">
        <f>'RAW Data Summary'!L11</f>
        <v>196</v>
      </c>
      <c r="M11" s="8">
        <f t="shared" si="0"/>
        <v>5.5</v>
      </c>
      <c r="N11">
        <f t="shared" si="1"/>
        <v>6</v>
      </c>
      <c r="O11">
        <f t="shared" si="2"/>
        <v>2</v>
      </c>
      <c r="P11">
        <f t="shared" si="3"/>
        <v>4</v>
      </c>
      <c r="Q11" s="6">
        <f>Y0!O11</f>
        <v>5</v>
      </c>
      <c r="R11">
        <f t="shared" si="4"/>
        <v>1</v>
      </c>
      <c r="S11">
        <f t="shared" si="5"/>
        <v>-3</v>
      </c>
    </row>
    <row r="12" spans="1:19">
      <c r="A12" s="17" t="str">
        <f>'RAW Data Summary'!A12</f>
        <v>Poland</v>
      </c>
      <c r="B12">
        <f>RANK('RAW Data Summary'!B12,'RAW Data Summary'!B$2:B$18)</f>
        <v>4</v>
      </c>
      <c r="C12">
        <f>RANK('RAW Data Summary'!C12,'RAW Data Summary'!C$2:C$18)</f>
        <v>8</v>
      </c>
      <c r="D12">
        <f>RANK('RAW Data Summary'!D12,'RAW Data Summary'!D$2:D$18)</f>
        <v>15</v>
      </c>
      <c r="E12">
        <f>RANK('RAW Data Summary'!E12,'RAW Data Summary'!E$2:E$18)</f>
        <v>7</v>
      </c>
      <c r="F12">
        <f>RANK('RAW Data Summary'!F12,'RAW Data Summary'!F$2:F$18)</f>
        <v>9</v>
      </c>
      <c r="G12">
        <f>RANK('RAW Data Summary'!G12,'RAW Data Summary'!G$2:G$18)</f>
        <v>7</v>
      </c>
      <c r="H12">
        <f>RANK('RAW Data Summary'!H12,'RAW Data Summary'!H$2:H$18)</f>
        <v>4</v>
      </c>
      <c r="I12">
        <f>RANK('RAW Data Summary'!I12,'RAW Data Summary'!I$2:I$18)</f>
        <v>15</v>
      </c>
      <c r="J12">
        <f>RANK('RAW Data Summary'!J12,'RAW Data Summary'!J$2:J$18)</f>
        <v>9</v>
      </c>
      <c r="K12">
        <f>RANK('RAW Data Summary'!J12,'RAW Data Summary'!J$2:J$18)</f>
        <v>9</v>
      </c>
      <c r="L12">
        <f>'RAW Data Summary'!L12</f>
        <v>120</v>
      </c>
      <c r="M12" s="8">
        <f t="shared" si="0"/>
        <v>8.6999999999999993</v>
      </c>
      <c r="N12">
        <f t="shared" si="1"/>
        <v>12</v>
      </c>
      <c r="O12">
        <f t="shared" si="2"/>
        <v>11</v>
      </c>
      <c r="P12">
        <f t="shared" si="3"/>
        <v>1</v>
      </c>
      <c r="Q12" s="6">
        <f>Y0!O12</f>
        <v>10</v>
      </c>
      <c r="R12">
        <f t="shared" si="4"/>
        <v>2</v>
      </c>
      <c r="S12">
        <f t="shared" si="5"/>
        <v>1</v>
      </c>
    </row>
    <row r="13" spans="1:19">
      <c r="A13" s="17" t="str">
        <f>'RAW Data Summary'!A13</f>
        <v>Portugal</v>
      </c>
      <c r="B13">
        <f>RANK('RAW Data Summary'!B13,'RAW Data Summary'!B$2:B$18)</f>
        <v>5</v>
      </c>
      <c r="C13">
        <f>RANK('RAW Data Summary'!C13,'RAW Data Summary'!C$2:C$18)</f>
        <v>1</v>
      </c>
      <c r="D13">
        <f>RANK('RAW Data Summary'!D13,'RAW Data Summary'!D$2:D$18)</f>
        <v>7</v>
      </c>
      <c r="E13">
        <f>RANK('RAW Data Summary'!E13,'RAW Data Summary'!E$2:E$18)</f>
        <v>5</v>
      </c>
      <c r="F13">
        <f>RANK('RAW Data Summary'!F13,'RAW Data Summary'!F$2:F$18)</f>
        <v>7</v>
      </c>
      <c r="G13">
        <f>RANK('RAW Data Summary'!G13,'RAW Data Summary'!G$2:G$18)</f>
        <v>6</v>
      </c>
      <c r="H13">
        <f>RANK('RAW Data Summary'!H13,'RAW Data Summary'!H$2:H$18)</f>
        <v>3</v>
      </c>
      <c r="I13">
        <f>RANK('RAW Data Summary'!I13,'RAW Data Summary'!I$2:I$18)</f>
        <v>13</v>
      </c>
      <c r="J13">
        <f>RANK('RAW Data Summary'!J13,'RAW Data Summary'!J$2:J$18)</f>
        <v>5</v>
      </c>
      <c r="K13">
        <f>RANK('RAW Data Summary'!J13,'RAW Data Summary'!J$2:J$18)</f>
        <v>5</v>
      </c>
      <c r="L13">
        <f>'RAW Data Summary'!L13</f>
        <v>228</v>
      </c>
      <c r="M13" s="8">
        <f t="shared" si="0"/>
        <v>5.7</v>
      </c>
      <c r="N13">
        <f t="shared" si="1"/>
        <v>2</v>
      </c>
      <c r="O13">
        <f t="shared" si="2"/>
        <v>3</v>
      </c>
      <c r="P13">
        <f t="shared" si="3"/>
        <v>-1</v>
      </c>
      <c r="Q13" s="6">
        <f>Y0!O13</f>
        <v>6</v>
      </c>
      <c r="R13">
        <f t="shared" si="4"/>
        <v>-4</v>
      </c>
      <c r="S13">
        <f t="shared" si="5"/>
        <v>-3</v>
      </c>
    </row>
    <row r="14" spans="1:19">
      <c r="A14" s="17" t="str">
        <f>'RAW Data Summary'!A14</f>
        <v>Russia</v>
      </c>
      <c r="B14">
        <f>RANK('RAW Data Summary'!B14,'RAW Data Summary'!B$2:B$18)</f>
        <v>1</v>
      </c>
      <c r="C14">
        <f>RANK('RAW Data Summary'!C14,'RAW Data Summary'!C$2:C$18)</f>
        <v>10</v>
      </c>
      <c r="D14">
        <f>RANK('RAW Data Summary'!D14,'RAW Data Summary'!D$2:D$18)</f>
        <v>9</v>
      </c>
      <c r="E14">
        <f>RANK('RAW Data Summary'!E14,'RAW Data Summary'!E$2:E$18)</f>
        <v>14</v>
      </c>
      <c r="F14">
        <f>RANK('RAW Data Summary'!F14,'RAW Data Summary'!F$2:F$18)</f>
        <v>12</v>
      </c>
      <c r="G14">
        <f>RANK('RAW Data Summary'!G14,'RAW Data Summary'!G$2:G$18)</f>
        <v>11</v>
      </c>
      <c r="H14">
        <f>RANK('RAW Data Summary'!H14,'RAW Data Summary'!H$2:H$18)</f>
        <v>15</v>
      </c>
      <c r="I14">
        <f>RANK('RAW Data Summary'!I14,'RAW Data Summary'!I$2:I$18)</f>
        <v>16</v>
      </c>
      <c r="J14">
        <f>RANK('RAW Data Summary'!J14,'RAW Data Summary'!J$2:J$18)</f>
        <v>11</v>
      </c>
      <c r="K14">
        <f>RANK('RAW Data Summary'!J14,'RAW Data Summary'!J$2:J$18)</f>
        <v>11</v>
      </c>
      <c r="L14">
        <f>'RAW Data Summary'!L14</f>
        <v>125</v>
      </c>
      <c r="M14" s="8">
        <f t="shared" si="0"/>
        <v>11</v>
      </c>
      <c r="N14">
        <f t="shared" si="1"/>
        <v>10</v>
      </c>
      <c r="O14">
        <f t="shared" si="2"/>
        <v>13</v>
      </c>
      <c r="P14">
        <f t="shared" si="3"/>
        <v>-3</v>
      </c>
      <c r="Q14" s="6">
        <f>Y0!O14</f>
        <v>1</v>
      </c>
      <c r="R14">
        <f t="shared" si="4"/>
        <v>9</v>
      </c>
      <c r="S14">
        <f t="shared" si="5"/>
        <v>12</v>
      </c>
    </row>
    <row r="15" spans="1:19">
      <c r="A15" s="17" t="str">
        <f>'RAW Data Summary'!A15</f>
        <v>Spain</v>
      </c>
      <c r="B15">
        <f>RANK('RAW Data Summary'!B15,'RAW Data Summary'!B$2:B$18)</f>
        <v>8</v>
      </c>
      <c r="C15">
        <f>RANK('RAW Data Summary'!C15,'RAW Data Summary'!C$2:C$18)</f>
        <v>14</v>
      </c>
      <c r="D15">
        <f>RANK('RAW Data Summary'!D15,'RAW Data Summary'!D$2:D$18)</f>
        <v>8</v>
      </c>
      <c r="E15">
        <f>RANK('RAW Data Summary'!E15,'RAW Data Summary'!E$2:E$18)</f>
        <v>1</v>
      </c>
      <c r="F15">
        <f>RANK('RAW Data Summary'!F15,'RAW Data Summary'!F$2:F$18)</f>
        <v>12</v>
      </c>
      <c r="G15">
        <f>RANK('RAW Data Summary'!G15,'RAW Data Summary'!G$2:G$18)</f>
        <v>4</v>
      </c>
      <c r="H15">
        <f>RANK('RAW Data Summary'!H15,'RAW Data Summary'!H$2:H$18)</f>
        <v>4</v>
      </c>
      <c r="I15">
        <f>RANK('RAW Data Summary'!I15,'RAW Data Summary'!I$2:I$18)</f>
        <v>9</v>
      </c>
      <c r="J15">
        <f>RANK('RAW Data Summary'!J15,'RAW Data Summary'!J$2:J$18)</f>
        <v>13</v>
      </c>
      <c r="K15">
        <f>RANK('RAW Data Summary'!J15,'RAW Data Summary'!J$2:J$18)</f>
        <v>13</v>
      </c>
      <c r="L15">
        <f>'RAW Data Summary'!L15</f>
        <v>123</v>
      </c>
      <c r="M15" s="8">
        <f t="shared" si="0"/>
        <v>8.6</v>
      </c>
      <c r="N15">
        <f t="shared" si="1"/>
        <v>11</v>
      </c>
      <c r="O15">
        <f t="shared" si="2"/>
        <v>10</v>
      </c>
      <c r="P15">
        <f t="shared" si="3"/>
        <v>1</v>
      </c>
      <c r="Q15" s="6">
        <f>Y0!O15</f>
        <v>10</v>
      </c>
      <c r="R15">
        <f t="shared" si="4"/>
        <v>1</v>
      </c>
      <c r="S15">
        <f t="shared" si="5"/>
        <v>0</v>
      </c>
    </row>
    <row r="16" spans="1:19">
      <c r="A16" s="17" t="str">
        <f>'RAW Data Summary'!A16</f>
        <v>Sweden</v>
      </c>
      <c r="B16">
        <f>RANK('RAW Data Summary'!B16,'RAW Data Summary'!B$2:B$18)</f>
        <v>8</v>
      </c>
      <c r="C16">
        <f>RANK('RAW Data Summary'!C16,'RAW Data Summary'!C$2:C$18)</f>
        <v>2</v>
      </c>
      <c r="D16">
        <f>RANK('RAW Data Summary'!D16,'RAW Data Summary'!D$2:D$18)</f>
        <v>6</v>
      </c>
      <c r="E16">
        <f>RANK('RAW Data Summary'!E16,'RAW Data Summary'!E$2:E$18)</f>
        <v>3</v>
      </c>
      <c r="F16">
        <f>RANK('RAW Data Summary'!F16,'RAW Data Summary'!F$2:F$18)</f>
        <v>4</v>
      </c>
      <c r="G16">
        <f>RANK('RAW Data Summary'!G16,'RAW Data Summary'!G$2:G$18)</f>
        <v>2</v>
      </c>
      <c r="H16">
        <f>RANK('RAW Data Summary'!H16,'RAW Data Summary'!H$2:H$18)</f>
        <v>10</v>
      </c>
      <c r="I16">
        <f>RANK('RAW Data Summary'!I16,'RAW Data Summary'!I$2:I$18)</f>
        <v>10</v>
      </c>
      <c r="J16">
        <f>RANK('RAW Data Summary'!J16,'RAW Data Summary'!J$2:J$18)</f>
        <v>9</v>
      </c>
      <c r="K16">
        <f>RANK('RAW Data Summary'!J16,'RAW Data Summary'!J$2:J$18)</f>
        <v>9</v>
      </c>
      <c r="L16">
        <f>'RAW Data Summary'!L16</f>
        <v>197</v>
      </c>
      <c r="M16" s="8">
        <f t="shared" si="0"/>
        <v>6.3</v>
      </c>
      <c r="N16">
        <f t="shared" si="1"/>
        <v>5</v>
      </c>
      <c r="O16">
        <f t="shared" si="2"/>
        <v>5</v>
      </c>
      <c r="P16">
        <f t="shared" si="3"/>
        <v>0</v>
      </c>
      <c r="Q16" s="6">
        <f>Y0!O16</f>
        <v>6</v>
      </c>
      <c r="R16">
        <f t="shared" si="4"/>
        <v>-1</v>
      </c>
      <c r="S16">
        <f t="shared" si="5"/>
        <v>-1</v>
      </c>
    </row>
    <row r="17" spans="1:19">
      <c r="A17" s="16" t="str">
        <f>'RAW Data Summary'!A17</f>
        <v>United Kingdom</v>
      </c>
      <c r="B17">
        <f>RANK('RAW Data Summary'!B17,'RAW Data Summary'!B$2:B$18)</f>
        <v>13</v>
      </c>
      <c r="C17">
        <f>RANK('RAW Data Summary'!C17,'RAW Data Summary'!C$2:C$18)</f>
        <v>11</v>
      </c>
      <c r="D17">
        <f>RANK('RAW Data Summary'!D17,'RAW Data Summary'!D$2:D$18)</f>
        <v>5</v>
      </c>
      <c r="E17">
        <f>RANK('RAW Data Summary'!E17,'RAW Data Summary'!E$2:E$18)</f>
        <v>11</v>
      </c>
      <c r="F17">
        <f>RANK('RAW Data Summary'!F17,'RAW Data Summary'!F$2:F$18)</f>
        <v>3</v>
      </c>
      <c r="G17">
        <f>RANK('RAW Data Summary'!G17,'RAW Data Summary'!G$2:G$18)</f>
        <v>10</v>
      </c>
      <c r="H17">
        <f>RANK('RAW Data Summary'!H17,'RAW Data Summary'!H$2:H$18)</f>
        <v>4</v>
      </c>
      <c r="I17">
        <f>RANK('RAW Data Summary'!I17,'RAW Data Summary'!I$2:I$18)</f>
        <v>1</v>
      </c>
      <c r="J17">
        <f>RANK('RAW Data Summary'!J17,'RAW Data Summary'!J$2:J$18)</f>
        <v>3</v>
      </c>
      <c r="K17">
        <f>RANK('RAW Data Summary'!J17,'RAW Data Summary'!J$2:J$18)</f>
        <v>3</v>
      </c>
      <c r="L17">
        <f>'RAW Data Summary'!L17</f>
        <v>221</v>
      </c>
      <c r="M17" s="8">
        <f t="shared" si="0"/>
        <v>6.4</v>
      </c>
      <c r="N17">
        <f t="shared" si="1"/>
        <v>4</v>
      </c>
      <c r="O17">
        <f t="shared" si="2"/>
        <v>6</v>
      </c>
      <c r="P17">
        <f t="shared" si="3"/>
        <v>-2</v>
      </c>
      <c r="Q17" s="6">
        <f>Y0!O17</f>
        <v>3</v>
      </c>
      <c r="R17">
        <f t="shared" si="4"/>
        <v>1</v>
      </c>
      <c r="S17">
        <f t="shared" si="5"/>
        <v>3</v>
      </c>
    </row>
    <row r="18" spans="1:19">
      <c r="A18" s="16" t="str">
        <f>'RAW Data Summary'!A18</f>
        <v>United States</v>
      </c>
      <c r="B18">
        <f>RANK('RAW Data Summary'!B18,'RAW Data Summary'!B$2:B$18)</f>
        <v>14</v>
      </c>
      <c r="C18">
        <f>RANK('RAW Data Summary'!C18,'RAW Data Summary'!C$2:C$18)</f>
        <v>9</v>
      </c>
      <c r="D18">
        <f>RANK('RAW Data Summary'!D18,'RAW Data Summary'!D$2:D$18)</f>
        <v>9</v>
      </c>
      <c r="E18">
        <f>RANK('RAW Data Summary'!E18,'RAW Data Summary'!E$2:E$18)</f>
        <v>11</v>
      </c>
      <c r="F18">
        <f>RANK('RAW Data Summary'!F18,'RAW Data Summary'!F$2:F$18)</f>
        <v>1</v>
      </c>
      <c r="G18">
        <f>RANK('RAW Data Summary'!G18,'RAW Data Summary'!G$2:G$18)</f>
        <v>11</v>
      </c>
      <c r="H18">
        <f>RANK('RAW Data Summary'!H18,'RAW Data Summary'!H$2:H$18)</f>
        <v>1</v>
      </c>
      <c r="I18">
        <f>RANK('RAW Data Summary'!I18,'RAW Data Summary'!I$2:I$18)</f>
        <v>2</v>
      </c>
      <c r="J18">
        <f>RANK('RAW Data Summary'!J18,'RAW Data Summary'!J$2:J$18)</f>
        <v>4</v>
      </c>
      <c r="K18">
        <f>RANK('RAW Data Summary'!J18,'RAW Data Summary'!J$2:J$18)</f>
        <v>4</v>
      </c>
      <c r="L18">
        <f>'RAW Data Summary'!L18</f>
        <v>191</v>
      </c>
      <c r="M18" s="8">
        <f t="shared" si="0"/>
        <v>6.6</v>
      </c>
      <c r="N18">
        <f t="shared" si="1"/>
        <v>7</v>
      </c>
      <c r="O18">
        <f t="shared" si="2"/>
        <v>7</v>
      </c>
      <c r="P18">
        <f t="shared" si="3"/>
        <v>0</v>
      </c>
      <c r="Q18" s="6">
        <f>Y0!O18</f>
        <v>4</v>
      </c>
      <c r="R18">
        <f t="shared" si="4"/>
        <v>3</v>
      </c>
      <c r="S18">
        <f t="shared" si="5"/>
        <v>3</v>
      </c>
    </row>
    <row r="19" spans="1:19">
      <c r="A19" t="s">
        <v>324</v>
      </c>
      <c r="B19" s="9">
        <f>AVERAGE(B2:B18)</f>
        <v>8.7058823529411757</v>
      </c>
      <c r="C19" s="9">
        <f t="shared" ref="C19:K19" si="6">AVERAGE(C2:C18)</f>
        <v>8.8235294117647065</v>
      </c>
      <c r="D19" s="9">
        <f t="shared" si="6"/>
        <v>8.6470588235294112</v>
      </c>
      <c r="E19" s="9">
        <f t="shared" si="6"/>
        <v>8.3529411764705888</v>
      </c>
      <c r="F19" s="9">
        <f t="shared" si="6"/>
        <v>8.3529411764705888</v>
      </c>
      <c r="G19" s="9">
        <f t="shared" si="6"/>
        <v>8.6470588235294112</v>
      </c>
      <c r="H19" s="9">
        <f t="shared" si="6"/>
        <v>7.9411764705882355</v>
      </c>
      <c r="I19" s="9">
        <f t="shared" si="6"/>
        <v>8.8235294117647065</v>
      </c>
      <c r="J19" s="9">
        <f t="shared" si="6"/>
        <v>8.8235294117647065</v>
      </c>
      <c r="K19" s="9">
        <f t="shared" si="6"/>
        <v>8.8235294117647065</v>
      </c>
      <c r="M19" s="7">
        <f>CORREL(L2:L18,M2:M18)</f>
        <v>-0.92162592696592371</v>
      </c>
    </row>
    <row r="20" spans="1:19">
      <c r="P20" s="9">
        <v>1</v>
      </c>
      <c r="Q20" t="str">
        <f>INDEX($A$1:$A$19,MATCH(SMALL($Q$2:$Q$19, P20),$Q$1:$Q$19, 0))</f>
        <v>Russia</v>
      </c>
    </row>
    <row r="21" spans="1:19">
      <c r="P21">
        <v>2</v>
      </c>
      <c r="Q21" t="str">
        <f t="shared" ref="Q21:Q22" si="7">INDEX($A$1:$A$19,MATCH(SMALL($Q$2:$Q$19, P21),$Q$1:$Q$19, 0))</f>
        <v>Australia</v>
      </c>
    </row>
    <row r="22" spans="1:19">
      <c r="P22">
        <v>3</v>
      </c>
      <c r="Q22" t="str">
        <f t="shared" si="7"/>
        <v>United Kingdom</v>
      </c>
    </row>
  </sheetData>
  <conditionalFormatting sqref="A2">
    <cfRule type="top10" dxfId="6" priority="9" rank="3"/>
  </conditionalFormatting>
  <conditionalFormatting sqref="L2:L1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8">
    <cfRule type="colorScale" priority="2">
      <colorScale>
        <cfvo type="min"/>
        <cfvo type="max"/>
        <color rgb="FF63BE7B"/>
        <color rgb="FFFCFCFF"/>
      </colorScale>
    </cfRule>
  </conditionalFormatting>
  <conditionalFormatting sqref="Q2:S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8B06-BDFB-4D1B-8C10-F2A289000BE7}">
  <sheetPr codeName="Munka6"/>
  <dimension ref="A1:K19"/>
  <sheetViews>
    <sheetView workbookViewId="0"/>
  </sheetViews>
  <sheetFormatPr defaultRowHeight="14.4"/>
  <cols>
    <col min="1" max="1" width="15" customWidth="1"/>
    <col min="10" max="10" width="21.88671875" customWidth="1"/>
    <col min="11" max="11" width="25.44140625" customWidth="1"/>
  </cols>
  <sheetData>
    <row r="1" spans="1:11">
      <c r="A1" t="str">
        <f>'RAW Data Summary'!A1</f>
        <v>Countries / Software</v>
      </c>
      <c r="B1" t="str">
        <f>'RAW Data Summary'!B1</f>
        <v>Zabbix</v>
      </c>
      <c r="C1" t="str">
        <f>'RAW Data Summary'!C1</f>
        <v>OpenNMS</v>
      </c>
      <c r="D1" t="str">
        <f>'RAW Data Summary'!D1</f>
        <v>Paessler PRTG</v>
      </c>
      <c r="E1" t="str">
        <f>'RAW Data Summary'!E1</f>
        <v>Nagios</v>
      </c>
      <c r="F1" t="str">
        <f>'RAW Data Summary'!F1</f>
        <v>Solarwinds</v>
      </c>
      <c r="G1" t="str">
        <f>'RAW Data Summary'!G1</f>
        <v>Icinga</v>
      </c>
      <c r="H1" t="str">
        <f>'RAW Data Summary'!H1</f>
        <v>Dynatrace</v>
      </c>
      <c r="I1" t="str">
        <f>'RAW Data Summary'!I1</f>
        <v>Ninja One</v>
      </c>
      <c r="J1" t="str">
        <f>'RAW Data Summary'!J1</f>
        <v>ManageEngine</v>
      </c>
      <c r="K1" t="s">
        <v>523</v>
      </c>
    </row>
    <row r="2" spans="1:11">
      <c r="A2" s="17" t="str">
        <f>'RAW Data Summary'!A5</f>
        <v>Germany</v>
      </c>
      <c r="B2">
        <f>'RAW Data Summary'!B5</f>
        <v>8</v>
      </c>
      <c r="C2">
        <f>'RAW Data Summary'!C5</f>
        <v>28</v>
      </c>
      <c r="D2">
        <f>'RAW Data Summary'!D5</f>
        <v>47</v>
      </c>
      <c r="E2">
        <f>'RAW Data Summary'!E5</f>
        <v>19</v>
      </c>
      <c r="F2">
        <f>'RAW Data Summary'!F5</f>
        <v>9</v>
      </c>
      <c r="G2">
        <f>'RAW Data Summary'!G5</f>
        <v>84</v>
      </c>
      <c r="H2">
        <f>'RAW Data Summary'!H5</f>
        <v>7</v>
      </c>
      <c r="I2">
        <f>'RAW Data Summary'!I5</f>
        <v>21</v>
      </c>
      <c r="J2">
        <f>'RAW Data Summary'!J5</f>
        <v>14</v>
      </c>
      <c r="K2" s="17">
        <f t="shared" ref="K2:K18" si="0">SUM(B2:J2)</f>
        <v>237</v>
      </c>
    </row>
    <row r="3" spans="1:11">
      <c r="A3" s="16" t="str">
        <f>'RAW Data Summary'!A2</f>
        <v>Australia</v>
      </c>
      <c r="B3">
        <f>'RAW Data Summary'!B2</f>
        <v>6</v>
      </c>
      <c r="C3">
        <f>'RAW Data Summary'!C2</f>
        <v>31</v>
      </c>
      <c r="D3">
        <f>'RAW Data Summary'!D2</f>
        <v>28</v>
      </c>
      <c r="E3">
        <f>'RAW Data Summary'!E2</f>
        <v>14</v>
      </c>
      <c r="F3">
        <f>'RAW Data Summary'!F2</f>
        <v>31</v>
      </c>
      <c r="G3">
        <f>'RAW Data Summary'!G2</f>
        <v>13</v>
      </c>
      <c r="H3">
        <f>'RAW Data Summary'!H2</f>
        <v>16</v>
      </c>
      <c r="I3">
        <f>'RAW Data Summary'!I2</f>
        <v>51</v>
      </c>
      <c r="J3">
        <f>'RAW Data Summary'!J2</f>
        <v>31</v>
      </c>
      <c r="K3" s="16">
        <f t="shared" si="0"/>
        <v>221</v>
      </c>
    </row>
    <row r="4" spans="1:11">
      <c r="A4" s="17" t="str">
        <f>'RAW Data Summary'!A13</f>
        <v>Portugal</v>
      </c>
      <c r="B4">
        <f>'RAW Data Summary'!B13</f>
        <v>15</v>
      </c>
      <c r="C4">
        <f>'RAW Data Summary'!C13</f>
        <v>100</v>
      </c>
      <c r="D4">
        <f>'RAW Data Summary'!D13</f>
        <v>14</v>
      </c>
      <c r="E4">
        <f>'RAW Data Summary'!E13</f>
        <v>17</v>
      </c>
      <c r="F4">
        <f>'RAW Data Summary'!F13</f>
        <v>11</v>
      </c>
      <c r="G4">
        <f>'RAW Data Summary'!G13</f>
        <v>16</v>
      </c>
      <c r="H4">
        <f>'RAW Data Summary'!H13</f>
        <v>14</v>
      </c>
      <c r="I4">
        <f>'RAW Data Summary'!I13</f>
        <v>16</v>
      </c>
      <c r="J4">
        <f>'RAW Data Summary'!J13</f>
        <v>18</v>
      </c>
      <c r="K4" s="17">
        <f t="shared" si="0"/>
        <v>221</v>
      </c>
    </row>
    <row r="5" spans="1:11">
      <c r="A5" s="16" t="str">
        <f>'RAW Data Summary'!A17</f>
        <v>United Kingdom</v>
      </c>
      <c r="B5">
        <f>'RAW Data Summary'!B17</f>
        <v>5</v>
      </c>
      <c r="C5">
        <f>'RAW Data Summary'!C17</f>
        <v>15</v>
      </c>
      <c r="D5">
        <f>'RAW Data Summary'!D17</f>
        <v>17</v>
      </c>
      <c r="E5">
        <f>'RAW Data Summary'!E17</f>
        <v>9</v>
      </c>
      <c r="F5">
        <f>'RAW Data Summary'!F17</f>
        <v>25</v>
      </c>
      <c r="G5">
        <f>'RAW Data Summary'!G17</f>
        <v>10</v>
      </c>
      <c r="H5">
        <f>'RAW Data Summary'!H17</f>
        <v>11</v>
      </c>
      <c r="I5">
        <f>'RAW Data Summary'!I17</f>
        <v>100</v>
      </c>
      <c r="J5">
        <f>'RAW Data Summary'!J17</f>
        <v>24</v>
      </c>
      <c r="K5" s="16">
        <f t="shared" si="0"/>
        <v>216</v>
      </c>
    </row>
    <row r="6" spans="1:11">
      <c r="A6" s="17" t="str">
        <f>'RAW Data Summary'!A16</f>
        <v>Sweden</v>
      </c>
      <c r="B6">
        <f>'RAW Data Summary'!B16</f>
        <v>10</v>
      </c>
      <c r="C6">
        <f>'RAW Data Summary'!C16</f>
        <v>59</v>
      </c>
      <c r="D6">
        <f>'RAW Data Summary'!D16</f>
        <v>16</v>
      </c>
      <c r="E6">
        <f>'RAW Data Summary'!E16</f>
        <v>19</v>
      </c>
      <c r="F6">
        <f>'RAW Data Summary'!F16</f>
        <v>15</v>
      </c>
      <c r="G6">
        <f>'RAW Data Summary'!G16</f>
        <v>33</v>
      </c>
      <c r="H6">
        <f>'RAW Data Summary'!H16</f>
        <v>7</v>
      </c>
      <c r="I6">
        <f>'RAW Data Summary'!I16</f>
        <v>18</v>
      </c>
      <c r="J6">
        <f>'RAW Data Summary'!J16</f>
        <v>12</v>
      </c>
      <c r="K6" s="17">
        <f t="shared" si="0"/>
        <v>189</v>
      </c>
    </row>
    <row r="7" spans="1:11">
      <c r="A7" s="16" t="str">
        <f>'RAW Data Summary'!A18</f>
        <v>United States</v>
      </c>
      <c r="B7">
        <f>'RAW Data Summary'!B18</f>
        <v>4</v>
      </c>
      <c r="C7">
        <f>'RAW Data Summary'!C18</f>
        <v>19</v>
      </c>
      <c r="D7">
        <f>'RAW Data Summary'!D18</f>
        <v>10</v>
      </c>
      <c r="E7">
        <f>'RAW Data Summary'!E18</f>
        <v>9</v>
      </c>
      <c r="F7">
        <f>'RAW Data Summary'!F18</f>
        <v>34</v>
      </c>
      <c r="G7">
        <f>'RAW Data Summary'!G18</f>
        <v>6</v>
      </c>
      <c r="H7">
        <f>'RAW Data Summary'!H18</f>
        <v>16</v>
      </c>
      <c r="I7">
        <f>'RAW Data Summary'!I18</f>
        <v>70</v>
      </c>
      <c r="J7">
        <f>'RAW Data Summary'!J18</f>
        <v>19</v>
      </c>
      <c r="K7" s="16">
        <f t="shared" si="0"/>
        <v>187</v>
      </c>
    </row>
    <row r="8" spans="1:11">
      <c r="A8" s="17" t="str">
        <f>'RAW Data Summary'!A11</f>
        <v>Netherlands</v>
      </c>
      <c r="B8">
        <f>'RAW Data Summary'!B11</f>
        <v>15</v>
      </c>
      <c r="C8">
        <f>'RAW Data Summary'!C11</f>
        <v>31</v>
      </c>
      <c r="D8">
        <f>'RAW Data Summary'!D11</f>
        <v>41</v>
      </c>
      <c r="E8">
        <f>'RAW Data Summary'!E11</f>
        <v>17</v>
      </c>
      <c r="F8">
        <f>'RAW Data Summary'!F11</f>
        <v>15</v>
      </c>
      <c r="G8">
        <f>'RAW Data Summary'!G11</f>
        <v>27</v>
      </c>
      <c r="H8">
        <f>'RAW Data Summary'!H11</f>
        <v>9</v>
      </c>
      <c r="I8">
        <f>'RAW Data Summary'!I11</f>
        <v>17</v>
      </c>
      <c r="J8">
        <f>'RAW Data Summary'!J11</f>
        <v>15</v>
      </c>
      <c r="K8" s="17">
        <f t="shared" si="0"/>
        <v>187</v>
      </c>
    </row>
    <row r="9" spans="1:11">
      <c r="A9" s="17" t="str">
        <f>'RAW Data Summary'!A6</f>
        <v>India</v>
      </c>
      <c r="B9">
        <f>'RAW Data Summary'!B6</f>
        <v>4</v>
      </c>
      <c r="C9">
        <f>'RAW Data Summary'!C6</f>
        <v>26</v>
      </c>
      <c r="D9">
        <f>'RAW Data Summary'!D6</f>
        <v>5</v>
      </c>
      <c r="E9">
        <f>'RAW Data Summary'!E6</f>
        <v>14</v>
      </c>
      <c r="F9">
        <f>'RAW Data Summary'!F6</f>
        <v>14</v>
      </c>
      <c r="G9">
        <f>'RAW Data Summary'!G6</f>
        <v>5</v>
      </c>
      <c r="H9">
        <f>'RAW Data Summary'!H6</f>
        <v>11</v>
      </c>
      <c r="I9">
        <f>'RAW Data Summary'!I6</f>
        <v>26</v>
      </c>
      <c r="J9">
        <f>'RAW Data Summary'!J6</f>
        <v>26</v>
      </c>
      <c r="K9" s="17">
        <f t="shared" si="0"/>
        <v>131</v>
      </c>
    </row>
    <row r="10" spans="1:11">
      <c r="A10" s="17" t="str">
        <f>'RAW Data Summary'!A4</f>
        <v>France</v>
      </c>
      <c r="B10">
        <f>'RAW Data Summary'!B4</f>
        <v>13</v>
      </c>
      <c r="C10">
        <f>'RAW Data Summary'!C4</f>
        <v>13</v>
      </c>
      <c r="D10">
        <f>'RAW Data Summary'!D4</f>
        <v>18</v>
      </c>
      <c r="E10">
        <f>'RAW Data Summary'!E4</f>
        <v>21</v>
      </c>
      <c r="F10">
        <f>'RAW Data Summary'!F4</f>
        <v>7</v>
      </c>
      <c r="G10">
        <f>'RAW Data Summary'!G4</f>
        <v>17</v>
      </c>
      <c r="H10">
        <f>'RAW Data Summary'!H4</f>
        <v>11</v>
      </c>
      <c r="I10">
        <f>'RAW Data Summary'!I4</f>
        <v>23</v>
      </c>
      <c r="J10">
        <f>'RAW Data Summary'!J4</f>
        <v>7</v>
      </c>
      <c r="K10" s="17">
        <f t="shared" si="0"/>
        <v>130</v>
      </c>
    </row>
    <row r="11" spans="1:11">
      <c r="A11" s="17" t="str">
        <f>'RAW Data Summary'!A14</f>
        <v>Russia</v>
      </c>
      <c r="B11">
        <f>'RAW Data Summary'!B14</f>
        <v>57</v>
      </c>
      <c r="C11">
        <f>'RAW Data Summary'!C14</f>
        <v>18</v>
      </c>
      <c r="D11">
        <f>'RAW Data Summary'!D14</f>
        <v>10</v>
      </c>
      <c r="E11">
        <f>'RAW Data Summary'!E14</f>
        <v>7</v>
      </c>
      <c r="F11">
        <f>'RAW Data Summary'!F14</f>
        <v>4</v>
      </c>
      <c r="G11">
        <f>'RAW Data Summary'!G14</f>
        <v>6</v>
      </c>
      <c r="H11">
        <f>'RAW Data Summary'!H14</f>
        <v>3</v>
      </c>
      <c r="I11">
        <f>'RAW Data Summary'!I14</f>
        <v>4</v>
      </c>
      <c r="J11">
        <f>'RAW Data Summary'!J14</f>
        <v>11</v>
      </c>
      <c r="K11" s="17">
        <f t="shared" si="0"/>
        <v>120</v>
      </c>
    </row>
    <row r="12" spans="1:11">
      <c r="A12" s="17" t="str">
        <f>'RAW Data Summary'!A15</f>
        <v>Spain</v>
      </c>
      <c r="B12">
        <f>'RAW Data Summary'!B15</f>
        <v>10</v>
      </c>
      <c r="C12">
        <f>'RAW Data Summary'!C15</f>
        <v>9</v>
      </c>
      <c r="D12">
        <f>'RAW Data Summary'!D15</f>
        <v>11</v>
      </c>
      <c r="E12">
        <f>'RAW Data Summary'!E15</f>
        <v>26</v>
      </c>
      <c r="F12">
        <f>'RAW Data Summary'!F15</f>
        <v>4</v>
      </c>
      <c r="G12">
        <f>'RAW Data Summary'!G15</f>
        <v>17</v>
      </c>
      <c r="H12">
        <f>'RAW Data Summary'!H15</f>
        <v>11</v>
      </c>
      <c r="I12">
        <f>'RAW Data Summary'!I15</f>
        <v>19</v>
      </c>
      <c r="J12">
        <f>'RAW Data Summary'!J15</f>
        <v>10</v>
      </c>
      <c r="K12" s="17">
        <f t="shared" si="0"/>
        <v>117</v>
      </c>
    </row>
    <row r="13" spans="1:11">
      <c r="A13" s="17" t="str">
        <f>'RAW Data Summary'!A12</f>
        <v>Poland</v>
      </c>
      <c r="B13">
        <f>'RAW Data Summary'!B12</f>
        <v>18</v>
      </c>
      <c r="C13">
        <f>'RAW Data Summary'!C12</f>
        <v>22</v>
      </c>
      <c r="D13">
        <f>'RAW Data Summary'!D12</f>
        <v>6</v>
      </c>
      <c r="E13">
        <f>'RAW Data Summary'!E12</f>
        <v>14</v>
      </c>
      <c r="F13">
        <f>'RAW Data Summary'!F12</f>
        <v>7</v>
      </c>
      <c r="G13">
        <f>'RAW Data Summary'!G12</f>
        <v>14</v>
      </c>
      <c r="H13">
        <f>'RAW Data Summary'!H12</f>
        <v>11</v>
      </c>
      <c r="I13">
        <f>'RAW Data Summary'!I12</f>
        <v>10</v>
      </c>
      <c r="J13">
        <f>'RAW Data Summary'!J12</f>
        <v>12</v>
      </c>
      <c r="K13" s="17">
        <f t="shared" si="0"/>
        <v>114</v>
      </c>
    </row>
    <row r="14" spans="1:11">
      <c r="A14" s="17" t="str">
        <f>'RAW Data Summary'!A8</f>
        <v>Italy</v>
      </c>
      <c r="B14">
        <f>'RAW Data Summary'!B8</f>
        <v>9</v>
      </c>
      <c r="C14">
        <f>'RAW Data Summary'!C8</f>
        <v>28</v>
      </c>
      <c r="D14">
        <f>'RAW Data Summary'!D8</f>
        <v>9</v>
      </c>
      <c r="E14">
        <f>'RAW Data Summary'!E8</f>
        <v>12</v>
      </c>
      <c r="F14">
        <f>'RAW Data Summary'!F8</f>
        <v>4</v>
      </c>
      <c r="G14">
        <f>'RAW Data Summary'!G8</f>
        <v>13</v>
      </c>
      <c r="H14">
        <f>'RAW Data Summary'!H8</f>
        <v>7</v>
      </c>
      <c r="I14">
        <f>'RAW Data Summary'!I8</f>
        <v>14</v>
      </c>
      <c r="J14">
        <f>'RAW Data Summary'!J8</f>
        <v>14</v>
      </c>
      <c r="K14" s="17">
        <f t="shared" si="0"/>
        <v>110</v>
      </c>
    </row>
    <row r="15" spans="1:11">
      <c r="A15" s="17" t="str">
        <f>'RAW Data Summary'!A3</f>
        <v>Brazil</v>
      </c>
      <c r="B15">
        <f>'RAW Data Summary'!B3</f>
        <v>27</v>
      </c>
      <c r="C15">
        <f>'RAW Data Summary'!C3</f>
        <v>6</v>
      </c>
      <c r="D15">
        <f>'RAW Data Summary'!D3</f>
        <v>8</v>
      </c>
      <c r="E15">
        <f>'RAW Data Summary'!E3</f>
        <v>4</v>
      </c>
      <c r="F15">
        <f>'RAW Data Summary'!F3</f>
        <v>3</v>
      </c>
      <c r="G15">
        <f>'RAW Data Summary'!G3</f>
        <v>2</v>
      </c>
      <c r="H15">
        <f>'RAW Data Summary'!H3</f>
        <v>7</v>
      </c>
      <c r="I15">
        <f>'RAW Data Summary'!I3</f>
        <v>18</v>
      </c>
      <c r="J15">
        <f>'RAW Data Summary'!J3</f>
        <v>6</v>
      </c>
      <c r="K15" s="17">
        <f t="shared" si="0"/>
        <v>81</v>
      </c>
    </row>
    <row r="16" spans="1:11">
      <c r="A16" s="17" t="str">
        <f>'RAW Data Summary'!A10</f>
        <v>Mexico</v>
      </c>
      <c r="B16">
        <f>'RAW Data Summary'!B10</f>
        <v>3</v>
      </c>
      <c r="C16">
        <f>'RAW Data Summary'!C10</f>
        <v>5</v>
      </c>
      <c r="D16">
        <f>'RAW Data Summary'!D10</f>
        <v>10</v>
      </c>
      <c r="E16">
        <f>'RAW Data Summary'!E10</f>
        <v>9</v>
      </c>
      <c r="F16">
        <f>'RAW Data Summary'!F10</f>
        <v>7</v>
      </c>
      <c r="G16">
        <f>'RAW Data Summary'!G10</f>
        <v>4</v>
      </c>
      <c r="H16">
        <f>'RAW Data Summary'!H10</f>
        <v>5</v>
      </c>
      <c r="I16">
        <f>'RAW Data Summary'!I10</f>
        <v>23</v>
      </c>
      <c r="J16">
        <f>'RAW Data Summary'!J10</f>
        <v>11</v>
      </c>
      <c r="K16" s="17">
        <f t="shared" si="0"/>
        <v>77</v>
      </c>
    </row>
    <row r="17" spans="1:11">
      <c r="A17" s="17" t="str">
        <f>'RAW Data Summary'!A7</f>
        <v>Indonesia</v>
      </c>
      <c r="B17">
        <f>'RAW Data Summary'!B7</f>
        <v>4</v>
      </c>
      <c r="C17">
        <f>'RAW Data Summary'!C7</f>
        <v>11</v>
      </c>
      <c r="D17">
        <f>'RAW Data Summary'!D7</f>
        <v>10</v>
      </c>
      <c r="E17">
        <f>'RAW Data Summary'!E7</f>
        <v>4</v>
      </c>
      <c r="F17">
        <f>'RAW Data Summary'!F7</f>
        <v>4</v>
      </c>
      <c r="G17">
        <f>'RAW Data Summary'!G7</f>
        <v>2</v>
      </c>
      <c r="H17">
        <f>'RAW Data Summary'!H7</f>
        <v>2</v>
      </c>
      <c r="I17">
        <f>'RAW Data Summary'!I7</f>
        <v>26</v>
      </c>
      <c r="J17">
        <f>'RAW Data Summary'!J7</f>
        <v>8</v>
      </c>
      <c r="K17" s="17">
        <f t="shared" si="0"/>
        <v>71</v>
      </c>
    </row>
    <row r="18" spans="1:11" ht="21" customHeight="1">
      <c r="A18" s="17" t="str">
        <f>'RAW Data Summary'!A9</f>
        <v>Japan</v>
      </c>
      <c r="B18">
        <f>'RAW Data Summary'!B9</f>
        <v>25</v>
      </c>
      <c r="C18">
        <f>'RAW Data Summary'!C9</f>
        <v>5</v>
      </c>
      <c r="D18">
        <f>'RAW Data Summary'!D9</f>
        <v>4</v>
      </c>
      <c r="E18">
        <f>'RAW Data Summary'!E9</f>
        <v>4</v>
      </c>
      <c r="F18">
        <f>'RAW Data Summary'!F9</f>
        <v>3</v>
      </c>
      <c r="G18">
        <f>'RAW Data Summary'!G9</f>
        <v>2</v>
      </c>
      <c r="H18">
        <f>'RAW Data Summary'!H9</f>
        <v>3</v>
      </c>
      <c r="I18">
        <f>'RAW Data Summary'!I9</f>
        <v>2</v>
      </c>
      <c r="J18">
        <f>'RAW Data Summary'!J9</f>
        <v>4</v>
      </c>
      <c r="K18" s="17">
        <f t="shared" si="0"/>
        <v>52</v>
      </c>
    </row>
    <row r="19" spans="1:11">
      <c r="K19" s="17"/>
    </row>
  </sheetData>
  <autoFilter ref="A1:K1" xr:uid="{7BF40461-B625-4F8A-AAFF-8E7BA8C8A7DA}">
    <sortState xmlns:xlrd2="http://schemas.microsoft.com/office/spreadsheetml/2017/richdata2" ref="A2:K18">
      <sortCondition descending="1" ref="K1"/>
    </sortState>
  </autoFilter>
  <conditionalFormatting sqref="A2">
    <cfRule type="top10" dxfId="5" priority="1" rank="3"/>
  </conditionalFormatting>
  <conditionalFormatting sqref="K1:K18">
    <cfRule type="top10" priority="3" rank="3"/>
  </conditionalFormatting>
  <conditionalFormatting sqref="K2:K18">
    <cfRule type="top10" dxfId="4" priority="2" rank="3"/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{290DAC10-8659-4F31-8C8C-EAFA5456BAF3}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0DAC10-8659-4F31-8C8C-EAFA5456BA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3E61-AB9B-447F-B45B-54B16E3C12D7}">
  <sheetPr codeName="Munka7"/>
  <dimension ref="A1:M30"/>
  <sheetViews>
    <sheetView workbookViewId="0">
      <selection activeCell="C22" sqref="C22"/>
    </sheetView>
  </sheetViews>
  <sheetFormatPr defaultRowHeight="14.4"/>
  <cols>
    <col min="1" max="1" width="15.44140625" bestFit="1" customWidth="1"/>
    <col min="3" max="3" width="12.33203125" bestFit="1" customWidth="1"/>
    <col min="4" max="4" width="15.88671875" bestFit="1" customWidth="1"/>
    <col min="5" max="5" width="9.33203125" bestFit="1" customWidth="1"/>
    <col min="6" max="6" width="13" bestFit="1" customWidth="1"/>
    <col min="7" max="7" width="8.44140625" bestFit="1" customWidth="1"/>
    <col min="8" max="9" width="12.109375" bestFit="1" customWidth="1"/>
    <col min="10" max="10" width="16.44140625" bestFit="1" customWidth="1"/>
    <col min="11" max="11" width="27.33203125" bestFit="1" customWidth="1"/>
  </cols>
  <sheetData>
    <row r="1" spans="1:13" ht="15" customHeight="1">
      <c r="A1" t="str">
        <f>'RAW Data Summary'!A1</f>
        <v>Countries / Software</v>
      </c>
      <c r="B1" t="str">
        <f>'RAW Data Summary'!B1</f>
        <v>Zabbix</v>
      </c>
      <c r="C1" t="str">
        <f>'RAW Data Summary'!C1</f>
        <v>OpenNMS</v>
      </c>
      <c r="D1" t="str">
        <f>'RAW Data Summary'!D1</f>
        <v>Paessler PRTG</v>
      </c>
      <c r="E1" t="str">
        <f>'RAW Data Summary'!E1</f>
        <v>Nagios</v>
      </c>
      <c r="F1" t="str">
        <f>'RAW Data Summary'!F1</f>
        <v>Solarwinds</v>
      </c>
      <c r="G1" t="str">
        <f>'RAW Data Summary'!G1</f>
        <v>Icinga</v>
      </c>
      <c r="H1" t="str">
        <f>'RAW Data Summary'!H1</f>
        <v>Dynatrace</v>
      </c>
      <c r="I1" t="str">
        <f>'RAW Data Summary'!I1</f>
        <v>Ninja One</v>
      </c>
      <c r="J1" t="str">
        <f>'RAW Data Summary'!J1</f>
        <v>ManageEngine</v>
      </c>
      <c r="K1" s="24" t="s">
        <v>315</v>
      </c>
      <c r="L1" s="72"/>
      <c r="M1" s="72"/>
    </row>
    <row r="2" spans="1:13">
      <c r="A2" s="16" t="str">
        <f>'RAW Data Summary'!A2</f>
        <v>Australia</v>
      </c>
      <c r="B2">
        <f>'RAW Data Summary'!B2</f>
        <v>6</v>
      </c>
      <c r="C2">
        <f>'RAW Data Summary'!C2</f>
        <v>31</v>
      </c>
      <c r="D2">
        <f>'RAW Data Summary'!D2</f>
        <v>28</v>
      </c>
      <c r="E2">
        <f>'RAW Data Summary'!E2</f>
        <v>14</v>
      </c>
      <c r="F2">
        <f>'RAW Data Summary'!F2</f>
        <v>31</v>
      </c>
      <c r="G2">
        <f>'RAW Data Summary'!G2</f>
        <v>13</v>
      </c>
      <c r="H2">
        <f>'RAW Data Summary'!H2</f>
        <v>16</v>
      </c>
      <c r="I2">
        <f>'RAW Data Summary'!I2</f>
        <v>51</v>
      </c>
      <c r="J2">
        <f>'RAW Data Summary'!J2</f>
        <v>31</v>
      </c>
      <c r="K2" s="22" t="str">
        <f>INDEX($B$1:$J$1,0,MATCH(MAX($B2:$J2),$B2:$J2,0))</f>
        <v>Ninja One</v>
      </c>
    </row>
    <row r="3" spans="1:13">
      <c r="A3" s="17" t="str">
        <f>'RAW Data Summary'!A3</f>
        <v>Brazil</v>
      </c>
      <c r="B3">
        <f>'RAW Data Summary'!B3</f>
        <v>27</v>
      </c>
      <c r="C3">
        <f>'RAW Data Summary'!C3</f>
        <v>6</v>
      </c>
      <c r="D3">
        <f>'RAW Data Summary'!D3</f>
        <v>8</v>
      </c>
      <c r="E3">
        <f>'RAW Data Summary'!E3</f>
        <v>4</v>
      </c>
      <c r="F3">
        <f>'RAW Data Summary'!F3</f>
        <v>3</v>
      </c>
      <c r="G3">
        <f>'RAW Data Summary'!G3</f>
        <v>2</v>
      </c>
      <c r="H3">
        <f>'RAW Data Summary'!H3</f>
        <v>7</v>
      </c>
      <c r="I3">
        <f>'RAW Data Summary'!I3</f>
        <v>18</v>
      </c>
      <c r="J3">
        <f>'RAW Data Summary'!J3</f>
        <v>6</v>
      </c>
      <c r="K3" s="22" t="str">
        <f t="shared" ref="K3:K18" si="0">INDEX($B$1:$J$1,0,MATCH(MAX($B3:$J3),$B3:$J3,0))</f>
        <v>Zabbix</v>
      </c>
    </row>
    <row r="4" spans="1:13">
      <c r="A4" s="17" t="str">
        <f>'RAW Data Summary'!A4</f>
        <v>France</v>
      </c>
      <c r="B4">
        <f>'RAW Data Summary'!B4</f>
        <v>13</v>
      </c>
      <c r="C4">
        <f>'RAW Data Summary'!C4</f>
        <v>13</v>
      </c>
      <c r="D4">
        <f>'RAW Data Summary'!D4</f>
        <v>18</v>
      </c>
      <c r="E4">
        <f>'RAW Data Summary'!E4</f>
        <v>21</v>
      </c>
      <c r="F4">
        <f>'RAW Data Summary'!F4</f>
        <v>7</v>
      </c>
      <c r="G4">
        <f>'RAW Data Summary'!G4</f>
        <v>17</v>
      </c>
      <c r="H4">
        <f>'RAW Data Summary'!H4</f>
        <v>11</v>
      </c>
      <c r="I4">
        <f>'RAW Data Summary'!I4</f>
        <v>23</v>
      </c>
      <c r="J4">
        <f>'RAW Data Summary'!J4</f>
        <v>7</v>
      </c>
      <c r="K4" s="22" t="str">
        <f t="shared" si="0"/>
        <v>Ninja One</v>
      </c>
    </row>
    <row r="5" spans="1:13">
      <c r="A5" s="17" t="str">
        <f>'RAW Data Summary'!A5</f>
        <v>Germany</v>
      </c>
      <c r="B5">
        <f>'RAW Data Summary'!B5</f>
        <v>8</v>
      </c>
      <c r="C5">
        <f>'RAW Data Summary'!C5</f>
        <v>28</v>
      </c>
      <c r="D5">
        <f>'RAW Data Summary'!D5</f>
        <v>47</v>
      </c>
      <c r="E5">
        <f>'RAW Data Summary'!E5</f>
        <v>19</v>
      </c>
      <c r="F5">
        <f>'RAW Data Summary'!F5</f>
        <v>9</v>
      </c>
      <c r="G5">
        <f>'RAW Data Summary'!G5</f>
        <v>84</v>
      </c>
      <c r="H5">
        <f>'RAW Data Summary'!H5</f>
        <v>7</v>
      </c>
      <c r="I5">
        <f>'RAW Data Summary'!I5</f>
        <v>21</v>
      </c>
      <c r="J5">
        <f>'RAW Data Summary'!J5</f>
        <v>14</v>
      </c>
      <c r="K5" s="22" t="str">
        <f t="shared" si="0"/>
        <v>Icinga</v>
      </c>
    </row>
    <row r="6" spans="1:13">
      <c r="A6" s="17" t="str">
        <f>'RAW Data Summary'!A6</f>
        <v>India</v>
      </c>
      <c r="B6">
        <f>'RAW Data Summary'!B6</f>
        <v>4</v>
      </c>
      <c r="C6">
        <f>'RAW Data Summary'!C6</f>
        <v>26</v>
      </c>
      <c r="D6">
        <f>'RAW Data Summary'!D6</f>
        <v>5</v>
      </c>
      <c r="E6">
        <f>'RAW Data Summary'!E6</f>
        <v>14</v>
      </c>
      <c r="F6">
        <f>'RAW Data Summary'!F6</f>
        <v>14</v>
      </c>
      <c r="G6">
        <f>'RAW Data Summary'!G6</f>
        <v>5</v>
      </c>
      <c r="H6">
        <f>'RAW Data Summary'!H6</f>
        <v>11</v>
      </c>
      <c r="I6">
        <f>'RAW Data Summary'!I6</f>
        <v>26</v>
      </c>
      <c r="J6">
        <f>'RAW Data Summary'!J6</f>
        <v>26</v>
      </c>
      <c r="K6" s="22" t="str">
        <f t="shared" si="0"/>
        <v>OpenNMS</v>
      </c>
    </row>
    <row r="7" spans="1:13">
      <c r="A7" s="17" t="str">
        <f>'RAW Data Summary'!A7</f>
        <v>Indonesia</v>
      </c>
      <c r="B7">
        <f>'RAW Data Summary'!B7</f>
        <v>4</v>
      </c>
      <c r="C7">
        <f>'RAW Data Summary'!C7</f>
        <v>11</v>
      </c>
      <c r="D7">
        <f>'RAW Data Summary'!D7</f>
        <v>10</v>
      </c>
      <c r="E7">
        <f>'RAW Data Summary'!E7</f>
        <v>4</v>
      </c>
      <c r="F7">
        <f>'RAW Data Summary'!F7</f>
        <v>4</v>
      </c>
      <c r="G7">
        <f>'RAW Data Summary'!G7</f>
        <v>2</v>
      </c>
      <c r="H7">
        <f>'RAW Data Summary'!H7</f>
        <v>2</v>
      </c>
      <c r="I7">
        <f>'RAW Data Summary'!I7</f>
        <v>26</v>
      </c>
      <c r="J7">
        <f>'RAW Data Summary'!J7</f>
        <v>8</v>
      </c>
      <c r="K7" s="22" t="str">
        <f t="shared" si="0"/>
        <v>Ninja One</v>
      </c>
    </row>
    <row r="8" spans="1:13">
      <c r="A8" s="17" t="str">
        <f>'RAW Data Summary'!A8</f>
        <v>Italy</v>
      </c>
      <c r="B8">
        <f>'RAW Data Summary'!B8</f>
        <v>9</v>
      </c>
      <c r="C8">
        <f>'RAW Data Summary'!C8</f>
        <v>28</v>
      </c>
      <c r="D8">
        <f>'RAW Data Summary'!D8</f>
        <v>9</v>
      </c>
      <c r="E8">
        <f>'RAW Data Summary'!E8</f>
        <v>12</v>
      </c>
      <c r="F8">
        <f>'RAW Data Summary'!F8</f>
        <v>4</v>
      </c>
      <c r="G8">
        <f>'RAW Data Summary'!G8</f>
        <v>13</v>
      </c>
      <c r="H8">
        <f>'RAW Data Summary'!H8</f>
        <v>7</v>
      </c>
      <c r="I8">
        <f>'RAW Data Summary'!I8</f>
        <v>14</v>
      </c>
      <c r="J8">
        <f>'RAW Data Summary'!J8</f>
        <v>14</v>
      </c>
      <c r="K8" s="22" t="str">
        <f t="shared" si="0"/>
        <v>OpenNMS</v>
      </c>
    </row>
    <row r="9" spans="1:13">
      <c r="A9" s="17" t="str">
        <f>'RAW Data Summary'!A9</f>
        <v>Japan</v>
      </c>
      <c r="B9">
        <f>'RAW Data Summary'!B9</f>
        <v>25</v>
      </c>
      <c r="C9">
        <f>'RAW Data Summary'!C9</f>
        <v>5</v>
      </c>
      <c r="D9">
        <f>'RAW Data Summary'!D9</f>
        <v>4</v>
      </c>
      <c r="E9">
        <f>'RAW Data Summary'!E9</f>
        <v>4</v>
      </c>
      <c r="F9">
        <f>'RAW Data Summary'!F9</f>
        <v>3</v>
      </c>
      <c r="G9">
        <f>'RAW Data Summary'!G9</f>
        <v>2</v>
      </c>
      <c r="H9">
        <f>'RAW Data Summary'!H9</f>
        <v>3</v>
      </c>
      <c r="I9">
        <f>'RAW Data Summary'!I9</f>
        <v>2</v>
      </c>
      <c r="J9">
        <f>'RAW Data Summary'!J9</f>
        <v>4</v>
      </c>
      <c r="K9" s="22" t="str">
        <f t="shared" si="0"/>
        <v>Zabbix</v>
      </c>
    </row>
    <row r="10" spans="1:13">
      <c r="A10" s="17" t="str">
        <f>'RAW Data Summary'!A10</f>
        <v>Mexico</v>
      </c>
      <c r="B10">
        <f>'RAW Data Summary'!B10</f>
        <v>3</v>
      </c>
      <c r="C10">
        <f>'RAW Data Summary'!C10</f>
        <v>5</v>
      </c>
      <c r="D10">
        <f>'RAW Data Summary'!D10</f>
        <v>10</v>
      </c>
      <c r="E10">
        <f>'RAW Data Summary'!E10</f>
        <v>9</v>
      </c>
      <c r="F10">
        <f>'RAW Data Summary'!F10</f>
        <v>7</v>
      </c>
      <c r="G10">
        <f>'RAW Data Summary'!G10</f>
        <v>4</v>
      </c>
      <c r="H10">
        <f>'RAW Data Summary'!H10</f>
        <v>5</v>
      </c>
      <c r="I10">
        <f>'RAW Data Summary'!I10</f>
        <v>23</v>
      </c>
      <c r="J10">
        <f>'RAW Data Summary'!J10</f>
        <v>11</v>
      </c>
      <c r="K10" s="22" t="str">
        <f t="shared" si="0"/>
        <v>Ninja One</v>
      </c>
    </row>
    <row r="11" spans="1:13">
      <c r="A11" s="17" t="str">
        <f>'RAW Data Summary'!A11</f>
        <v>Netherlands</v>
      </c>
      <c r="B11">
        <f>'RAW Data Summary'!B11</f>
        <v>15</v>
      </c>
      <c r="C11">
        <f>'RAW Data Summary'!C11</f>
        <v>31</v>
      </c>
      <c r="D11">
        <f>'RAW Data Summary'!D11</f>
        <v>41</v>
      </c>
      <c r="E11">
        <f>'RAW Data Summary'!E11</f>
        <v>17</v>
      </c>
      <c r="F11">
        <f>'RAW Data Summary'!F11</f>
        <v>15</v>
      </c>
      <c r="G11">
        <f>'RAW Data Summary'!G11</f>
        <v>27</v>
      </c>
      <c r="H11">
        <f>'RAW Data Summary'!H11</f>
        <v>9</v>
      </c>
      <c r="I11">
        <f>'RAW Data Summary'!I11</f>
        <v>17</v>
      </c>
      <c r="J11">
        <f>'RAW Data Summary'!J11</f>
        <v>15</v>
      </c>
      <c r="K11" s="22" t="str">
        <f t="shared" si="0"/>
        <v>Paessler PRTG</v>
      </c>
    </row>
    <row r="12" spans="1:13">
      <c r="A12" s="17" t="str">
        <f>'RAW Data Summary'!A12</f>
        <v>Poland</v>
      </c>
      <c r="B12">
        <f>'RAW Data Summary'!B12</f>
        <v>18</v>
      </c>
      <c r="C12">
        <f>'RAW Data Summary'!C12</f>
        <v>22</v>
      </c>
      <c r="D12">
        <f>'RAW Data Summary'!D12</f>
        <v>6</v>
      </c>
      <c r="E12">
        <f>'RAW Data Summary'!E12</f>
        <v>14</v>
      </c>
      <c r="F12">
        <f>'RAW Data Summary'!F12</f>
        <v>7</v>
      </c>
      <c r="G12">
        <f>'RAW Data Summary'!G12</f>
        <v>14</v>
      </c>
      <c r="H12">
        <f>'RAW Data Summary'!H12</f>
        <v>11</v>
      </c>
      <c r="I12">
        <f>'RAW Data Summary'!I12</f>
        <v>10</v>
      </c>
      <c r="J12">
        <f>'RAW Data Summary'!J12</f>
        <v>12</v>
      </c>
      <c r="K12" s="22" t="str">
        <f t="shared" si="0"/>
        <v>OpenNMS</v>
      </c>
    </row>
    <row r="13" spans="1:13">
      <c r="A13" s="17" t="str">
        <f>'RAW Data Summary'!A13</f>
        <v>Portugal</v>
      </c>
      <c r="B13">
        <f>'RAW Data Summary'!B13</f>
        <v>15</v>
      </c>
      <c r="C13">
        <f>'RAW Data Summary'!C13</f>
        <v>100</v>
      </c>
      <c r="D13">
        <f>'RAW Data Summary'!D13</f>
        <v>14</v>
      </c>
      <c r="E13">
        <f>'RAW Data Summary'!E13</f>
        <v>17</v>
      </c>
      <c r="F13">
        <f>'RAW Data Summary'!F13</f>
        <v>11</v>
      </c>
      <c r="G13">
        <f>'RAW Data Summary'!G13</f>
        <v>16</v>
      </c>
      <c r="H13">
        <f>'RAW Data Summary'!H13</f>
        <v>14</v>
      </c>
      <c r="I13">
        <f>'RAW Data Summary'!I13</f>
        <v>16</v>
      </c>
      <c r="J13">
        <f>'RAW Data Summary'!J13</f>
        <v>18</v>
      </c>
      <c r="K13" s="22" t="str">
        <f t="shared" si="0"/>
        <v>OpenNMS</v>
      </c>
    </row>
    <row r="14" spans="1:13">
      <c r="A14" s="17" t="str">
        <f>'RAW Data Summary'!A14</f>
        <v>Russia</v>
      </c>
      <c r="B14">
        <f>'RAW Data Summary'!B14</f>
        <v>57</v>
      </c>
      <c r="C14">
        <f>'RAW Data Summary'!C14</f>
        <v>18</v>
      </c>
      <c r="D14">
        <f>'RAW Data Summary'!D14</f>
        <v>10</v>
      </c>
      <c r="E14">
        <f>'RAW Data Summary'!E14</f>
        <v>7</v>
      </c>
      <c r="F14">
        <f>'RAW Data Summary'!F14</f>
        <v>4</v>
      </c>
      <c r="G14">
        <f>'RAW Data Summary'!G14</f>
        <v>6</v>
      </c>
      <c r="H14">
        <f>'RAW Data Summary'!H14</f>
        <v>3</v>
      </c>
      <c r="I14">
        <f>'RAW Data Summary'!I14</f>
        <v>4</v>
      </c>
      <c r="J14">
        <f>'RAW Data Summary'!J14</f>
        <v>11</v>
      </c>
      <c r="K14" s="22" t="str">
        <f t="shared" si="0"/>
        <v>Zabbix</v>
      </c>
    </row>
    <row r="15" spans="1:13">
      <c r="A15" s="17" t="str">
        <f>'RAW Data Summary'!A15</f>
        <v>Spain</v>
      </c>
      <c r="B15">
        <f>'RAW Data Summary'!B15</f>
        <v>10</v>
      </c>
      <c r="C15">
        <f>'RAW Data Summary'!C15</f>
        <v>9</v>
      </c>
      <c r="D15">
        <f>'RAW Data Summary'!D15</f>
        <v>11</v>
      </c>
      <c r="E15">
        <f>'RAW Data Summary'!E15</f>
        <v>26</v>
      </c>
      <c r="F15">
        <f>'RAW Data Summary'!F15</f>
        <v>4</v>
      </c>
      <c r="G15">
        <f>'RAW Data Summary'!G15</f>
        <v>17</v>
      </c>
      <c r="H15">
        <f>'RAW Data Summary'!H15</f>
        <v>11</v>
      </c>
      <c r="I15">
        <f>'RAW Data Summary'!I15</f>
        <v>19</v>
      </c>
      <c r="J15">
        <f>'RAW Data Summary'!J15</f>
        <v>10</v>
      </c>
      <c r="K15" s="22" t="str">
        <f t="shared" si="0"/>
        <v>Nagios</v>
      </c>
    </row>
    <row r="16" spans="1:13">
      <c r="A16" s="17" t="str">
        <f>'RAW Data Summary'!A16</f>
        <v>Sweden</v>
      </c>
      <c r="B16">
        <f>'RAW Data Summary'!B16</f>
        <v>10</v>
      </c>
      <c r="C16">
        <f>'RAW Data Summary'!C16</f>
        <v>59</v>
      </c>
      <c r="D16">
        <f>'RAW Data Summary'!D16</f>
        <v>16</v>
      </c>
      <c r="E16">
        <f>'RAW Data Summary'!E16</f>
        <v>19</v>
      </c>
      <c r="F16">
        <f>'RAW Data Summary'!F16</f>
        <v>15</v>
      </c>
      <c r="G16">
        <f>'RAW Data Summary'!G16</f>
        <v>33</v>
      </c>
      <c r="H16">
        <f>'RAW Data Summary'!H16</f>
        <v>7</v>
      </c>
      <c r="I16">
        <f>'RAW Data Summary'!I16</f>
        <v>18</v>
      </c>
      <c r="J16">
        <f>'RAW Data Summary'!J16</f>
        <v>12</v>
      </c>
      <c r="K16" s="22" t="str">
        <f t="shared" si="0"/>
        <v>OpenNMS</v>
      </c>
    </row>
    <row r="17" spans="1:11">
      <c r="A17" s="16" t="str">
        <f>'RAW Data Summary'!A17</f>
        <v>United Kingdom</v>
      </c>
      <c r="B17">
        <f>'RAW Data Summary'!B17</f>
        <v>5</v>
      </c>
      <c r="C17">
        <f>'RAW Data Summary'!C17</f>
        <v>15</v>
      </c>
      <c r="D17">
        <f>'RAW Data Summary'!D17</f>
        <v>17</v>
      </c>
      <c r="E17">
        <f>'RAW Data Summary'!E17</f>
        <v>9</v>
      </c>
      <c r="F17">
        <f>'RAW Data Summary'!F17</f>
        <v>25</v>
      </c>
      <c r="G17">
        <f>'RAW Data Summary'!G17</f>
        <v>10</v>
      </c>
      <c r="H17">
        <f>'RAW Data Summary'!H17</f>
        <v>11</v>
      </c>
      <c r="I17">
        <f>'RAW Data Summary'!I17</f>
        <v>100</v>
      </c>
      <c r="J17">
        <f>'RAW Data Summary'!J17</f>
        <v>24</v>
      </c>
      <c r="K17" s="22" t="str">
        <f t="shared" si="0"/>
        <v>Ninja One</v>
      </c>
    </row>
    <row r="18" spans="1:11" ht="15" thickBot="1">
      <c r="A18" s="16" t="str">
        <f>'RAW Data Summary'!A18</f>
        <v>United States</v>
      </c>
      <c r="B18">
        <f>'RAW Data Summary'!B18</f>
        <v>4</v>
      </c>
      <c r="C18">
        <f>'RAW Data Summary'!C18</f>
        <v>19</v>
      </c>
      <c r="D18">
        <f>'RAW Data Summary'!D18</f>
        <v>10</v>
      </c>
      <c r="E18">
        <f>'RAW Data Summary'!E18</f>
        <v>9</v>
      </c>
      <c r="F18">
        <f>'RAW Data Summary'!F18</f>
        <v>34</v>
      </c>
      <c r="G18">
        <f>'RAW Data Summary'!G18</f>
        <v>6</v>
      </c>
      <c r="H18">
        <f>'RAW Data Summary'!H18</f>
        <v>16</v>
      </c>
      <c r="I18">
        <f>'RAW Data Summary'!I18</f>
        <v>70</v>
      </c>
      <c r="J18">
        <f>'RAW Data Summary'!J18</f>
        <v>19</v>
      </c>
      <c r="K18" s="23" t="str">
        <f t="shared" si="0"/>
        <v>Ninja One</v>
      </c>
    </row>
    <row r="19" spans="1:11">
      <c r="A19" s="70" t="s">
        <v>319</v>
      </c>
      <c r="B19" s="18"/>
      <c r="C19" s="18"/>
      <c r="D19" s="18"/>
      <c r="E19" s="18"/>
      <c r="F19" s="18"/>
      <c r="G19" s="18"/>
      <c r="H19" s="18"/>
      <c r="I19" s="18"/>
      <c r="J19" s="19"/>
    </row>
    <row r="20" spans="1:11" ht="15" thickBot="1">
      <c r="A20" s="71"/>
      <c r="B20" s="20">
        <f>COUNTIF($K2:$K18,$B1:$J1)</f>
        <v>3</v>
      </c>
      <c r="C20" s="20">
        <f t="shared" ref="C20:J20" si="1">COUNTIF($K2:$K18,$B1:$J1)</f>
        <v>5</v>
      </c>
      <c r="D20" s="20">
        <f t="shared" si="1"/>
        <v>1</v>
      </c>
      <c r="E20" s="20">
        <f t="shared" si="1"/>
        <v>1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6</v>
      </c>
      <c r="J20" s="21">
        <f t="shared" si="1"/>
        <v>0</v>
      </c>
    </row>
    <row r="21" spans="1:11">
      <c r="B21" s="29" t="s">
        <v>320</v>
      </c>
      <c r="C21" s="30" t="s">
        <v>321</v>
      </c>
    </row>
    <row r="22" spans="1:11">
      <c r="B22" s="25">
        <v>1</v>
      </c>
      <c r="C22" s="26" t="str">
        <f>INDEX($B$1:$J$1,MATCH(LARGE($B$20:$J$20, B22),$B$20:$J$20, 0))</f>
        <v>Ninja One</v>
      </c>
      <c r="D22" s="6"/>
      <c r="E22" s="6"/>
      <c r="F22" s="6"/>
      <c r="G22" s="6"/>
      <c r="H22" s="6"/>
      <c r="I22" s="6"/>
    </row>
    <row r="23" spans="1:11">
      <c r="B23" s="27">
        <v>2</v>
      </c>
      <c r="C23" s="26" t="str">
        <f t="shared" ref="C23:C24" si="2">INDEX($B$1:$J$1,MATCH(LARGE($B$20:$J$20, B23),$B$20:$J$20, 0))</f>
        <v>OpenNMS</v>
      </c>
    </row>
    <row r="24" spans="1:11" ht="15" thickBot="1">
      <c r="B24" s="28">
        <v>3</v>
      </c>
      <c r="C24" s="21" t="str">
        <f t="shared" si="2"/>
        <v>Zabbix</v>
      </c>
    </row>
    <row r="30" spans="1:11">
      <c r="B30" t="str">
        <f>INDEX($A$1:$J$1,MATCH(LARGE($B$20:$J$20,D3),$B$20:$J$20,0))</f>
        <v>Nagios</v>
      </c>
    </row>
  </sheetData>
  <autoFilter ref="A1:J1" xr:uid="{0324CBB5-4B3A-40AB-A963-AB3AB2725CD2}">
    <sortState xmlns:xlrd2="http://schemas.microsoft.com/office/spreadsheetml/2017/richdata2" ref="A2:J18">
      <sortCondition ref="A1"/>
    </sortState>
  </autoFilter>
  <mergeCells count="2">
    <mergeCell ref="A19:A20"/>
    <mergeCell ref="L1:M1"/>
  </mergeCells>
  <conditionalFormatting sqref="A2">
    <cfRule type="top10" dxfId="3" priority="3" rank="3"/>
  </conditionalFormatting>
  <conditionalFormatting sqref="B20:J20">
    <cfRule type="top10" dxfId="2" priority="2" rank="3"/>
  </conditionalFormatting>
  <conditionalFormatting sqref="M2:M10">
    <cfRule type="top10" dxfId="1" priority="1" rank="3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3858-6962-40DD-8813-39CADAABE1AF}">
  <sheetPr codeName="Munka8"/>
  <dimension ref="A1:AF117"/>
  <sheetViews>
    <sheetView zoomScale="70" workbookViewId="0"/>
  </sheetViews>
  <sheetFormatPr defaultRowHeight="14.4"/>
  <cols>
    <col min="1" max="1" width="19.5546875" bestFit="1" customWidth="1"/>
    <col min="10" max="10" width="14.109375" bestFit="1" customWidth="1"/>
    <col min="11" max="11" width="14.109375" customWidth="1"/>
    <col min="13" max="13" width="14.109375" bestFit="1" customWidth="1"/>
    <col min="14" max="14" width="13.33203125" bestFit="1" customWidth="1"/>
  </cols>
  <sheetData>
    <row r="1" spans="1:32">
      <c r="A1" t="str">
        <f>'RAW Data Summary'!A1</f>
        <v>Countries / Software</v>
      </c>
      <c r="B1" t="str">
        <f>'RAW Data Summary'!B1</f>
        <v>Zabbix</v>
      </c>
      <c r="C1" t="str">
        <f>'RAW Data Summary'!C1</f>
        <v>OpenNMS</v>
      </c>
      <c r="D1" t="str">
        <f>'RAW Data Summary'!D1</f>
        <v>Paessler PRTG</v>
      </c>
      <c r="E1" t="str">
        <f>'RAW Data Summary'!E1</f>
        <v>Nagios</v>
      </c>
      <c r="F1" t="str">
        <f>'RAW Data Summary'!F1</f>
        <v>Solarwinds</v>
      </c>
      <c r="G1" t="str">
        <f>'RAW Data Summary'!G1</f>
        <v>Icinga</v>
      </c>
      <c r="H1" t="str">
        <f>'RAW Data Summary'!H1</f>
        <v>Dynatrace</v>
      </c>
      <c r="I1" t="str">
        <f>'RAW Data Summary'!I1</f>
        <v>Ninja One</v>
      </c>
      <c r="J1" t="str">
        <f>'RAW Data Summary'!J1</f>
        <v>ManageEngine</v>
      </c>
      <c r="K1" t="str">
        <f>'RAW Data Summary'!K1</f>
        <v>Netdata</v>
      </c>
      <c r="L1" t="s">
        <v>327</v>
      </c>
      <c r="M1" t="s">
        <v>325</v>
      </c>
      <c r="N1" t="s">
        <v>408</v>
      </c>
      <c r="O1" t="s">
        <v>409</v>
      </c>
    </row>
    <row r="2" spans="1:32">
      <c r="A2" s="16" t="str">
        <f>'RAW Data Summary'!A2</f>
        <v>Australia</v>
      </c>
      <c r="B2">
        <f>RANK('RAW Data Summary'!B2,'RAW Data Summary'!B$2:B$18)</f>
        <v>12</v>
      </c>
      <c r="C2">
        <f>RANK('RAW Data Summary'!C2,'RAW Data Summary'!C$2:C$18)</f>
        <v>3</v>
      </c>
      <c r="D2">
        <f>RANK('RAW Data Summary'!D2,'RAW Data Summary'!D$2:D$18)</f>
        <v>3</v>
      </c>
      <c r="E2">
        <f>RANK('RAW Data Summary'!E2,'RAW Data Summary'!E$2:E$18)</f>
        <v>7</v>
      </c>
      <c r="F2">
        <f>RANK('RAW Data Summary'!F2,'RAW Data Summary'!F$2:F$18)</f>
        <v>2</v>
      </c>
      <c r="G2">
        <f>RANK('RAW Data Summary'!G2,'RAW Data Summary'!G$2:G$18)</f>
        <v>8</v>
      </c>
      <c r="H2">
        <f>RANK('RAW Data Summary'!H2,'RAW Data Summary'!H$2:H$18)</f>
        <v>1</v>
      </c>
      <c r="I2">
        <f>RANK('RAW Data Summary'!I2,'RAW Data Summary'!I$2:I$18)</f>
        <v>3</v>
      </c>
      <c r="J2">
        <f>RANK('RAW Data Summary'!J2,'RAW Data Summary'!J$2:J$18)</f>
        <v>1</v>
      </c>
      <c r="K2">
        <f>RANK('RAW Data Summary'!K2,'RAW Data Summary'!K$2:K$18)</f>
        <v>8</v>
      </c>
      <c r="L2">
        <v>1000</v>
      </c>
      <c r="M2">
        <f>'RAW Data Summary'!L2</f>
        <v>226</v>
      </c>
      <c r="N2">
        <f>L87</f>
        <v>1042.2</v>
      </c>
      <c r="O2">
        <f>RANK(N2,N$2:N$18,0)</f>
        <v>2</v>
      </c>
    </row>
    <row r="3" spans="1:32">
      <c r="A3" s="17" t="str">
        <f>'RAW Data Summary'!A3</f>
        <v>Brazil</v>
      </c>
      <c r="B3">
        <f>RANK('RAW Data Summary'!B3,'RAW Data Summary'!B$2:B$18)</f>
        <v>2</v>
      </c>
      <c r="C3">
        <f>RANK('RAW Data Summary'!C3,'RAW Data Summary'!C$2:C$18)</f>
        <v>15</v>
      </c>
      <c r="D3">
        <f>RANK('RAW Data Summary'!D3,'RAW Data Summary'!D$2:D$18)</f>
        <v>14</v>
      </c>
      <c r="E3">
        <f>RANK('RAW Data Summary'!E3,'RAW Data Summary'!E$2:E$18)</f>
        <v>15</v>
      </c>
      <c r="F3">
        <f>RANK('RAW Data Summary'!F3,'RAW Data Summary'!F$2:F$18)</f>
        <v>16</v>
      </c>
      <c r="G3">
        <f>RANK('RAW Data Summary'!G3,'RAW Data Summary'!G$2:G$18)</f>
        <v>15</v>
      </c>
      <c r="H3">
        <f>RANK('RAW Data Summary'!H3,'RAW Data Summary'!H$2:H$18)</f>
        <v>10</v>
      </c>
      <c r="I3">
        <f>RANK('RAW Data Summary'!I3,'RAW Data Summary'!I$2:I$18)</f>
        <v>10</v>
      </c>
      <c r="J3">
        <f>RANK('RAW Data Summary'!J3,'RAW Data Summary'!J$2:J$18)</f>
        <v>16</v>
      </c>
      <c r="K3">
        <f>RANK('RAW Data Summary'!K3,'RAW Data Summary'!K$2:K$18)</f>
        <v>12</v>
      </c>
      <c r="L3">
        <v>1000</v>
      </c>
      <c r="M3">
        <f>'RAW Data Summary'!L3</f>
        <v>84</v>
      </c>
      <c r="N3">
        <f t="shared" ref="N3:N18" si="0">L88</f>
        <v>1003</v>
      </c>
      <c r="O3">
        <f t="shared" ref="O3:O18" si="1">RANK(N3,N$2:N$18,0)</f>
        <v>9</v>
      </c>
    </row>
    <row r="4" spans="1:32">
      <c r="A4" s="17" t="str">
        <f>'RAW Data Summary'!A4</f>
        <v>France</v>
      </c>
      <c r="B4">
        <f>RANK('RAW Data Summary'!B4,'RAW Data Summary'!B$2:B$18)</f>
        <v>7</v>
      </c>
      <c r="C4">
        <f>RANK('RAW Data Summary'!C4,'RAW Data Summary'!C$2:C$18)</f>
        <v>12</v>
      </c>
      <c r="D4">
        <f>RANK('RAW Data Summary'!D4,'RAW Data Summary'!D$2:D$18)</f>
        <v>4</v>
      </c>
      <c r="E4">
        <f>RANK('RAW Data Summary'!E4,'RAW Data Summary'!E$2:E$18)</f>
        <v>2</v>
      </c>
      <c r="F4">
        <f>RANK('RAW Data Summary'!F4,'RAW Data Summary'!F$2:F$18)</f>
        <v>9</v>
      </c>
      <c r="G4">
        <f>RANK('RAW Data Summary'!G4,'RAW Data Summary'!G$2:G$18)</f>
        <v>4</v>
      </c>
      <c r="H4">
        <f>RANK('RAW Data Summary'!H4,'RAW Data Summary'!H$2:H$18)</f>
        <v>4</v>
      </c>
      <c r="I4">
        <f>RANK('RAW Data Summary'!I4,'RAW Data Summary'!I$2:I$18)</f>
        <v>6</v>
      </c>
      <c r="J4">
        <f>RANK('RAW Data Summary'!J4,'RAW Data Summary'!J$2:J$18)</f>
        <v>15</v>
      </c>
      <c r="K4">
        <f>RANK('RAW Data Summary'!K4,'RAW Data Summary'!K$2:K$18)</f>
        <v>4</v>
      </c>
      <c r="L4">
        <v>1000</v>
      </c>
      <c r="M4">
        <f>'RAW Data Summary'!L4</f>
        <v>137</v>
      </c>
      <c r="N4">
        <f t="shared" si="0"/>
        <v>992.1</v>
      </c>
      <c r="O4">
        <f t="shared" si="1"/>
        <v>10</v>
      </c>
      <c r="Q4" s="73" t="s">
        <v>426</v>
      </c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>
      <c r="A5" s="17" t="str">
        <f>'RAW Data Summary'!A5</f>
        <v>Germany</v>
      </c>
      <c r="B5">
        <f>RANK('RAW Data Summary'!B5,'RAW Data Summary'!B$2:B$18)</f>
        <v>11</v>
      </c>
      <c r="C5">
        <f>RANK('RAW Data Summary'!C5,'RAW Data Summary'!C$2:C$18)</f>
        <v>5</v>
      </c>
      <c r="D5">
        <f>RANK('RAW Data Summary'!D5,'RAW Data Summary'!D$2:D$18)</f>
        <v>1</v>
      </c>
      <c r="E5">
        <f>RANK('RAW Data Summary'!E5,'RAW Data Summary'!E$2:E$18)</f>
        <v>3</v>
      </c>
      <c r="F5">
        <f>RANK('RAW Data Summary'!F5,'RAW Data Summary'!F$2:F$18)</f>
        <v>8</v>
      </c>
      <c r="G5">
        <f>RANK('RAW Data Summary'!G5,'RAW Data Summary'!G$2:G$18)</f>
        <v>1</v>
      </c>
      <c r="H5">
        <f>RANK('RAW Data Summary'!H5,'RAW Data Summary'!H$2:H$18)</f>
        <v>10</v>
      </c>
      <c r="I5">
        <f>RANK('RAW Data Summary'!I5,'RAW Data Summary'!I$2:I$18)</f>
        <v>8</v>
      </c>
      <c r="J5">
        <f>RANK('RAW Data Summary'!J5,'RAW Data Summary'!J$2:J$18)</f>
        <v>7</v>
      </c>
      <c r="K5">
        <f>RANK('RAW Data Summary'!K5,'RAW Data Summary'!K$2:K$18)</f>
        <v>2</v>
      </c>
      <c r="L5">
        <v>1000</v>
      </c>
      <c r="M5">
        <f>'RAW Data Summary'!L5</f>
        <v>245</v>
      </c>
      <c r="N5">
        <f t="shared" si="0"/>
        <v>1014.4</v>
      </c>
      <c r="O5">
        <f t="shared" si="1"/>
        <v>6</v>
      </c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>
      <c r="A6" s="17" t="str">
        <f>'RAW Data Summary'!A6</f>
        <v>India</v>
      </c>
      <c r="B6">
        <f>RANK('RAW Data Summary'!B6,'RAW Data Summary'!B$2:B$18)</f>
        <v>14</v>
      </c>
      <c r="C6">
        <f>RANK('RAW Data Summary'!C6,'RAW Data Summary'!C$2:C$18)</f>
        <v>7</v>
      </c>
      <c r="D6">
        <f>RANK('RAW Data Summary'!D6,'RAW Data Summary'!D$2:D$18)</f>
        <v>16</v>
      </c>
      <c r="E6">
        <f>RANK('RAW Data Summary'!E6,'RAW Data Summary'!E$2:E$18)</f>
        <v>7</v>
      </c>
      <c r="F6">
        <f>RANK('RAW Data Summary'!F6,'RAW Data Summary'!F$2:F$18)</f>
        <v>6</v>
      </c>
      <c r="G6">
        <f>RANK('RAW Data Summary'!G6,'RAW Data Summary'!G$2:G$18)</f>
        <v>13</v>
      </c>
      <c r="H6">
        <f>RANK('RAW Data Summary'!H6,'RAW Data Summary'!H$2:H$18)</f>
        <v>4</v>
      </c>
      <c r="I6">
        <f>RANK('RAW Data Summary'!I6,'RAW Data Summary'!I$2:I$18)</f>
        <v>4</v>
      </c>
      <c r="J6">
        <f>RANK('RAW Data Summary'!J6,'RAW Data Summary'!J$2:J$18)</f>
        <v>2</v>
      </c>
      <c r="K6">
        <f>RANK('RAW Data Summary'!K6,'RAW Data Summary'!K$2:K$18)</f>
        <v>14</v>
      </c>
      <c r="L6">
        <v>1000</v>
      </c>
      <c r="M6">
        <f>'RAW Data Summary'!L6</f>
        <v>133</v>
      </c>
      <c r="N6">
        <f t="shared" si="0"/>
        <v>972.8</v>
      </c>
      <c r="O6">
        <f t="shared" si="1"/>
        <v>13</v>
      </c>
      <c r="Q6" t="s">
        <v>427</v>
      </c>
    </row>
    <row r="7" spans="1:32">
      <c r="A7" s="17" t="str">
        <f>'RAW Data Summary'!A7</f>
        <v>Indonesia</v>
      </c>
      <c r="B7">
        <f>RANK('RAW Data Summary'!B7,'RAW Data Summary'!B$2:B$18)</f>
        <v>14</v>
      </c>
      <c r="C7">
        <f>RANK('RAW Data Summary'!C7,'RAW Data Summary'!C$2:C$18)</f>
        <v>13</v>
      </c>
      <c r="D7">
        <f>RANK('RAW Data Summary'!D7,'RAW Data Summary'!D$2:D$18)</f>
        <v>9</v>
      </c>
      <c r="E7">
        <f>RANK('RAW Data Summary'!E7,'RAW Data Summary'!E$2:E$18)</f>
        <v>15</v>
      </c>
      <c r="F7">
        <f>RANK('RAW Data Summary'!F7,'RAW Data Summary'!F$2:F$18)</f>
        <v>12</v>
      </c>
      <c r="G7">
        <f>RANK('RAW Data Summary'!G7,'RAW Data Summary'!G$2:G$18)</f>
        <v>15</v>
      </c>
      <c r="H7">
        <f>RANK('RAW Data Summary'!H7,'RAW Data Summary'!H$2:H$18)</f>
        <v>17</v>
      </c>
      <c r="I7">
        <f>RANK('RAW Data Summary'!I7,'RAW Data Summary'!I$2:I$18)</f>
        <v>4</v>
      </c>
      <c r="J7">
        <f>RANK('RAW Data Summary'!J7,'RAW Data Summary'!J$2:J$18)</f>
        <v>14</v>
      </c>
      <c r="K7">
        <f>RANK('RAW Data Summary'!K7,'RAW Data Summary'!K$2:K$18)</f>
        <v>14</v>
      </c>
      <c r="L7">
        <v>1000</v>
      </c>
      <c r="M7">
        <f>'RAW Data Summary'!L7</f>
        <v>73</v>
      </c>
      <c r="N7">
        <f t="shared" si="0"/>
        <v>952.9</v>
      </c>
      <c r="O7">
        <f t="shared" si="1"/>
        <v>17</v>
      </c>
    </row>
    <row r="8" spans="1:32">
      <c r="A8" s="17" t="str">
        <f>'RAW Data Summary'!A8</f>
        <v>Italy</v>
      </c>
      <c r="B8">
        <f>RANK('RAW Data Summary'!B8,'RAW Data Summary'!B$2:B$18)</f>
        <v>10</v>
      </c>
      <c r="C8">
        <f>RANK('RAW Data Summary'!C8,'RAW Data Summary'!C$2:C$18)</f>
        <v>5</v>
      </c>
      <c r="D8">
        <f>RANK('RAW Data Summary'!D8,'RAW Data Summary'!D$2:D$18)</f>
        <v>13</v>
      </c>
      <c r="E8">
        <f>RANK('RAW Data Summary'!E8,'RAW Data Summary'!E$2:E$18)</f>
        <v>10</v>
      </c>
      <c r="F8">
        <f>RANK('RAW Data Summary'!F8,'RAW Data Summary'!F$2:F$18)</f>
        <v>12</v>
      </c>
      <c r="G8">
        <f>RANK('RAW Data Summary'!G8,'RAW Data Summary'!G$2:G$18)</f>
        <v>8</v>
      </c>
      <c r="H8">
        <f>RANK('RAW Data Summary'!H8,'RAW Data Summary'!H$2:H$18)</f>
        <v>10</v>
      </c>
      <c r="I8">
        <f>RANK('RAW Data Summary'!I8,'RAW Data Summary'!I$2:I$18)</f>
        <v>14</v>
      </c>
      <c r="J8">
        <f>RANK('RAW Data Summary'!J8,'RAW Data Summary'!J$2:J$18)</f>
        <v>7</v>
      </c>
      <c r="K8">
        <f>RANK('RAW Data Summary'!K8,'RAW Data Summary'!K$2:K$18)</f>
        <v>12</v>
      </c>
      <c r="L8">
        <v>1000</v>
      </c>
      <c r="M8">
        <f>'RAW Data Summary'!L8</f>
        <v>113</v>
      </c>
      <c r="N8">
        <f t="shared" si="0"/>
        <v>966.8</v>
      </c>
      <c r="O8">
        <f t="shared" si="1"/>
        <v>15</v>
      </c>
    </row>
    <row r="9" spans="1:32">
      <c r="A9" s="17" t="str">
        <f>'RAW Data Summary'!A9</f>
        <v>Japan</v>
      </c>
      <c r="B9">
        <f>RANK('RAW Data Summary'!B9,'RAW Data Summary'!B$2:B$18)</f>
        <v>3</v>
      </c>
      <c r="C9">
        <f>RANK('RAW Data Summary'!C9,'RAW Data Summary'!C$2:C$18)</f>
        <v>16</v>
      </c>
      <c r="D9">
        <f>RANK('RAW Data Summary'!D9,'RAW Data Summary'!D$2:D$18)</f>
        <v>17</v>
      </c>
      <c r="E9">
        <f>RANK('RAW Data Summary'!E9,'RAW Data Summary'!E$2:E$18)</f>
        <v>15</v>
      </c>
      <c r="F9">
        <f>RANK('RAW Data Summary'!F9,'RAW Data Summary'!F$2:F$18)</f>
        <v>16</v>
      </c>
      <c r="G9">
        <f>RANK('RAW Data Summary'!G9,'RAW Data Summary'!G$2:G$18)</f>
        <v>15</v>
      </c>
      <c r="H9">
        <f>RANK('RAW Data Summary'!H9,'RAW Data Summary'!H$2:H$18)</f>
        <v>15</v>
      </c>
      <c r="I9">
        <f>RANK('RAW Data Summary'!I9,'RAW Data Summary'!I$2:I$18)</f>
        <v>17</v>
      </c>
      <c r="J9">
        <f>RANK('RAW Data Summary'!J9,'RAW Data Summary'!J$2:J$18)</f>
        <v>17</v>
      </c>
      <c r="K9">
        <f>RANK('RAW Data Summary'!K9,'RAW Data Summary'!K$2:K$18)</f>
        <v>16</v>
      </c>
      <c r="L9">
        <v>1000</v>
      </c>
      <c r="M9">
        <f>'RAW Data Summary'!L9</f>
        <v>53</v>
      </c>
      <c r="N9">
        <f t="shared" si="0"/>
        <v>972.3</v>
      </c>
      <c r="O9">
        <f t="shared" si="1"/>
        <v>14</v>
      </c>
    </row>
    <row r="10" spans="1:32">
      <c r="A10" s="17" t="str">
        <f>'RAW Data Summary'!A10</f>
        <v>Mexico</v>
      </c>
      <c r="B10">
        <f>RANK('RAW Data Summary'!B10,'RAW Data Summary'!B$2:B$18)</f>
        <v>17</v>
      </c>
      <c r="C10">
        <f>RANK('RAW Data Summary'!C10,'RAW Data Summary'!C$2:C$18)</f>
        <v>16</v>
      </c>
      <c r="D10">
        <f>RANK('RAW Data Summary'!D10,'RAW Data Summary'!D$2:D$18)</f>
        <v>9</v>
      </c>
      <c r="E10">
        <f>RANK('RAW Data Summary'!E10,'RAW Data Summary'!E$2:E$18)</f>
        <v>11</v>
      </c>
      <c r="F10">
        <f>RANK('RAW Data Summary'!F10,'RAW Data Summary'!F$2:F$18)</f>
        <v>9</v>
      </c>
      <c r="G10">
        <f>RANK('RAW Data Summary'!G10,'RAW Data Summary'!G$2:G$18)</f>
        <v>14</v>
      </c>
      <c r="H10">
        <f>RANK('RAW Data Summary'!H10,'RAW Data Summary'!H$2:H$18)</f>
        <v>14</v>
      </c>
      <c r="I10">
        <f>RANK('RAW Data Summary'!I10,'RAW Data Summary'!I$2:I$18)</f>
        <v>6</v>
      </c>
      <c r="J10">
        <f>RANK('RAW Data Summary'!J10,'RAW Data Summary'!J$2:J$18)</f>
        <v>11</v>
      </c>
      <c r="K10">
        <f>RANK('RAW Data Summary'!K10,'RAW Data Summary'!K$2:K$18)</f>
        <v>16</v>
      </c>
      <c r="L10">
        <v>1000</v>
      </c>
      <c r="M10">
        <f>'RAW Data Summary'!L10</f>
        <v>78</v>
      </c>
      <c r="N10">
        <f t="shared" si="0"/>
        <v>954.9</v>
      </c>
      <c r="O10">
        <f t="shared" si="1"/>
        <v>16</v>
      </c>
    </row>
    <row r="11" spans="1:32">
      <c r="A11" s="17" t="str">
        <f>'RAW Data Summary'!A11</f>
        <v>Netherlands</v>
      </c>
      <c r="B11">
        <f>RANK('RAW Data Summary'!B11,'RAW Data Summary'!B$2:B$18)</f>
        <v>5</v>
      </c>
      <c r="C11">
        <f>RANK('RAW Data Summary'!C11,'RAW Data Summary'!C$2:C$18)</f>
        <v>3</v>
      </c>
      <c r="D11">
        <f>RANK('RAW Data Summary'!D11,'RAW Data Summary'!D$2:D$18)</f>
        <v>2</v>
      </c>
      <c r="E11">
        <f>RANK('RAW Data Summary'!E11,'RAW Data Summary'!E$2:E$18)</f>
        <v>5</v>
      </c>
      <c r="F11">
        <f>RANK('RAW Data Summary'!F11,'RAW Data Summary'!F$2:F$18)</f>
        <v>4</v>
      </c>
      <c r="G11">
        <f>RANK('RAW Data Summary'!G11,'RAW Data Summary'!G$2:G$18)</f>
        <v>3</v>
      </c>
      <c r="H11">
        <f>RANK('RAW Data Summary'!H11,'RAW Data Summary'!H$2:H$18)</f>
        <v>9</v>
      </c>
      <c r="I11">
        <f>RANK('RAW Data Summary'!I11,'RAW Data Summary'!I$2:I$18)</f>
        <v>12</v>
      </c>
      <c r="J11">
        <f>RANK('RAW Data Summary'!J11,'RAW Data Summary'!J$2:J$18)</f>
        <v>6</v>
      </c>
      <c r="K11">
        <f>RANK('RAW Data Summary'!K11,'RAW Data Summary'!K$2:K$18)</f>
        <v>1</v>
      </c>
      <c r="L11">
        <v>1000</v>
      </c>
      <c r="M11">
        <f>'RAW Data Summary'!L11</f>
        <v>196</v>
      </c>
      <c r="N11">
        <f t="shared" si="0"/>
        <v>1017.4</v>
      </c>
      <c r="O11">
        <f t="shared" si="1"/>
        <v>5</v>
      </c>
      <c r="Q11" t="s">
        <v>428</v>
      </c>
    </row>
    <row r="12" spans="1:32">
      <c r="A12" s="17" t="str">
        <f>'RAW Data Summary'!A12</f>
        <v>Poland</v>
      </c>
      <c r="B12">
        <f>RANK('RAW Data Summary'!B12,'RAW Data Summary'!B$2:B$18)</f>
        <v>4</v>
      </c>
      <c r="C12">
        <f>RANK('RAW Data Summary'!C12,'RAW Data Summary'!C$2:C$18)</f>
        <v>8</v>
      </c>
      <c r="D12">
        <f>RANK('RAW Data Summary'!D12,'RAW Data Summary'!D$2:D$18)</f>
        <v>15</v>
      </c>
      <c r="E12">
        <f>RANK('RAW Data Summary'!E12,'RAW Data Summary'!E$2:E$18)</f>
        <v>7</v>
      </c>
      <c r="F12">
        <f>RANK('RAW Data Summary'!F12,'RAW Data Summary'!F$2:F$18)</f>
        <v>9</v>
      </c>
      <c r="G12">
        <f>RANK('RAW Data Summary'!G12,'RAW Data Summary'!G$2:G$18)</f>
        <v>7</v>
      </c>
      <c r="H12">
        <f>RANK('RAW Data Summary'!H12,'RAW Data Summary'!H$2:H$18)</f>
        <v>4</v>
      </c>
      <c r="I12">
        <f>RANK('RAW Data Summary'!I12,'RAW Data Summary'!I$2:I$18)</f>
        <v>15</v>
      </c>
      <c r="J12">
        <f>RANK('RAW Data Summary'!J12,'RAW Data Summary'!J$2:J$18)</f>
        <v>9</v>
      </c>
      <c r="K12">
        <f>RANK('RAW Data Summary'!K12,'RAW Data Summary'!K$2:K$18)</f>
        <v>6</v>
      </c>
      <c r="L12">
        <v>1000</v>
      </c>
      <c r="M12">
        <f>'RAW Data Summary'!L12</f>
        <v>120</v>
      </c>
      <c r="N12">
        <f t="shared" si="0"/>
        <v>992.1</v>
      </c>
      <c r="O12">
        <f t="shared" si="1"/>
        <v>10</v>
      </c>
    </row>
    <row r="13" spans="1:32">
      <c r="A13" s="17" t="str">
        <f>'RAW Data Summary'!A13</f>
        <v>Portugal</v>
      </c>
      <c r="B13">
        <f>RANK('RAW Data Summary'!B13,'RAW Data Summary'!B$2:B$18)</f>
        <v>5</v>
      </c>
      <c r="C13">
        <f>RANK('RAW Data Summary'!C13,'RAW Data Summary'!C$2:C$18)</f>
        <v>1</v>
      </c>
      <c r="D13">
        <f>RANK('RAW Data Summary'!D13,'RAW Data Summary'!D$2:D$18)</f>
        <v>7</v>
      </c>
      <c r="E13">
        <f>RANK('RAW Data Summary'!E13,'RAW Data Summary'!E$2:E$18)</f>
        <v>5</v>
      </c>
      <c r="F13">
        <f>RANK('RAW Data Summary'!F13,'RAW Data Summary'!F$2:F$18)</f>
        <v>7</v>
      </c>
      <c r="G13">
        <f>RANK('RAW Data Summary'!G13,'RAW Data Summary'!G$2:G$18)</f>
        <v>6</v>
      </c>
      <c r="H13">
        <f>RANK('RAW Data Summary'!H13,'RAW Data Summary'!H$2:H$18)</f>
        <v>3</v>
      </c>
      <c r="I13">
        <f>RANK('RAW Data Summary'!I13,'RAW Data Summary'!I$2:I$18)</f>
        <v>13</v>
      </c>
      <c r="J13">
        <f>RANK('RAW Data Summary'!J13,'RAW Data Summary'!J$2:J$18)</f>
        <v>5</v>
      </c>
      <c r="K13">
        <f>RANK('RAW Data Summary'!K13,'RAW Data Summary'!K$2:K$18)</f>
        <v>4</v>
      </c>
      <c r="L13">
        <v>1000</v>
      </c>
      <c r="M13">
        <f>'RAW Data Summary'!L13</f>
        <v>228</v>
      </c>
      <c r="N13">
        <f t="shared" si="0"/>
        <v>1014.4</v>
      </c>
      <c r="O13">
        <f t="shared" si="1"/>
        <v>6</v>
      </c>
    </row>
    <row r="14" spans="1:32">
      <c r="A14" s="17" t="str">
        <f>'RAW Data Summary'!A14</f>
        <v>Russia</v>
      </c>
      <c r="B14">
        <f>RANK('RAW Data Summary'!B14,'RAW Data Summary'!B$2:B$18)</f>
        <v>1</v>
      </c>
      <c r="C14">
        <f>RANK('RAW Data Summary'!C14,'RAW Data Summary'!C$2:C$18)</f>
        <v>10</v>
      </c>
      <c r="D14">
        <f>RANK('RAW Data Summary'!D14,'RAW Data Summary'!D$2:D$18)</f>
        <v>9</v>
      </c>
      <c r="E14">
        <f>RANK('RAW Data Summary'!E14,'RAW Data Summary'!E$2:E$18)</f>
        <v>14</v>
      </c>
      <c r="F14">
        <f>RANK('RAW Data Summary'!F14,'RAW Data Summary'!F$2:F$18)</f>
        <v>12</v>
      </c>
      <c r="G14">
        <f>RANK('RAW Data Summary'!G14,'RAW Data Summary'!G$2:G$18)</f>
        <v>11</v>
      </c>
      <c r="H14">
        <f>RANK('RAW Data Summary'!H14,'RAW Data Summary'!H$2:H$18)</f>
        <v>15</v>
      </c>
      <c r="I14">
        <f>RANK('RAW Data Summary'!I14,'RAW Data Summary'!I$2:I$18)</f>
        <v>16</v>
      </c>
      <c r="J14">
        <f>RANK('RAW Data Summary'!J14,'RAW Data Summary'!J$2:J$18)</f>
        <v>11</v>
      </c>
      <c r="K14">
        <f>RANK('RAW Data Summary'!K14,'RAW Data Summary'!K$2:K$18)</f>
        <v>8</v>
      </c>
      <c r="L14">
        <v>1000</v>
      </c>
      <c r="M14">
        <f>'RAW Data Summary'!L14</f>
        <v>125</v>
      </c>
      <c r="N14">
        <f t="shared" si="0"/>
        <v>1059.5999999999999</v>
      </c>
      <c r="O14">
        <f t="shared" si="1"/>
        <v>1</v>
      </c>
    </row>
    <row r="15" spans="1:32">
      <c r="A15" s="17" t="str">
        <f>'RAW Data Summary'!A15</f>
        <v>Spain</v>
      </c>
      <c r="B15">
        <f>RANK('RAW Data Summary'!B15,'RAW Data Summary'!B$2:B$18)</f>
        <v>8</v>
      </c>
      <c r="C15">
        <f>RANK('RAW Data Summary'!C15,'RAW Data Summary'!C$2:C$18)</f>
        <v>14</v>
      </c>
      <c r="D15">
        <f>RANK('RAW Data Summary'!D15,'RAW Data Summary'!D$2:D$18)</f>
        <v>8</v>
      </c>
      <c r="E15">
        <f>RANK('RAW Data Summary'!E15,'RAW Data Summary'!E$2:E$18)</f>
        <v>1</v>
      </c>
      <c r="F15">
        <f>RANK('RAW Data Summary'!F15,'RAW Data Summary'!F$2:F$18)</f>
        <v>12</v>
      </c>
      <c r="G15">
        <f>RANK('RAW Data Summary'!G15,'RAW Data Summary'!G$2:G$18)</f>
        <v>4</v>
      </c>
      <c r="H15">
        <f>RANK('RAW Data Summary'!H15,'RAW Data Summary'!H$2:H$18)</f>
        <v>4</v>
      </c>
      <c r="I15">
        <f>RANK('RAW Data Summary'!I15,'RAW Data Summary'!I$2:I$18)</f>
        <v>9</v>
      </c>
      <c r="J15">
        <f>RANK('RAW Data Summary'!J15,'RAW Data Summary'!J$2:J$18)</f>
        <v>13</v>
      </c>
      <c r="K15">
        <f>RANK('RAW Data Summary'!K15,'RAW Data Summary'!K$2:K$18)</f>
        <v>6</v>
      </c>
      <c r="L15">
        <v>1000</v>
      </c>
      <c r="M15">
        <f>'RAW Data Summary'!L15</f>
        <v>123</v>
      </c>
      <c r="N15">
        <f t="shared" si="0"/>
        <v>992.1</v>
      </c>
      <c r="O15">
        <f t="shared" si="1"/>
        <v>10</v>
      </c>
      <c r="Q15" t="s">
        <v>429</v>
      </c>
    </row>
    <row r="16" spans="1:32">
      <c r="A16" s="17" t="str">
        <f>'RAW Data Summary'!A16</f>
        <v>Sweden</v>
      </c>
      <c r="B16">
        <f>RANK('RAW Data Summary'!B16,'RAW Data Summary'!B$2:B$18)</f>
        <v>8</v>
      </c>
      <c r="C16">
        <f>RANK('RAW Data Summary'!C16,'RAW Data Summary'!C$2:C$18)</f>
        <v>2</v>
      </c>
      <c r="D16">
        <f>RANK('RAW Data Summary'!D16,'RAW Data Summary'!D$2:D$18)</f>
        <v>6</v>
      </c>
      <c r="E16">
        <f>RANK('RAW Data Summary'!E16,'RAW Data Summary'!E$2:E$18)</f>
        <v>3</v>
      </c>
      <c r="F16">
        <f>RANK('RAW Data Summary'!F16,'RAW Data Summary'!F$2:F$18)</f>
        <v>4</v>
      </c>
      <c r="G16">
        <f>RANK('RAW Data Summary'!G16,'RAW Data Summary'!G$2:G$18)</f>
        <v>2</v>
      </c>
      <c r="H16">
        <f>RANK('RAW Data Summary'!H16,'RAW Data Summary'!H$2:H$18)</f>
        <v>10</v>
      </c>
      <c r="I16">
        <f>RANK('RAW Data Summary'!I16,'RAW Data Summary'!I$2:I$18)</f>
        <v>10</v>
      </c>
      <c r="J16">
        <f>RANK('RAW Data Summary'!J16,'RAW Data Summary'!J$2:J$18)</f>
        <v>9</v>
      </c>
      <c r="K16">
        <f>RANK('RAW Data Summary'!K16,'RAW Data Summary'!K$2:K$18)</f>
        <v>2</v>
      </c>
      <c r="L16">
        <v>1000</v>
      </c>
      <c r="M16">
        <f>'RAW Data Summary'!L16</f>
        <v>197</v>
      </c>
      <c r="N16">
        <f t="shared" si="0"/>
        <v>1014.4</v>
      </c>
      <c r="O16">
        <f t="shared" si="1"/>
        <v>6</v>
      </c>
    </row>
    <row r="17" spans="1:15">
      <c r="A17" s="16" t="str">
        <f>'RAW Data Summary'!A17</f>
        <v>United Kingdom</v>
      </c>
      <c r="B17">
        <f>RANK('RAW Data Summary'!B17,'RAW Data Summary'!B$2:B$18)</f>
        <v>13</v>
      </c>
      <c r="C17">
        <f>RANK('RAW Data Summary'!C17,'RAW Data Summary'!C$2:C$18)</f>
        <v>11</v>
      </c>
      <c r="D17">
        <f>RANK('RAW Data Summary'!D17,'RAW Data Summary'!D$2:D$18)</f>
        <v>5</v>
      </c>
      <c r="E17">
        <f>RANK('RAW Data Summary'!E17,'RAW Data Summary'!E$2:E$18)</f>
        <v>11</v>
      </c>
      <c r="F17">
        <f>RANK('RAW Data Summary'!F17,'RAW Data Summary'!F$2:F$18)</f>
        <v>3</v>
      </c>
      <c r="G17">
        <f>RANK('RAW Data Summary'!G17,'RAW Data Summary'!G$2:G$18)</f>
        <v>10</v>
      </c>
      <c r="H17">
        <f>RANK('RAW Data Summary'!H17,'RAW Data Summary'!H$2:H$18)</f>
        <v>4</v>
      </c>
      <c r="I17">
        <f>RANK('RAW Data Summary'!I17,'RAW Data Summary'!I$2:I$18)</f>
        <v>1</v>
      </c>
      <c r="J17">
        <f>RANK('RAW Data Summary'!J17,'RAW Data Summary'!J$2:J$18)</f>
        <v>3</v>
      </c>
      <c r="K17">
        <f>RANK('RAW Data Summary'!K17,'RAW Data Summary'!K$2:K$18)</f>
        <v>8</v>
      </c>
      <c r="L17">
        <v>1000</v>
      </c>
      <c r="M17">
        <f>'RAW Data Summary'!L17</f>
        <v>221</v>
      </c>
      <c r="N17">
        <f t="shared" si="0"/>
        <v>1020.9</v>
      </c>
      <c r="O17">
        <f t="shared" si="1"/>
        <v>3</v>
      </c>
    </row>
    <row r="18" spans="1:15">
      <c r="A18" s="16" t="str">
        <f>'RAW Data Summary'!A18</f>
        <v>United States</v>
      </c>
      <c r="B18">
        <f>RANK('RAW Data Summary'!B18,'RAW Data Summary'!B$2:B$18)</f>
        <v>14</v>
      </c>
      <c r="C18">
        <f>RANK('RAW Data Summary'!C18,'RAW Data Summary'!C$2:C$18)</f>
        <v>9</v>
      </c>
      <c r="D18">
        <f>RANK('RAW Data Summary'!D18,'RAW Data Summary'!D$2:D$18)</f>
        <v>9</v>
      </c>
      <c r="E18">
        <f>RANK('RAW Data Summary'!E18,'RAW Data Summary'!E$2:E$18)</f>
        <v>11</v>
      </c>
      <c r="F18">
        <f>RANK('RAW Data Summary'!F18,'RAW Data Summary'!F$2:F$18)</f>
        <v>1</v>
      </c>
      <c r="G18">
        <f>RANK('RAW Data Summary'!G18,'RAW Data Summary'!G$2:G$18)</f>
        <v>11</v>
      </c>
      <c r="H18">
        <f>RANK('RAW Data Summary'!H18,'RAW Data Summary'!H$2:H$18)</f>
        <v>1</v>
      </c>
      <c r="I18">
        <f>RANK('RAW Data Summary'!I18,'RAW Data Summary'!I$2:I$18)</f>
        <v>2</v>
      </c>
      <c r="J18">
        <f>RANK('RAW Data Summary'!J18,'RAW Data Summary'!J$2:J$18)</f>
        <v>4</v>
      </c>
      <c r="K18">
        <f>RANK('RAW Data Summary'!K18,'RAW Data Summary'!K$2:K$18)</f>
        <v>11</v>
      </c>
      <c r="L18">
        <v>1000</v>
      </c>
      <c r="M18">
        <f>'RAW Data Summary'!L18</f>
        <v>191</v>
      </c>
      <c r="N18">
        <f t="shared" si="0"/>
        <v>1018.9</v>
      </c>
      <c r="O18">
        <f t="shared" si="1"/>
        <v>4</v>
      </c>
    </row>
    <row r="23" spans="1:15" ht="18">
      <c r="A23" s="31"/>
    </row>
    <row r="24" spans="1:15">
      <c r="A24" s="32"/>
    </row>
    <row r="27" spans="1:15" ht="20.399999999999999">
      <c r="A27" s="33" t="s">
        <v>328</v>
      </c>
      <c r="B27" s="34">
        <v>7083841</v>
      </c>
      <c r="C27" s="33" t="s">
        <v>329</v>
      </c>
      <c r="D27" s="34">
        <v>17</v>
      </c>
      <c r="E27" s="33" t="s">
        <v>330</v>
      </c>
      <c r="F27" s="34">
        <v>10</v>
      </c>
      <c r="G27" s="33" t="s">
        <v>331</v>
      </c>
      <c r="H27" s="34">
        <v>17</v>
      </c>
      <c r="I27" s="33" t="s">
        <v>332</v>
      </c>
      <c r="J27" s="34">
        <v>0</v>
      </c>
      <c r="K27" s="33" t="s">
        <v>333</v>
      </c>
      <c r="L27" s="34" t="s">
        <v>434</v>
      </c>
    </row>
    <row r="28" spans="1:15" ht="18.600000000000001" thickBot="1">
      <c r="A28" s="31"/>
    </row>
    <row r="29" spans="1:15" ht="15" thickBot="1">
      <c r="A29" s="35" t="s">
        <v>334</v>
      </c>
      <c r="B29" s="35" t="s">
        <v>335</v>
      </c>
      <c r="C29" s="35" t="s">
        <v>336</v>
      </c>
      <c r="D29" s="35" t="s">
        <v>337</v>
      </c>
      <c r="E29" s="35" t="s">
        <v>338</v>
      </c>
      <c r="F29" s="35" t="s">
        <v>339</v>
      </c>
      <c r="G29" s="35" t="s">
        <v>340</v>
      </c>
      <c r="H29" s="35" t="s">
        <v>341</v>
      </c>
      <c r="I29" s="35" t="s">
        <v>342</v>
      </c>
      <c r="J29" s="35" t="s">
        <v>343</v>
      </c>
      <c r="K29" s="35" t="s">
        <v>435</v>
      </c>
      <c r="L29" s="35" t="s">
        <v>436</v>
      </c>
    </row>
    <row r="30" spans="1:15" ht="15" thickBot="1">
      <c r="A30" s="35" t="s">
        <v>344</v>
      </c>
      <c r="B30" s="36">
        <v>12</v>
      </c>
      <c r="C30" s="36">
        <v>3</v>
      </c>
      <c r="D30" s="36">
        <v>3</v>
      </c>
      <c r="E30" s="36">
        <v>7</v>
      </c>
      <c r="F30" s="36">
        <v>2</v>
      </c>
      <c r="G30" s="36">
        <v>8</v>
      </c>
      <c r="H30" s="36">
        <v>1</v>
      </c>
      <c r="I30" s="36">
        <v>3</v>
      </c>
      <c r="J30" s="36">
        <v>1</v>
      </c>
      <c r="K30" s="36">
        <v>8</v>
      </c>
      <c r="L30" s="36">
        <v>1000</v>
      </c>
    </row>
    <row r="31" spans="1:15" ht="15" thickBot="1">
      <c r="A31" s="35" t="s">
        <v>345</v>
      </c>
      <c r="B31" s="36">
        <v>2</v>
      </c>
      <c r="C31" s="36">
        <v>15</v>
      </c>
      <c r="D31" s="36">
        <v>14</v>
      </c>
      <c r="E31" s="36">
        <v>15</v>
      </c>
      <c r="F31" s="36">
        <v>16</v>
      </c>
      <c r="G31" s="36">
        <v>15</v>
      </c>
      <c r="H31" s="36">
        <v>10</v>
      </c>
      <c r="I31" s="36">
        <v>10</v>
      </c>
      <c r="J31" s="36">
        <v>16</v>
      </c>
      <c r="K31" s="36">
        <v>12</v>
      </c>
      <c r="L31" s="36">
        <v>1000</v>
      </c>
    </row>
    <row r="32" spans="1:15" ht="15" thickBot="1">
      <c r="A32" s="35" t="s">
        <v>346</v>
      </c>
      <c r="B32" s="36">
        <v>7</v>
      </c>
      <c r="C32" s="36">
        <v>12</v>
      </c>
      <c r="D32" s="36">
        <v>4</v>
      </c>
      <c r="E32" s="36">
        <v>2</v>
      </c>
      <c r="F32" s="36">
        <v>9</v>
      </c>
      <c r="G32" s="36">
        <v>4</v>
      </c>
      <c r="H32" s="36">
        <v>4</v>
      </c>
      <c r="I32" s="36">
        <v>6</v>
      </c>
      <c r="J32" s="36">
        <v>15</v>
      </c>
      <c r="K32" s="36">
        <v>4</v>
      </c>
      <c r="L32" s="36">
        <v>1000</v>
      </c>
    </row>
    <row r="33" spans="1:12" ht="15" thickBot="1">
      <c r="A33" s="35" t="s">
        <v>347</v>
      </c>
      <c r="B33" s="36">
        <v>11</v>
      </c>
      <c r="C33" s="36">
        <v>5</v>
      </c>
      <c r="D33" s="36">
        <v>1</v>
      </c>
      <c r="E33" s="36">
        <v>3</v>
      </c>
      <c r="F33" s="36">
        <v>8</v>
      </c>
      <c r="G33" s="36">
        <v>1</v>
      </c>
      <c r="H33" s="36">
        <v>10</v>
      </c>
      <c r="I33" s="36">
        <v>8</v>
      </c>
      <c r="J33" s="36">
        <v>7</v>
      </c>
      <c r="K33" s="36">
        <v>2</v>
      </c>
      <c r="L33" s="36">
        <v>1000</v>
      </c>
    </row>
    <row r="34" spans="1:12" ht="15" thickBot="1">
      <c r="A34" s="35" t="s">
        <v>348</v>
      </c>
      <c r="B34" s="36">
        <v>14</v>
      </c>
      <c r="C34" s="36">
        <v>7</v>
      </c>
      <c r="D34" s="36">
        <v>16</v>
      </c>
      <c r="E34" s="36">
        <v>7</v>
      </c>
      <c r="F34" s="36">
        <v>6</v>
      </c>
      <c r="G34" s="36">
        <v>13</v>
      </c>
      <c r="H34" s="36">
        <v>4</v>
      </c>
      <c r="I34" s="36">
        <v>4</v>
      </c>
      <c r="J34" s="36">
        <v>2</v>
      </c>
      <c r="K34" s="36">
        <v>14</v>
      </c>
      <c r="L34" s="36">
        <v>1000</v>
      </c>
    </row>
    <row r="35" spans="1:12" ht="15" thickBot="1">
      <c r="A35" s="35" t="s">
        <v>349</v>
      </c>
      <c r="B35" s="36">
        <v>14</v>
      </c>
      <c r="C35" s="36">
        <v>13</v>
      </c>
      <c r="D35" s="36">
        <v>9</v>
      </c>
      <c r="E35" s="36">
        <v>15</v>
      </c>
      <c r="F35" s="36">
        <v>12</v>
      </c>
      <c r="G35" s="36">
        <v>15</v>
      </c>
      <c r="H35" s="36">
        <v>17</v>
      </c>
      <c r="I35" s="36">
        <v>4</v>
      </c>
      <c r="J35" s="36">
        <v>14</v>
      </c>
      <c r="K35" s="36">
        <v>14</v>
      </c>
      <c r="L35" s="36">
        <v>1000</v>
      </c>
    </row>
    <row r="36" spans="1:12" ht="15" thickBot="1">
      <c r="A36" s="35" t="s">
        <v>350</v>
      </c>
      <c r="B36" s="36">
        <v>10</v>
      </c>
      <c r="C36" s="36">
        <v>5</v>
      </c>
      <c r="D36" s="36">
        <v>13</v>
      </c>
      <c r="E36" s="36">
        <v>10</v>
      </c>
      <c r="F36" s="36">
        <v>12</v>
      </c>
      <c r="G36" s="36">
        <v>8</v>
      </c>
      <c r="H36" s="36">
        <v>10</v>
      </c>
      <c r="I36" s="36">
        <v>14</v>
      </c>
      <c r="J36" s="36">
        <v>7</v>
      </c>
      <c r="K36" s="36">
        <v>12</v>
      </c>
      <c r="L36" s="36">
        <v>1000</v>
      </c>
    </row>
    <row r="37" spans="1:12" ht="15" thickBot="1">
      <c r="A37" s="35" t="s">
        <v>351</v>
      </c>
      <c r="B37" s="36">
        <v>3</v>
      </c>
      <c r="C37" s="36">
        <v>16</v>
      </c>
      <c r="D37" s="36">
        <v>17</v>
      </c>
      <c r="E37" s="36">
        <v>15</v>
      </c>
      <c r="F37" s="36">
        <v>16</v>
      </c>
      <c r="G37" s="36">
        <v>15</v>
      </c>
      <c r="H37" s="36">
        <v>15</v>
      </c>
      <c r="I37" s="36">
        <v>17</v>
      </c>
      <c r="J37" s="36">
        <v>17</v>
      </c>
      <c r="K37" s="36">
        <v>16</v>
      </c>
      <c r="L37" s="36">
        <v>1000</v>
      </c>
    </row>
    <row r="38" spans="1:12" ht="15" thickBot="1">
      <c r="A38" s="35" t="s">
        <v>352</v>
      </c>
      <c r="B38" s="36">
        <v>17</v>
      </c>
      <c r="C38" s="36">
        <v>16</v>
      </c>
      <c r="D38" s="36">
        <v>9</v>
      </c>
      <c r="E38" s="36">
        <v>11</v>
      </c>
      <c r="F38" s="36">
        <v>9</v>
      </c>
      <c r="G38" s="36">
        <v>14</v>
      </c>
      <c r="H38" s="36">
        <v>14</v>
      </c>
      <c r="I38" s="36">
        <v>6</v>
      </c>
      <c r="J38" s="36">
        <v>11</v>
      </c>
      <c r="K38" s="36">
        <v>16</v>
      </c>
      <c r="L38" s="36">
        <v>1000</v>
      </c>
    </row>
    <row r="39" spans="1:12" ht="15" thickBot="1">
      <c r="A39" s="35" t="s">
        <v>353</v>
      </c>
      <c r="B39" s="36">
        <v>5</v>
      </c>
      <c r="C39" s="36">
        <v>3</v>
      </c>
      <c r="D39" s="36">
        <v>2</v>
      </c>
      <c r="E39" s="36">
        <v>5</v>
      </c>
      <c r="F39" s="36">
        <v>4</v>
      </c>
      <c r="G39" s="36">
        <v>3</v>
      </c>
      <c r="H39" s="36">
        <v>9</v>
      </c>
      <c r="I39" s="36">
        <v>12</v>
      </c>
      <c r="J39" s="36">
        <v>6</v>
      </c>
      <c r="K39" s="36">
        <v>1</v>
      </c>
      <c r="L39" s="36">
        <v>1000</v>
      </c>
    </row>
    <row r="40" spans="1:12" ht="15" thickBot="1">
      <c r="A40" s="35" t="s">
        <v>354</v>
      </c>
      <c r="B40" s="36">
        <v>4</v>
      </c>
      <c r="C40" s="36">
        <v>8</v>
      </c>
      <c r="D40" s="36">
        <v>15</v>
      </c>
      <c r="E40" s="36">
        <v>7</v>
      </c>
      <c r="F40" s="36">
        <v>9</v>
      </c>
      <c r="G40" s="36">
        <v>7</v>
      </c>
      <c r="H40" s="36">
        <v>4</v>
      </c>
      <c r="I40" s="36">
        <v>15</v>
      </c>
      <c r="J40" s="36">
        <v>9</v>
      </c>
      <c r="K40" s="36">
        <v>6</v>
      </c>
      <c r="L40" s="36">
        <v>1000</v>
      </c>
    </row>
    <row r="41" spans="1:12" ht="15" thickBot="1">
      <c r="A41" s="35" t="s">
        <v>355</v>
      </c>
      <c r="B41" s="36">
        <v>5</v>
      </c>
      <c r="C41" s="36">
        <v>1</v>
      </c>
      <c r="D41" s="36">
        <v>7</v>
      </c>
      <c r="E41" s="36">
        <v>5</v>
      </c>
      <c r="F41" s="36">
        <v>7</v>
      </c>
      <c r="G41" s="36">
        <v>6</v>
      </c>
      <c r="H41" s="36">
        <v>3</v>
      </c>
      <c r="I41" s="36">
        <v>13</v>
      </c>
      <c r="J41" s="36">
        <v>5</v>
      </c>
      <c r="K41" s="36">
        <v>4</v>
      </c>
      <c r="L41" s="36">
        <v>1000</v>
      </c>
    </row>
    <row r="42" spans="1:12" ht="15" thickBot="1">
      <c r="A42" s="35" t="s">
        <v>356</v>
      </c>
      <c r="B42" s="36">
        <v>1</v>
      </c>
      <c r="C42" s="36">
        <v>10</v>
      </c>
      <c r="D42" s="36">
        <v>9</v>
      </c>
      <c r="E42" s="36">
        <v>14</v>
      </c>
      <c r="F42" s="36">
        <v>12</v>
      </c>
      <c r="G42" s="36">
        <v>11</v>
      </c>
      <c r="H42" s="36">
        <v>15</v>
      </c>
      <c r="I42" s="36">
        <v>16</v>
      </c>
      <c r="J42" s="36">
        <v>11</v>
      </c>
      <c r="K42" s="36">
        <v>8</v>
      </c>
      <c r="L42" s="36">
        <v>1000</v>
      </c>
    </row>
    <row r="43" spans="1:12" ht="15" thickBot="1">
      <c r="A43" s="35" t="s">
        <v>357</v>
      </c>
      <c r="B43" s="36">
        <v>8</v>
      </c>
      <c r="C43" s="36">
        <v>14</v>
      </c>
      <c r="D43" s="36">
        <v>8</v>
      </c>
      <c r="E43" s="36">
        <v>1</v>
      </c>
      <c r="F43" s="36">
        <v>12</v>
      </c>
      <c r="G43" s="36">
        <v>4</v>
      </c>
      <c r="H43" s="36">
        <v>4</v>
      </c>
      <c r="I43" s="36">
        <v>9</v>
      </c>
      <c r="J43" s="36">
        <v>13</v>
      </c>
      <c r="K43" s="36">
        <v>6</v>
      </c>
      <c r="L43" s="36">
        <v>1000</v>
      </c>
    </row>
    <row r="44" spans="1:12" ht="15" thickBot="1">
      <c r="A44" s="35" t="s">
        <v>358</v>
      </c>
      <c r="B44" s="36">
        <v>8</v>
      </c>
      <c r="C44" s="36">
        <v>2</v>
      </c>
      <c r="D44" s="36">
        <v>6</v>
      </c>
      <c r="E44" s="36">
        <v>3</v>
      </c>
      <c r="F44" s="36">
        <v>4</v>
      </c>
      <c r="G44" s="36">
        <v>2</v>
      </c>
      <c r="H44" s="36">
        <v>10</v>
      </c>
      <c r="I44" s="36">
        <v>10</v>
      </c>
      <c r="J44" s="36">
        <v>9</v>
      </c>
      <c r="K44" s="36">
        <v>2</v>
      </c>
      <c r="L44" s="36">
        <v>1000</v>
      </c>
    </row>
    <row r="45" spans="1:12" ht="15" thickBot="1">
      <c r="A45" s="35" t="s">
        <v>359</v>
      </c>
      <c r="B45" s="36">
        <v>13</v>
      </c>
      <c r="C45" s="36">
        <v>11</v>
      </c>
      <c r="D45" s="36">
        <v>5</v>
      </c>
      <c r="E45" s="36">
        <v>11</v>
      </c>
      <c r="F45" s="36">
        <v>3</v>
      </c>
      <c r="G45" s="36">
        <v>10</v>
      </c>
      <c r="H45" s="36">
        <v>4</v>
      </c>
      <c r="I45" s="36">
        <v>1</v>
      </c>
      <c r="J45" s="36">
        <v>3</v>
      </c>
      <c r="K45" s="36">
        <v>8</v>
      </c>
      <c r="L45" s="36">
        <v>1000</v>
      </c>
    </row>
    <row r="46" spans="1:12" ht="15" thickBot="1">
      <c r="A46" s="35" t="s">
        <v>360</v>
      </c>
      <c r="B46" s="36">
        <v>14</v>
      </c>
      <c r="C46" s="36">
        <v>9</v>
      </c>
      <c r="D46" s="36">
        <v>9</v>
      </c>
      <c r="E46" s="36">
        <v>11</v>
      </c>
      <c r="F46" s="36">
        <v>1</v>
      </c>
      <c r="G46" s="36">
        <v>11</v>
      </c>
      <c r="H46" s="36">
        <v>1</v>
      </c>
      <c r="I46" s="36">
        <v>2</v>
      </c>
      <c r="J46" s="36">
        <v>4</v>
      </c>
      <c r="K46" s="36">
        <v>11</v>
      </c>
      <c r="L46" s="36">
        <v>1000</v>
      </c>
    </row>
    <row r="47" spans="1:12" ht="18.600000000000001" thickBot="1">
      <c r="A47" s="31"/>
    </row>
    <row r="48" spans="1:12" ht="15" thickBot="1">
      <c r="A48" s="35" t="s">
        <v>361</v>
      </c>
      <c r="B48" s="35" t="s">
        <v>335</v>
      </c>
      <c r="C48" s="35" t="s">
        <v>336</v>
      </c>
      <c r="D48" s="35" t="s">
        <v>337</v>
      </c>
      <c r="E48" s="35" t="s">
        <v>338</v>
      </c>
      <c r="F48" s="35" t="s">
        <v>339</v>
      </c>
      <c r="G48" s="35" t="s">
        <v>340</v>
      </c>
      <c r="H48" s="35" t="s">
        <v>341</v>
      </c>
      <c r="I48" s="35" t="s">
        <v>342</v>
      </c>
      <c r="J48" s="35" t="s">
        <v>343</v>
      </c>
      <c r="K48" s="35" t="s">
        <v>435</v>
      </c>
    </row>
    <row r="49" spans="1:11" ht="27.6" thickBot="1">
      <c r="A49" s="35" t="s">
        <v>362</v>
      </c>
      <c r="B49" s="36" t="s">
        <v>437</v>
      </c>
      <c r="C49" s="36" t="s">
        <v>438</v>
      </c>
      <c r="D49" s="36" t="s">
        <v>439</v>
      </c>
      <c r="E49" s="36" t="s">
        <v>440</v>
      </c>
      <c r="F49" s="36" t="s">
        <v>441</v>
      </c>
      <c r="G49" s="36" t="s">
        <v>442</v>
      </c>
      <c r="H49" s="36" t="s">
        <v>443</v>
      </c>
      <c r="I49" s="36" t="s">
        <v>444</v>
      </c>
      <c r="J49" s="36" t="s">
        <v>445</v>
      </c>
      <c r="K49" s="36" t="s">
        <v>443</v>
      </c>
    </row>
    <row r="50" spans="1:11" ht="27.6" thickBot="1">
      <c r="A50" s="35" t="s">
        <v>363</v>
      </c>
      <c r="B50" s="36" t="s">
        <v>446</v>
      </c>
      <c r="C50" s="36" t="s">
        <v>447</v>
      </c>
      <c r="D50" s="36" t="s">
        <v>448</v>
      </c>
      <c r="E50" s="36" t="s">
        <v>449</v>
      </c>
      <c r="F50" s="36" t="s">
        <v>364</v>
      </c>
      <c r="G50" s="36" t="s">
        <v>450</v>
      </c>
      <c r="H50" s="36" t="s">
        <v>364</v>
      </c>
      <c r="I50" s="36" t="s">
        <v>451</v>
      </c>
      <c r="J50" s="36" t="s">
        <v>452</v>
      </c>
      <c r="K50" s="36" t="s">
        <v>364</v>
      </c>
    </row>
    <row r="51" spans="1:11" ht="27.6" thickBot="1">
      <c r="A51" s="35" t="s">
        <v>365</v>
      </c>
      <c r="B51" s="36" t="s">
        <v>453</v>
      </c>
      <c r="C51" s="36" t="s">
        <v>454</v>
      </c>
      <c r="D51" s="36" t="s">
        <v>455</v>
      </c>
      <c r="E51" s="36" t="s">
        <v>456</v>
      </c>
      <c r="F51" s="36" t="s">
        <v>366</v>
      </c>
      <c r="G51" s="36" t="s">
        <v>457</v>
      </c>
      <c r="H51" s="36" t="s">
        <v>366</v>
      </c>
      <c r="I51" s="36" t="s">
        <v>458</v>
      </c>
      <c r="J51" s="36" t="s">
        <v>459</v>
      </c>
      <c r="K51" s="36" t="s">
        <v>366</v>
      </c>
    </row>
    <row r="52" spans="1:11" ht="27.6" thickBot="1">
      <c r="A52" s="35" t="s">
        <v>367</v>
      </c>
      <c r="B52" s="36" t="s">
        <v>460</v>
      </c>
      <c r="C52" s="36" t="s">
        <v>461</v>
      </c>
      <c r="D52" s="36" t="s">
        <v>462</v>
      </c>
      <c r="E52" s="36" t="s">
        <v>463</v>
      </c>
      <c r="F52" s="36" t="s">
        <v>368</v>
      </c>
      <c r="G52" s="36" t="s">
        <v>464</v>
      </c>
      <c r="H52" s="36" t="s">
        <v>368</v>
      </c>
      <c r="I52" s="36" t="s">
        <v>465</v>
      </c>
      <c r="J52" s="36" t="s">
        <v>466</v>
      </c>
      <c r="K52" s="36" t="s">
        <v>368</v>
      </c>
    </row>
    <row r="53" spans="1:11" ht="27.6" thickBot="1">
      <c r="A53" s="35" t="s">
        <v>369</v>
      </c>
      <c r="B53" s="36" t="s">
        <v>467</v>
      </c>
      <c r="C53" s="36" t="s">
        <v>468</v>
      </c>
      <c r="D53" s="36" t="s">
        <v>469</v>
      </c>
      <c r="E53" s="36" t="s">
        <v>370</v>
      </c>
      <c r="F53" s="36" t="s">
        <v>370</v>
      </c>
      <c r="G53" s="36" t="s">
        <v>470</v>
      </c>
      <c r="H53" s="36" t="s">
        <v>370</v>
      </c>
      <c r="I53" s="36" t="s">
        <v>471</v>
      </c>
      <c r="J53" s="36" t="s">
        <v>472</v>
      </c>
      <c r="K53" s="36" t="s">
        <v>370</v>
      </c>
    </row>
    <row r="54" spans="1:11" ht="27.6" thickBot="1">
      <c r="A54" s="35" t="s">
        <v>371</v>
      </c>
      <c r="B54" s="36" t="s">
        <v>473</v>
      </c>
      <c r="C54" s="36" t="s">
        <v>474</v>
      </c>
      <c r="D54" s="36" t="s">
        <v>475</v>
      </c>
      <c r="E54" s="36" t="s">
        <v>474</v>
      </c>
      <c r="F54" s="36" t="s">
        <v>474</v>
      </c>
      <c r="G54" s="36" t="s">
        <v>476</v>
      </c>
      <c r="H54" s="36" t="s">
        <v>474</v>
      </c>
      <c r="I54" s="36" t="s">
        <v>477</v>
      </c>
      <c r="J54" s="36" t="s">
        <v>478</v>
      </c>
      <c r="K54" s="36" t="s">
        <v>474</v>
      </c>
    </row>
    <row r="55" spans="1:11" ht="18.600000000000001" thickBot="1">
      <c r="A55" s="35" t="s">
        <v>372</v>
      </c>
      <c r="B55" s="36" t="s">
        <v>479</v>
      </c>
      <c r="C55" s="36" t="s">
        <v>480</v>
      </c>
      <c r="D55" s="36" t="s">
        <v>481</v>
      </c>
      <c r="E55" s="36" t="s">
        <v>480</v>
      </c>
      <c r="F55" s="36" t="s">
        <v>480</v>
      </c>
      <c r="G55" s="36" t="s">
        <v>482</v>
      </c>
      <c r="H55" s="36" t="s">
        <v>480</v>
      </c>
      <c r="I55" s="36" t="s">
        <v>483</v>
      </c>
      <c r="J55" s="36" t="s">
        <v>484</v>
      </c>
      <c r="K55" s="36" t="s">
        <v>480</v>
      </c>
    </row>
    <row r="56" spans="1:11" ht="18.600000000000001" thickBot="1">
      <c r="A56" s="35" t="s">
        <v>373</v>
      </c>
      <c r="B56" s="36" t="s">
        <v>485</v>
      </c>
      <c r="C56" s="36" t="s">
        <v>374</v>
      </c>
      <c r="D56" s="36" t="s">
        <v>486</v>
      </c>
      <c r="E56" s="36" t="s">
        <v>374</v>
      </c>
      <c r="F56" s="36" t="s">
        <v>374</v>
      </c>
      <c r="G56" s="36" t="s">
        <v>487</v>
      </c>
      <c r="H56" s="36" t="s">
        <v>374</v>
      </c>
      <c r="I56" s="36" t="s">
        <v>488</v>
      </c>
      <c r="J56" s="36" t="s">
        <v>489</v>
      </c>
      <c r="K56" s="36" t="s">
        <v>374</v>
      </c>
    </row>
    <row r="57" spans="1:11" ht="18.600000000000001" thickBot="1">
      <c r="A57" s="35" t="s">
        <v>375</v>
      </c>
      <c r="B57" s="36" t="s">
        <v>490</v>
      </c>
      <c r="C57" s="36" t="s">
        <v>376</v>
      </c>
      <c r="D57" s="36" t="s">
        <v>491</v>
      </c>
      <c r="E57" s="36" t="s">
        <v>376</v>
      </c>
      <c r="F57" s="36" t="s">
        <v>376</v>
      </c>
      <c r="G57" s="36" t="s">
        <v>492</v>
      </c>
      <c r="H57" s="36" t="s">
        <v>376</v>
      </c>
      <c r="I57" s="36" t="s">
        <v>493</v>
      </c>
      <c r="J57" s="36" t="s">
        <v>494</v>
      </c>
      <c r="K57" s="36" t="s">
        <v>376</v>
      </c>
    </row>
    <row r="58" spans="1:11" ht="27.6" thickBot="1">
      <c r="A58" s="35" t="s">
        <v>377</v>
      </c>
      <c r="B58" s="36" t="s">
        <v>495</v>
      </c>
      <c r="C58" s="36" t="s">
        <v>496</v>
      </c>
      <c r="D58" s="36" t="s">
        <v>497</v>
      </c>
      <c r="E58" s="36" t="s">
        <v>496</v>
      </c>
      <c r="F58" s="36" t="s">
        <v>496</v>
      </c>
      <c r="G58" s="36" t="s">
        <v>498</v>
      </c>
      <c r="H58" s="36" t="s">
        <v>496</v>
      </c>
      <c r="I58" s="36" t="s">
        <v>499</v>
      </c>
      <c r="J58" s="36" t="s">
        <v>500</v>
      </c>
      <c r="K58" s="36" t="s">
        <v>496</v>
      </c>
    </row>
    <row r="59" spans="1:11" ht="18.600000000000001" thickBot="1">
      <c r="A59" s="35" t="s">
        <v>378</v>
      </c>
      <c r="B59" s="36" t="s">
        <v>501</v>
      </c>
      <c r="C59" s="36" t="s">
        <v>379</v>
      </c>
      <c r="D59" s="36" t="s">
        <v>502</v>
      </c>
      <c r="E59" s="36" t="s">
        <v>379</v>
      </c>
      <c r="F59" s="36" t="s">
        <v>379</v>
      </c>
      <c r="G59" s="36" t="s">
        <v>503</v>
      </c>
      <c r="H59" s="36" t="s">
        <v>379</v>
      </c>
      <c r="I59" s="36" t="s">
        <v>504</v>
      </c>
      <c r="J59" s="36" t="s">
        <v>505</v>
      </c>
      <c r="K59" s="36" t="s">
        <v>379</v>
      </c>
    </row>
    <row r="60" spans="1:11" ht="18.600000000000001" thickBot="1">
      <c r="A60" s="35" t="s">
        <v>380</v>
      </c>
      <c r="B60" s="36" t="s">
        <v>381</v>
      </c>
      <c r="C60" s="36" t="s">
        <v>381</v>
      </c>
      <c r="D60" s="36" t="s">
        <v>506</v>
      </c>
      <c r="E60" s="36" t="s">
        <v>381</v>
      </c>
      <c r="F60" s="36" t="s">
        <v>381</v>
      </c>
      <c r="G60" s="36" t="s">
        <v>507</v>
      </c>
      <c r="H60" s="36" t="s">
        <v>381</v>
      </c>
      <c r="I60" s="36" t="s">
        <v>508</v>
      </c>
      <c r="J60" s="36" t="s">
        <v>509</v>
      </c>
      <c r="K60" s="36" t="s">
        <v>381</v>
      </c>
    </row>
    <row r="61" spans="1:11" ht="18.600000000000001" thickBot="1">
      <c r="A61" s="35" t="s">
        <v>382</v>
      </c>
      <c r="B61" s="36" t="s">
        <v>383</v>
      </c>
      <c r="C61" s="36" t="s">
        <v>383</v>
      </c>
      <c r="D61" s="36" t="s">
        <v>510</v>
      </c>
      <c r="E61" s="36" t="s">
        <v>383</v>
      </c>
      <c r="F61" s="36" t="s">
        <v>383</v>
      </c>
      <c r="G61" s="36" t="s">
        <v>511</v>
      </c>
      <c r="H61" s="36" t="s">
        <v>383</v>
      </c>
      <c r="I61" s="36" t="s">
        <v>512</v>
      </c>
      <c r="J61" s="36" t="s">
        <v>513</v>
      </c>
      <c r="K61" s="36" t="s">
        <v>383</v>
      </c>
    </row>
    <row r="62" spans="1:11" ht="18.600000000000001" thickBot="1">
      <c r="A62" s="35" t="s">
        <v>384</v>
      </c>
      <c r="B62" s="36" t="s">
        <v>385</v>
      </c>
      <c r="C62" s="36" t="s">
        <v>385</v>
      </c>
      <c r="D62" s="36" t="s">
        <v>385</v>
      </c>
      <c r="E62" s="36" t="s">
        <v>385</v>
      </c>
      <c r="F62" s="36" t="s">
        <v>385</v>
      </c>
      <c r="G62" s="36" t="s">
        <v>514</v>
      </c>
      <c r="H62" s="36" t="s">
        <v>385</v>
      </c>
      <c r="I62" s="36" t="s">
        <v>515</v>
      </c>
      <c r="J62" s="36" t="s">
        <v>516</v>
      </c>
      <c r="K62" s="36" t="s">
        <v>385</v>
      </c>
    </row>
    <row r="63" spans="1:11" ht="18.600000000000001" thickBot="1">
      <c r="A63" s="35" t="s">
        <v>386</v>
      </c>
      <c r="B63" s="36" t="s">
        <v>387</v>
      </c>
      <c r="C63" s="36" t="s">
        <v>387</v>
      </c>
      <c r="D63" s="36" t="s">
        <v>387</v>
      </c>
      <c r="E63" s="36" t="s">
        <v>387</v>
      </c>
      <c r="F63" s="36" t="s">
        <v>387</v>
      </c>
      <c r="G63" s="36" t="s">
        <v>517</v>
      </c>
      <c r="H63" s="36" t="s">
        <v>387</v>
      </c>
      <c r="I63" s="36" t="s">
        <v>518</v>
      </c>
      <c r="J63" s="36" t="s">
        <v>519</v>
      </c>
      <c r="K63" s="36" t="s">
        <v>387</v>
      </c>
    </row>
    <row r="64" spans="1:11" ht="18.600000000000001" thickBot="1">
      <c r="A64" s="35" t="s">
        <v>388</v>
      </c>
      <c r="B64" s="36" t="s">
        <v>389</v>
      </c>
      <c r="C64" s="36" t="s">
        <v>389</v>
      </c>
      <c r="D64" s="36" t="s">
        <v>389</v>
      </c>
      <c r="E64" s="36" t="s">
        <v>389</v>
      </c>
      <c r="F64" s="36" t="s">
        <v>389</v>
      </c>
      <c r="G64" s="36" t="s">
        <v>389</v>
      </c>
      <c r="H64" s="36" t="s">
        <v>389</v>
      </c>
      <c r="I64" s="36" t="s">
        <v>389</v>
      </c>
      <c r="J64" s="36" t="s">
        <v>520</v>
      </c>
      <c r="K64" s="36" t="s">
        <v>389</v>
      </c>
    </row>
    <row r="65" spans="1:11" ht="18.600000000000001" thickBot="1">
      <c r="A65" s="35" t="s">
        <v>390</v>
      </c>
      <c r="B65" s="36" t="s">
        <v>391</v>
      </c>
      <c r="C65" s="36" t="s">
        <v>391</v>
      </c>
      <c r="D65" s="36" t="s">
        <v>391</v>
      </c>
      <c r="E65" s="36" t="s">
        <v>391</v>
      </c>
      <c r="F65" s="36" t="s">
        <v>391</v>
      </c>
      <c r="G65" s="36" t="s">
        <v>391</v>
      </c>
      <c r="H65" s="36" t="s">
        <v>391</v>
      </c>
      <c r="I65" s="36" t="s">
        <v>391</v>
      </c>
      <c r="J65" s="36" t="s">
        <v>521</v>
      </c>
      <c r="K65" s="36" t="s">
        <v>391</v>
      </c>
    </row>
    <row r="66" spans="1:11" ht="18.600000000000001" thickBot="1">
      <c r="A66" s="31"/>
    </row>
    <row r="67" spans="1:11" ht="15" thickBot="1">
      <c r="A67" s="35" t="s">
        <v>392</v>
      </c>
      <c r="B67" s="35" t="s">
        <v>335</v>
      </c>
      <c r="C67" s="35" t="s">
        <v>336</v>
      </c>
      <c r="D67" s="35" t="s">
        <v>337</v>
      </c>
      <c r="E67" s="35" t="s">
        <v>338</v>
      </c>
      <c r="F67" s="35" t="s">
        <v>339</v>
      </c>
      <c r="G67" s="35" t="s">
        <v>340</v>
      </c>
      <c r="H67" s="35" t="s">
        <v>341</v>
      </c>
      <c r="I67" s="35" t="s">
        <v>342</v>
      </c>
      <c r="J67" s="35" t="s">
        <v>343</v>
      </c>
      <c r="K67" s="35" t="s">
        <v>435</v>
      </c>
    </row>
    <row r="68" spans="1:11" ht="15" thickBot="1">
      <c r="A68" s="35" t="s">
        <v>362</v>
      </c>
      <c r="B68" s="36">
        <v>135.4</v>
      </c>
      <c r="C68" s="36">
        <v>29.8</v>
      </c>
      <c r="D68" s="36">
        <v>35.700000000000003</v>
      </c>
      <c r="E68" s="36">
        <v>30.3</v>
      </c>
      <c r="F68" s="36">
        <v>17.899999999999999</v>
      </c>
      <c r="G68" s="36">
        <v>419.2</v>
      </c>
      <c r="H68" s="36">
        <v>15.9</v>
      </c>
      <c r="I68" s="36">
        <v>59</v>
      </c>
      <c r="J68" s="36">
        <v>470.3</v>
      </c>
      <c r="K68" s="36">
        <v>15.9</v>
      </c>
    </row>
    <row r="69" spans="1:11" ht="15" thickBot="1">
      <c r="A69" s="35" t="s">
        <v>363</v>
      </c>
      <c r="B69" s="36">
        <v>134.4</v>
      </c>
      <c r="C69" s="36">
        <v>25.8</v>
      </c>
      <c r="D69" s="36">
        <v>34.700000000000003</v>
      </c>
      <c r="E69" s="36">
        <v>23.3</v>
      </c>
      <c r="F69" s="36">
        <v>14.9</v>
      </c>
      <c r="G69" s="36">
        <v>418.2</v>
      </c>
      <c r="H69" s="36">
        <v>14.9</v>
      </c>
      <c r="I69" s="36">
        <v>58</v>
      </c>
      <c r="J69" s="36">
        <v>469.3</v>
      </c>
      <c r="K69" s="36">
        <v>14.9</v>
      </c>
    </row>
    <row r="70" spans="1:11" ht="15" thickBot="1">
      <c r="A70" s="35" t="s">
        <v>365</v>
      </c>
      <c r="B70" s="36">
        <v>133.4</v>
      </c>
      <c r="C70" s="36">
        <v>24.8</v>
      </c>
      <c r="D70" s="36">
        <v>33.700000000000003</v>
      </c>
      <c r="E70" s="36">
        <v>16.899999999999999</v>
      </c>
      <c r="F70" s="36">
        <v>13.9</v>
      </c>
      <c r="G70" s="36">
        <v>417.2</v>
      </c>
      <c r="H70" s="36">
        <v>13.9</v>
      </c>
      <c r="I70" s="36">
        <v>46.6</v>
      </c>
      <c r="J70" s="36">
        <v>468.3</v>
      </c>
      <c r="K70" s="36">
        <v>13.9</v>
      </c>
    </row>
    <row r="71" spans="1:11" ht="15" thickBot="1">
      <c r="A71" s="35" t="s">
        <v>367</v>
      </c>
      <c r="B71" s="36">
        <v>53.1</v>
      </c>
      <c r="C71" s="36">
        <v>23.8</v>
      </c>
      <c r="D71" s="36">
        <v>32.700000000000003</v>
      </c>
      <c r="E71" s="36">
        <v>15.9</v>
      </c>
      <c r="F71" s="36">
        <v>12.9</v>
      </c>
      <c r="G71" s="36">
        <v>416.2</v>
      </c>
      <c r="H71" s="36">
        <v>12.9</v>
      </c>
      <c r="I71" s="36">
        <v>45.6</v>
      </c>
      <c r="J71" s="36">
        <v>467.3</v>
      </c>
      <c r="K71" s="36">
        <v>12.9</v>
      </c>
    </row>
    <row r="72" spans="1:11" ht="15" thickBot="1">
      <c r="A72" s="35" t="s">
        <v>369</v>
      </c>
      <c r="B72" s="36">
        <v>12.9</v>
      </c>
      <c r="C72" s="36">
        <v>22.8</v>
      </c>
      <c r="D72" s="36">
        <v>31.7</v>
      </c>
      <c r="E72" s="36">
        <v>11.9</v>
      </c>
      <c r="F72" s="36">
        <v>11.9</v>
      </c>
      <c r="G72" s="36">
        <v>415.2</v>
      </c>
      <c r="H72" s="36">
        <v>11.9</v>
      </c>
      <c r="I72" s="36">
        <v>42.7</v>
      </c>
      <c r="J72" s="36">
        <v>466.3</v>
      </c>
      <c r="K72" s="36">
        <v>11.9</v>
      </c>
    </row>
    <row r="73" spans="1:11" ht="15" thickBot="1">
      <c r="A73" s="35" t="s">
        <v>371</v>
      </c>
      <c r="B73" s="36">
        <v>11.9</v>
      </c>
      <c r="C73" s="36">
        <v>10.9</v>
      </c>
      <c r="D73" s="36">
        <v>30.8</v>
      </c>
      <c r="E73" s="36">
        <v>10.9</v>
      </c>
      <c r="F73" s="36">
        <v>10.9</v>
      </c>
      <c r="G73" s="36">
        <v>414.2</v>
      </c>
      <c r="H73" s="36">
        <v>10.9</v>
      </c>
      <c r="I73" s="36">
        <v>41.7</v>
      </c>
      <c r="J73" s="36">
        <v>465.3</v>
      </c>
      <c r="K73" s="36">
        <v>10.9</v>
      </c>
    </row>
    <row r="74" spans="1:11" ht="15" thickBot="1">
      <c r="A74" s="35" t="s">
        <v>372</v>
      </c>
      <c r="B74" s="36">
        <v>10.9</v>
      </c>
      <c r="C74" s="36">
        <v>9.9</v>
      </c>
      <c r="D74" s="36">
        <v>29.8</v>
      </c>
      <c r="E74" s="36">
        <v>9.9</v>
      </c>
      <c r="F74" s="36">
        <v>9.9</v>
      </c>
      <c r="G74" s="36">
        <v>413.2</v>
      </c>
      <c r="H74" s="36">
        <v>9.9</v>
      </c>
      <c r="I74" s="36">
        <v>40.700000000000003</v>
      </c>
      <c r="J74" s="36">
        <v>464.3</v>
      </c>
      <c r="K74" s="36">
        <v>9.9</v>
      </c>
    </row>
    <row r="75" spans="1:11" ht="15" thickBot="1">
      <c r="A75" s="35" t="s">
        <v>373</v>
      </c>
      <c r="B75" s="36">
        <v>9.9</v>
      </c>
      <c r="C75" s="36">
        <v>8.9</v>
      </c>
      <c r="D75" s="36">
        <v>28.8</v>
      </c>
      <c r="E75" s="36">
        <v>8.9</v>
      </c>
      <c r="F75" s="36">
        <v>8.9</v>
      </c>
      <c r="G75" s="36">
        <v>412.2</v>
      </c>
      <c r="H75" s="36">
        <v>8.9</v>
      </c>
      <c r="I75" s="36">
        <v>17.899999999999999</v>
      </c>
      <c r="J75" s="36">
        <v>463.3</v>
      </c>
      <c r="K75" s="36">
        <v>8.9</v>
      </c>
    </row>
    <row r="76" spans="1:11" ht="15" thickBot="1">
      <c r="A76" s="35" t="s">
        <v>375</v>
      </c>
      <c r="B76" s="36">
        <v>8.9</v>
      </c>
      <c r="C76" s="36">
        <v>7.9</v>
      </c>
      <c r="D76" s="36">
        <v>27.8</v>
      </c>
      <c r="E76" s="36">
        <v>7.9</v>
      </c>
      <c r="F76" s="36">
        <v>7.9</v>
      </c>
      <c r="G76" s="36">
        <v>411.2</v>
      </c>
      <c r="H76" s="36">
        <v>7.9</v>
      </c>
      <c r="I76" s="36">
        <v>16.899999999999999</v>
      </c>
      <c r="J76" s="36">
        <v>462.3</v>
      </c>
      <c r="K76" s="36">
        <v>7.9</v>
      </c>
    </row>
    <row r="77" spans="1:11" ht="15" thickBot="1">
      <c r="A77" s="35" t="s">
        <v>377</v>
      </c>
      <c r="B77" s="36">
        <v>7.9</v>
      </c>
      <c r="C77" s="36">
        <v>6.9</v>
      </c>
      <c r="D77" s="36">
        <v>26.8</v>
      </c>
      <c r="E77" s="36">
        <v>6.9</v>
      </c>
      <c r="F77" s="36">
        <v>6.9</v>
      </c>
      <c r="G77" s="36">
        <v>410.2</v>
      </c>
      <c r="H77" s="36">
        <v>6.9</v>
      </c>
      <c r="I77" s="36">
        <v>15.9</v>
      </c>
      <c r="J77" s="36">
        <v>461.3</v>
      </c>
      <c r="K77" s="36">
        <v>6.9</v>
      </c>
    </row>
    <row r="78" spans="1:11" ht="15" thickBot="1">
      <c r="A78" s="35" t="s">
        <v>378</v>
      </c>
      <c r="B78" s="36">
        <v>6.9</v>
      </c>
      <c r="C78" s="36">
        <v>6</v>
      </c>
      <c r="D78" s="36">
        <v>25.8</v>
      </c>
      <c r="E78" s="36">
        <v>6</v>
      </c>
      <c r="F78" s="36">
        <v>6</v>
      </c>
      <c r="G78" s="36">
        <v>409.2</v>
      </c>
      <c r="H78" s="36">
        <v>6</v>
      </c>
      <c r="I78" s="36">
        <v>14.9</v>
      </c>
      <c r="J78" s="36">
        <v>460.3</v>
      </c>
      <c r="K78" s="36">
        <v>6</v>
      </c>
    </row>
    <row r="79" spans="1:11" ht="15" thickBot="1">
      <c r="A79" s="35" t="s">
        <v>380</v>
      </c>
      <c r="B79" s="36">
        <v>5</v>
      </c>
      <c r="C79" s="36">
        <v>5</v>
      </c>
      <c r="D79" s="36">
        <v>24.8</v>
      </c>
      <c r="E79" s="36">
        <v>5</v>
      </c>
      <c r="F79" s="36">
        <v>5</v>
      </c>
      <c r="G79" s="36">
        <v>408.2</v>
      </c>
      <c r="H79" s="36">
        <v>5</v>
      </c>
      <c r="I79" s="36">
        <v>13.9</v>
      </c>
      <c r="J79" s="36">
        <v>459.3</v>
      </c>
      <c r="K79" s="36">
        <v>5</v>
      </c>
    </row>
    <row r="80" spans="1:11" ht="15" thickBot="1">
      <c r="A80" s="35" t="s">
        <v>382</v>
      </c>
      <c r="B80" s="36">
        <v>4</v>
      </c>
      <c r="C80" s="36">
        <v>4</v>
      </c>
      <c r="D80" s="36">
        <v>23.8</v>
      </c>
      <c r="E80" s="36">
        <v>4</v>
      </c>
      <c r="F80" s="36">
        <v>4</v>
      </c>
      <c r="G80" s="36">
        <v>407.3</v>
      </c>
      <c r="H80" s="36">
        <v>4</v>
      </c>
      <c r="I80" s="36">
        <v>12.9</v>
      </c>
      <c r="J80" s="36">
        <v>458.3</v>
      </c>
      <c r="K80" s="36">
        <v>4</v>
      </c>
    </row>
    <row r="81" spans="1:15" ht="15" thickBot="1">
      <c r="A81" s="35" t="s">
        <v>384</v>
      </c>
      <c r="B81" s="36">
        <v>3</v>
      </c>
      <c r="C81" s="36">
        <v>3</v>
      </c>
      <c r="D81" s="36">
        <v>3</v>
      </c>
      <c r="E81" s="36">
        <v>3</v>
      </c>
      <c r="F81" s="36">
        <v>3</v>
      </c>
      <c r="G81" s="36">
        <v>406.3</v>
      </c>
      <c r="H81" s="36">
        <v>3</v>
      </c>
      <c r="I81" s="36">
        <v>11.9</v>
      </c>
      <c r="J81" s="36">
        <v>457.4</v>
      </c>
      <c r="K81" s="36">
        <v>3</v>
      </c>
    </row>
    <row r="82" spans="1:15" ht="15" thickBot="1">
      <c r="A82" s="35" t="s">
        <v>386</v>
      </c>
      <c r="B82" s="36">
        <v>2</v>
      </c>
      <c r="C82" s="36">
        <v>2</v>
      </c>
      <c r="D82" s="36">
        <v>2</v>
      </c>
      <c r="E82" s="36">
        <v>2</v>
      </c>
      <c r="F82" s="36">
        <v>2</v>
      </c>
      <c r="G82" s="36">
        <v>405.3</v>
      </c>
      <c r="H82" s="36">
        <v>2</v>
      </c>
      <c r="I82" s="36">
        <v>10.9</v>
      </c>
      <c r="J82" s="36">
        <v>428.6</v>
      </c>
      <c r="K82" s="36">
        <v>2</v>
      </c>
    </row>
    <row r="83" spans="1:15" ht="15" thickBot="1">
      <c r="A83" s="35" t="s">
        <v>388</v>
      </c>
      <c r="B83" s="36">
        <v>1</v>
      </c>
      <c r="C83" s="36">
        <v>1</v>
      </c>
      <c r="D83" s="36">
        <v>1</v>
      </c>
      <c r="E83" s="36">
        <v>1</v>
      </c>
      <c r="F83" s="36">
        <v>1</v>
      </c>
      <c r="G83" s="36">
        <v>1</v>
      </c>
      <c r="H83" s="36">
        <v>1</v>
      </c>
      <c r="I83" s="36">
        <v>1</v>
      </c>
      <c r="J83" s="36">
        <v>427.6</v>
      </c>
      <c r="K83" s="36">
        <v>1</v>
      </c>
    </row>
    <row r="84" spans="1:15" ht="15" thickBot="1">
      <c r="A84" s="35" t="s">
        <v>390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426.6</v>
      </c>
      <c r="K84" s="36">
        <v>0</v>
      </c>
    </row>
    <row r="85" spans="1:15" ht="18.600000000000001" thickBot="1">
      <c r="A85" s="31"/>
    </row>
    <row r="86" spans="1:15" ht="18.600000000000001" thickBot="1">
      <c r="A86" s="35" t="s">
        <v>393</v>
      </c>
      <c r="B86" s="35" t="s">
        <v>335</v>
      </c>
      <c r="C86" s="35" t="s">
        <v>336</v>
      </c>
      <c r="D86" s="35" t="s">
        <v>337</v>
      </c>
      <c r="E86" s="35" t="s">
        <v>338</v>
      </c>
      <c r="F86" s="35" t="s">
        <v>339</v>
      </c>
      <c r="G86" s="35" t="s">
        <v>340</v>
      </c>
      <c r="H86" s="35" t="s">
        <v>341</v>
      </c>
      <c r="I86" s="35" t="s">
        <v>342</v>
      </c>
      <c r="J86" s="35" t="s">
        <v>343</v>
      </c>
      <c r="K86" s="35" t="s">
        <v>435</v>
      </c>
      <c r="L86" s="35" t="s">
        <v>394</v>
      </c>
      <c r="M86" s="35" t="s">
        <v>395</v>
      </c>
      <c r="N86" s="35" t="s">
        <v>396</v>
      </c>
      <c r="O86" s="35" t="s">
        <v>397</v>
      </c>
    </row>
    <row r="87" spans="1:15" ht="15" thickBot="1">
      <c r="A87" s="35" t="s">
        <v>344</v>
      </c>
      <c r="B87" s="36">
        <v>5</v>
      </c>
      <c r="C87" s="36">
        <v>24.8</v>
      </c>
      <c r="D87" s="36">
        <v>33.700000000000003</v>
      </c>
      <c r="E87" s="36">
        <v>9.9</v>
      </c>
      <c r="F87" s="36">
        <v>14.9</v>
      </c>
      <c r="G87" s="36">
        <v>412.2</v>
      </c>
      <c r="H87" s="36">
        <v>15.9</v>
      </c>
      <c r="I87" s="36">
        <v>46.6</v>
      </c>
      <c r="J87" s="36">
        <v>470.3</v>
      </c>
      <c r="K87" s="36">
        <v>8.9</v>
      </c>
      <c r="L87" s="36">
        <v>1042.2</v>
      </c>
      <c r="M87" s="36">
        <v>1000</v>
      </c>
      <c r="N87" s="36">
        <v>-42.2</v>
      </c>
      <c r="O87" s="36">
        <v>-4.22</v>
      </c>
    </row>
    <row r="88" spans="1:15" ht="15" thickBot="1">
      <c r="A88" s="35" t="s">
        <v>345</v>
      </c>
      <c r="B88" s="36">
        <v>134.4</v>
      </c>
      <c r="C88" s="36">
        <v>2</v>
      </c>
      <c r="D88" s="36">
        <v>3</v>
      </c>
      <c r="E88" s="36">
        <v>2</v>
      </c>
      <c r="F88" s="36">
        <v>1</v>
      </c>
      <c r="G88" s="36">
        <v>405.3</v>
      </c>
      <c r="H88" s="36">
        <v>6.9</v>
      </c>
      <c r="I88" s="36">
        <v>15.9</v>
      </c>
      <c r="J88" s="36">
        <v>427.6</v>
      </c>
      <c r="K88" s="36">
        <v>5</v>
      </c>
      <c r="L88" s="36">
        <v>1003</v>
      </c>
      <c r="M88" s="36">
        <v>1000</v>
      </c>
      <c r="N88" s="36">
        <v>-3</v>
      </c>
      <c r="O88" s="36">
        <v>-0.3</v>
      </c>
    </row>
    <row r="89" spans="1:15" ht="15" thickBot="1">
      <c r="A89" s="35" t="s">
        <v>346</v>
      </c>
      <c r="B89" s="36">
        <v>10.9</v>
      </c>
      <c r="C89" s="36">
        <v>5</v>
      </c>
      <c r="D89" s="36">
        <v>32.700000000000003</v>
      </c>
      <c r="E89" s="36">
        <v>23.3</v>
      </c>
      <c r="F89" s="36">
        <v>7.9</v>
      </c>
      <c r="G89" s="36">
        <v>416.2</v>
      </c>
      <c r="H89" s="36">
        <v>12.9</v>
      </c>
      <c r="I89" s="36">
        <v>41.7</v>
      </c>
      <c r="J89" s="36">
        <v>428.6</v>
      </c>
      <c r="K89" s="36">
        <v>12.9</v>
      </c>
      <c r="L89" s="36">
        <v>992.1</v>
      </c>
      <c r="M89" s="36">
        <v>1000</v>
      </c>
      <c r="N89" s="36">
        <v>7.9</v>
      </c>
      <c r="O89" s="36">
        <v>0.79</v>
      </c>
    </row>
    <row r="90" spans="1:15" ht="15" thickBot="1">
      <c r="A90" s="35" t="s">
        <v>347</v>
      </c>
      <c r="B90" s="36">
        <v>6.9</v>
      </c>
      <c r="C90" s="36">
        <v>22.8</v>
      </c>
      <c r="D90" s="36">
        <v>35.700000000000003</v>
      </c>
      <c r="E90" s="36">
        <v>16.899999999999999</v>
      </c>
      <c r="F90" s="36">
        <v>8.9</v>
      </c>
      <c r="G90" s="36">
        <v>419.2</v>
      </c>
      <c r="H90" s="36">
        <v>6.9</v>
      </c>
      <c r="I90" s="36">
        <v>17.899999999999999</v>
      </c>
      <c r="J90" s="36">
        <v>464.3</v>
      </c>
      <c r="K90" s="36">
        <v>14.9</v>
      </c>
      <c r="L90" s="36">
        <v>1014.4</v>
      </c>
      <c r="M90" s="36">
        <v>1000</v>
      </c>
      <c r="N90" s="36">
        <v>-14.4</v>
      </c>
      <c r="O90" s="36">
        <v>-1.44</v>
      </c>
    </row>
    <row r="91" spans="1:15" ht="15" thickBot="1">
      <c r="A91" s="35" t="s">
        <v>348</v>
      </c>
      <c r="B91" s="36">
        <v>3</v>
      </c>
      <c r="C91" s="36">
        <v>9.9</v>
      </c>
      <c r="D91" s="36">
        <v>1</v>
      </c>
      <c r="E91" s="36">
        <v>9.9</v>
      </c>
      <c r="F91" s="36">
        <v>10.9</v>
      </c>
      <c r="G91" s="36">
        <v>407.3</v>
      </c>
      <c r="H91" s="36">
        <v>12.9</v>
      </c>
      <c r="I91" s="36">
        <v>45.6</v>
      </c>
      <c r="J91" s="36">
        <v>469.3</v>
      </c>
      <c r="K91" s="36">
        <v>3</v>
      </c>
      <c r="L91" s="36">
        <v>972.8</v>
      </c>
      <c r="M91" s="36">
        <v>1000</v>
      </c>
      <c r="N91" s="36">
        <v>27.2</v>
      </c>
      <c r="O91" s="36">
        <v>2.72</v>
      </c>
    </row>
    <row r="92" spans="1:15" ht="15" thickBot="1">
      <c r="A92" s="35" t="s">
        <v>349</v>
      </c>
      <c r="B92" s="36">
        <v>3</v>
      </c>
      <c r="C92" s="36">
        <v>4</v>
      </c>
      <c r="D92" s="36">
        <v>27.8</v>
      </c>
      <c r="E92" s="36">
        <v>2</v>
      </c>
      <c r="F92" s="36">
        <v>5</v>
      </c>
      <c r="G92" s="36">
        <v>405.3</v>
      </c>
      <c r="H92" s="36">
        <v>0</v>
      </c>
      <c r="I92" s="36">
        <v>45.6</v>
      </c>
      <c r="J92" s="36">
        <v>457.4</v>
      </c>
      <c r="K92" s="36">
        <v>3</v>
      </c>
      <c r="L92" s="36">
        <v>952.9</v>
      </c>
      <c r="M92" s="36">
        <v>1000</v>
      </c>
      <c r="N92" s="36">
        <v>47.1</v>
      </c>
      <c r="O92" s="36">
        <v>4.71</v>
      </c>
    </row>
    <row r="93" spans="1:15" ht="15" thickBot="1">
      <c r="A93" s="35" t="s">
        <v>350</v>
      </c>
      <c r="B93" s="36">
        <v>7.9</v>
      </c>
      <c r="C93" s="36">
        <v>22.8</v>
      </c>
      <c r="D93" s="36">
        <v>23.8</v>
      </c>
      <c r="E93" s="36">
        <v>6.9</v>
      </c>
      <c r="F93" s="36">
        <v>5</v>
      </c>
      <c r="G93" s="36">
        <v>412.2</v>
      </c>
      <c r="H93" s="36">
        <v>6.9</v>
      </c>
      <c r="I93" s="36">
        <v>11.9</v>
      </c>
      <c r="J93" s="36">
        <v>464.3</v>
      </c>
      <c r="K93" s="36">
        <v>5</v>
      </c>
      <c r="L93" s="36">
        <v>966.8</v>
      </c>
      <c r="M93" s="36">
        <v>1000</v>
      </c>
      <c r="N93" s="36">
        <v>33.200000000000003</v>
      </c>
      <c r="O93" s="36">
        <v>3.32</v>
      </c>
    </row>
    <row r="94" spans="1:15" ht="15" thickBot="1">
      <c r="A94" s="35" t="s">
        <v>351</v>
      </c>
      <c r="B94" s="36">
        <v>133.4</v>
      </c>
      <c r="C94" s="36">
        <v>1</v>
      </c>
      <c r="D94" s="36">
        <v>0</v>
      </c>
      <c r="E94" s="36">
        <v>2</v>
      </c>
      <c r="F94" s="36">
        <v>1</v>
      </c>
      <c r="G94" s="36">
        <v>405.3</v>
      </c>
      <c r="H94" s="36">
        <v>2</v>
      </c>
      <c r="I94" s="36">
        <v>0</v>
      </c>
      <c r="J94" s="36">
        <v>426.6</v>
      </c>
      <c r="K94" s="36">
        <v>1</v>
      </c>
      <c r="L94" s="36">
        <v>972.3</v>
      </c>
      <c r="M94" s="36">
        <v>1000</v>
      </c>
      <c r="N94" s="36">
        <v>27.7</v>
      </c>
      <c r="O94" s="36">
        <v>2.77</v>
      </c>
    </row>
    <row r="95" spans="1:15" ht="15" thickBot="1">
      <c r="A95" s="35" t="s">
        <v>352</v>
      </c>
      <c r="B95" s="36">
        <v>0</v>
      </c>
      <c r="C95" s="36">
        <v>1</v>
      </c>
      <c r="D95" s="36">
        <v>27.8</v>
      </c>
      <c r="E95" s="36">
        <v>6</v>
      </c>
      <c r="F95" s="36">
        <v>7.9</v>
      </c>
      <c r="G95" s="36">
        <v>406.3</v>
      </c>
      <c r="H95" s="36">
        <v>3</v>
      </c>
      <c r="I95" s="36">
        <v>41.7</v>
      </c>
      <c r="J95" s="36">
        <v>460.3</v>
      </c>
      <c r="K95" s="36">
        <v>1</v>
      </c>
      <c r="L95" s="36">
        <v>954.9</v>
      </c>
      <c r="M95" s="36">
        <v>1000</v>
      </c>
      <c r="N95" s="36">
        <v>45.1</v>
      </c>
      <c r="O95" s="36">
        <v>4.51</v>
      </c>
    </row>
    <row r="96" spans="1:15" ht="15" thickBot="1">
      <c r="A96" s="35" t="s">
        <v>353</v>
      </c>
      <c r="B96" s="36">
        <v>12.9</v>
      </c>
      <c r="C96" s="36">
        <v>24.8</v>
      </c>
      <c r="D96" s="36">
        <v>34.700000000000003</v>
      </c>
      <c r="E96" s="36">
        <v>11.9</v>
      </c>
      <c r="F96" s="36">
        <v>12.9</v>
      </c>
      <c r="G96" s="36">
        <v>417.2</v>
      </c>
      <c r="H96" s="36">
        <v>7.9</v>
      </c>
      <c r="I96" s="36">
        <v>13.9</v>
      </c>
      <c r="J96" s="36">
        <v>465.3</v>
      </c>
      <c r="K96" s="36">
        <v>15.9</v>
      </c>
      <c r="L96" s="36">
        <v>1017.4</v>
      </c>
      <c r="M96" s="36">
        <v>1000</v>
      </c>
      <c r="N96" s="36">
        <v>-17.399999999999999</v>
      </c>
      <c r="O96" s="36">
        <v>-1.74</v>
      </c>
    </row>
    <row r="97" spans="1:15" ht="15" thickBot="1">
      <c r="A97" s="35" t="s">
        <v>354</v>
      </c>
      <c r="B97" s="36">
        <v>53.1</v>
      </c>
      <c r="C97" s="36">
        <v>8.9</v>
      </c>
      <c r="D97" s="36">
        <v>2</v>
      </c>
      <c r="E97" s="36">
        <v>9.9</v>
      </c>
      <c r="F97" s="36">
        <v>7.9</v>
      </c>
      <c r="G97" s="36">
        <v>413.2</v>
      </c>
      <c r="H97" s="36">
        <v>12.9</v>
      </c>
      <c r="I97" s="36">
        <v>10.9</v>
      </c>
      <c r="J97" s="36">
        <v>462.3</v>
      </c>
      <c r="K97" s="36">
        <v>10.9</v>
      </c>
      <c r="L97" s="36">
        <v>992.1</v>
      </c>
      <c r="M97" s="36">
        <v>1000</v>
      </c>
      <c r="N97" s="36">
        <v>7.9</v>
      </c>
      <c r="O97" s="36">
        <v>0.79</v>
      </c>
    </row>
    <row r="98" spans="1:15" ht="15" thickBot="1">
      <c r="A98" s="35" t="s">
        <v>355</v>
      </c>
      <c r="B98" s="36">
        <v>12.9</v>
      </c>
      <c r="C98" s="36">
        <v>29.8</v>
      </c>
      <c r="D98" s="36">
        <v>29.8</v>
      </c>
      <c r="E98" s="36">
        <v>11.9</v>
      </c>
      <c r="F98" s="36">
        <v>9.9</v>
      </c>
      <c r="G98" s="36">
        <v>414.2</v>
      </c>
      <c r="H98" s="36">
        <v>13.9</v>
      </c>
      <c r="I98" s="36">
        <v>12.9</v>
      </c>
      <c r="J98" s="36">
        <v>466.3</v>
      </c>
      <c r="K98" s="36">
        <v>12.9</v>
      </c>
      <c r="L98" s="36">
        <v>1014.4</v>
      </c>
      <c r="M98" s="36">
        <v>1000</v>
      </c>
      <c r="N98" s="36">
        <v>-14.4</v>
      </c>
      <c r="O98" s="36">
        <v>-1.44</v>
      </c>
    </row>
    <row r="99" spans="1:15" ht="15" thickBot="1">
      <c r="A99" s="35" t="s">
        <v>356</v>
      </c>
      <c r="B99" s="36">
        <v>135.4</v>
      </c>
      <c r="C99" s="36">
        <v>6.9</v>
      </c>
      <c r="D99" s="36">
        <v>27.8</v>
      </c>
      <c r="E99" s="36">
        <v>3</v>
      </c>
      <c r="F99" s="36">
        <v>5</v>
      </c>
      <c r="G99" s="36">
        <v>409.2</v>
      </c>
      <c r="H99" s="36">
        <v>2</v>
      </c>
      <c r="I99" s="36">
        <v>1</v>
      </c>
      <c r="J99" s="36">
        <v>460.3</v>
      </c>
      <c r="K99" s="36">
        <v>8.9</v>
      </c>
      <c r="L99" s="36">
        <v>1059.5999999999999</v>
      </c>
      <c r="M99" s="36">
        <v>1000</v>
      </c>
      <c r="N99" s="36">
        <v>-59.6</v>
      </c>
      <c r="O99" s="36">
        <v>-5.96</v>
      </c>
    </row>
    <row r="100" spans="1:15" ht="15" thickBot="1">
      <c r="A100" s="35" t="s">
        <v>357</v>
      </c>
      <c r="B100" s="36">
        <v>9.9</v>
      </c>
      <c r="C100" s="36">
        <v>3</v>
      </c>
      <c r="D100" s="36">
        <v>28.8</v>
      </c>
      <c r="E100" s="36">
        <v>30.3</v>
      </c>
      <c r="F100" s="36">
        <v>5</v>
      </c>
      <c r="G100" s="36">
        <v>416.2</v>
      </c>
      <c r="H100" s="36">
        <v>12.9</v>
      </c>
      <c r="I100" s="36">
        <v>16.899999999999999</v>
      </c>
      <c r="J100" s="36">
        <v>458.3</v>
      </c>
      <c r="K100" s="36">
        <v>10.9</v>
      </c>
      <c r="L100" s="36">
        <v>992.1</v>
      </c>
      <c r="M100" s="36">
        <v>1000</v>
      </c>
      <c r="N100" s="36">
        <v>7.9</v>
      </c>
      <c r="O100" s="36">
        <v>0.79</v>
      </c>
    </row>
    <row r="101" spans="1:15" ht="15" thickBot="1">
      <c r="A101" s="35" t="s">
        <v>358</v>
      </c>
      <c r="B101" s="36">
        <v>9.9</v>
      </c>
      <c r="C101" s="36">
        <v>25.8</v>
      </c>
      <c r="D101" s="36">
        <v>30.8</v>
      </c>
      <c r="E101" s="36">
        <v>16.899999999999999</v>
      </c>
      <c r="F101" s="36">
        <v>12.9</v>
      </c>
      <c r="G101" s="36">
        <v>418.2</v>
      </c>
      <c r="H101" s="36">
        <v>6.9</v>
      </c>
      <c r="I101" s="36">
        <v>15.9</v>
      </c>
      <c r="J101" s="36">
        <v>462.3</v>
      </c>
      <c r="K101" s="36">
        <v>14.9</v>
      </c>
      <c r="L101" s="36">
        <v>1014.4</v>
      </c>
      <c r="M101" s="36">
        <v>1000</v>
      </c>
      <c r="N101" s="36">
        <v>-14.4</v>
      </c>
      <c r="O101" s="36">
        <v>-1.44</v>
      </c>
    </row>
    <row r="102" spans="1:15" ht="15" thickBot="1">
      <c r="A102" s="35" t="s">
        <v>359</v>
      </c>
      <c r="B102" s="36">
        <v>4</v>
      </c>
      <c r="C102" s="36">
        <v>6</v>
      </c>
      <c r="D102" s="36">
        <v>31.7</v>
      </c>
      <c r="E102" s="36">
        <v>6</v>
      </c>
      <c r="F102" s="36">
        <v>13.9</v>
      </c>
      <c r="G102" s="36">
        <v>410.2</v>
      </c>
      <c r="H102" s="36">
        <v>12.9</v>
      </c>
      <c r="I102" s="36">
        <v>59</v>
      </c>
      <c r="J102" s="36">
        <v>468.3</v>
      </c>
      <c r="K102" s="36">
        <v>8.9</v>
      </c>
      <c r="L102" s="36">
        <v>1020.9</v>
      </c>
      <c r="M102" s="36">
        <v>1000</v>
      </c>
      <c r="N102" s="36">
        <v>-20.9</v>
      </c>
      <c r="O102" s="36">
        <v>-2.09</v>
      </c>
    </row>
    <row r="103" spans="1:15" ht="15" thickBot="1">
      <c r="A103" s="35" t="s">
        <v>360</v>
      </c>
      <c r="B103" s="36">
        <v>3</v>
      </c>
      <c r="C103" s="36">
        <v>7.9</v>
      </c>
      <c r="D103" s="36">
        <v>27.8</v>
      </c>
      <c r="E103" s="36">
        <v>6</v>
      </c>
      <c r="F103" s="36">
        <v>17.899999999999999</v>
      </c>
      <c r="G103" s="36">
        <v>409.2</v>
      </c>
      <c r="H103" s="36">
        <v>15.9</v>
      </c>
      <c r="I103" s="36">
        <v>58</v>
      </c>
      <c r="J103" s="36">
        <v>467.3</v>
      </c>
      <c r="K103" s="36">
        <v>6</v>
      </c>
      <c r="L103" s="36">
        <v>1018.9</v>
      </c>
      <c r="M103" s="36">
        <v>1000</v>
      </c>
      <c r="N103" s="36">
        <v>-18.899999999999999</v>
      </c>
      <c r="O103" s="36">
        <v>-1.89</v>
      </c>
    </row>
    <row r="104" spans="1:15" ht="15" thickBot="1"/>
    <row r="105" spans="1:15" ht="15" thickBot="1">
      <c r="A105" s="37" t="s">
        <v>398</v>
      </c>
      <c r="B105" s="38">
        <v>1229.4000000000001</v>
      </c>
    </row>
    <row r="106" spans="1:15" ht="15" thickBot="1">
      <c r="A106" s="37" t="s">
        <v>399</v>
      </c>
      <c r="B106" s="38">
        <v>426.6</v>
      </c>
    </row>
    <row r="107" spans="1:15" ht="15" thickBot="1">
      <c r="A107" s="37" t="s">
        <v>400</v>
      </c>
      <c r="B107" s="38">
        <v>17001.2</v>
      </c>
    </row>
    <row r="108" spans="1:15" ht="15" thickBot="1">
      <c r="A108" s="37" t="s">
        <v>401</v>
      </c>
      <c r="B108" s="38">
        <v>17000</v>
      </c>
    </row>
    <row r="109" spans="1:15" ht="15" thickBot="1">
      <c r="A109" s="37" t="s">
        <v>402</v>
      </c>
      <c r="B109" s="38">
        <v>1.2</v>
      </c>
    </row>
    <row r="110" spans="1:15" ht="15" thickBot="1">
      <c r="A110" s="37" t="s">
        <v>403</v>
      </c>
      <c r="B110" s="38"/>
    </row>
    <row r="111" spans="1:15" ht="15" thickBot="1">
      <c r="A111" s="37" t="s">
        <v>404</v>
      </c>
      <c r="B111" s="38"/>
    </row>
    <row r="112" spans="1:15" ht="15" thickBot="1">
      <c r="A112" s="37" t="s">
        <v>405</v>
      </c>
      <c r="B112" s="38">
        <v>0</v>
      </c>
    </row>
    <row r="114" spans="1:1">
      <c r="A114" s="12" t="s">
        <v>406</v>
      </c>
    </row>
    <row r="116" spans="1:1">
      <c r="A116" s="39" t="s">
        <v>407</v>
      </c>
    </row>
    <row r="117" spans="1:1">
      <c r="A117" s="39" t="s">
        <v>522</v>
      </c>
    </row>
  </sheetData>
  <mergeCells count="1">
    <mergeCell ref="Q4:AF5"/>
  </mergeCells>
  <conditionalFormatting sqref="A2">
    <cfRule type="top10" dxfId="0" priority="4" rank="3"/>
  </conditionalFormatting>
  <conditionalFormatting sqref="M2:M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14" r:id="rId1" display="https://miau.my-x.hu/myx-free/coco/test/708384120231107004221.html" xr:uid="{261E334A-7438-424A-A2FB-840E17DF81A8}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0A4A-84E0-4607-A583-4A688BC4801B}">
  <sheetPr codeName="Munka9"/>
  <dimension ref="A1:D251"/>
  <sheetViews>
    <sheetView workbookViewId="0"/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269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  <c r="B5">
        <v>14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12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14</v>
      </c>
    </row>
    <row r="16" spans="1:4">
      <c r="A16" t="s">
        <v>56</v>
      </c>
      <c r="B16">
        <v>26</v>
      </c>
    </row>
    <row r="17" spans="1:2">
      <c r="A17" t="s">
        <v>38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12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14</v>
      </c>
    </row>
    <row r="24" spans="1:2">
      <c r="A24" t="s">
        <v>143</v>
      </c>
    </row>
    <row r="25" spans="1:2">
      <c r="A25" t="s">
        <v>173</v>
      </c>
      <c r="B25">
        <v>82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  <c r="B28">
        <v>12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4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  <c r="B36">
        <v>21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  <c r="B39">
        <v>31</v>
      </c>
    </row>
    <row r="40" spans="1:2">
      <c r="A40" t="s">
        <v>54</v>
      </c>
      <c r="B40">
        <v>100</v>
      </c>
    </row>
    <row r="41" spans="1:2">
      <c r="A41" t="s">
        <v>81</v>
      </c>
      <c r="B41">
        <v>12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26</v>
      </c>
    </row>
    <row r="48" spans="1:2">
      <c r="A48" t="s">
        <v>10</v>
      </c>
      <c r="B48">
        <v>24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12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  <c r="B54">
        <v>26</v>
      </c>
    </row>
    <row r="55" spans="1:2">
      <c r="A55" t="s">
        <v>201</v>
      </c>
    </row>
    <row r="56" spans="1:2">
      <c r="A56" t="s">
        <v>88</v>
      </c>
      <c r="B56">
        <v>24</v>
      </c>
    </row>
    <row r="57" spans="1:2">
      <c r="A57" t="s">
        <v>55</v>
      </c>
      <c r="B57">
        <v>21</v>
      </c>
    </row>
    <row r="58" spans="1:2">
      <c r="A58" t="s">
        <v>58</v>
      </c>
      <c r="B58">
        <v>12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  <c r="B62">
        <v>24</v>
      </c>
    </row>
    <row r="63" spans="1:2">
      <c r="A63" t="s">
        <v>50</v>
      </c>
      <c r="B63">
        <v>7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  <c r="B67">
        <v>12</v>
      </c>
    </row>
    <row r="68" spans="1:2">
      <c r="A68" t="s">
        <v>112</v>
      </c>
      <c r="B68">
        <v>2</v>
      </c>
    </row>
    <row r="69" spans="1:2">
      <c r="A69" t="s">
        <v>72</v>
      </c>
      <c r="B69">
        <v>26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  <c r="B72">
        <v>21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9</v>
      </c>
    </row>
    <row r="79" spans="1:2">
      <c r="A79" t="s">
        <v>53</v>
      </c>
      <c r="B79">
        <v>21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19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9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  <c r="B94">
        <v>12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14</v>
      </c>
    </row>
    <row r="103" spans="1:2">
      <c r="A103" t="s">
        <v>35</v>
      </c>
      <c r="B103">
        <v>29</v>
      </c>
    </row>
    <row r="104" spans="1:2">
      <c r="A104" t="s">
        <v>155</v>
      </c>
    </row>
    <row r="105" spans="1:2">
      <c r="A105" t="s">
        <v>107</v>
      </c>
      <c r="B105">
        <v>14</v>
      </c>
    </row>
    <row r="106" spans="1:2">
      <c r="A106" t="s">
        <v>105</v>
      </c>
      <c r="B106">
        <v>4</v>
      </c>
    </row>
    <row r="107" spans="1:2">
      <c r="A107" t="s">
        <v>73</v>
      </c>
      <c r="B107">
        <v>2</v>
      </c>
    </row>
    <row r="108" spans="1:2">
      <c r="A108" t="s">
        <v>98</v>
      </c>
    </row>
    <row r="109" spans="1:2">
      <c r="A109" t="s">
        <v>91</v>
      </c>
      <c r="B109">
        <v>12</v>
      </c>
    </row>
    <row r="110" spans="1:2">
      <c r="A110" t="s">
        <v>154</v>
      </c>
    </row>
    <row r="111" spans="1:2">
      <c r="A111" t="s">
        <v>42</v>
      </c>
      <c r="B111">
        <v>17</v>
      </c>
    </row>
    <row r="112" spans="1:2">
      <c r="A112" t="s">
        <v>74</v>
      </c>
      <c r="B112">
        <v>12</v>
      </c>
    </row>
    <row r="113" spans="1:2">
      <c r="A113" t="s">
        <v>180</v>
      </c>
    </row>
    <row r="114" spans="1:2">
      <c r="A114" t="s">
        <v>26</v>
      </c>
      <c r="B114">
        <v>4</v>
      </c>
    </row>
    <row r="115" spans="1:2">
      <c r="A115" t="s">
        <v>218</v>
      </c>
    </row>
    <row r="116" spans="1:2">
      <c r="A116" t="s">
        <v>185</v>
      </c>
      <c r="B116">
        <v>12</v>
      </c>
    </row>
    <row r="117" spans="1:2">
      <c r="A117" t="s">
        <v>34</v>
      </c>
    </row>
    <row r="118" spans="1:2">
      <c r="A118" t="s">
        <v>101</v>
      </c>
      <c r="B118">
        <v>21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  <c r="B131">
        <v>63</v>
      </c>
    </row>
    <row r="132" spans="1:2">
      <c r="A132" t="s">
        <v>145</v>
      </c>
    </row>
    <row r="133" spans="1:2">
      <c r="A133" t="s">
        <v>17</v>
      </c>
      <c r="B133">
        <v>100</v>
      </c>
    </row>
    <row r="134" spans="1:2">
      <c r="A134" t="s">
        <v>178</v>
      </c>
    </row>
    <row r="135" spans="1:2">
      <c r="A135" t="s">
        <v>94</v>
      </c>
      <c r="B135">
        <v>17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9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  <c r="B151">
        <v>26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  <c r="B156">
        <v>26</v>
      </c>
    </row>
    <row r="157" spans="1:2">
      <c r="A157" t="s">
        <v>49</v>
      </c>
      <c r="B157">
        <v>17</v>
      </c>
    </row>
    <row r="158" spans="1:2">
      <c r="A158" t="s">
        <v>229</v>
      </c>
    </row>
    <row r="159" spans="1:2">
      <c r="A159" t="s">
        <v>100</v>
      </c>
      <c r="B159">
        <v>17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  <c r="B162">
        <v>4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14</v>
      </c>
    </row>
    <row r="169" spans="1:2">
      <c r="A169" t="s">
        <v>176</v>
      </c>
    </row>
    <row r="170" spans="1:2">
      <c r="A170" t="s">
        <v>103</v>
      </c>
      <c r="B170">
        <v>12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  <c r="B173">
        <v>19</v>
      </c>
    </row>
    <row r="174" spans="1:2">
      <c r="A174" t="s">
        <v>235</v>
      </c>
    </row>
    <row r="175" spans="1:2">
      <c r="A175" t="s">
        <v>62</v>
      </c>
      <c r="B175">
        <v>21</v>
      </c>
    </row>
    <row r="176" spans="1:2">
      <c r="A176" t="s">
        <v>86</v>
      </c>
      <c r="B176">
        <v>9</v>
      </c>
    </row>
    <row r="177" spans="1:2">
      <c r="A177" t="s">
        <v>109</v>
      </c>
      <c r="B177">
        <v>7</v>
      </c>
    </row>
    <row r="178" spans="1:2">
      <c r="A178" t="s">
        <v>233</v>
      </c>
    </row>
    <row r="179" spans="1:2">
      <c r="A179" t="s">
        <v>41</v>
      </c>
      <c r="B179">
        <v>14</v>
      </c>
    </row>
    <row r="180" spans="1:2">
      <c r="A180" t="s">
        <v>43</v>
      </c>
      <c r="B180">
        <v>17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  <c r="B184">
        <v>17</v>
      </c>
    </row>
    <row r="185" spans="1:2">
      <c r="A185" t="s">
        <v>12</v>
      </c>
      <c r="B185">
        <v>7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  <c r="B190">
        <v>2</v>
      </c>
    </row>
    <row r="191" spans="1:2">
      <c r="A191" t="s">
        <v>48</v>
      </c>
      <c r="B191">
        <v>80</v>
      </c>
    </row>
    <row r="192" spans="1:2">
      <c r="A192" t="s">
        <v>78</v>
      </c>
      <c r="B192">
        <v>17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17</v>
      </c>
    </row>
    <row r="196" spans="1:2">
      <c r="A196" t="s">
        <v>246</v>
      </c>
    </row>
    <row r="197" spans="1:2">
      <c r="A197" t="s">
        <v>22</v>
      </c>
      <c r="B197">
        <v>12</v>
      </c>
    </row>
    <row r="198" spans="1:2">
      <c r="A198" t="s">
        <v>46</v>
      </c>
      <c r="B198">
        <v>24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9</v>
      </c>
    </row>
    <row r="202" spans="1:2">
      <c r="A202" t="s">
        <v>236</v>
      </c>
    </row>
    <row r="203" spans="1:2">
      <c r="A203" t="s">
        <v>32</v>
      </c>
      <c r="B203">
        <v>9</v>
      </c>
    </row>
    <row r="204" spans="1:2">
      <c r="A204" t="s">
        <v>243</v>
      </c>
    </row>
    <row r="205" spans="1:2">
      <c r="A205" t="s">
        <v>66</v>
      </c>
      <c r="B205">
        <v>26</v>
      </c>
    </row>
    <row r="206" spans="1:2">
      <c r="A206" t="s">
        <v>64</v>
      </c>
      <c r="B206">
        <v>26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19</v>
      </c>
    </row>
    <row r="218" spans="1:2">
      <c r="A218" t="s">
        <v>45</v>
      </c>
      <c r="B218">
        <v>21</v>
      </c>
    </row>
    <row r="219" spans="1:2">
      <c r="A219" t="s">
        <v>175</v>
      </c>
    </row>
    <row r="220" spans="1:2">
      <c r="A220" t="s">
        <v>59</v>
      </c>
      <c r="B220">
        <v>12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4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  <c r="B229">
        <v>46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2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  <c r="B236">
        <v>19</v>
      </c>
    </row>
    <row r="237" spans="1:2">
      <c r="A237" t="s">
        <v>31</v>
      </c>
      <c r="B237">
        <v>7</v>
      </c>
    </row>
    <row r="238" spans="1:2">
      <c r="A238" t="s">
        <v>90</v>
      </c>
      <c r="B238">
        <v>9</v>
      </c>
    </row>
    <row r="239" spans="1:2">
      <c r="A239" t="s">
        <v>102</v>
      </c>
      <c r="B239">
        <v>9</v>
      </c>
    </row>
    <row r="240" spans="1:2">
      <c r="A240" t="s">
        <v>108</v>
      </c>
      <c r="B240">
        <v>9</v>
      </c>
    </row>
    <row r="241" spans="1:2">
      <c r="A241" t="s">
        <v>23</v>
      </c>
      <c r="B241">
        <v>21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  <c r="B245">
        <v>9</v>
      </c>
    </row>
    <row r="246" spans="1:2">
      <c r="A246" t="s">
        <v>87</v>
      </c>
      <c r="B246">
        <v>7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DE55-6EEC-4F90-A3C8-EF3CB5E44897}">
  <sheetPr codeName="Munka10"/>
  <dimension ref="A1:D251"/>
  <sheetViews>
    <sheetView workbookViewId="0">
      <selection activeCell="D1" sqref="D1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267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  <c r="B5">
        <v>5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8</v>
      </c>
    </row>
    <row r="13" spans="1:4">
      <c r="A13" t="s">
        <v>14</v>
      </c>
      <c r="B13">
        <v>44</v>
      </c>
    </row>
    <row r="14" spans="1:4">
      <c r="A14" t="s">
        <v>127</v>
      </c>
    </row>
    <row r="15" spans="1:4">
      <c r="A15" t="s">
        <v>96</v>
      </c>
      <c r="B15">
        <v>6</v>
      </c>
    </row>
    <row r="16" spans="1:4">
      <c r="A16" t="s">
        <v>56</v>
      </c>
      <c r="B16">
        <v>13</v>
      </c>
    </row>
    <row r="17" spans="1:2">
      <c r="A17" t="s">
        <v>38</v>
      </c>
      <c r="B17">
        <v>18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4</v>
      </c>
    </row>
    <row r="21" spans="1:2">
      <c r="A21" t="s">
        <v>196</v>
      </c>
    </row>
    <row r="22" spans="1:2">
      <c r="A22" t="s">
        <v>16</v>
      </c>
      <c r="B22">
        <v>31</v>
      </c>
    </row>
    <row r="23" spans="1:2">
      <c r="A23" t="s">
        <v>52</v>
      </c>
      <c r="B23">
        <v>14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  <c r="B28">
        <v>7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27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  <c r="B36">
        <v>14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  <c r="B39">
        <v>20</v>
      </c>
    </row>
    <row r="40" spans="1:2">
      <c r="A40" t="s">
        <v>54</v>
      </c>
    </row>
    <row r="41" spans="1:2">
      <c r="A41" t="s">
        <v>81</v>
      </c>
      <c r="B41">
        <v>8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8</v>
      </c>
    </row>
    <row r="48" spans="1:2">
      <c r="A48" t="s">
        <v>10</v>
      </c>
      <c r="B48">
        <v>100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7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</row>
    <row r="57" spans="1:2">
      <c r="A57" t="s">
        <v>55</v>
      </c>
    </row>
    <row r="58" spans="1:2">
      <c r="A58" t="s">
        <v>58</v>
      </c>
      <c r="B58">
        <v>12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  <c r="B61">
        <v>25</v>
      </c>
    </row>
    <row r="62" spans="1:2">
      <c r="A62" t="s">
        <v>15</v>
      </c>
      <c r="B62">
        <v>33</v>
      </c>
    </row>
    <row r="63" spans="1:2">
      <c r="A63" t="s">
        <v>50</v>
      </c>
      <c r="B63">
        <v>14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  <c r="B67">
        <v>10</v>
      </c>
    </row>
    <row r="68" spans="1:2">
      <c r="A68" t="s">
        <v>112</v>
      </c>
      <c r="B68">
        <v>3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  <c r="B72">
        <v>48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12</v>
      </c>
    </row>
    <row r="79" spans="1:2">
      <c r="A79" t="s">
        <v>53</v>
      </c>
      <c r="B79">
        <v>13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  <c r="B85">
        <v>25</v>
      </c>
    </row>
    <row r="86" spans="1:2">
      <c r="A86" t="s">
        <v>77</v>
      </c>
      <c r="B86">
        <v>8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7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19</v>
      </c>
    </row>
    <row r="103" spans="1:2">
      <c r="A103" t="s">
        <v>35</v>
      </c>
      <c r="B103">
        <v>20</v>
      </c>
    </row>
    <row r="104" spans="1:2">
      <c r="A104" t="s">
        <v>155</v>
      </c>
    </row>
    <row r="105" spans="1:2">
      <c r="A105" t="s">
        <v>107</v>
      </c>
      <c r="B105">
        <v>4</v>
      </c>
    </row>
    <row r="106" spans="1:2">
      <c r="A106" t="s">
        <v>105</v>
      </c>
      <c r="B106">
        <v>4</v>
      </c>
    </row>
    <row r="107" spans="1:2">
      <c r="A107" t="s">
        <v>73</v>
      </c>
      <c r="B107">
        <v>8</v>
      </c>
    </row>
    <row r="108" spans="1:2">
      <c r="A108" t="s">
        <v>98</v>
      </c>
      <c r="B108">
        <v>5</v>
      </c>
    </row>
    <row r="109" spans="1:2">
      <c r="A109" t="s">
        <v>91</v>
      </c>
      <c r="B109">
        <v>6</v>
      </c>
    </row>
    <row r="110" spans="1:2">
      <c r="A110" t="s">
        <v>154</v>
      </c>
    </row>
    <row r="111" spans="1:2">
      <c r="A111" t="s">
        <v>42</v>
      </c>
      <c r="B111">
        <v>17</v>
      </c>
    </row>
    <row r="112" spans="1:2">
      <c r="A112" t="s">
        <v>74</v>
      </c>
      <c r="B112">
        <v>9</v>
      </c>
    </row>
    <row r="113" spans="1:2">
      <c r="A113" t="s">
        <v>180</v>
      </c>
    </row>
    <row r="114" spans="1:2">
      <c r="A114" t="s">
        <v>26</v>
      </c>
      <c r="B114">
        <v>25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  <c r="B117">
        <v>20</v>
      </c>
    </row>
    <row r="118" spans="1:2">
      <c r="A118" t="s">
        <v>101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  <c r="B122">
        <v>14</v>
      </c>
    </row>
    <row r="123" spans="1:2">
      <c r="A123" t="s">
        <v>71</v>
      </c>
    </row>
    <row r="124" spans="1:2">
      <c r="A124" t="s">
        <v>11</v>
      </c>
      <c r="B124">
        <v>73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  <c r="B130">
        <v>29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6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3</v>
      </c>
    </row>
    <row r="145" spans="1:2">
      <c r="A145" t="s">
        <v>117</v>
      </c>
    </row>
    <row r="146" spans="1:2">
      <c r="A146" t="s">
        <v>21</v>
      </c>
      <c r="B146">
        <v>27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  <c r="B151">
        <v>11</v>
      </c>
    </row>
    <row r="152" spans="1:2">
      <c r="A152" t="s">
        <v>24</v>
      </c>
    </row>
    <row r="153" spans="1:2">
      <c r="A153" t="s">
        <v>25</v>
      </c>
      <c r="B153">
        <v>27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15</v>
      </c>
    </row>
    <row r="158" spans="1:2">
      <c r="A158" t="s">
        <v>229</v>
      </c>
    </row>
    <row r="159" spans="1:2">
      <c r="A159" t="s">
        <v>100</v>
      </c>
      <c r="B159">
        <v>5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10</v>
      </c>
    </row>
    <row r="169" spans="1:2">
      <c r="A169" t="s">
        <v>176</v>
      </c>
    </row>
    <row r="170" spans="1:2">
      <c r="A170" t="s">
        <v>103</v>
      </c>
      <c r="B170">
        <v>5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</row>
    <row r="174" spans="1:2">
      <c r="A174" t="s">
        <v>235</v>
      </c>
    </row>
    <row r="175" spans="1:2">
      <c r="A175" t="s">
        <v>62</v>
      </c>
      <c r="B175">
        <v>11</v>
      </c>
    </row>
    <row r="176" spans="1:2">
      <c r="A176" t="s">
        <v>86</v>
      </c>
      <c r="B176">
        <v>7</v>
      </c>
    </row>
    <row r="177" spans="1:2">
      <c r="A177" t="s">
        <v>109</v>
      </c>
      <c r="B177">
        <v>4</v>
      </c>
    </row>
    <row r="178" spans="1:2">
      <c r="A178" t="s">
        <v>233</v>
      </c>
    </row>
    <row r="179" spans="1:2">
      <c r="A179" t="s">
        <v>41</v>
      </c>
      <c r="B179">
        <v>18</v>
      </c>
    </row>
    <row r="180" spans="1:2">
      <c r="A180" t="s">
        <v>43</v>
      </c>
      <c r="B180">
        <v>15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  <c r="B184">
        <v>8</v>
      </c>
    </row>
    <row r="185" spans="1:2">
      <c r="A185" t="s">
        <v>12</v>
      </c>
      <c r="B185">
        <v>57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  <c r="B190">
        <v>2</v>
      </c>
    </row>
    <row r="191" spans="1:2">
      <c r="A191" t="s">
        <v>48</v>
      </c>
    </row>
    <row r="192" spans="1:2">
      <c r="A192" t="s">
        <v>78</v>
      </c>
      <c r="B192">
        <v>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10</v>
      </c>
    </row>
    <row r="196" spans="1:2">
      <c r="A196" t="s">
        <v>246</v>
      </c>
    </row>
    <row r="197" spans="1:2">
      <c r="A197" t="s">
        <v>22</v>
      </c>
      <c r="B197">
        <v>29</v>
      </c>
    </row>
    <row r="198" spans="1:2">
      <c r="A198" t="s">
        <v>46</v>
      </c>
      <c r="B198">
        <v>15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8</v>
      </c>
    </row>
    <row r="202" spans="1:2">
      <c r="A202" t="s">
        <v>236</v>
      </c>
    </row>
    <row r="203" spans="1:2">
      <c r="A203" t="s">
        <v>32</v>
      </c>
      <c r="B203">
        <v>20</v>
      </c>
    </row>
    <row r="204" spans="1:2">
      <c r="A204" t="s">
        <v>243</v>
      </c>
    </row>
    <row r="205" spans="1:2">
      <c r="A205" t="s">
        <v>66</v>
      </c>
      <c r="B205">
        <v>10</v>
      </c>
    </row>
    <row r="206" spans="1:2">
      <c r="A206" t="s">
        <v>64</v>
      </c>
      <c r="B206">
        <v>11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10</v>
      </c>
    </row>
    <row r="218" spans="1:2">
      <c r="A218" t="s">
        <v>45</v>
      </c>
      <c r="B218">
        <v>16</v>
      </c>
    </row>
    <row r="219" spans="1:2">
      <c r="A219" t="s">
        <v>175</v>
      </c>
    </row>
    <row r="220" spans="1:2">
      <c r="A220" t="s">
        <v>59</v>
      </c>
      <c r="B220">
        <v>12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9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  <c r="B229">
        <v>18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6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21</v>
      </c>
    </row>
    <row r="238" spans="1:2">
      <c r="A238" t="s">
        <v>90</v>
      </c>
      <c r="B238">
        <v>7</v>
      </c>
    </row>
    <row r="239" spans="1:2">
      <c r="A239" t="s">
        <v>102</v>
      </c>
      <c r="B239">
        <v>5</v>
      </c>
    </row>
    <row r="240" spans="1:2">
      <c r="A240" t="s">
        <v>108</v>
      </c>
      <c r="B240">
        <v>4</v>
      </c>
    </row>
    <row r="241" spans="1:2">
      <c r="A241" t="s">
        <v>23</v>
      </c>
      <c r="B241">
        <v>28</v>
      </c>
    </row>
    <row r="242" spans="1:2">
      <c r="A242" t="s">
        <v>44</v>
      </c>
      <c r="B242">
        <v>16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  <c r="B245">
        <v>10</v>
      </c>
    </row>
    <row r="246" spans="1:2">
      <c r="A246" t="s">
        <v>87</v>
      </c>
      <c r="B246">
        <v>7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39F6-749C-439D-B1AF-34A3AB8959F9}">
  <sheetPr codeName="Munka11"/>
  <dimension ref="A1:D251"/>
  <sheetViews>
    <sheetView workbookViewId="0">
      <selection sqref="A1:A1048576"/>
    </sheetView>
  </sheetViews>
  <sheetFormatPr defaultRowHeight="14.4"/>
  <cols>
    <col min="1" max="1" width="37.109375" bestFit="1" customWidth="1"/>
    <col min="2" max="2" width="11.109375" bestFit="1" customWidth="1"/>
    <col min="3" max="3" width="7.5546875" bestFit="1" customWidth="1"/>
  </cols>
  <sheetData>
    <row r="1" spans="1:4">
      <c r="A1" t="s">
        <v>9</v>
      </c>
      <c r="B1" t="s">
        <v>263</v>
      </c>
      <c r="C1" t="s">
        <v>275</v>
      </c>
      <c r="D1" s="12" t="s">
        <v>268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  <c r="B8">
        <v>49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10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28</v>
      </c>
    </row>
    <row r="16" spans="1:4">
      <c r="A16" t="s">
        <v>56</v>
      </c>
      <c r="B16">
        <v>37</v>
      </c>
    </row>
    <row r="17" spans="1:2">
      <c r="A17" t="s">
        <v>38</v>
      </c>
      <c r="B17">
        <v>26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5</v>
      </c>
    </row>
    <row r="21" spans="1:2">
      <c r="A21" t="s">
        <v>196</v>
      </c>
    </row>
    <row r="22" spans="1:2">
      <c r="A22" t="s">
        <v>16</v>
      </c>
      <c r="B22">
        <v>6</v>
      </c>
    </row>
    <row r="23" spans="1:2">
      <c r="A23" t="s">
        <v>52</v>
      </c>
      <c r="B23">
        <v>33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  <c r="B28">
        <v>13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8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  <c r="B36">
        <v>7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  <c r="B40">
        <v>69</v>
      </c>
    </row>
    <row r="41" spans="1:2">
      <c r="A41" t="s">
        <v>81</v>
      </c>
      <c r="B41">
        <v>15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19</v>
      </c>
    </row>
    <row r="48" spans="1:2">
      <c r="A48" t="s">
        <v>10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14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  <c r="B56">
        <v>46</v>
      </c>
    </row>
    <row r="57" spans="1:2">
      <c r="A57" t="s">
        <v>55</v>
      </c>
    </row>
    <row r="58" spans="1:2">
      <c r="A58" t="s">
        <v>58</v>
      </c>
      <c r="B58">
        <v>9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  <c r="B62">
        <v>16</v>
      </c>
    </row>
    <row r="63" spans="1:2">
      <c r="A63" t="s">
        <v>50</v>
      </c>
      <c r="B63">
        <v>38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  <c r="B66">
        <v>9</v>
      </c>
    </row>
    <row r="67" spans="1:2">
      <c r="A67" t="s">
        <v>65</v>
      </c>
      <c r="B67">
        <v>22</v>
      </c>
    </row>
    <row r="68" spans="1:2">
      <c r="A68" t="s">
        <v>112</v>
      </c>
      <c r="B68">
        <v>9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14</v>
      </c>
    </row>
    <row r="79" spans="1:2">
      <c r="A79" t="s">
        <v>53</v>
      </c>
      <c r="B79">
        <v>18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47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11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  <c r="B94">
        <v>20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30</v>
      </c>
    </row>
    <row r="103" spans="1:2">
      <c r="A103" t="s">
        <v>35</v>
      </c>
      <c r="B103">
        <v>11</v>
      </c>
    </row>
    <row r="104" spans="1:2">
      <c r="A104" t="s">
        <v>155</v>
      </c>
    </row>
    <row r="105" spans="1:2">
      <c r="A105" t="s">
        <v>107</v>
      </c>
      <c r="B105">
        <v>5</v>
      </c>
    </row>
    <row r="106" spans="1:2">
      <c r="A106" t="s">
        <v>105</v>
      </c>
      <c r="B106">
        <v>10</v>
      </c>
    </row>
    <row r="107" spans="1:2">
      <c r="A107" t="s">
        <v>73</v>
      </c>
      <c r="B107">
        <v>12</v>
      </c>
    </row>
    <row r="108" spans="1:2">
      <c r="A108" t="s">
        <v>98</v>
      </c>
      <c r="B108">
        <v>22</v>
      </c>
    </row>
    <row r="109" spans="1:2">
      <c r="A109" t="s">
        <v>91</v>
      </c>
      <c r="B109">
        <v>13</v>
      </c>
    </row>
    <row r="110" spans="1:2">
      <c r="A110" t="s">
        <v>154</v>
      </c>
    </row>
    <row r="111" spans="1:2">
      <c r="A111" t="s">
        <v>42</v>
      </c>
      <c r="B111">
        <v>21</v>
      </c>
    </row>
    <row r="112" spans="1:2">
      <c r="A112" t="s">
        <v>74</v>
      </c>
      <c r="B112">
        <v>9</v>
      </c>
    </row>
    <row r="113" spans="1:2">
      <c r="A113" t="s">
        <v>180</v>
      </c>
    </row>
    <row r="114" spans="1:2">
      <c r="A114" t="s">
        <v>26</v>
      </c>
      <c r="B114">
        <v>4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  <c r="B117">
        <v>8</v>
      </c>
    </row>
    <row r="118" spans="1:2">
      <c r="A118" t="s">
        <v>101</v>
      </c>
      <c r="B118">
        <v>13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  <c r="B131">
        <v>86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22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  <c r="B142">
        <v>58</v>
      </c>
    </row>
    <row r="143" spans="1:2">
      <c r="A143" t="s">
        <v>228</v>
      </c>
    </row>
    <row r="144" spans="1:2">
      <c r="A144" t="s">
        <v>111</v>
      </c>
      <c r="B144">
        <v>10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  <c r="B151">
        <v>12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  <c r="B156">
        <v>11</v>
      </c>
    </row>
    <row r="157" spans="1:2">
      <c r="A157" t="s">
        <v>49</v>
      </c>
      <c r="B157">
        <v>41</v>
      </c>
    </row>
    <row r="158" spans="1:2">
      <c r="A158" t="s">
        <v>229</v>
      </c>
    </row>
    <row r="159" spans="1:2">
      <c r="A159" t="s">
        <v>100</v>
      </c>
      <c r="B159">
        <v>32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  <c r="B162">
        <v>10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29</v>
      </c>
    </row>
    <row r="169" spans="1:2">
      <c r="A169" t="s">
        <v>176</v>
      </c>
    </row>
    <row r="170" spans="1:2">
      <c r="A170" t="s">
        <v>103</v>
      </c>
      <c r="B170">
        <v>15</v>
      </c>
    </row>
    <row r="171" spans="1:2">
      <c r="A171" t="s">
        <v>234</v>
      </c>
    </row>
    <row r="172" spans="1:2">
      <c r="A172" t="s">
        <v>182</v>
      </c>
      <c r="B172">
        <v>30</v>
      </c>
    </row>
    <row r="173" spans="1:2">
      <c r="A173" t="s">
        <v>92</v>
      </c>
      <c r="B173">
        <v>15</v>
      </c>
    </row>
    <row r="174" spans="1:2">
      <c r="A174" t="s">
        <v>235</v>
      </c>
    </row>
    <row r="175" spans="1:2">
      <c r="A175" t="s">
        <v>62</v>
      </c>
    </row>
    <row r="176" spans="1:2">
      <c r="A176" t="s">
        <v>86</v>
      </c>
      <c r="B176">
        <v>15</v>
      </c>
    </row>
    <row r="177" spans="1:2">
      <c r="A177" t="s">
        <v>109</v>
      </c>
      <c r="B177">
        <v>10</v>
      </c>
    </row>
    <row r="178" spans="1:2">
      <c r="A178" t="s">
        <v>233</v>
      </c>
    </row>
    <row r="179" spans="1:2">
      <c r="A179" t="s">
        <v>41</v>
      </c>
      <c r="B179">
        <v>6</v>
      </c>
    </row>
    <row r="180" spans="1:2">
      <c r="A180" t="s">
        <v>43</v>
      </c>
      <c r="B180">
        <v>14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  <c r="B184">
        <v>8</v>
      </c>
    </row>
    <row r="185" spans="1:2">
      <c r="A185" t="s">
        <v>12</v>
      </c>
      <c r="B185">
        <v>10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  <c r="B190">
        <v>9</v>
      </c>
    </row>
    <row r="191" spans="1:2">
      <c r="A191" t="s">
        <v>48</v>
      </c>
    </row>
    <row r="192" spans="1:2">
      <c r="A192" t="s">
        <v>78</v>
      </c>
      <c r="B192">
        <v>9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35</v>
      </c>
    </row>
    <row r="196" spans="1:2">
      <c r="A196" t="s">
        <v>246</v>
      </c>
    </row>
    <row r="197" spans="1:2">
      <c r="A197" t="s">
        <v>22</v>
      </c>
      <c r="B197">
        <v>5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19</v>
      </c>
    </row>
    <row r="202" spans="1:2">
      <c r="A202" t="s">
        <v>236</v>
      </c>
    </row>
    <row r="203" spans="1:2">
      <c r="A203" t="s">
        <v>32</v>
      </c>
      <c r="B203">
        <v>14</v>
      </c>
    </row>
    <row r="204" spans="1:2">
      <c r="A204" t="s">
        <v>243</v>
      </c>
    </row>
    <row r="205" spans="1:2">
      <c r="A205" t="s">
        <v>66</v>
      </c>
      <c r="B205">
        <v>11</v>
      </c>
    </row>
    <row r="206" spans="1:2">
      <c r="A206" t="s">
        <v>64</v>
      </c>
      <c r="B206">
        <v>18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16</v>
      </c>
    </row>
    <row r="218" spans="1:2">
      <c r="A218" t="s">
        <v>45</v>
      </c>
      <c r="B218">
        <v>100</v>
      </c>
    </row>
    <row r="219" spans="1:2">
      <c r="A219" t="s">
        <v>175</v>
      </c>
    </row>
    <row r="220" spans="1:2">
      <c r="A220" t="s">
        <v>59</v>
      </c>
      <c r="B220">
        <v>15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12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5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5</v>
      </c>
    </row>
    <row r="238" spans="1:2">
      <c r="A238" t="s">
        <v>90</v>
      </c>
      <c r="B238">
        <v>22</v>
      </c>
    </row>
    <row r="239" spans="1:2">
      <c r="A239" t="s">
        <v>102</v>
      </c>
      <c r="B239">
        <v>17</v>
      </c>
    </row>
    <row r="240" spans="1:2">
      <c r="A240" t="s">
        <v>108</v>
      </c>
      <c r="B240">
        <v>10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  <c r="B245">
        <v>12</v>
      </c>
    </row>
    <row r="246" spans="1:2">
      <c r="A246" t="s">
        <v>87</v>
      </c>
      <c r="B246">
        <v>14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8249-84B1-4B6B-8EF2-148426FDC87A}">
  <sheetPr codeName="Munka12"/>
  <dimension ref="A1:D251"/>
  <sheetViews>
    <sheetView workbookViewId="0">
      <selection activeCell="C1" sqref="C1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270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3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31</v>
      </c>
    </row>
    <row r="16" spans="1:4">
      <c r="A16" t="s">
        <v>56</v>
      </c>
      <c r="B16">
        <v>11</v>
      </c>
    </row>
    <row r="17" spans="1:2">
      <c r="A17" t="s">
        <v>38</v>
      </c>
      <c r="B17">
        <v>15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6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15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3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  <c r="B36">
        <v>9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  <c r="B40">
        <v>53</v>
      </c>
    </row>
    <row r="41" spans="1:2">
      <c r="A41" t="s">
        <v>81</v>
      </c>
      <c r="B41">
        <v>26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6</v>
      </c>
    </row>
    <row r="48" spans="1:2">
      <c r="A48" t="s">
        <v>10</v>
      </c>
      <c r="B48">
        <v>36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9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  <c r="B56">
        <v>30</v>
      </c>
    </row>
    <row r="57" spans="1:2">
      <c r="A57" t="s">
        <v>55</v>
      </c>
    </row>
    <row r="58" spans="1:2">
      <c r="A58" t="s">
        <v>58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  <c r="B62">
        <v>23</v>
      </c>
    </row>
    <row r="63" spans="1:2">
      <c r="A63" t="s">
        <v>50</v>
      </c>
      <c r="B63">
        <v>22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  <c r="B66">
        <v>7</v>
      </c>
    </row>
    <row r="67" spans="1:2">
      <c r="A67" t="s">
        <v>65</v>
      </c>
      <c r="B67">
        <v>4</v>
      </c>
    </row>
    <row r="68" spans="1:2">
      <c r="A68" t="s">
        <v>112</v>
      </c>
      <c r="B68">
        <v>7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12</v>
      </c>
    </row>
    <row r="79" spans="1:2">
      <c r="A79" t="s">
        <v>53</v>
      </c>
      <c r="B79">
        <v>7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9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9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  <c r="B94">
        <v>11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36</v>
      </c>
    </row>
    <row r="103" spans="1:2">
      <c r="A103" t="s">
        <v>35</v>
      </c>
      <c r="B103">
        <v>11</v>
      </c>
    </row>
    <row r="104" spans="1:2">
      <c r="A104" t="s">
        <v>155</v>
      </c>
    </row>
    <row r="105" spans="1:2">
      <c r="A105" t="s">
        <v>107</v>
      </c>
      <c r="B105">
        <v>14</v>
      </c>
    </row>
    <row r="106" spans="1:2">
      <c r="A106" t="s">
        <v>105</v>
      </c>
      <c r="B106">
        <v>4</v>
      </c>
    </row>
    <row r="107" spans="1:2">
      <c r="A107" t="s">
        <v>73</v>
      </c>
      <c r="B107">
        <v>9</v>
      </c>
    </row>
    <row r="108" spans="1:2">
      <c r="A108" t="s">
        <v>98</v>
      </c>
      <c r="B108">
        <v>9</v>
      </c>
    </row>
    <row r="109" spans="1:2">
      <c r="A109" t="s">
        <v>91</v>
      </c>
      <c r="B109">
        <v>55</v>
      </c>
    </row>
    <row r="110" spans="1:2">
      <c r="A110" t="s">
        <v>154</v>
      </c>
    </row>
    <row r="111" spans="1:2">
      <c r="A111" t="s">
        <v>42</v>
      </c>
      <c r="B111">
        <v>39</v>
      </c>
    </row>
    <row r="112" spans="1:2">
      <c r="A112" t="s">
        <v>74</v>
      </c>
      <c r="B112">
        <v>4</v>
      </c>
    </row>
    <row r="113" spans="1:2">
      <c r="A113" t="s">
        <v>180</v>
      </c>
    </row>
    <row r="114" spans="1:2">
      <c r="A114" t="s">
        <v>26</v>
      </c>
      <c r="B114">
        <v>3</v>
      </c>
    </row>
    <row r="115" spans="1:2">
      <c r="A115" t="s">
        <v>218</v>
      </c>
    </row>
    <row r="116" spans="1:2">
      <c r="A116" t="s">
        <v>185</v>
      </c>
      <c r="B116">
        <v>20</v>
      </c>
    </row>
    <row r="117" spans="1:2">
      <c r="A117" t="s">
        <v>34</v>
      </c>
    </row>
    <row r="118" spans="1:2">
      <c r="A118" t="s">
        <v>101</v>
      </c>
      <c r="B118">
        <v>22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  <c r="B121">
        <v>19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  <c r="B130">
        <v>12</v>
      </c>
    </row>
    <row r="131" spans="1:2">
      <c r="A131" t="s">
        <v>29</v>
      </c>
      <c r="B131">
        <v>61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17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7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  <c r="B151">
        <v>14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15</v>
      </c>
    </row>
    <row r="158" spans="1:2">
      <c r="A158" t="s">
        <v>229</v>
      </c>
    </row>
    <row r="159" spans="1:2">
      <c r="A159" t="s">
        <v>100</v>
      </c>
      <c r="B159">
        <v>20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  <c r="B162">
        <v>9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19</v>
      </c>
    </row>
    <row r="169" spans="1:2">
      <c r="A169" t="s">
        <v>176</v>
      </c>
    </row>
    <row r="170" spans="1:2">
      <c r="A170" t="s">
        <v>103</v>
      </c>
      <c r="B170">
        <v>17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</row>
    <row r="174" spans="1:2">
      <c r="A174" t="s">
        <v>235</v>
      </c>
    </row>
    <row r="175" spans="1:2">
      <c r="A175" t="s">
        <v>62</v>
      </c>
    </row>
    <row r="176" spans="1:2">
      <c r="A176" t="s">
        <v>86</v>
      </c>
      <c r="B176">
        <v>9</v>
      </c>
    </row>
    <row r="177" spans="1:2">
      <c r="A177" t="s">
        <v>109</v>
      </c>
      <c r="B177">
        <v>39</v>
      </c>
    </row>
    <row r="178" spans="1:2">
      <c r="A178" t="s">
        <v>233</v>
      </c>
    </row>
    <row r="179" spans="1:2">
      <c r="A179" t="s">
        <v>41</v>
      </c>
      <c r="B179">
        <v>7</v>
      </c>
    </row>
    <row r="180" spans="1:2">
      <c r="A180" t="s">
        <v>43</v>
      </c>
      <c r="B180">
        <v>11</v>
      </c>
    </row>
    <row r="181" spans="1:2">
      <c r="A181" t="s">
        <v>179</v>
      </c>
    </row>
    <row r="182" spans="1:2">
      <c r="A182" t="s">
        <v>169</v>
      </c>
      <c r="B182">
        <v>42</v>
      </c>
    </row>
    <row r="183" spans="1:2">
      <c r="A183" t="s">
        <v>148</v>
      </c>
    </row>
    <row r="184" spans="1:2">
      <c r="A184" t="s">
        <v>79</v>
      </c>
      <c r="B184">
        <v>11</v>
      </c>
    </row>
    <row r="185" spans="1:2">
      <c r="A185" t="s">
        <v>12</v>
      </c>
      <c r="B185">
        <v>4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  <c r="B190">
        <v>17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100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19</v>
      </c>
    </row>
    <row r="202" spans="1:2">
      <c r="A202" t="s">
        <v>236</v>
      </c>
    </row>
    <row r="203" spans="1:2">
      <c r="A203" t="s">
        <v>32</v>
      </c>
      <c r="B203">
        <v>12</v>
      </c>
    </row>
    <row r="204" spans="1:2">
      <c r="A204" t="s">
        <v>243</v>
      </c>
    </row>
    <row r="205" spans="1:2">
      <c r="A205" t="s">
        <v>66</v>
      </c>
      <c r="B205">
        <v>4</v>
      </c>
    </row>
    <row r="206" spans="1:2">
      <c r="A206" t="s">
        <v>64</v>
      </c>
      <c r="B206">
        <v>19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15</v>
      </c>
    </row>
    <row r="218" spans="1:2">
      <c r="A218" t="s">
        <v>45</v>
      </c>
      <c r="B218">
        <v>17</v>
      </c>
    </row>
    <row r="219" spans="1:2">
      <c r="A219" t="s">
        <v>175</v>
      </c>
    </row>
    <row r="220" spans="1:2">
      <c r="A220" t="s">
        <v>59</v>
      </c>
      <c r="B220">
        <v>7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12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  <c r="B229">
        <v>15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6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4</v>
      </c>
    </row>
    <row r="238" spans="1:2">
      <c r="A238" t="s">
        <v>90</v>
      </c>
      <c r="B238">
        <v>28</v>
      </c>
    </row>
    <row r="239" spans="1:2">
      <c r="A239" t="s">
        <v>102</v>
      </c>
      <c r="B239">
        <v>25</v>
      </c>
    </row>
    <row r="240" spans="1:2">
      <c r="A240" t="s">
        <v>108</v>
      </c>
      <c r="B240">
        <v>34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  <c r="B245">
        <v>6</v>
      </c>
    </row>
    <row r="246" spans="1:2">
      <c r="A246" t="s">
        <v>87</v>
      </c>
      <c r="B246">
        <v>7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0C50-97AE-45EA-B4B1-DD45DC7E9663}">
  <sheetPr codeName="Munka13"/>
  <dimension ref="A1:D251"/>
  <sheetViews>
    <sheetView workbookViewId="0">
      <selection activeCell="C1" sqref="C1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271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9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51</v>
      </c>
    </row>
    <row r="16" spans="1:4">
      <c r="A16" t="s">
        <v>56</v>
      </c>
    </row>
    <row r="17" spans="1:2">
      <c r="A17" t="s">
        <v>38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20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20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18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</row>
    <row r="41" spans="1:2">
      <c r="A41" t="s">
        <v>81</v>
      </c>
      <c r="B41">
        <v>65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15</v>
      </c>
    </row>
    <row r="48" spans="1:2">
      <c r="A48" t="s">
        <v>10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10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</row>
    <row r="57" spans="1:2">
      <c r="A57" t="s">
        <v>55</v>
      </c>
    </row>
    <row r="58" spans="1:2">
      <c r="A58" t="s">
        <v>58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</row>
    <row r="63" spans="1:2">
      <c r="A63" t="s">
        <v>50</v>
      </c>
      <c r="B63">
        <v>27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</row>
    <row r="68" spans="1:2">
      <c r="A68" t="s">
        <v>112</v>
      </c>
      <c r="B68">
        <v>7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</row>
    <row r="79" spans="1:2">
      <c r="A79" t="s">
        <v>53</v>
      </c>
      <c r="B79">
        <v>23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21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10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</row>
    <row r="103" spans="1:2">
      <c r="A103" t="s">
        <v>35</v>
      </c>
    </row>
    <row r="104" spans="1:2">
      <c r="A104" t="s">
        <v>155</v>
      </c>
    </row>
    <row r="105" spans="1:2">
      <c r="A105" t="s">
        <v>107</v>
      </c>
      <c r="B105">
        <v>26</v>
      </c>
    </row>
    <row r="106" spans="1:2">
      <c r="A106" t="s">
        <v>105</v>
      </c>
      <c r="B106">
        <v>26</v>
      </c>
    </row>
    <row r="107" spans="1:2">
      <c r="A107" t="s">
        <v>73</v>
      </c>
      <c r="B107">
        <v>4</v>
      </c>
    </row>
    <row r="108" spans="1:2">
      <c r="A108" t="s">
        <v>98</v>
      </c>
    </row>
    <row r="109" spans="1:2">
      <c r="A109" t="s">
        <v>91</v>
      </c>
      <c r="B109">
        <v>68</v>
      </c>
    </row>
    <row r="110" spans="1:2">
      <c r="A110" t="s">
        <v>154</v>
      </c>
    </row>
    <row r="111" spans="1:2">
      <c r="A111" t="s">
        <v>42</v>
      </c>
      <c r="B111">
        <v>22</v>
      </c>
    </row>
    <row r="112" spans="1:2">
      <c r="A112" t="s">
        <v>74</v>
      </c>
      <c r="B112">
        <v>14</v>
      </c>
    </row>
    <row r="113" spans="1:2">
      <c r="A113" t="s">
        <v>180</v>
      </c>
    </row>
    <row r="114" spans="1:2">
      <c r="A114" t="s">
        <v>26</v>
      </c>
      <c r="B114">
        <v>2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</row>
    <row r="118" spans="1:2">
      <c r="A118" t="s">
        <v>101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37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23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  <c r="B156">
        <v>21</v>
      </c>
    </row>
    <row r="157" spans="1:2">
      <c r="A157" t="s">
        <v>49</v>
      </c>
      <c r="B157">
        <v>17</v>
      </c>
    </row>
    <row r="158" spans="1:2">
      <c r="A158" t="s">
        <v>229</v>
      </c>
    </row>
    <row r="159" spans="1:2">
      <c r="A159" t="s">
        <v>100</v>
      </c>
      <c r="B159">
        <v>54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  <c r="B162">
        <v>39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</row>
    <row r="169" spans="1:2">
      <c r="A169" t="s">
        <v>176</v>
      </c>
    </row>
    <row r="170" spans="1:2">
      <c r="A170" t="s">
        <v>103</v>
      </c>
      <c r="B170">
        <v>18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</row>
    <row r="174" spans="1:2">
      <c r="A174" t="s">
        <v>235</v>
      </c>
    </row>
    <row r="175" spans="1:2">
      <c r="A175" t="s">
        <v>62</v>
      </c>
    </row>
    <row r="176" spans="1:2">
      <c r="A176" t="s">
        <v>86</v>
      </c>
      <c r="B176">
        <v>12</v>
      </c>
    </row>
    <row r="177" spans="1:2">
      <c r="A177" t="s">
        <v>109</v>
      </c>
      <c r="B177">
        <v>53</v>
      </c>
    </row>
    <row r="178" spans="1:2">
      <c r="A178" t="s">
        <v>233</v>
      </c>
    </row>
    <row r="179" spans="1:2">
      <c r="A179" t="s">
        <v>41</v>
      </c>
      <c r="B179">
        <v>10</v>
      </c>
    </row>
    <row r="180" spans="1:2">
      <c r="A180" t="s">
        <v>43</v>
      </c>
      <c r="B180">
        <v>16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  <c r="B184">
        <v>19</v>
      </c>
    </row>
    <row r="185" spans="1:2">
      <c r="A185" t="s">
        <v>12</v>
      </c>
      <c r="B185">
        <v>4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64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35</v>
      </c>
    </row>
    <row r="202" spans="1:2">
      <c r="A202" t="s">
        <v>236</v>
      </c>
    </row>
    <row r="203" spans="1:2">
      <c r="A203" t="s">
        <v>32</v>
      </c>
    </row>
    <row r="204" spans="1:2">
      <c r="A204" t="s">
        <v>243</v>
      </c>
    </row>
    <row r="205" spans="1:2">
      <c r="A205" t="s">
        <v>66</v>
      </c>
      <c r="B205">
        <v>19</v>
      </c>
    </row>
    <row r="206" spans="1:2">
      <c r="A206" t="s">
        <v>64</v>
      </c>
      <c r="B206">
        <v>23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18</v>
      </c>
    </row>
    <row r="218" spans="1:2">
      <c r="A218" t="s">
        <v>45</v>
      </c>
      <c r="B218">
        <v>20</v>
      </c>
    </row>
    <row r="219" spans="1:2">
      <c r="A219" t="s">
        <v>175</v>
      </c>
    </row>
    <row r="220" spans="1:2">
      <c r="A220" t="s">
        <v>59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10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4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</row>
    <row r="238" spans="1:2">
      <c r="A238" t="s">
        <v>90</v>
      </c>
      <c r="B238">
        <v>23</v>
      </c>
    </row>
    <row r="239" spans="1:2">
      <c r="A239" t="s">
        <v>102</v>
      </c>
      <c r="B239">
        <v>100</v>
      </c>
    </row>
    <row r="240" spans="1:2">
      <c r="A240" t="s">
        <v>108</v>
      </c>
      <c r="B240">
        <v>70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</row>
    <row r="246" spans="1:2">
      <c r="A246" t="s">
        <v>87</v>
      </c>
      <c r="B246">
        <v>17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4C7B-CEB3-4186-B89C-2463D43CBE28}">
  <sheetPr codeName="Munka14"/>
  <dimension ref="A1:D251"/>
  <sheetViews>
    <sheetView workbookViewId="0">
      <selection activeCell="D1" sqref="D1"/>
    </sheetView>
  </sheetViews>
  <sheetFormatPr defaultRowHeight="14.4"/>
  <cols>
    <col min="1" max="1" width="37.109375" bestFit="1" customWidth="1"/>
  </cols>
  <sheetData>
    <row r="1" spans="1:4">
      <c r="A1" s="2" t="s">
        <v>9</v>
      </c>
      <c r="B1" s="3" t="s">
        <v>263</v>
      </c>
      <c r="C1" t="s">
        <v>275</v>
      </c>
      <c r="D1" s="12" t="s">
        <v>304</v>
      </c>
    </row>
    <row r="2" spans="1:4">
      <c r="A2" s="14" t="s">
        <v>187</v>
      </c>
      <c r="B2" s="4"/>
    </row>
    <row r="3" spans="1:4">
      <c r="A3" s="15" t="s">
        <v>119</v>
      </c>
      <c r="B3" s="5"/>
    </row>
    <row r="4" spans="1:4">
      <c r="A4" s="14" t="s">
        <v>160</v>
      </c>
      <c r="B4" s="4"/>
    </row>
    <row r="5" spans="1:4">
      <c r="A5" s="15" t="s">
        <v>104</v>
      </c>
      <c r="B5" s="5"/>
    </row>
    <row r="6" spans="1:4">
      <c r="A6" s="14" t="s">
        <v>191</v>
      </c>
      <c r="B6" s="4"/>
    </row>
    <row r="7" spans="1:4">
      <c r="A7" s="15" t="s">
        <v>124</v>
      </c>
      <c r="B7" s="5"/>
    </row>
    <row r="8" spans="1:4">
      <c r="A8" s="14" t="s">
        <v>19</v>
      </c>
      <c r="B8" s="4"/>
    </row>
    <row r="9" spans="1:4">
      <c r="A9" s="15" t="s">
        <v>190</v>
      </c>
      <c r="B9" s="5"/>
    </row>
    <row r="10" spans="1:4">
      <c r="A10" s="14" t="s">
        <v>192</v>
      </c>
      <c r="B10" s="4"/>
    </row>
    <row r="11" spans="1:4">
      <c r="A11" s="15" t="s">
        <v>131</v>
      </c>
      <c r="B11" s="5"/>
    </row>
    <row r="12" spans="1:4">
      <c r="A12" s="14" t="s">
        <v>76</v>
      </c>
      <c r="B12" s="4">
        <v>5</v>
      </c>
    </row>
    <row r="13" spans="1:4">
      <c r="A13" s="15" t="s">
        <v>14</v>
      </c>
      <c r="B13" s="5"/>
    </row>
    <row r="14" spans="1:4">
      <c r="A14" s="14" t="s">
        <v>127</v>
      </c>
      <c r="B14" s="4"/>
    </row>
    <row r="15" spans="1:4">
      <c r="A15" s="15" t="s">
        <v>96</v>
      </c>
      <c r="B15" s="5">
        <v>16</v>
      </c>
    </row>
    <row r="16" spans="1:4">
      <c r="A16" s="14" t="s">
        <v>56</v>
      </c>
      <c r="B16" s="4">
        <v>100</v>
      </c>
    </row>
    <row r="17" spans="1:2">
      <c r="A17" s="15" t="s">
        <v>38</v>
      </c>
      <c r="B17" s="5"/>
    </row>
    <row r="18" spans="1:2">
      <c r="A18" s="14" t="s">
        <v>156</v>
      </c>
      <c r="B18" s="4"/>
    </row>
    <row r="19" spans="1:2">
      <c r="A19" s="15" t="s">
        <v>163</v>
      </c>
      <c r="B19" s="5"/>
    </row>
    <row r="20" spans="1:2">
      <c r="A20" s="14" t="s">
        <v>106</v>
      </c>
      <c r="B20" s="4"/>
    </row>
    <row r="21" spans="1:2">
      <c r="A21" s="15" t="s">
        <v>196</v>
      </c>
      <c r="B21" s="5"/>
    </row>
    <row r="22" spans="1:2">
      <c r="A22" s="14" t="s">
        <v>16</v>
      </c>
      <c r="B22" s="4"/>
    </row>
    <row r="23" spans="1:2">
      <c r="A23" s="15" t="s">
        <v>52</v>
      </c>
      <c r="B23" s="5">
        <v>18</v>
      </c>
    </row>
    <row r="24" spans="1:2">
      <c r="A24" s="14" t="s">
        <v>143</v>
      </c>
      <c r="B24" s="4"/>
    </row>
    <row r="25" spans="1:2">
      <c r="A25" s="15" t="s">
        <v>173</v>
      </c>
      <c r="B25" s="5"/>
    </row>
    <row r="26" spans="1:2">
      <c r="A26" s="14" t="s">
        <v>195</v>
      </c>
      <c r="B26" s="4"/>
    </row>
    <row r="27" spans="1:2">
      <c r="A27" s="15" t="s">
        <v>146</v>
      </c>
      <c r="B27" s="5"/>
    </row>
    <row r="28" spans="1:2">
      <c r="A28" s="14" t="s">
        <v>83</v>
      </c>
      <c r="B28" s="4"/>
    </row>
    <row r="29" spans="1:2">
      <c r="A29" s="15" t="s">
        <v>82</v>
      </c>
      <c r="B29" s="5"/>
    </row>
    <row r="30" spans="1:2">
      <c r="A30" s="14" t="s">
        <v>152</v>
      </c>
      <c r="B30" s="4"/>
    </row>
    <row r="31" spans="1:2">
      <c r="A31" s="15" t="s">
        <v>198</v>
      </c>
      <c r="B31" s="5"/>
    </row>
    <row r="32" spans="1:2">
      <c r="A32" s="14" t="s">
        <v>20</v>
      </c>
      <c r="B32" s="4">
        <v>7</v>
      </c>
    </row>
    <row r="33" spans="1:2">
      <c r="A33" s="15" t="s">
        <v>115</v>
      </c>
      <c r="B33" s="5"/>
    </row>
    <row r="34" spans="1:2">
      <c r="A34" s="14" t="s">
        <v>118</v>
      </c>
      <c r="B34" s="4"/>
    </row>
    <row r="35" spans="1:2">
      <c r="A35" s="15" t="s">
        <v>197</v>
      </c>
      <c r="B35" s="5"/>
    </row>
    <row r="36" spans="1:2">
      <c r="A36" s="14" t="s">
        <v>51</v>
      </c>
      <c r="B36" s="4">
        <v>6</v>
      </c>
    </row>
    <row r="37" spans="1:2">
      <c r="A37" s="15" t="s">
        <v>158</v>
      </c>
      <c r="B37" s="5"/>
    </row>
    <row r="38" spans="1:2">
      <c r="A38" s="14" t="s">
        <v>122</v>
      </c>
      <c r="B38" s="4"/>
    </row>
    <row r="39" spans="1:2">
      <c r="A39" s="15" t="s">
        <v>33</v>
      </c>
      <c r="B39" s="5"/>
    </row>
    <row r="40" spans="1:2">
      <c r="A40" s="14" t="s">
        <v>54</v>
      </c>
      <c r="B40" s="4"/>
    </row>
    <row r="41" spans="1:2">
      <c r="A41" s="15" t="s">
        <v>81</v>
      </c>
      <c r="B41" s="5">
        <v>20</v>
      </c>
    </row>
    <row r="42" spans="1:2">
      <c r="A42" s="14" t="s">
        <v>139</v>
      </c>
      <c r="B42" s="4"/>
    </row>
    <row r="43" spans="1:2">
      <c r="A43" s="15" t="s">
        <v>194</v>
      </c>
      <c r="B43" s="5"/>
    </row>
    <row r="44" spans="1:2">
      <c r="A44" s="14" t="s">
        <v>205</v>
      </c>
      <c r="B44" s="4"/>
    </row>
    <row r="45" spans="1:2">
      <c r="A45" s="15" t="s">
        <v>199</v>
      </c>
      <c r="B45" s="5"/>
    </row>
    <row r="46" spans="1:2">
      <c r="A46" s="14" t="s">
        <v>129</v>
      </c>
      <c r="B46" s="4"/>
    </row>
    <row r="47" spans="1:2">
      <c r="A47" s="15" t="s">
        <v>80</v>
      </c>
      <c r="B47" s="5">
        <v>8</v>
      </c>
    </row>
    <row r="48" spans="1:2">
      <c r="A48" s="14" t="s">
        <v>10</v>
      </c>
      <c r="B48" s="4">
        <v>20</v>
      </c>
    </row>
    <row r="49" spans="1:2">
      <c r="A49" s="15" t="s">
        <v>204</v>
      </c>
      <c r="B49" s="5"/>
    </row>
    <row r="50" spans="1:2">
      <c r="A50" s="14" t="s">
        <v>200</v>
      </c>
      <c r="B50" s="4"/>
    </row>
    <row r="51" spans="1:2">
      <c r="A51" s="15" t="s">
        <v>85</v>
      </c>
      <c r="B51" s="5">
        <v>7</v>
      </c>
    </row>
    <row r="52" spans="1:2">
      <c r="A52" s="14" t="s">
        <v>202</v>
      </c>
      <c r="B52" s="4"/>
    </row>
    <row r="53" spans="1:2">
      <c r="A53" s="15" t="s">
        <v>133</v>
      </c>
      <c r="B53" s="5"/>
    </row>
    <row r="54" spans="1:2">
      <c r="A54" s="14" t="s">
        <v>161</v>
      </c>
      <c r="B54" s="4"/>
    </row>
    <row r="55" spans="1:2">
      <c r="A55" s="15" t="s">
        <v>201</v>
      </c>
      <c r="B55" s="5"/>
    </row>
    <row r="56" spans="1:2">
      <c r="A56" s="14" t="s">
        <v>88</v>
      </c>
      <c r="B56" s="4">
        <v>13</v>
      </c>
    </row>
    <row r="57" spans="1:2">
      <c r="A57" s="15" t="s">
        <v>55</v>
      </c>
      <c r="B57" s="5"/>
    </row>
    <row r="58" spans="1:2">
      <c r="A58" s="14" t="s">
        <v>58</v>
      </c>
      <c r="B58" s="4"/>
    </row>
    <row r="59" spans="1:2">
      <c r="A59" s="15" t="s">
        <v>70</v>
      </c>
      <c r="B59" s="5"/>
    </row>
    <row r="60" spans="1:2">
      <c r="A60" s="14" t="s">
        <v>203</v>
      </c>
      <c r="B60" s="4"/>
    </row>
    <row r="61" spans="1:2">
      <c r="A61" s="15" t="s">
        <v>28</v>
      </c>
      <c r="B61" s="5"/>
    </row>
    <row r="62" spans="1:2">
      <c r="A62" s="14" t="s">
        <v>15</v>
      </c>
      <c r="B62" s="4">
        <v>5</v>
      </c>
    </row>
    <row r="63" spans="1:2">
      <c r="A63" s="15" t="s">
        <v>50</v>
      </c>
      <c r="B63" s="5">
        <v>7</v>
      </c>
    </row>
    <row r="64" spans="1:2">
      <c r="A64" s="14" t="s">
        <v>121</v>
      </c>
      <c r="B64" s="4"/>
    </row>
    <row r="65" spans="1:2">
      <c r="A65" s="15" t="s">
        <v>206</v>
      </c>
      <c r="B65" s="5"/>
    </row>
    <row r="66" spans="1:2">
      <c r="A66" s="14" t="s">
        <v>95</v>
      </c>
      <c r="B66" s="4"/>
    </row>
    <row r="67" spans="1:2">
      <c r="A67" s="15" t="s">
        <v>65</v>
      </c>
      <c r="B67" s="5">
        <v>5</v>
      </c>
    </row>
    <row r="68" spans="1:2">
      <c r="A68" s="14" t="s">
        <v>112</v>
      </c>
      <c r="B68" s="4">
        <v>3</v>
      </c>
    </row>
    <row r="69" spans="1:2">
      <c r="A69" s="15" t="s">
        <v>72</v>
      </c>
      <c r="B69" s="5"/>
    </row>
    <row r="70" spans="1:2">
      <c r="A70" s="14" t="s">
        <v>123</v>
      </c>
      <c r="B70" s="4"/>
    </row>
    <row r="71" spans="1:2">
      <c r="A71" s="15" t="s">
        <v>207</v>
      </c>
      <c r="B71" s="5"/>
    </row>
    <row r="72" spans="1:2">
      <c r="A72" s="14" t="s">
        <v>13</v>
      </c>
      <c r="B72" s="4">
        <v>27</v>
      </c>
    </row>
    <row r="73" spans="1:2">
      <c r="A73" s="15" t="s">
        <v>245</v>
      </c>
      <c r="B73" s="5"/>
    </row>
    <row r="74" spans="1:2">
      <c r="A74" s="14" t="s">
        <v>172</v>
      </c>
      <c r="B74" s="4"/>
    </row>
    <row r="75" spans="1:2">
      <c r="A75" s="15" t="s">
        <v>210</v>
      </c>
      <c r="B75" s="5"/>
    </row>
    <row r="76" spans="1:2">
      <c r="A76" s="14" t="s">
        <v>211</v>
      </c>
      <c r="B76" s="4"/>
    </row>
    <row r="77" spans="1:2">
      <c r="A77" s="15" t="s">
        <v>209</v>
      </c>
      <c r="B77" s="5"/>
    </row>
    <row r="78" spans="1:2">
      <c r="A78" s="14" t="s">
        <v>57</v>
      </c>
      <c r="B78" s="4">
        <v>14</v>
      </c>
    </row>
    <row r="79" spans="1:2">
      <c r="A79" s="15" t="s">
        <v>53</v>
      </c>
      <c r="B79" s="5">
        <v>11</v>
      </c>
    </row>
    <row r="80" spans="1:2">
      <c r="A80" s="14" t="s">
        <v>144</v>
      </c>
      <c r="B80" s="4"/>
    </row>
    <row r="81" spans="1:2">
      <c r="A81" s="15" t="s">
        <v>151</v>
      </c>
      <c r="B81" s="5"/>
    </row>
    <row r="82" spans="1:2">
      <c r="A82" s="14" t="s">
        <v>193</v>
      </c>
      <c r="B82" s="4"/>
    </row>
    <row r="83" spans="1:2">
      <c r="A83" s="15" t="s">
        <v>157</v>
      </c>
      <c r="B83" s="5"/>
    </row>
    <row r="84" spans="1:2">
      <c r="A84" s="14" t="s">
        <v>126</v>
      </c>
      <c r="B84" s="4"/>
    </row>
    <row r="85" spans="1:2">
      <c r="A85" s="15" t="s">
        <v>27</v>
      </c>
      <c r="B85" s="5"/>
    </row>
    <row r="86" spans="1:2">
      <c r="A86" s="14" t="s">
        <v>77</v>
      </c>
      <c r="B86" s="4">
        <v>7</v>
      </c>
    </row>
    <row r="87" spans="1:2">
      <c r="A87" s="15" t="s">
        <v>189</v>
      </c>
      <c r="B87" s="5"/>
    </row>
    <row r="88" spans="1:2">
      <c r="A88" s="14" t="s">
        <v>212</v>
      </c>
      <c r="B88" s="4"/>
    </row>
    <row r="89" spans="1:2">
      <c r="A89" s="15" t="s">
        <v>89</v>
      </c>
      <c r="B89" s="5">
        <v>3</v>
      </c>
    </row>
    <row r="90" spans="1:2">
      <c r="A90" s="14" t="s">
        <v>128</v>
      </c>
      <c r="B90" s="4"/>
    </row>
    <row r="91" spans="1:2">
      <c r="A91" s="15" t="s">
        <v>215</v>
      </c>
      <c r="B91" s="5"/>
    </row>
    <row r="92" spans="1:2">
      <c r="A92" s="14" t="s">
        <v>213</v>
      </c>
      <c r="B92" s="4"/>
    </row>
    <row r="93" spans="1:2">
      <c r="A93" s="15" t="s">
        <v>216</v>
      </c>
      <c r="B93" s="5"/>
    </row>
    <row r="94" spans="1:2">
      <c r="A94" s="14" t="s">
        <v>110</v>
      </c>
      <c r="B94" s="4"/>
    </row>
    <row r="95" spans="1:2">
      <c r="A95" s="15" t="s">
        <v>120</v>
      </c>
      <c r="B95" s="5"/>
    </row>
    <row r="96" spans="1:2">
      <c r="A96" s="14" t="s">
        <v>132</v>
      </c>
      <c r="B96" s="4"/>
    </row>
    <row r="97" spans="1:2">
      <c r="A97" s="15" t="s">
        <v>214</v>
      </c>
      <c r="B97" s="5"/>
    </row>
    <row r="98" spans="1:2">
      <c r="A98" s="14" t="s">
        <v>166</v>
      </c>
      <c r="B98" s="4"/>
    </row>
    <row r="99" spans="1:2">
      <c r="A99" s="15" t="s">
        <v>188</v>
      </c>
      <c r="B99" s="5"/>
    </row>
    <row r="100" spans="1:2">
      <c r="A100" s="14" t="s">
        <v>217</v>
      </c>
      <c r="B100" s="4"/>
    </row>
    <row r="101" spans="1:2">
      <c r="A101" s="15" t="s">
        <v>184</v>
      </c>
      <c r="B101" s="5"/>
    </row>
    <row r="102" spans="1:2">
      <c r="A102" s="14" t="s">
        <v>40</v>
      </c>
      <c r="B102" s="4">
        <v>12</v>
      </c>
    </row>
    <row r="103" spans="1:2">
      <c r="A103" s="15" t="s">
        <v>35</v>
      </c>
      <c r="B103" s="5">
        <v>8</v>
      </c>
    </row>
    <row r="104" spans="1:2">
      <c r="A104" s="14" t="s">
        <v>155</v>
      </c>
      <c r="B104" s="4"/>
    </row>
    <row r="105" spans="1:2">
      <c r="A105" s="15" t="s">
        <v>107</v>
      </c>
      <c r="B105" s="5">
        <v>11</v>
      </c>
    </row>
    <row r="106" spans="1:2">
      <c r="A106" s="14" t="s">
        <v>105</v>
      </c>
      <c r="B106" s="4">
        <v>2</v>
      </c>
    </row>
    <row r="107" spans="1:2">
      <c r="A107" s="15" t="s">
        <v>73</v>
      </c>
      <c r="B107" s="5"/>
    </row>
    <row r="108" spans="1:2">
      <c r="A108" s="14" t="s">
        <v>98</v>
      </c>
      <c r="B108" s="4"/>
    </row>
    <row r="109" spans="1:2">
      <c r="A109" s="15" t="s">
        <v>91</v>
      </c>
      <c r="B109" s="5">
        <v>11</v>
      </c>
    </row>
    <row r="110" spans="1:2">
      <c r="A110" s="14" t="s">
        <v>154</v>
      </c>
      <c r="B110" s="4"/>
    </row>
    <row r="111" spans="1:2">
      <c r="A111" s="15" t="s">
        <v>42</v>
      </c>
      <c r="B111" s="5">
        <v>13</v>
      </c>
    </row>
    <row r="112" spans="1:2">
      <c r="A112" s="14" t="s">
        <v>74</v>
      </c>
      <c r="B112" s="4">
        <v>7</v>
      </c>
    </row>
    <row r="113" spans="1:2">
      <c r="A113" s="15" t="s">
        <v>180</v>
      </c>
      <c r="B113" s="5"/>
    </row>
    <row r="114" spans="1:2">
      <c r="A114" s="14" t="s">
        <v>26</v>
      </c>
      <c r="B114" s="4">
        <v>3</v>
      </c>
    </row>
    <row r="115" spans="1:2">
      <c r="A115" s="15" t="s">
        <v>218</v>
      </c>
      <c r="B115" s="5"/>
    </row>
    <row r="116" spans="1:2">
      <c r="A116" s="14" t="s">
        <v>185</v>
      </c>
      <c r="B116" s="4"/>
    </row>
    <row r="117" spans="1:2">
      <c r="A117" s="15" t="s">
        <v>34</v>
      </c>
      <c r="B117" s="5"/>
    </row>
    <row r="118" spans="1:2">
      <c r="A118" s="14" t="s">
        <v>101</v>
      </c>
      <c r="B118" s="4">
        <v>7</v>
      </c>
    </row>
    <row r="119" spans="1:2">
      <c r="A119" s="15" t="s">
        <v>219</v>
      </c>
      <c r="B119" s="5"/>
    </row>
    <row r="120" spans="1:2">
      <c r="A120" s="14" t="s">
        <v>138</v>
      </c>
      <c r="B120" s="4"/>
    </row>
    <row r="121" spans="1:2">
      <c r="A121" s="15" t="s">
        <v>181</v>
      </c>
      <c r="B121" s="5"/>
    </row>
    <row r="122" spans="1:2">
      <c r="A122" s="14" t="s">
        <v>47</v>
      </c>
      <c r="B122" s="4"/>
    </row>
    <row r="123" spans="1:2">
      <c r="A123" s="15" t="s">
        <v>71</v>
      </c>
      <c r="B123" s="5"/>
    </row>
    <row r="124" spans="1:2">
      <c r="A124" s="14" t="s">
        <v>11</v>
      </c>
      <c r="B124" s="4"/>
    </row>
    <row r="125" spans="1:2">
      <c r="A125" s="15" t="s">
        <v>177</v>
      </c>
      <c r="B125" s="5"/>
    </row>
    <row r="126" spans="1:2">
      <c r="A126" s="14" t="s">
        <v>222</v>
      </c>
      <c r="B126" s="4"/>
    </row>
    <row r="127" spans="1:2">
      <c r="A127" s="15" t="s">
        <v>165</v>
      </c>
      <c r="B127" s="5"/>
    </row>
    <row r="128" spans="1:2">
      <c r="A128" s="14" t="s">
        <v>61</v>
      </c>
      <c r="B128" s="4"/>
    </row>
    <row r="129" spans="1:2">
      <c r="A129" s="15" t="s">
        <v>221</v>
      </c>
      <c r="B129" s="5"/>
    </row>
    <row r="130" spans="1:2">
      <c r="A130" s="14" t="s">
        <v>18</v>
      </c>
      <c r="B130" s="4"/>
    </row>
    <row r="131" spans="1:2">
      <c r="A131" s="15" t="s">
        <v>29</v>
      </c>
      <c r="B131" s="5"/>
    </row>
    <row r="132" spans="1:2">
      <c r="A132" s="14" t="s">
        <v>145</v>
      </c>
      <c r="B132" s="4"/>
    </row>
    <row r="133" spans="1:2">
      <c r="A133" s="15" t="s">
        <v>17</v>
      </c>
      <c r="B133" s="5"/>
    </row>
    <row r="134" spans="1:2">
      <c r="A134" s="14" t="s">
        <v>178</v>
      </c>
      <c r="B134" s="4"/>
    </row>
    <row r="135" spans="1:2">
      <c r="A135" s="15" t="s">
        <v>94</v>
      </c>
      <c r="B135" s="5">
        <v>13</v>
      </c>
    </row>
    <row r="136" spans="1:2">
      <c r="A136" s="14" t="s">
        <v>170</v>
      </c>
      <c r="B136" s="4"/>
    </row>
    <row r="137" spans="1:2">
      <c r="A137" s="15" t="s">
        <v>167</v>
      </c>
      <c r="B137" s="5"/>
    </row>
    <row r="138" spans="1:2">
      <c r="A138" s="14" t="s">
        <v>36</v>
      </c>
      <c r="B138" s="4"/>
    </row>
    <row r="139" spans="1:2">
      <c r="A139" s="15" t="s">
        <v>225</v>
      </c>
      <c r="B139" s="5"/>
    </row>
    <row r="140" spans="1:2">
      <c r="A140" s="14" t="s">
        <v>159</v>
      </c>
      <c r="B140" s="4"/>
    </row>
    <row r="141" spans="1:2">
      <c r="A141" s="15" t="s">
        <v>136</v>
      </c>
      <c r="B141" s="5"/>
    </row>
    <row r="142" spans="1:2">
      <c r="A142" s="14" t="s">
        <v>37</v>
      </c>
      <c r="B142" s="4"/>
    </row>
    <row r="143" spans="1:2">
      <c r="A143" s="15" t="s">
        <v>228</v>
      </c>
      <c r="B143" s="5"/>
    </row>
    <row r="144" spans="1:2">
      <c r="A144" s="14" t="s">
        <v>111</v>
      </c>
      <c r="B144" s="4">
        <v>5</v>
      </c>
    </row>
    <row r="145" spans="1:2">
      <c r="A145" s="15" t="s">
        <v>117</v>
      </c>
      <c r="B145" s="5"/>
    </row>
    <row r="146" spans="1:2">
      <c r="A146" s="14" t="s">
        <v>21</v>
      </c>
      <c r="B146" s="4"/>
    </row>
    <row r="147" spans="1:2">
      <c r="A147" s="15" t="s">
        <v>224</v>
      </c>
      <c r="B147" s="5"/>
    </row>
    <row r="148" spans="1:2">
      <c r="A148" s="14" t="s">
        <v>142</v>
      </c>
      <c r="B148" s="4"/>
    </row>
    <row r="149" spans="1:2">
      <c r="A149" s="15" t="s">
        <v>147</v>
      </c>
      <c r="B149" s="5"/>
    </row>
    <row r="150" spans="1:2">
      <c r="A150" s="14" t="s">
        <v>227</v>
      </c>
      <c r="B150" s="4"/>
    </row>
    <row r="151" spans="1:2">
      <c r="A151" s="15" t="s">
        <v>60</v>
      </c>
      <c r="B151" s="5">
        <v>5</v>
      </c>
    </row>
    <row r="152" spans="1:2">
      <c r="A152" s="14" t="s">
        <v>24</v>
      </c>
      <c r="B152" s="4"/>
    </row>
    <row r="153" spans="1:2">
      <c r="A153" s="15" t="s">
        <v>25</v>
      </c>
      <c r="B153" s="5"/>
    </row>
    <row r="154" spans="1:2">
      <c r="A154" s="14" t="s">
        <v>153</v>
      </c>
      <c r="B154" s="4"/>
    </row>
    <row r="155" spans="1:2">
      <c r="A155" s="15" t="s">
        <v>232</v>
      </c>
      <c r="B155" s="5"/>
    </row>
    <row r="156" spans="1:2">
      <c r="A156" s="14" t="s">
        <v>93</v>
      </c>
      <c r="B156" s="4"/>
    </row>
    <row r="157" spans="1:2">
      <c r="A157" s="15" t="s">
        <v>49</v>
      </c>
      <c r="B157" s="5">
        <v>9</v>
      </c>
    </row>
    <row r="158" spans="1:2">
      <c r="A158" s="14" t="s">
        <v>229</v>
      </c>
      <c r="B158" s="4"/>
    </row>
    <row r="159" spans="1:2">
      <c r="A159" s="15" t="s">
        <v>100</v>
      </c>
      <c r="B159" s="5">
        <v>23</v>
      </c>
    </row>
    <row r="160" spans="1:2">
      <c r="A160" s="14" t="s">
        <v>162</v>
      </c>
      <c r="B160" s="4"/>
    </row>
    <row r="161" spans="1:2">
      <c r="A161" s="15" t="s">
        <v>137</v>
      </c>
      <c r="B161" s="5"/>
    </row>
    <row r="162" spans="1:2">
      <c r="A162" s="14" t="s">
        <v>114</v>
      </c>
      <c r="B162" s="4"/>
    </row>
    <row r="163" spans="1:2">
      <c r="A163" s="15" t="s">
        <v>231</v>
      </c>
      <c r="B163" s="5"/>
    </row>
    <row r="164" spans="1:2">
      <c r="A164" s="14" t="s">
        <v>230</v>
      </c>
      <c r="B164" s="4"/>
    </row>
    <row r="165" spans="1:2">
      <c r="A165" s="15" t="s">
        <v>116</v>
      </c>
      <c r="B165" s="5"/>
    </row>
    <row r="166" spans="1:2">
      <c r="A166" s="14" t="s">
        <v>171</v>
      </c>
      <c r="B166" s="4"/>
    </row>
    <row r="167" spans="1:2">
      <c r="A167" s="15" t="s">
        <v>226</v>
      </c>
      <c r="B167" s="5"/>
    </row>
    <row r="168" spans="1:2">
      <c r="A168" s="14" t="s">
        <v>67</v>
      </c>
      <c r="B168" s="4">
        <v>7</v>
      </c>
    </row>
    <row r="169" spans="1:2">
      <c r="A169" s="15" t="s">
        <v>176</v>
      </c>
      <c r="B169" s="5"/>
    </row>
    <row r="170" spans="1:2">
      <c r="A170" s="14" t="s">
        <v>103</v>
      </c>
      <c r="B170" s="4">
        <v>2</v>
      </c>
    </row>
    <row r="171" spans="1:2">
      <c r="A171" s="15" t="s">
        <v>234</v>
      </c>
      <c r="B171" s="5"/>
    </row>
    <row r="172" spans="1:2">
      <c r="A172" s="14" t="s">
        <v>182</v>
      </c>
      <c r="B172" s="4"/>
    </row>
    <row r="173" spans="1:2">
      <c r="A173" s="15" t="s">
        <v>92</v>
      </c>
      <c r="B173" s="5"/>
    </row>
    <row r="174" spans="1:2">
      <c r="A174" s="14" t="s">
        <v>235</v>
      </c>
      <c r="B174" s="4"/>
    </row>
    <row r="175" spans="1:2">
      <c r="A175" s="15" t="s">
        <v>62</v>
      </c>
      <c r="B175" s="5"/>
    </row>
    <row r="176" spans="1:2">
      <c r="A176" s="14" t="s">
        <v>86</v>
      </c>
      <c r="B176" s="4">
        <v>7</v>
      </c>
    </row>
    <row r="177" spans="1:2">
      <c r="A177" s="15" t="s">
        <v>109</v>
      </c>
      <c r="B177" s="5">
        <v>4</v>
      </c>
    </row>
    <row r="178" spans="1:2">
      <c r="A178" s="14" t="s">
        <v>233</v>
      </c>
      <c r="B178" s="4"/>
    </row>
    <row r="179" spans="1:2">
      <c r="A179" s="15" t="s">
        <v>41</v>
      </c>
      <c r="B179" s="5">
        <v>11</v>
      </c>
    </row>
    <row r="180" spans="1:2">
      <c r="A180" s="14" t="s">
        <v>43</v>
      </c>
      <c r="B180" s="4">
        <v>14</v>
      </c>
    </row>
    <row r="181" spans="1:2">
      <c r="A181" s="15" t="s">
        <v>179</v>
      </c>
      <c r="B181" s="5"/>
    </row>
    <row r="182" spans="1:2">
      <c r="A182" s="14" t="s">
        <v>169</v>
      </c>
      <c r="B182" s="4">
        <v>19</v>
      </c>
    </row>
    <row r="183" spans="1:2">
      <c r="A183" s="15" t="s">
        <v>148</v>
      </c>
      <c r="B183" s="5"/>
    </row>
    <row r="184" spans="1:2">
      <c r="A184" s="14" t="s">
        <v>79</v>
      </c>
      <c r="B184" s="4">
        <v>5</v>
      </c>
    </row>
    <row r="185" spans="1:2">
      <c r="A185" s="15" t="s">
        <v>12</v>
      </c>
      <c r="B185" s="5">
        <v>3</v>
      </c>
    </row>
    <row r="186" spans="1:2">
      <c r="A186" s="14" t="s">
        <v>150</v>
      </c>
      <c r="B186" s="4"/>
    </row>
    <row r="187" spans="1:2">
      <c r="A187" s="15" t="s">
        <v>258</v>
      </c>
      <c r="B187" s="5"/>
    </row>
    <row r="188" spans="1:2">
      <c r="A188" s="14" t="s">
        <v>240</v>
      </c>
      <c r="B188" s="4"/>
    </row>
    <row r="189" spans="1:2">
      <c r="A189" s="15" t="s">
        <v>244</v>
      </c>
      <c r="B189" s="5"/>
    </row>
    <row r="190" spans="1:2">
      <c r="A190" s="14" t="s">
        <v>113</v>
      </c>
      <c r="B190" s="4">
        <v>4</v>
      </c>
    </row>
    <row r="191" spans="1:2">
      <c r="A191" s="15" t="s">
        <v>48</v>
      </c>
      <c r="B191" s="5"/>
    </row>
    <row r="192" spans="1:2">
      <c r="A192" s="14" t="s">
        <v>78</v>
      </c>
      <c r="B192" s="4"/>
    </row>
    <row r="193" spans="1:2">
      <c r="A193" s="15" t="s">
        <v>247</v>
      </c>
      <c r="B193" s="5"/>
    </row>
    <row r="194" spans="1:2">
      <c r="A194" s="14" t="s">
        <v>239</v>
      </c>
      <c r="B194" s="4"/>
    </row>
    <row r="195" spans="1:2">
      <c r="A195" s="15" t="s">
        <v>69</v>
      </c>
      <c r="B195" s="5">
        <v>35</v>
      </c>
    </row>
    <row r="196" spans="1:2">
      <c r="A196" s="14" t="s">
        <v>246</v>
      </c>
      <c r="B196" s="4"/>
    </row>
    <row r="197" spans="1:2">
      <c r="A197" s="15" t="s">
        <v>22</v>
      </c>
      <c r="B197" s="5">
        <v>10</v>
      </c>
    </row>
    <row r="198" spans="1:2">
      <c r="A198" s="14" t="s">
        <v>46</v>
      </c>
      <c r="B198" s="4"/>
    </row>
    <row r="199" spans="1:2">
      <c r="A199" s="15" t="s">
        <v>238</v>
      </c>
      <c r="B199" s="5"/>
    </row>
    <row r="200" spans="1:2">
      <c r="A200" s="14" t="s">
        <v>241</v>
      </c>
      <c r="B200" s="4"/>
    </row>
    <row r="201" spans="1:2">
      <c r="A201" s="15" t="s">
        <v>84</v>
      </c>
      <c r="B201" s="5">
        <v>7</v>
      </c>
    </row>
    <row r="202" spans="1:2">
      <c r="A202" s="14" t="s">
        <v>236</v>
      </c>
      <c r="B202" s="4"/>
    </row>
    <row r="203" spans="1:2">
      <c r="A203" s="15" t="s">
        <v>32</v>
      </c>
      <c r="B203" s="5">
        <v>8</v>
      </c>
    </row>
    <row r="204" spans="1:2">
      <c r="A204" s="14" t="s">
        <v>243</v>
      </c>
      <c r="B204" s="4"/>
    </row>
    <row r="205" spans="1:2">
      <c r="A205" s="15" t="s">
        <v>66</v>
      </c>
      <c r="B205" s="5">
        <v>11</v>
      </c>
    </row>
    <row r="206" spans="1:2">
      <c r="A206" s="14" t="s">
        <v>64</v>
      </c>
      <c r="B206" s="4"/>
    </row>
    <row r="207" spans="1:2">
      <c r="A207" s="15" t="s">
        <v>125</v>
      </c>
      <c r="B207" s="5"/>
    </row>
    <row r="208" spans="1:2">
      <c r="A208" s="14" t="s">
        <v>30</v>
      </c>
      <c r="B208" s="4"/>
    </row>
    <row r="209" spans="1:2">
      <c r="A209" s="15" t="s">
        <v>220</v>
      </c>
      <c r="B209" s="5"/>
    </row>
    <row r="210" spans="1:2">
      <c r="A210" s="14" t="s">
        <v>140</v>
      </c>
      <c r="B210" s="4"/>
    </row>
    <row r="211" spans="1:2">
      <c r="A211" s="15" t="s">
        <v>223</v>
      </c>
      <c r="B211" s="5"/>
    </row>
    <row r="212" spans="1:2">
      <c r="A212" s="14" t="s">
        <v>242</v>
      </c>
      <c r="B212" s="4"/>
    </row>
    <row r="213" spans="1:2">
      <c r="A213" s="15" t="s">
        <v>255</v>
      </c>
      <c r="B213" s="5"/>
    </row>
    <row r="214" spans="1:2">
      <c r="A214" s="14" t="s">
        <v>99</v>
      </c>
      <c r="B214" s="4"/>
    </row>
    <row r="215" spans="1:2">
      <c r="A215" s="15" t="s">
        <v>149</v>
      </c>
      <c r="B215" s="5"/>
    </row>
    <row r="216" spans="1:2">
      <c r="A216" s="14" t="s">
        <v>237</v>
      </c>
      <c r="B216" s="4"/>
    </row>
    <row r="217" spans="1:2">
      <c r="A217" s="15" t="s">
        <v>68</v>
      </c>
      <c r="B217" s="5">
        <v>7</v>
      </c>
    </row>
    <row r="218" spans="1:2">
      <c r="A218" s="14" t="s">
        <v>45</v>
      </c>
      <c r="B218" s="4">
        <v>13</v>
      </c>
    </row>
    <row r="219" spans="1:2">
      <c r="A219" s="15" t="s">
        <v>175</v>
      </c>
      <c r="B219" s="5"/>
    </row>
    <row r="220" spans="1:2">
      <c r="A220" s="14" t="s">
        <v>59</v>
      </c>
      <c r="B220" s="4">
        <v>3</v>
      </c>
    </row>
    <row r="221" spans="1:2">
      <c r="A221" s="15" t="s">
        <v>135</v>
      </c>
      <c r="B221" s="5"/>
    </row>
    <row r="222" spans="1:2">
      <c r="A222" s="14" t="s">
        <v>174</v>
      </c>
      <c r="B222" s="4"/>
    </row>
    <row r="223" spans="1:2">
      <c r="A223" s="15" t="s">
        <v>75</v>
      </c>
      <c r="B223" s="5">
        <v>6</v>
      </c>
    </row>
    <row r="224" spans="1:2">
      <c r="A224" s="14" t="s">
        <v>250</v>
      </c>
      <c r="B224" s="4"/>
    </row>
    <row r="225" spans="1:2">
      <c r="A225" s="15" t="s">
        <v>130</v>
      </c>
      <c r="B225" s="5"/>
    </row>
    <row r="226" spans="1:2">
      <c r="A226" s="14" t="s">
        <v>249</v>
      </c>
      <c r="B226" s="4"/>
    </row>
    <row r="227" spans="1:2">
      <c r="A227" s="15" t="s">
        <v>251</v>
      </c>
      <c r="B227" s="5"/>
    </row>
    <row r="228" spans="1:2">
      <c r="A228" s="14" t="s">
        <v>168</v>
      </c>
      <c r="B228" s="4"/>
    </row>
    <row r="229" spans="1:2">
      <c r="A229" s="15" t="s">
        <v>39</v>
      </c>
      <c r="B229" s="5"/>
    </row>
    <row r="230" spans="1:2">
      <c r="A230" s="14" t="s">
        <v>141</v>
      </c>
      <c r="B230" s="4"/>
    </row>
    <row r="231" spans="1:2">
      <c r="A231" s="15" t="s">
        <v>248</v>
      </c>
      <c r="B231" s="5"/>
    </row>
    <row r="232" spans="1:2">
      <c r="A232" s="14" t="s">
        <v>252</v>
      </c>
      <c r="B232" s="4"/>
    </row>
    <row r="233" spans="1:2">
      <c r="A233" s="15" t="s">
        <v>97</v>
      </c>
      <c r="B233" s="5">
        <v>2</v>
      </c>
    </row>
    <row r="234" spans="1:2">
      <c r="A234" s="14" t="s">
        <v>253</v>
      </c>
      <c r="B234" s="4"/>
    </row>
    <row r="235" spans="1:2">
      <c r="A235" s="15" t="s">
        <v>134</v>
      </c>
      <c r="B235" s="5"/>
    </row>
    <row r="236" spans="1:2">
      <c r="A236" s="14" t="s">
        <v>186</v>
      </c>
      <c r="B236" s="4"/>
    </row>
    <row r="237" spans="1:2">
      <c r="A237" s="15" t="s">
        <v>31</v>
      </c>
      <c r="B237" s="5">
        <v>3</v>
      </c>
    </row>
    <row r="238" spans="1:2">
      <c r="A238" s="14" t="s">
        <v>90</v>
      </c>
      <c r="B238" s="4">
        <v>10</v>
      </c>
    </row>
    <row r="239" spans="1:2">
      <c r="A239" s="15" t="s">
        <v>102</v>
      </c>
      <c r="B239" s="5">
        <v>11</v>
      </c>
    </row>
    <row r="240" spans="1:2">
      <c r="A240" s="14" t="s">
        <v>108</v>
      </c>
      <c r="B240" s="4">
        <v>16</v>
      </c>
    </row>
    <row r="241" spans="1:2">
      <c r="A241" s="15" t="s">
        <v>23</v>
      </c>
      <c r="B241" s="5"/>
    </row>
    <row r="242" spans="1:2">
      <c r="A242" s="14" t="s">
        <v>44</v>
      </c>
      <c r="B242" s="4"/>
    </row>
    <row r="243" spans="1:2">
      <c r="A243" s="15" t="s">
        <v>256</v>
      </c>
      <c r="B243" s="5"/>
    </row>
    <row r="244" spans="1:2">
      <c r="A244" s="14" t="s">
        <v>254</v>
      </c>
      <c r="B244" s="4"/>
    </row>
    <row r="245" spans="1:2">
      <c r="A245" s="15" t="s">
        <v>63</v>
      </c>
      <c r="B245" s="5"/>
    </row>
    <row r="246" spans="1:2">
      <c r="A246" s="14" t="s">
        <v>87</v>
      </c>
      <c r="B246" s="4">
        <v>2</v>
      </c>
    </row>
    <row r="247" spans="1:2">
      <c r="A247" s="15" t="s">
        <v>257</v>
      </c>
      <c r="B247" s="5"/>
    </row>
    <row r="248" spans="1:2">
      <c r="A248" s="14" t="s">
        <v>208</v>
      </c>
      <c r="B248" s="4"/>
    </row>
    <row r="249" spans="1:2">
      <c r="A249" s="15" t="s">
        <v>183</v>
      </c>
      <c r="B249" s="5"/>
    </row>
    <row r="250" spans="1:2">
      <c r="A250" s="14" t="s">
        <v>259</v>
      </c>
      <c r="B250" s="4"/>
    </row>
    <row r="251" spans="1:2">
      <c r="A251" s="15" t="s">
        <v>164</v>
      </c>
      <c r="B251" s="5"/>
    </row>
  </sheetData>
  <autoFilter ref="A1:B251" xr:uid="{55DA8020-4C75-4A35-AA49-54BDE79405ED}">
    <sortState xmlns:xlrd2="http://schemas.microsoft.com/office/spreadsheetml/2017/richdata2" ref="A2:B251">
      <sortCondition ref="A1:A251"/>
    </sortState>
  </autoFilter>
  <hyperlinks>
    <hyperlink ref="D1" r:id="rId1" xr:uid="{5C0FBBE2-6C43-4511-B4C0-DF8EE602FFC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D02E-F661-49CC-BB3D-EEDD2B8B508A}">
  <sheetPr codeName="Munka15"/>
  <dimension ref="A1:D251"/>
  <sheetViews>
    <sheetView workbookViewId="0">
      <selection activeCell="C1" sqref="C1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273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6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13</v>
      </c>
    </row>
    <row r="16" spans="1:4">
      <c r="A16" t="s">
        <v>56</v>
      </c>
      <c r="B16">
        <v>100</v>
      </c>
    </row>
    <row r="17" spans="1:2">
      <c r="A17" t="s">
        <v>38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17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2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</row>
    <row r="41" spans="1:2">
      <c r="A41" t="s">
        <v>81</v>
      </c>
      <c r="B41">
        <v>9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3</v>
      </c>
    </row>
    <row r="48" spans="1:2">
      <c r="A48" t="s">
        <v>10</v>
      </c>
      <c r="B48">
        <v>23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</row>
    <row r="57" spans="1:2">
      <c r="A57" t="s">
        <v>55</v>
      </c>
    </row>
    <row r="58" spans="1:2">
      <c r="A58" t="s">
        <v>58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  <c r="B62">
        <v>49</v>
      </c>
    </row>
    <row r="63" spans="1:2">
      <c r="A63" t="s">
        <v>50</v>
      </c>
      <c r="B63">
        <v>16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</row>
    <row r="68" spans="1:2">
      <c r="A68" t="s">
        <v>112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6</v>
      </c>
    </row>
    <row r="79" spans="1:2">
      <c r="A79" t="s">
        <v>53</v>
      </c>
      <c r="B79">
        <v>17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84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</row>
    <row r="103" spans="1:2">
      <c r="A103" t="s">
        <v>35</v>
      </c>
      <c r="B103">
        <v>52</v>
      </c>
    </row>
    <row r="104" spans="1:2">
      <c r="A104" t="s">
        <v>155</v>
      </c>
    </row>
    <row r="105" spans="1:2">
      <c r="A105" t="s">
        <v>107</v>
      </c>
      <c r="B105">
        <v>5</v>
      </c>
    </row>
    <row r="106" spans="1:2">
      <c r="A106" t="s">
        <v>105</v>
      </c>
      <c r="B106">
        <v>2</v>
      </c>
    </row>
    <row r="107" spans="1:2">
      <c r="A107" t="s">
        <v>73</v>
      </c>
    </row>
    <row r="108" spans="1:2">
      <c r="A108" t="s">
        <v>98</v>
      </c>
    </row>
    <row r="109" spans="1:2">
      <c r="A109" t="s">
        <v>91</v>
      </c>
    </row>
    <row r="110" spans="1:2">
      <c r="A110" t="s">
        <v>154</v>
      </c>
    </row>
    <row r="111" spans="1:2">
      <c r="A111" t="s">
        <v>42</v>
      </c>
      <c r="B111">
        <v>9</v>
      </c>
    </row>
    <row r="112" spans="1:2">
      <c r="A112" t="s">
        <v>74</v>
      </c>
      <c r="B112">
        <v>13</v>
      </c>
    </row>
    <row r="113" spans="1:2">
      <c r="A113" t="s">
        <v>180</v>
      </c>
    </row>
    <row r="114" spans="1:2">
      <c r="A114" t="s">
        <v>26</v>
      </c>
      <c r="B114">
        <v>2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</row>
    <row r="118" spans="1:2">
      <c r="A118" t="s">
        <v>101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4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27</v>
      </c>
    </row>
    <row r="158" spans="1:2">
      <c r="A158" t="s">
        <v>229</v>
      </c>
    </row>
    <row r="159" spans="1:2">
      <c r="A159" t="s">
        <v>100</v>
      </c>
      <c r="B159">
        <v>26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25</v>
      </c>
    </row>
    <row r="169" spans="1:2">
      <c r="A169" t="s">
        <v>176</v>
      </c>
    </row>
    <row r="170" spans="1:2">
      <c r="A170" t="s">
        <v>103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</row>
    <row r="174" spans="1:2">
      <c r="A174" t="s">
        <v>235</v>
      </c>
    </row>
    <row r="175" spans="1:2">
      <c r="A175" t="s">
        <v>62</v>
      </c>
    </row>
    <row r="176" spans="1:2">
      <c r="A176" t="s">
        <v>86</v>
      </c>
    </row>
    <row r="177" spans="1:2">
      <c r="A177" t="s">
        <v>109</v>
      </c>
    </row>
    <row r="178" spans="1:2">
      <c r="A178" t="s">
        <v>233</v>
      </c>
    </row>
    <row r="179" spans="1:2">
      <c r="A179" t="s">
        <v>41</v>
      </c>
      <c r="B179">
        <v>14</v>
      </c>
    </row>
    <row r="180" spans="1:2">
      <c r="A180" t="s">
        <v>43</v>
      </c>
      <c r="B180">
        <v>16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  <c r="B184">
        <v>14</v>
      </c>
    </row>
    <row r="185" spans="1:2">
      <c r="A185" t="s">
        <v>12</v>
      </c>
      <c r="B185">
        <v>6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12</v>
      </c>
    </row>
    <row r="202" spans="1:2">
      <c r="A202" t="s">
        <v>236</v>
      </c>
    </row>
    <row r="203" spans="1:2">
      <c r="A203" t="s">
        <v>32</v>
      </c>
    </row>
    <row r="204" spans="1:2">
      <c r="A204" t="s">
        <v>243</v>
      </c>
    </row>
    <row r="205" spans="1:2">
      <c r="A205" t="s">
        <v>66</v>
      </c>
      <c r="B205">
        <v>17</v>
      </c>
    </row>
    <row r="206" spans="1:2">
      <c r="A206" t="s">
        <v>64</v>
      </c>
    </row>
    <row r="207" spans="1:2">
      <c r="A207" t="s">
        <v>125</v>
      </c>
    </row>
    <row r="208" spans="1:2">
      <c r="A208" t="s">
        <v>30</v>
      </c>
      <c r="B208">
        <v>79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33</v>
      </c>
    </row>
    <row r="218" spans="1:2">
      <c r="A218" t="s">
        <v>45</v>
      </c>
      <c r="B218">
        <v>71</v>
      </c>
    </row>
    <row r="219" spans="1:2">
      <c r="A219" t="s">
        <v>175</v>
      </c>
    </row>
    <row r="220" spans="1:2">
      <c r="A220" t="s">
        <v>59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1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7</v>
      </c>
    </row>
    <row r="238" spans="1:2">
      <c r="A238" t="s">
        <v>90</v>
      </c>
    </row>
    <row r="239" spans="1:2">
      <c r="A239" t="s">
        <v>102</v>
      </c>
      <c r="B239">
        <v>10</v>
      </c>
    </row>
    <row r="240" spans="1:2">
      <c r="A240" t="s">
        <v>108</v>
      </c>
      <c r="B240">
        <v>6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</row>
    <row r="246" spans="1:2">
      <c r="A246" t="s">
        <v>87</v>
      </c>
      <c r="B246">
        <v>7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66F0-0A30-4541-B203-3573422AE83D}">
  <sheetPr codeName="Munka16"/>
  <dimension ref="A1:D251"/>
  <sheetViews>
    <sheetView workbookViewId="0">
      <selection activeCell="E7" sqref="E7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272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  <c r="B5">
        <v>12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8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31</v>
      </c>
    </row>
    <row r="16" spans="1:4">
      <c r="A16" t="s">
        <v>56</v>
      </c>
      <c r="B16">
        <v>14</v>
      </c>
    </row>
    <row r="17" spans="1:2">
      <c r="A17" t="s">
        <v>38</v>
      </c>
      <c r="B17">
        <v>50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  <c r="B20">
        <v>14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18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6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  <c r="B39">
        <v>53</v>
      </c>
    </row>
    <row r="40" spans="1:2">
      <c r="A40" t="s">
        <v>54</v>
      </c>
    </row>
    <row r="41" spans="1:2">
      <c r="A41" t="s">
        <v>81</v>
      </c>
      <c r="B41">
        <v>26</v>
      </c>
    </row>
    <row r="42" spans="1:2">
      <c r="A42" t="s">
        <v>139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  <c r="B47">
        <v>12</v>
      </c>
    </row>
    <row r="48" spans="1:2">
      <c r="A48" t="s">
        <v>10</v>
      </c>
    </row>
    <row r="49" spans="1:2">
      <c r="A49" t="s">
        <v>204</v>
      </c>
    </row>
    <row r="50" spans="1:2">
      <c r="A50" t="s">
        <v>200</v>
      </c>
    </row>
    <row r="51" spans="1:2">
      <c r="A51" t="s">
        <v>85</v>
      </c>
      <c r="B51">
        <v>17</v>
      </c>
    </row>
    <row r="52" spans="1:2">
      <c r="A52" t="s">
        <v>202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  <c r="B56">
        <v>20</v>
      </c>
    </row>
    <row r="57" spans="1:2">
      <c r="A57" t="s">
        <v>55</v>
      </c>
    </row>
    <row r="58" spans="1:2">
      <c r="A58" t="s">
        <v>58</v>
      </c>
      <c r="B58">
        <v>11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  <c r="B61">
        <v>97</v>
      </c>
    </row>
    <row r="62" spans="1:2">
      <c r="A62" t="s">
        <v>15</v>
      </c>
      <c r="B62">
        <v>11</v>
      </c>
    </row>
    <row r="63" spans="1:2">
      <c r="A63" t="s">
        <v>50</v>
      </c>
      <c r="B63">
        <v>19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  <c r="B66">
        <v>21</v>
      </c>
    </row>
    <row r="67" spans="1:2">
      <c r="A67" t="s">
        <v>65</v>
      </c>
      <c r="B67">
        <v>17</v>
      </c>
    </row>
    <row r="68" spans="1:2">
      <c r="A68" t="s">
        <v>112</v>
      </c>
      <c r="B68">
        <v>32</v>
      </c>
    </row>
    <row r="69" spans="1:2">
      <c r="A69" t="s">
        <v>72</v>
      </c>
      <c r="B69">
        <v>27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  <c r="B78">
        <v>10</v>
      </c>
    </row>
    <row r="79" spans="1:2">
      <c r="A79" t="s">
        <v>53</v>
      </c>
      <c r="B79">
        <v>7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  <c r="B85">
        <v>33</v>
      </c>
    </row>
    <row r="86" spans="1:2">
      <c r="A86" t="s">
        <v>77</v>
      </c>
      <c r="B86">
        <v>14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12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75</v>
      </c>
    </row>
    <row r="103" spans="1:2">
      <c r="A103" t="s">
        <v>35</v>
      </c>
      <c r="B103">
        <v>18</v>
      </c>
    </row>
    <row r="104" spans="1:2">
      <c r="A104" t="s">
        <v>155</v>
      </c>
    </row>
    <row r="105" spans="1:2">
      <c r="A105" t="s">
        <v>107</v>
      </c>
      <c r="B105">
        <v>26</v>
      </c>
    </row>
    <row r="106" spans="1:2">
      <c r="A106" t="s">
        <v>105</v>
      </c>
      <c r="B106">
        <v>8</v>
      </c>
    </row>
    <row r="107" spans="1:2">
      <c r="A107" t="s">
        <v>73</v>
      </c>
      <c r="B107">
        <v>21</v>
      </c>
    </row>
    <row r="108" spans="1:2">
      <c r="A108" t="s">
        <v>98</v>
      </c>
    </row>
    <row r="109" spans="1:2">
      <c r="A109" t="s">
        <v>91</v>
      </c>
      <c r="B109">
        <v>28</v>
      </c>
    </row>
    <row r="110" spans="1:2">
      <c r="A110" t="s">
        <v>154</v>
      </c>
    </row>
    <row r="111" spans="1:2">
      <c r="A111" t="s">
        <v>42</v>
      </c>
      <c r="B111">
        <v>35</v>
      </c>
    </row>
    <row r="112" spans="1:2">
      <c r="A112" t="s">
        <v>74</v>
      </c>
      <c r="B112">
        <v>14</v>
      </c>
    </row>
    <row r="113" spans="1:2">
      <c r="A113" t="s">
        <v>180</v>
      </c>
    </row>
    <row r="114" spans="1:2">
      <c r="A114" t="s">
        <v>26</v>
      </c>
      <c r="B114">
        <v>4</v>
      </c>
    </row>
    <row r="115" spans="1:2">
      <c r="A115" t="s">
        <v>218</v>
      </c>
    </row>
    <row r="116" spans="1:2">
      <c r="A116" t="s">
        <v>185</v>
      </c>
      <c r="B116">
        <v>42</v>
      </c>
    </row>
    <row r="117" spans="1:2">
      <c r="A117" t="s">
        <v>34</v>
      </c>
    </row>
    <row r="118" spans="1:2">
      <c r="A118" t="s">
        <v>101</v>
      </c>
      <c r="B118">
        <v>32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  <c r="B121">
        <v>65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35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11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  <c r="B151">
        <v>20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15</v>
      </c>
    </row>
    <row r="158" spans="1:2">
      <c r="A158" t="s">
        <v>229</v>
      </c>
    </row>
    <row r="159" spans="1:2">
      <c r="A159" t="s">
        <v>100</v>
      </c>
      <c r="B159">
        <v>33</v>
      </c>
    </row>
    <row r="160" spans="1:2">
      <c r="A160" t="s">
        <v>162</v>
      </c>
    </row>
    <row r="161" spans="1:2">
      <c r="A161" t="s">
        <v>137</v>
      </c>
    </row>
    <row r="162" spans="1:2">
      <c r="A162" t="s">
        <v>114</v>
      </c>
      <c r="B162">
        <v>21</v>
      </c>
    </row>
    <row r="163" spans="1:2">
      <c r="A163" t="s">
        <v>231</v>
      </c>
    </row>
    <row r="164" spans="1:2">
      <c r="A164" t="s">
        <v>230</v>
      </c>
    </row>
    <row r="165" spans="1:2">
      <c r="A165" t="s">
        <v>116</v>
      </c>
    </row>
    <row r="166" spans="1:2">
      <c r="A166" t="s">
        <v>171</v>
      </c>
    </row>
    <row r="167" spans="1:2">
      <c r="A167" t="s">
        <v>226</v>
      </c>
    </row>
    <row r="168" spans="1:2">
      <c r="A168" t="s">
        <v>67</v>
      </c>
      <c r="B168">
        <v>8</v>
      </c>
    </row>
    <row r="169" spans="1:2">
      <c r="A169" t="s">
        <v>176</v>
      </c>
      <c r="B169">
        <v>100</v>
      </c>
    </row>
    <row r="170" spans="1:2">
      <c r="A170" t="s">
        <v>103</v>
      </c>
      <c r="B170">
        <v>23</v>
      </c>
    </row>
    <row r="171" spans="1:2">
      <c r="A171" t="s">
        <v>234</v>
      </c>
    </row>
    <row r="172" spans="1:2">
      <c r="A172" t="s">
        <v>182</v>
      </c>
    </row>
    <row r="173" spans="1:2">
      <c r="A173" t="s">
        <v>92</v>
      </c>
      <c r="B173">
        <v>49</v>
      </c>
    </row>
    <row r="174" spans="1:2">
      <c r="A174" t="s">
        <v>235</v>
      </c>
    </row>
    <row r="175" spans="1:2">
      <c r="A175" t="s">
        <v>62</v>
      </c>
    </row>
    <row r="176" spans="1:2">
      <c r="A176" t="s">
        <v>86</v>
      </c>
      <c r="B176">
        <v>18</v>
      </c>
    </row>
    <row r="177" spans="1:2">
      <c r="A177" t="s">
        <v>109</v>
      </c>
      <c r="B177">
        <v>17</v>
      </c>
    </row>
    <row r="178" spans="1:2">
      <c r="A178" t="s">
        <v>233</v>
      </c>
    </row>
    <row r="179" spans="1:2">
      <c r="A179" t="s">
        <v>41</v>
      </c>
      <c r="B179">
        <v>12</v>
      </c>
    </row>
    <row r="180" spans="1:2">
      <c r="A180" t="s">
        <v>43</v>
      </c>
      <c r="B180">
        <v>18</v>
      </c>
    </row>
    <row r="181" spans="1:2">
      <c r="A181" t="s">
        <v>179</v>
      </c>
      <c r="B181">
        <v>52</v>
      </c>
    </row>
    <row r="182" spans="1:2">
      <c r="A182" t="s">
        <v>169</v>
      </c>
      <c r="B182">
        <v>82</v>
      </c>
    </row>
    <row r="183" spans="1:2">
      <c r="A183" t="s">
        <v>148</v>
      </c>
    </row>
    <row r="184" spans="1:2">
      <c r="A184" t="s">
        <v>79</v>
      </c>
      <c r="B184">
        <v>14</v>
      </c>
    </row>
    <row r="185" spans="1:2">
      <c r="A185" t="s">
        <v>12</v>
      </c>
      <c r="B185">
        <v>11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  <c r="B190">
        <v>56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  <c r="B195">
        <v>75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  <c r="B201">
        <v>37</v>
      </c>
    </row>
    <row r="202" spans="1:2">
      <c r="A202" t="s">
        <v>236</v>
      </c>
    </row>
    <row r="203" spans="1:2">
      <c r="A203" t="s">
        <v>32</v>
      </c>
      <c r="B203">
        <v>6</v>
      </c>
    </row>
    <row r="204" spans="1:2">
      <c r="A204" t="s">
        <v>243</v>
      </c>
    </row>
    <row r="205" spans="1:2">
      <c r="A205" t="s">
        <v>66</v>
      </c>
      <c r="B205">
        <v>10</v>
      </c>
    </row>
    <row r="206" spans="1:2">
      <c r="A206" t="s">
        <v>64</v>
      </c>
      <c r="B206">
        <v>55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12</v>
      </c>
    </row>
    <row r="218" spans="1:2">
      <c r="A218" t="s">
        <v>45</v>
      </c>
      <c r="B218">
        <v>28</v>
      </c>
    </row>
    <row r="219" spans="1:2">
      <c r="A219" t="s">
        <v>175</v>
      </c>
    </row>
    <row r="220" spans="1:2">
      <c r="A220" t="s">
        <v>59</v>
      </c>
      <c r="B220">
        <v>12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  <c r="B223">
        <v>15</v>
      </c>
    </row>
    <row r="224" spans="1:2">
      <c r="A224" t="s">
        <v>250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  <c r="B233">
        <v>13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9</v>
      </c>
    </row>
    <row r="238" spans="1:2">
      <c r="A238" t="s">
        <v>90</v>
      </c>
      <c r="B238">
        <v>96</v>
      </c>
    </row>
    <row r="239" spans="1:2">
      <c r="A239" t="s">
        <v>102</v>
      </c>
      <c r="B239">
        <v>24</v>
      </c>
    </row>
    <row r="240" spans="1:2">
      <c r="A240" t="s">
        <v>108</v>
      </c>
      <c r="B240">
        <v>19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</row>
    <row r="246" spans="1:2">
      <c r="A246" t="s">
        <v>87</v>
      </c>
      <c r="B246">
        <v>19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  <c r="B251">
        <v>67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D2D2-D61D-46C4-8866-165206201C0F}">
  <dimension ref="A1:D251"/>
  <sheetViews>
    <sheetView topLeftCell="A122" workbookViewId="0">
      <selection activeCell="B145" sqref="B145"/>
    </sheetView>
  </sheetViews>
  <sheetFormatPr defaultRowHeight="14.4"/>
  <cols>
    <col min="1" max="1" width="37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432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  <c r="B12">
        <v>3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5</v>
      </c>
    </row>
    <row r="16" spans="1:4">
      <c r="A16" t="s">
        <v>56</v>
      </c>
      <c r="B16">
        <v>8</v>
      </c>
    </row>
    <row r="17" spans="1:2">
      <c r="A17" t="s">
        <v>38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  <c r="B23">
        <v>9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3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</row>
    <row r="41" spans="1:2">
      <c r="A41" t="s">
        <v>81</v>
      </c>
    </row>
    <row r="42" spans="1:2">
      <c r="A42" t="s">
        <v>139</v>
      </c>
      <c r="B42">
        <v>5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</row>
    <row r="48" spans="1:2">
      <c r="A48" t="s">
        <v>10</v>
      </c>
    </row>
    <row r="49" spans="1:2">
      <c r="A49" t="s">
        <v>204</v>
      </c>
      <c r="B49">
        <v>100</v>
      </c>
    </row>
    <row r="50" spans="1:2">
      <c r="A50" t="s">
        <v>200</v>
      </c>
    </row>
    <row r="51" spans="1:2">
      <c r="A51" t="s">
        <v>85</v>
      </c>
    </row>
    <row r="52" spans="1:2">
      <c r="A52" t="s">
        <v>202</v>
      </c>
      <c r="B52">
        <v>6</v>
      </c>
    </row>
    <row r="53" spans="1:2">
      <c r="A53" t="s">
        <v>133</v>
      </c>
    </row>
    <row r="54" spans="1:2">
      <c r="A54" t="s">
        <v>161</v>
      </c>
    </row>
    <row r="55" spans="1:2">
      <c r="A55" t="s">
        <v>201</v>
      </c>
    </row>
    <row r="56" spans="1:2">
      <c r="A56" t="s">
        <v>88</v>
      </c>
    </row>
    <row r="57" spans="1:2">
      <c r="A57" t="s">
        <v>55</v>
      </c>
    </row>
    <row r="58" spans="1:2">
      <c r="A58" t="s">
        <v>58</v>
      </c>
    </row>
    <row r="59" spans="1:2">
      <c r="A59" t="s">
        <v>70</v>
      </c>
    </row>
    <row r="60" spans="1:2">
      <c r="A60" t="s">
        <v>203</v>
      </c>
    </row>
    <row r="61" spans="1:2">
      <c r="A61" t="s">
        <v>28</v>
      </c>
    </row>
    <row r="62" spans="1:2">
      <c r="A62" t="s">
        <v>15</v>
      </c>
      <c r="B62">
        <v>9</v>
      </c>
    </row>
    <row r="63" spans="1:2">
      <c r="A63" t="s">
        <v>50</v>
      </c>
    </row>
    <row r="64" spans="1:2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</row>
    <row r="68" spans="1:2">
      <c r="A68" t="s">
        <v>112</v>
      </c>
      <c r="B68">
        <v>1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</row>
    <row r="79" spans="1:2">
      <c r="A79" t="s">
        <v>53</v>
      </c>
      <c r="B79">
        <v>7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8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14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  <c r="B102">
        <v>7</v>
      </c>
    </row>
    <row r="103" spans="1:2">
      <c r="A103" t="s">
        <v>35</v>
      </c>
    </row>
    <row r="104" spans="1:2">
      <c r="A104" t="s">
        <v>155</v>
      </c>
    </row>
    <row r="105" spans="1:2">
      <c r="A105" t="s">
        <v>107</v>
      </c>
      <c r="B105">
        <v>2</v>
      </c>
    </row>
    <row r="106" spans="1:2">
      <c r="A106" t="s">
        <v>105</v>
      </c>
      <c r="B106">
        <v>2</v>
      </c>
    </row>
    <row r="107" spans="1:2">
      <c r="A107" t="s">
        <v>73</v>
      </c>
      <c r="B107">
        <v>2</v>
      </c>
    </row>
    <row r="108" spans="1:2">
      <c r="A108" t="s">
        <v>98</v>
      </c>
    </row>
    <row r="109" spans="1:2">
      <c r="A109" t="s">
        <v>91</v>
      </c>
    </row>
    <row r="110" spans="1:2">
      <c r="A110" t="s">
        <v>154</v>
      </c>
    </row>
    <row r="111" spans="1:2">
      <c r="A111" t="s">
        <v>42</v>
      </c>
      <c r="B111">
        <v>8</v>
      </c>
    </row>
    <row r="112" spans="1:2">
      <c r="A112" t="s">
        <v>74</v>
      </c>
      <c r="B112">
        <v>3</v>
      </c>
    </row>
    <row r="113" spans="1:2">
      <c r="A113" t="s">
        <v>180</v>
      </c>
    </row>
    <row r="114" spans="1:2">
      <c r="A114" t="s">
        <v>26</v>
      </c>
      <c r="B114">
        <v>1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</row>
    <row r="118" spans="1:2">
      <c r="A118" t="s">
        <v>101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1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9</v>
      </c>
    </row>
    <row r="158" spans="1:2">
      <c r="A158" t="s">
        <v>229</v>
      </c>
    </row>
    <row r="159" spans="1:2">
      <c r="A159" t="s">
        <v>100</v>
      </c>
    </row>
    <row r="160" spans="1:2">
      <c r="A160" t="s">
        <v>162</v>
      </c>
    </row>
    <row r="161" spans="1:1">
      <c r="A161" t="s">
        <v>137</v>
      </c>
    </row>
    <row r="162" spans="1:1">
      <c r="A162" t="s">
        <v>114</v>
      </c>
    </row>
    <row r="163" spans="1:1">
      <c r="A163" t="s">
        <v>231</v>
      </c>
    </row>
    <row r="164" spans="1:1">
      <c r="A164" t="s">
        <v>230</v>
      </c>
    </row>
    <row r="165" spans="1:1">
      <c r="A165" t="s">
        <v>116</v>
      </c>
    </row>
    <row r="166" spans="1:1">
      <c r="A166" t="s">
        <v>171</v>
      </c>
    </row>
    <row r="167" spans="1:1">
      <c r="A167" t="s">
        <v>226</v>
      </c>
    </row>
    <row r="168" spans="1:1">
      <c r="A168" t="s">
        <v>67</v>
      </c>
    </row>
    <row r="169" spans="1:1">
      <c r="A169" t="s">
        <v>176</v>
      </c>
    </row>
    <row r="170" spans="1:1">
      <c r="A170" t="s">
        <v>103</v>
      </c>
    </row>
    <row r="171" spans="1:1">
      <c r="A171" t="s">
        <v>234</v>
      </c>
    </row>
    <row r="172" spans="1:1">
      <c r="A172" t="s">
        <v>182</v>
      </c>
    </row>
    <row r="173" spans="1:1">
      <c r="A173" t="s">
        <v>92</v>
      </c>
    </row>
    <row r="174" spans="1:1">
      <c r="A174" t="s">
        <v>235</v>
      </c>
    </row>
    <row r="175" spans="1:1">
      <c r="A175" t="s">
        <v>62</v>
      </c>
    </row>
    <row r="176" spans="1:1">
      <c r="A176" t="s">
        <v>86</v>
      </c>
    </row>
    <row r="177" spans="1:2">
      <c r="A177" t="s">
        <v>109</v>
      </c>
      <c r="B177">
        <v>3</v>
      </c>
    </row>
    <row r="178" spans="1:2">
      <c r="A178" t="s">
        <v>233</v>
      </c>
    </row>
    <row r="179" spans="1:2">
      <c r="A179" t="s">
        <v>41</v>
      </c>
      <c r="B179">
        <v>6</v>
      </c>
    </row>
    <row r="180" spans="1:2">
      <c r="A180" t="s">
        <v>43</v>
      </c>
      <c r="B180">
        <v>7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</row>
    <row r="185" spans="1:2">
      <c r="A185" t="s">
        <v>12</v>
      </c>
      <c r="B185">
        <v>5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</row>
    <row r="202" spans="1:2">
      <c r="A202" t="s">
        <v>236</v>
      </c>
    </row>
    <row r="203" spans="1:2">
      <c r="A203" t="s">
        <v>32</v>
      </c>
      <c r="B203">
        <v>6</v>
      </c>
    </row>
    <row r="204" spans="1:2">
      <c r="A204" t="s">
        <v>243</v>
      </c>
    </row>
    <row r="205" spans="1:2">
      <c r="A205" t="s">
        <v>66</v>
      </c>
      <c r="B205">
        <v>6</v>
      </c>
    </row>
    <row r="206" spans="1:2">
      <c r="A206" t="s">
        <v>64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8</v>
      </c>
    </row>
    <row r="218" spans="1:2">
      <c r="A218" t="s">
        <v>45</v>
      </c>
      <c r="B218">
        <v>13</v>
      </c>
    </row>
    <row r="219" spans="1:2">
      <c r="A219" t="s">
        <v>175</v>
      </c>
    </row>
    <row r="220" spans="1:2">
      <c r="A220" t="s">
        <v>59</v>
      </c>
      <c r="B220">
        <v>5</v>
      </c>
    </row>
    <row r="221" spans="1:2">
      <c r="A221" t="s">
        <v>135</v>
      </c>
    </row>
    <row r="222" spans="1:2">
      <c r="A222" t="s">
        <v>174</v>
      </c>
      <c r="B222">
        <v>1</v>
      </c>
    </row>
    <row r="223" spans="1:2">
      <c r="A223" t="s">
        <v>75</v>
      </c>
    </row>
    <row r="224" spans="1:2">
      <c r="A224" t="s">
        <v>250</v>
      </c>
      <c r="B224">
        <v>2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  <c r="B237">
        <v>4</v>
      </c>
    </row>
    <row r="238" spans="1:2">
      <c r="A238" t="s">
        <v>90</v>
      </c>
    </row>
    <row r="239" spans="1:2">
      <c r="A239" t="s">
        <v>102</v>
      </c>
      <c r="B239">
        <v>5</v>
      </c>
    </row>
    <row r="240" spans="1:2">
      <c r="A240" t="s">
        <v>108</v>
      </c>
      <c r="B240">
        <v>4</v>
      </c>
    </row>
    <row r="241" spans="1:2">
      <c r="A241" t="s">
        <v>23</v>
      </c>
    </row>
    <row r="242" spans="1:2">
      <c r="A242" t="s">
        <v>44</v>
      </c>
    </row>
    <row r="243" spans="1:2">
      <c r="A243" t="s">
        <v>256</v>
      </c>
    </row>
    <row r="244" spans="1:2">
      <c r="A244" t="s">
        <v>254</v>
      </c>
    </row>
    <row r="245" spans="1:2">
      <c r="A245" t="s">
        <v>63</v>
      </c>
    </row>
    <row r="246" spans="1:2">
      <c r="A246" t="s">
        <v>87</v>
      </c>
      <c r="B246">
        <v>2</v>
      </c>
    </row>
    <row r="247" spans="1:2">
      <c r="A247" t="s">
        <v>257</v>
      </c>
    </row>
    <row r="248" spans="1:2">
      <c r="A248" t="s">
        <v>208</v>
      </c>
    </row>
    <row r="249" spans="1:2">
      <c r="A249" t="s">
        <v>183</v>
      </c>
    </row>
    <row r="250" spans="1:2">
      <c r="A250" t="s">
        <v>259</v>
      </c>
    </row>
    <row r="251" spans="1:2">
      <c r="A251" t="s">
        <v>164</v>
      </c>
    </row>
  </sheetData>
  <autoFilter ref="A1:B1" xr:uid="{DF093930-78C6-4EF0-9F72-3D4ECCFAD043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B478-C4A4-48E8-A80E-0CE42610083E}">
  <sheetPr codeName="Munka18"/>
  <dimension ref="A1:D251"/>
  <sheetViews>
    <sheetView workbookViewId="0">
      <selection activeCell="F6" sqref="F6"/>
    </sheetView>
  </sheetViews>
  <sheetFormatPr defaultRowHeight="14.4"/>
  <cols>
    <col min="1" max="1" width="37.109375" bestFit="1" customWidth="1"/>
    <col min="2" max="2" width="11.109375" bestFit="1" customWidth="1"/>
  </cols>
  <sheetData>
    <row r="1" spans="1:4">
      <c r="A1" t="s">
        <v>9</v>
      </c>
      <c r="B1" t="s">
        <v>263</v>
      </c>
      <c r="C1" t="s">
        <v>275</v>
      </c>
      <c r="D1" t="s">
        <v>274</v>
      </c>
    </row>
    <row r="2" spans="1:4">
      <c r="A2" t="s">
        <v>187</v>
      </c>
    </row>
    <row r="3" spans="1:4">
      <c r="A3" t="s">
        <v>119</v>
      </c>
    </row>
    <row r="4" spans="1:4">
      <c r="A4" t="s">
        <v>160</v>
      </c>
    </row>
    <row r="5" spans="1:4">
      <c r="A5" t="s">
        <v>104</v>
      </c>
    </row>
    <row r="6" spans="1:4">
      <c r="A6" t="s">
        <v>191</v>
      </c>
    </row>
    <row r="7" spans="1:4">
      <c r="A7" t="s">
        <v>124</v>
      </c>
    </row>
    <row r="8" spans="1:4">
      <c r="A8" t="s">
        <v>19</v>
      </c>
    </row>
    <row r="9" spans="1:4">
      <c r="A9" t="s">
        <v>190</v>
      </c>
    </row>
    <row r="10" spans="1:4">
      <c r="A10" t="s">
        <v>192</v>
      </c>
    </row>
    <row r="11" spans="1:4">
      <c r="A11" t="s">
        <v>131</v>
      </c>
    </row>
    <row r="12" spans="1:4">
      <c r="A12" t="s">
        <v>76</v>
      </c>
    </row>
    <row r="13" spans="1:4">
      <c r="A13" t="s">
        <v>14</v>
      </c>
    </row>
    <row r="14" spans="1:4">
      <c r="A14" t="s">
        <v>127</v>
      </c>
    </row>
    <row r="15" spans="1:4">
      <c r="A15" t="s">
        <v>96</v>
      </c>
      <c r="B15">
        <v>31</v>
      </c>
    </row>
    <row r="16" spans="1:4">
      <c r="A16" t="s">
        <v>56</v>
      </c>
      <c r="B16">
        <v>31</v>
      </c>
    </row>
    <row r="17" spans="1:2">
      <c r="A17" t="s">
        <v>38</v>
      </c>
    </row>
    <row r="18" spans="1:2">
      <c r="A18" t="s">
        <v>156</v>
      </c>
    </row>
    <row r="19" spans="1:2">
      <c r="A19" t="s">
        <v>163</v>
      </c>
    </row>
    <row r="20" spans="1:2">
      <c r="A20" t="s">
        <v>106</v>
      </c>
    </row>
    <row r="21" spans="1:2">
      <c r="A21" t="s">
        <v>196</v>
      </c>
    </row>
    <row r="22" spans="1:2">
      <c r="A22" t="s">
        <v>16</v>
      </c>
    </row>
    <row r="23" spans="1:2">
      <c r="A23" t="s">
        <v>52</v>
      </c>
    </row>
    <row r="24" spans="1:2">
      <c r="A24" t="s">
        <v>143</v>
      </c>
    </row>
    <row r="25" spans="1:2">
      <c r="A25" t="s">
        <v>173</v>
      </c>
    </row>
    <row r="26" spans="1:2">
      <c r="A26" t="s">
        <v>195</v>
      </c>
    </row>
    <row r="27" spans="1:2">
      <c r="A27" t="s">
        <v>146</v>
      </c>
    </row>
    <row r="28" spans="1:2">
      <c r="A28" t="s">
        <v>83</v>
      </c>
    </row>
    <row r="29" spans="1:2">
      <c r="A29" t="s">
        <v>82</v>
      </c>
    </row>
    <row r="30" spans="1:2">
      <c r="A30" t="s">
        <v>152</v>
      </c>
    </row>
    <row r="31" spans="1:2">
      <c r="A31" t="s">
        <v>198</v>
      </c>
    </row>
    <row r="32" spans="1:2">
      <c r="A32" t="s">
        <v>20</v>
      </c>
      <c r="B32">
        <v>6</v>
      </c>
    </row>
    <row r="33" spans="1:2">
      <c r="A33" t="s">
        <v>115</v>
      </c>
    </row>
    <row r="34" spans="1:2">
      <c r="A34" t="s">
        <v>118</v>
      </c>
    </row>
    <row r="35" spans="1:2">
      <c r="A35" t="s">
        <v>197</v>
      </c>
    </row>
    <row r="36" spans="1:2">
      <c r="A36" t="s">
        <v>51</v>
      </c>
    </row>
    <row r="37" spans="1:2">
      <c r="A37" t="s">
        <v>158</v>
      </c>
    </row>
    <row r="38" spans="1:2">
      <c r="A38" t="s">
        <v>122</v>
      </c>
    </row>
    <row r="39" spans="1:2">
      <c r="A39" t="s">
        <v>33</v>
      </c>
    </row>
    <row r="40" spans="1:2">
      <c r="A40" t="s">
        <v>54</v>
      </c>
    </row>
    <row r="41" spans="1:2">
      <c r="A41" t="s">
        <v>81</v>
      </c>
    </row>
    <row r="42" spans="1:2">
      <c r="A42" t="s">
        <v>139</v>
      </c>
      <c r="B42">
        <v>39</v>
      </c>
    </row>
    <row r="43" spans="1:2">
      <c r="A43" t="s">
        <v>194</v>
      </c>
    </row>
    <row r="44" spans="1:2">
      <c r="A44" t="s">
        <v>205</v>
      </c>
    </row>
    <row r="45" spans="1:2">
      <c r="A45" t="s">
        <v>199</v>
      </c>
    </row>
    <row r="46" spans="1:2">
      <c r="A46" t="s">
        <v>129</v>
      </c>
    </row>
    <row r="47" spans="1:2">
      <c r="A47" t="s">
        <v>80</v>
      </c>
    </row>
    <row r="48" spans="1:2">
      <c r="A48" t="s">
        <v>10</v>
      </c>
    </row>
    <row r="49" spans="1:1">
      <c r="A49" t="s">
        <v>204</v>
      </c>
    </row>
    <row r="50" spans="1:1">
      <c r="A50" t="s">
        <v>200</v>
      </c>
    </row>
    <row r="51" spans="1:1">
      <c r="A51" t="s">
        <v>85</v>
      </c>
    </row>
    <row r="52" spans="1:1">
      <c r="A52" t="s">
        <v>202</v>
      </c>
    </row>
    <row r="53" spans="1:1">
      <c r="A53" t="s">
        <v>133</v>
      </c>
    </row>
    <row r="54" spans="1:1">
      <c r="A54" t="s">
        <v>161</v>
      </c>
    </row>
    <row r="55" spans="1:1">
      <c r="A55" t="s">
        <v>201</v>
      </c>
    </row>
    <row r="56" spans="1:1">
      <c r="A56" t="s">
        <v>88</v>
      </c>
    </row>
    <row r="57" spans="1:1">
      <c r="A57" t="s">
        <v>55</v>
      </c>
    </row>
    <row r="58" spans="1:1">
      <c r="A58" t="s">
        <v>58</v>
      </c>
    </row>
    <row r="59" spans="1:1">
      <c r="A59" t="s">
        <v>70</v>
      </c>
    </row>
    <row r="60" spans="1:1">
      <c r="A60" t="s">
        <v>203</v>
      </c>
    </row>
    <row r="61" spans="1:1">
      <c r="A61" t="s">
        <v>28</v>
      </c>
    </row>
    <row r="62" spans="1:1">
      <c r="A62" t="s">
        <v>15</v>
      </c>
    </row>
    <row r="63" spans="1:1">
      <c r="A63" t="s">
        <v>50</v>
      </c>
    </row>
    <row r="64" spans="1:1">
      <c r="A64" t="s">
        <v>121</v>
      </c>
    </row>
    <row r="65" spans="1:2">
      <c r="A65" t="s">
        <v>206</v>
      </c>
    </row>
    <row r="66" spans="1:2">
      <c r="A66" t="s">
        <v>95</v>
      </c>
    </row>
    <row r="67" spans="1:2">
      <c r="A67" t="s">
        <v>65</v>
      </c>
    </row>
    <row r="68" spans="1:2">
      <c r="A68" t="s">
        <v>112</v>
      </c>
    </row>
    <row r="69" spans="1:2">
      <c r="A69" t="s">
        <v>72</v>
      </c>
    </row>
    <row r="70" spans="1:2">
      <c r="A70" t="s">
        <v>123</v>
      </c>
    </row>
    <row r="71" spans="1:2">
      <c r="A71" t="s">
        <v>207</v>
      </c>
    </row>
    <row r="72" spans="1:2">
      <c r="A72" t="s">
        <v>13</v>
      </c>
    </row>
    <row r="73" spans="1:2">
      <c r="A73" t="s">
        <v>245</v>
      </c>
    </row>
    <row r="74" spans="1:2">
      <c r="A74" t="s">
        <v>172</v>
      </c>
    </row>
    <row r="75" spans="1:2">
      <c r="A75" t="s">
        <v>210</v>
      </c>
    </row>
    <row r="76" spans="1:2">
      <c r="A76" t="s">
        <v>211</v>
      </c>
    </row>
    <row r="77" spans="1:2">
      <c r="A77" t="s">
        <v>209</v>
      </c>
    </row>
    <row r="78" spans="1:2">
      <c r="A78" t="s">
        <v>57</v>
      </c>
    </row>
    <row r="79" spans="1:2">
      <c r="A79" t="s">
        <v>53</v>
      </c>
      <c r="B79">
        <v>13</v>
      </c>
    </row>
    <row r="80" spans="1:2">
      <c r="A80" t="s">
        <v>144</v>
      </c>
    </row>
    <row r="81" spans="1:2">
      <c r="A81" t="s">
        <v>151</v>
      </c>
    </row>
    <row r="82" spans="1:2">
      <c r="A82" t="s">
        <v>193</v>
      </c>
    </row>
    <row r="83" spans="1:2">
      <c r="A83" t="s">
        <v>157</v>
      </c>
    </row>
    <row r="84" spans="1:2">
      <c r="A84" t="s">
        <v>126</v>
      </c>
    </row>
    <row r="85" spans="1:2">
      <c r="A85" t="s">
        <v>27</v>
      </c>
    </row>
    <row r="86" spans="1:2">
      <c r="A86" t="s">
        <v>77</v>
      </c>
      <c r="B86">
        <v>28</v>
      </c>
    </row>
    <row r="87" spans="1:2">
      <c r="A87" t="s">
        <v>189</v>
      </c>
    </row>
    <row r="88" spans="1:2">
      <c r="A88" t="s">
        <v>212</v>
      </c>
    </row>
    <row r="89" spans="1:2">
      <c r="A89" t="s">
        <v>89</v>
      </c>
      <c r="B89">
        <v>16</v>
      </c>
    </row>
    <row r="90" spans="1:2">
      <c r="A90" t="s">
        <v>128</v>
      </c>
    </row>
    <row r="91" spans="1:2">
      <c r="A91" t="s">
        <v>215</v>
      </c>
    </row>
    <row r="92" spans="1:2">
      <c r="A92" t="s">
        <v>213</v>
      </c>
    </row>
    <row r="93" spans="1:2">
      <c r="A93" t="s">
        <v>216</v>
      </c>
    </row>
    <row r="94" spans="1:2">
      <c r="A94" t="s">
        <v>110</v>
      </c>
    </row>
    <row r="95" spans="1:2">
      <c r="A95" t="s">
        <v>120</v>
      </c>
    </row>
    <row r="96" spans="1:2">
      <c r="A96" t="s">
        <v>132</v>
      </c>
    </row>
    <row r="97" spans="1:2">
      <c r="A97" t="s">
        <v>214</v>
      </c>
    </row>
    <row r="98" spans="1:2">
      <c r="A98" t="s">
        <v>166</v>
      </c>
    </row>
    <row r="99" spans="1:2">
      <c r="A99" t="s">
        <v>188</v>
      </c>
    </row>
    <row r="100" spans="1:2">
      <c r="A100" t="s">
        <v>217</v>
      </c>
    </row>
    <row r="101" spans="1:2">
      <c r="A101" t="s">
        <v>184</v>
      </c>
    </row>
    <row r="102" spans="1:2">
      <c r="A102" t="s">
        <v>40</v>
      </c>
    </row>
    <row r="103" spans="1:2">
      <c r="A103" t="s">
        <v>35</v>
      </c>
    </row>
    <row r="104" spans="1:2">
      <c r="A104" t="s">
        <v>155</v>
      </c>
    </row>
    <row r="105" spans="1:2">
      <c r="A105" t="s">
        <v>107</v>
      </c>
      <c r="B105">
        <v>26</v>
      </c>
    </row>
    <row r="106" spans="1:2">
      <c r="A106" t="s">
        <v>105</v>
      </c>
      <c r="B106">
        <v>11</v>
      </c>
    </row>
    <row r="107" spans="1:2">
      <c r="A107" t="s">
        <v>73</v>
      </c>
    </row>
    <row r="108" spans="1:2">
      <c r="A108" t="s">
        <v>98</v>
      </c>
    </row>
    <row r="109" spans="1:2">
      <c r="A109" t="s">
        <v>91</v>
      </c>
    </row>
    <row r="110" spans="1:2">
      <c r="A110" t="s">
        <v>154</v>
      </c>
    </row>
    <row r="111" spans="1:2">
      <c r="A111" t="s">
        <v>42</v>
      </c>
    </row>
    <row r="112" spans="1:2">
      <c r="A112" t="s">
        <v>74</v>
      </c>
      <c r="B112">
        <v>28</v>
      </c>
    </row>
    <row r="113" spans="1:2">
      <c r="A113" t="s">
        <v>180</v>
      </c>
    </row>
    <row r="114" spans="1:2">
      <c r="A114" t="s">
        <v>26</v>
      </c>
      <c r="B114">
        <v>5</v>
      </c>
    </row>
    <row r="115" spans="1:2">
      <c r="A115" t="s">
        <v>218</v>
      </c>
    </row>
    <row r="116" spans="1:2">
      <c r="A116" t="s">
        <v>185</v>
      </c>
    </row>
    <row r="117" spans="1:2">
      <c r="A117" t="s">
        <v>34</v>
      </c>
    </row>
    <row r="118" spans="1:2">
      <c r="A118" t="s">
        <v>101</v>
      </c>
    </row>
    <row r="119" spans="1:2">
      <c r="A119" t="s">
        <v>219</v>
      </c>
    </row>
    <row r="120" spans="1:2">
      <c r="A120" t="s">
        <v>138</v>
      </c>
    </row>
    <row r="121" spans="1:2">
      <c r="A121" t="s">
        <v>181</v>
      </c>
    </row>
    <row r="122" spans="1:2">
      <c r="A122" t="s">
        <v>47</v>
      </c>
    </row>
    <row r="123" spans="1:2">
      <c r="A123" t="s">
        <v>71</v>
      </c>
    </row>
    <row r="124" spans="1:2">
      <c r="A124" t="s">
        <v>11</v>
      </c>
    </row>
    <row r="125" spans="1:2">
      <c r="A125" t="s">
        <v>177</v>
      </c>
    </row>
    <row r="126" spans="1:2">
      <c r="A126" t="s">
        <v>222</v>
      </c>
    </row>
    <row r="127" spans="1:2">
      <c r="A127" t="s">
        <v>165</v>
      </c>
    </row>
    <row r="128" spans="1:2">
      <c r="A128" t="s">
        <v>61</v>
      </c>
    </row>
    <row r="129" spans="1:2">
      <c r="A129" t="s">
        <v>221</v>
      </c>
    </row>
    <row r="130" spans="1:2">
      <c r="A130" t="s">
        <v>18</v>
      </c>
    </row>
    <row r="131" spans="1:2">
      <c r="A131" t="s">
        <v>29</v>
      </c>
    </row>
    <row r="132" spans="1:2">
      <c r="A132" t="s">
        <v>145</v>
      </c>
    </row>
    <row r="133" spans="1:2">
      <c r="A133" t="s">
        <v>17</v>
      </c>
    </row>
    <row r="134" spans="1:2">
      <c r="A134" t="s">
        <v>178</v>
      </c>
    </row>
    <row r="135" spans="1:2">
      <c r="A135" t="s">
        <v>94</v>
      </c>
      <c r="B135">
        <v>27</v>
      </c>
    </row>
    <row r="136" spans="1:2">
      <c r="A136" t="s">
        <v>170</v>
      </c>
    </row>
    <row r="137" spans="1:2">
      <c r="A137" t="s">
        <v>167</v>
      </c>
    </row>
    <row r="138" spans="1:2">
      <c r="A138" t="s">
        <v>36</v>
      </c>
    </row>
    <row r="139" spans="1:2">
      <c r="A139" t="s">
        <v>225</v>
      </c>
    </row>
    <row r="140" spans="1:2">
      <c r="A140" t="s">
        <v>159</v>
      </c>
    </row>
    <row r="141" spans="1:2">
      <c r="A141" t="s">
        <v>136</v>
      </c>
    </row>
    <row r="142" spans="1:2">
      <c r="A142" t="s">
        <v>37</v>
      </c>
    </row>
    <row r="143" spans="1:2">
      <c r="A143" t="s">
        <v>228</v>
      </c>
    </row>
    <row r="144" spans="1:2">
      <c r="A144" t="s">
        <v>111</v>
      </c>
      <c r="B144">
        <v>5</v>
      </c>
    </row>
    <row r="145" spans="1:2">
      <c r="A145" t="s">
        <v>117</v>
      </c>
    </row>
    <row r="146" spans="1:2">
      <c r="A146" t="s">
        <v>21</v>
      </c>
    </row>
    <row r="147" spans="1:2">
      <c r="A147" t="s">
        <v>224</v>
      </c>
    </row>
    <row r="148" spans="1:2">
      <c r="A148" t="s">
        <v>142</v>
      </c>
    </row>
    <row r="149" spans="1:2">
      <c r="A149" t="s">
        <v>147</v>
      </c>
    </row>
    <row r="150" spans="1:2">
      <c r="A150" t="s">
        <v>227</v>
      </c>
    </row>
    <row r="151" spans="1:2">
      <c r="A151" t="s">
        <v>60</v>
      </c>
    </row>
    <row r="152" spans="1:2">
      <c r="A152" t="s">
        <v>24</v>
      </c>
    </row>
    <row r="153" spans="1:2">
      <c r="A153" t="s">
        <v>25</v>
      </c>
    </row>
    <row r="154" spans="1:2">
      <c r="A154" t="s">
        <v>153</v>
      </c>
    </row>
    <row r="155" spans="1:2">
      <c r="A155" t="s">
        <v>232</v>
      </c>
    </row>
    <row r="156" spans="1:2">
      <c r="A156" t="s">
        <v>93</v>
      </c>
    </row>
    <row r="157" spans="1:2">
      <c r="A157" t="s">
        <v>49</v>
      </c>
      <c r="B157">
        <v>31</v>
      </c>
    </row>
    <row r="158" spans="1:2">
      <c r="A158" t="s">
        <v>229</v>
      </c>
    </row>
    <row r="159" spans="1:2">
      <c r="A159" t="s">
        <v>100</v>
      </c>
    </row>
    <row r="160" spans="1:2">
      <c r="A160" t="s">
        <v>162</v>
      </c>
    </row>
    <row r="161" spans="1:1">
      <c r="A161" t="s">
        <v>137</v>
      </c>
    </row>
    <row r="162" spans="1:1">
      <c r="A162" t="s">
        <v>114</v>
      </c>
    </row>
    <row r="163" spans="1:1">
      <c r="A163" t="s">
        <v>231</v>
      </c>
    </row>
    <row r="164" spans="1:1">
      <c r="A164" t="s">
        <v>230</v>
      </c>
    </row>
    <row r="165" spans="1:1">
      <c r="A165" t="s">
        <v>116</v>
      </c>
    </row>
    <row r="166" spans="1:1">
      <c r="A166" t="s">
        <v>171</v>
      </c>
    </row>
    <row r="167" spans="1:1">
      <c r="A167" t="s">
        <v>226</v>
      </c>
    </row>
    <row r="168" spans="1:1">
      <c r="A168" t="s">
        <v>67</v>
      </c>
    </row>
    <row r="169" spans="1:1">
      <c r="A169" t="s">
        <v>176</v>
      </c>
    </row>
    <row r="170" spans="1:1">
      <c r="A170" t="s">
        <v>103</v>
      </c>
    </row>
    <row r="171" spans="1:1">
      <c r="A171" t="s">
        <v>234</v>
      </c>
    </row>
    <row r="172" spans="1:1">
      <c r="A172" t="s">
        <v>182</v>
      </c>
    </row>
    <row r="173" spans="1:1">
      <c r="A173" t="s">
        <v>92</v>
      </c>
    </row>
    <row r="174" spans="1:1">
      <c r="A174" t="s">
        <v>235</v>
      </c>
    </row>
    <row r="175" spans="1:1">
      <c r="A175" t="s">
        <v>62</v>
      </c>
    </row>
    <row r="176" spans="1:1">
      <c r="A176" t="s">
        <v>86</v>
      </c>
    </row>
    <row r="177" spans="1:2">
      <c r="A177" t="s">
        <v>109</v>
      </c>
    </row>
    <row r="178" spans="1:2">
      <c r="A178" t="s">
        <v>233</v>
      </c>
    </row>
    <row r="179" spans="1:2">
      <c r="A179" t="s">
        <v>41</v>
      </c>
      <c r="B179">
        <v>22</v>
      </c>
    </row>
    <row r="180" spans="1:2">
      <c r="A180" t="s">
        <v>43</v>
      </c>
      <c r="B180">
        <v>100</v>
      </c>
    </row>
    <row r="181" spans="1:2">
      <c r="A181" t="s">
        <v>179</v>
      </c>
    </row>
    <row r="182" spans="1:2">
      <c r="A182" t="s">
        <v>169</v>
      </c>
    </row>
    <row r="183" spans="1:2">
      <c r="A183" t="s">
        <v>148</v>
      </c>
    </row>
    <row r="184" spans="1:2">
      <c r="A184" t="s">
        <v>79</v>
      </c>
    </row>
    <row r="185" spans="1:2">
      <c r="A185" t="s">
        <v>12</v>
      </c>
      <c r="B185">
        <v>18</v>
      </c>
    </row>
    <row r="186" spans="1:2">
      <c r="A186" t="s">
        <v>150</v>
      </c>
    </row>
    <row r="187" spans="1:2">
      <c r="A187" t="s">
        <v>258</v>
      </c>
    </row>
    <row r="188" spans="1:2">
      <c r="A188" t="s">
        <v>240</v>
      </c>
    </row>
    <row r="189" spans="1:2">
      <c r="A189" t="s">
        <v>244</v>
      </c>
    </row>
    <row r="190" spans="1:2">
      <c r="A190" t="s">
        <v>113</v>
      </c>
    </row>
    <row r="191" spans="1:2">
      <c r="A191" t="s">
        <v>48</v>
      </c>
    </row>
    <row r="192" spans="1:2">
      <c r="A192" t="s">
        <v>78</v>
      </c>
    </row>
    <row r="193" spans="1:2">
      <c r="A193" t="s">
        <v>247</v>
      </c>
    </row>
    <row r="194" spans="1:2">
      <c r="A194" t="s">
        <v>239</v>
      </c>
    </row>
    <row r="195" spans="1:2">
      <c r="A195" t="s">
        <v>69</v>
      </c>
    </row>
    <row r="196" spans="1:2">
      <c r="A196" t="s">
        <v>246</v>
      </c>
    </row>
    <row r="197" spans="1:2">
      <c r="A197" t="s">
        <v>22</v>
      </c>
    </row>
    <row r="198" spans="1:2">
      <c r="A198" t="s">
        <v>46</v>
      </c>
    </row>
    <row r="199" spans="1:2">
      <c r="A199" t="s">
        <v>238</v>
      </c>
    </row>
    <row r="200" spans="1:2">
      <c r="A200" t="s">
        <v>241</v>
      </c>
    </row>
    <row r="201" spans="1:2">
      <c r="A201" t="s">
        <v>84</v>
      </c>
    </row>
    <row r="202" spans="1:2">
      <c r="A202" t="s">
        <v>236</v>
      </c>
    </row>
    <row r="203" spans="1:2">
      <c r="A203" t="s">
        <v>32</v>
      </c>
    </row>
    <row r="204" spans="1:2">
      <c r="A204" t="s">
        <v>243</v>
      </c>
    </row>
    <row r="205" spans="1:2">
      <c r="A205" t="s">
        <v>66</v>
      </c>
      <c r="B205">
        <v>9</v>
      </c>
    </row>
    <row r="206" spans="1:2">
      <c r="A206" t="s">
        <v>64</v>
      </c>
    </row>
    <row r="207" spans="1:2">
      <c r="A207" t="s">
        <v>125</v>
      </c>
    </row>
    <row r="208" spans="1:2">
      <c r="A208" t="s">
        <v>30</v>
      </c>
    </row>
    <row r="209" spans="1:2">
      <c r="A209" t="s">
        <v>220</v>
      </c>
    </row>
    <row r="210" spans="1:2">
      <c r="A210" t="s">
        <v>140</v>
      </c>
    </row>
    <row r="211" spans="1:2">
      <c r="A211" t="s">
        <v>223</v>
      </c>
    </row>
    <row r="212" spans="1:2">
      <c r="A212" t="s">
        <v>242</v>
      </c>
    </row>
    <row r="213" spans="1:2">
      <c r="A213" t="s">
        <v>255</v>
      </c>
    </row>
    <row r="214" spans="1:2">
      <c r="A214" t="s">
        <v>99</v>
      </c>
    </row>
    <row r="215" spans="1:2">
      <c r="A215" t="s">
        <v>149</v>
      </c>
    </row>
    <row r="216" spans="1:2">
      <c r="A216" t="s">
        <v>237</v>
      </c>
    </row>
    <row r="217" spans="1:2">
      <c r="A217" t="s">
        <v>68</v>
      </c>
      <c r="B217">
        <v>59</v>
      </c>
    </row>
    <row r="218" spans="1:2">
      <c r="A218" t="s">
        <v>45</v>
      </c>
    </row>
    <row r="219" spans="1:2">
      <c r="A219" t="s">
        <v>175</v>
      </c>
    </row>
    <row r="220" spans="1:2">
      <c r="A220" t="s">
        <v>59</v>
      </c>
      <c r="B220">
        <v>42</v>
      </c>
    </row>
    <row r="221" spans="1:2">
      <c r="A221" t="s">
        <v>135</v>
      </c>
    </row>
    <row r="222" spans="1:2">
      <c r="A222" t="s">
        <v>174</v>
      </c>
    </row>
    <row r="223" spans="1:2">
      <c r="A223" t="s">
        <v>75</v>
      </c>
    </row>
    <row r="224" spans="1:2">
      <c r="A224" t="s">
        <v>250</v>
      </c>
      <c r="B224">
        <v>8</v>
      </c>
    </row>
    <row r="225" spans="1:2">
      <c r="A225" t="s">
        <v>130</v>
      </c>
    </row>
    <row r="226" spans="1:2">
      <c r="A226" t="s">
        <v>249</v>
      </c>
    </row>
    <row r="227" spans="1:2">
      <c r="A227" t="s">
        <v>251</v>
      </c>
    </row>
    <row r="228" spans="1:2">
      <c r="A228" t="s">
        <v>168</v>
      </c>
    </row>
    <row r="229" spans="1:2">
      <c r="A229" t="s">
        <v>39</v>
      </c>
    </row>
    <row r="230" spans="1:2">
      <c r="A230" t="s">
        <v>141</v>
      </c>
    </row>
    <row r="231" spans="1:2">
      <c r="A231" t="s">
        <v>248</v>
      </c>
    </row>
    <row r="232" spans="1:2">
      <c r="A232" t="s">
        <v>252</v>
      </c>
    </row>
    <row r="233" spans="1:2">
      <c r="A233" t="s">
        <v>97</v>
      </c>
    </row>
    <row r="234" spans="1:2">
      <c r="A234" t="s">
        <v>253</v>
      </c>
    </row>
    <row r="235" spans="1:2">
      <c r="A235" t="s">
        <v>134</v>
      </c>
    </row>
    <row r="236" spans="1:2">
      <c r="A236" t="s">
        <v>186</v>
      </c>
    </row>
    <row r="237" spans="1:2">
      <c r="A237" t="s">
        <v>31</v>
      </c>
    </row>
    <row r="238" spans="1:2">
      <c r="A238" t="s">
        <v>90</v>
      </c>
    </row>
    <row r="239" spans="1:2">
      <c r="A239" t="s">
        <v>102</v>
      </c>
      <c r="B239">
        <v>15</v>
      </c>
    </row>
    <row r="240" spans="1:2">
      <c r="A240" t="s">
        <v>108</v>
      </c>
      <c r="B240">
        <v>19</v>
      </c>
    </row>
    <row r="241" spans="1:1">
      <c r="A241" t="s">
        <v>23</v>
      </c>
    </row>
    <row r="242" spans="1:1">
      <c r="A242" t="s">
        <v>44</v>
      </c>
    </row>
    <row r="243" spans="1:1">
      <c r="A243" t="s">
        <v>256</v>
      </c>
    </row>
    <row r="244" spans="1:1">
      <c r="A244" t="s">
        <v>254</v>
      </c>
    </row>
    <row r="245" spans="1:1">
      <c r="A245" t="s">
        <v>63</v>
      </c>
    </row>
    <row r="246" spans="1:1">
      <c r="A246" t="s">
        <v>87</v>
      </c>
    </row>
    <row r="247" spans="1:1">
      <c r="A247" t="s">
        <v>257</v>
      </c>
    </row>
    <row r="248" spans="1:1">
      <c r="A248" t="s">
        <v>208</v>
      </c>
    </row>
    <row r="249" spans="1:1">
      <c r="A249" t="s">
        <v>183</v>
      </c>
    </row>
    <row r="250" spans="1:1">
      <c r="A250" t="s">
        <v>259</v>
      </c>
    </row>
    <row r="251" spans="1:1">
      <c r="A251" t="s">
        <v>164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9949-93B4-4288-BD92-521C4159ACF7}">
  <sheetPr codeName="Munka19"/>
  <dimension ref="A1:J53"/>
  <sheetViews>
    <sheetView topLeftCell="A23" workbookViewId="0">
      <selection activeCell="M38" sqref="M38"/>
    </sheetView>
  </sheetViews>
  <sheetFormatPr defaultColWidth="16.5546875" defaultRowHeight="14.4"/>
  <sheetData>
    <row r="1" spans="1:10">
      <c r="A1" t="s">
        <v>5</v>
      </c>
      <c r="B1" t="s">
        <v>0</v>
      </c>
      <c r="C1" t="s">
        <v>1</v>
      </c>
      <c r="D1" t="s">
        <v>6</v>
      </c>
      <c r="E1" t="s">
        <v>7</v>
      </c>
      <c r="F1" t="s">
        <v>8</v>
      </c>
      <c r="G1" t="s">
        <v>4</v>
      </c>
      <c r="H1" t="s">
        <v>306</v>
      </c>
      <c r="I1" t="s">
        <v>2</v>
      </c>
      <c r="J1" t="s">
        <v>3</v>
      </c>
    </row>
    <row r="2" spans="1:10">
      <c r="A2" s="1">
        <v>44864</v>
      </c>
      <c r="B2">
        <v>80</v>
      </c>
      <c r="C2">
        <v>20</v>
      </c>
      <c r="D2">
        <v>21</v>
      </c>
      <c r="E2">
        <v>81</v>
      </c>
      <c r="F2">
        <v>22</v>
      </c>
      <c r="G2">
        <v>3</v>
      </c>
      <c r="H2">
        <v>40</v>
      </c>
      <c r="I2">
        <v>10</v>
      </c>
      <c r="J2">
        <v>2</v>
      </c>
    </row>
    <row r="3" spans="1:10">
      <c r="A3" s="1">
        <v>44871</v>
      </c>
      <c r="B3">
        <v>94</v>
      </c>
      <c r="C3">
        <v>22</v>
      </c>
      <c r="D3">
        <v>20</v>
      </c>
      <c r="E3">
        <v>82</v>
      </c>
      <c r="F3">
        <v>22</v>
      </c>
      <c r="G3">
        <v>5</v>
      </c>
      <c r="H3">
        <v>42</v>
      </c>
      <c r="I3">
        <v>11</v>
      </c>
      <c r="J3">
        <v>2</v>
      </c>
    </row>
    <row r="4" spans="1:10">
      <c r="A4" s="1">
        <v>44878</v>
      </c>
      <c r="B4">
        <v>86</v>
      </c>
      <c r="C4">
        <v>22</v>
      </c>
      <c r="D4">
        <v>23</v>
      </c>
      <c r="E4">
        <v>86</v>
      </c>
      <c r="F4">
        <v>22</v>
      </c>
      <c r="G4">
        <v>5</v>
      </c>
      <c r="H4">
        <v>37</v>
      </c>
      <c r="I4">
        <v>13</v>
      </c>
      <c r="J4">
        <v>3</v>
      </c>
    </row>
    <row r="5" spans="1:10">
      <c r="A5" s="1">
        <v>44885</v>
      </c>
      <c r="B5">
        <v>85</v>
      </c>
      <c r="C5">
        <v>20</v>
      </c>
      <c r="D5">
        <v>22</v>
      </c>
      <c r="E5">
        <v>68</v>
      </c>
      <c r="F5">
        <v>20</v>
      </c>
      <c r="G5">
        <v>3</v>
      </c>
      <c r="H5">
        <v>38</v>
      </c>
      <c r="I5">
        <v>11</v>
      </c>
      <c r="J5">
        <v>2</v>
      </c>
    </row>
    <row r="6" spans="1:10">
      <c r="A6" s="1">
        <v>44892</v>
      </c>
      <c r="B6">
        <v>83</v>
      </c>
      <c r="C6">
        <v>20</v>
      </c>
      <c r="D6">
        <v>22</v>
      </c>
      <c r="E6">
        <v>80</v>
      </c>
      <c r="F6">
        <v>21</v>
      </c>
      <c r="G6">
        <v>4</v>
      </c>
      <c r="H6">
        <v>38</v>
      </c>
      <c r="I6">
        <v>11</v>
      </c>
      <c r="J6">
        <v>1</v>
      </c>
    </row>
    <row r="7" spans="1:10">
      <c r="A7" s="1">
        <v>44899</v>
      </c>
      <c r="B7">
        <v>81</v>
      </c>
      <c r="C7">
        <v>20</v>
      </c>
      <c r="D7">
        <v>22</v>
      </c>
      <c r="E7">
        <v>76</v>
      </c>
      <c r="F7">
        <v>18</v>
      </c>
      <c r="G7">
        <v>5</v>
      </c>
      <c r="H7">
        <v>38</v>
      </c>
      <c r="I7">
        <v>11</v>
      </c>
      <c r="J7">
        <v>2</v>
      </c>
    </row>
    <row r="8" spans="1:10">
      <c r="A8" s="1">
        <v>44906</v>
      </c>
      <c r="B8">
        <v>86</v>
      </c>
      <c r="C8">
        <v>22</v>
      </c>
      <c r="D8">
        <v>21</v>
      </c>
      <c r="E8">
        <v>77</v>
      </c>
      <c r="F8">
        <v>17</v>
      </c>
      <c r="G8">
        <v>5</v>
      </c>
      <c r="H8">
        <v>31</v>
      </c>
      <c r="I8">
        <v>11</v>
      </c>
      <c r="J8">
        <v>4</v>
      </c>
    </row>
    <row r="9" spans="1:10">
      <c r="A9" s="1">
        <v>44913</v>
      </c>
      <c r="B9">
        <v>83</v>
      </c>
      <c r="C9">
        <v>18</v>
      </c>
      <c r="D9">
        <v>21</v>
      </c>
      <c r="E9">
        <v>65</v>
      </c>
      <c r="F9">
        <v>19</v>
      </c>
      <c r="G9">
        <v>3</v>
      </c>
      <c r="H9">
        <v>20</v>
      </c>
      <c r="I9">
        <v>11</v>
      </c>
      <c r="J9">
        <v>4</v>
      </c>
    </row>
    <row r="10" spans="1:10">
      <c r="A10" s="1">
        <v>44920</v>
      </c>
      <c r="B10">
        <v>67</v>
      </c>
      <c r="C10">
        <v>14</v>
      </c>
      <c r="D10">
        <v>19</v>
      </c>
      <c r="E10">
        <v>47</v>
      </c>
      <c r="F10">
        <v>14</v>
      </c>
      <c r="G10">
        <v>4</v>
      </c>
      <c r="H10">
        <v>29</v>
      </c>
      <c r="I10">
        <v>9</v>
      </c>
      <c r="J10">
        <v>2</v>
      </c>
    </row>
    <row r="11" spans="1:10">
      <c r="A11" s="1">
        <v>44927</v>
      </c>
      <c r="B11">
        <v>66</v>
      </c>
      <c r="C11">
        <v>17</v>
      </c>
      <c r="D11">
        <v>22</v>
      </c>
      <c r="E11">
        <v>61</v>
      </c>
      <c r="F11">
        <v>19</v>
      </c>
      <c r="G11">
        <v>4</v>
      </c>
      <c r="H11">
        <v>40</v>
      </c>
      <c r="I11">
        <v>9</v>
      </c>
      <c r="J11">
        <v>2</v>
      </c>
    </row>
    <row r="12" spans="1:10">
      <c r="A12" s="1">
        <v>44934</v>
      </c>
      <c r="B12">
        <v>89</v>
      </c>
      <c r="C12">
        <v>20</v>
      </c>
      <c r="D12">
        <v>26</v>
      </c>
      <c r="E12">
        <v>77</v>
      </c>
      <c r="F12">
        <v>23</v>
      </c>
      <c r="G12">
        <v>4</v>
      </c>
      <c r="H12">
        <v>42</v>
      </c>
      <c r="I12">
        <v>10</v>
      </c>
      <c r="J12">
        <v>3</v>
      </c>
    </row>
    <row r="13" spans="1:10">
      <c r="A13" s="1">
        <v>44941</v>
      </c>
      <c r="B13">
        <v>91</v>
      </c>
      <c r="C13">
        <v>22</v>
      </c>
      <c r="D13">
        <v>26</v>
      </c>
      <c r="E13">
        <v>76</v>
      </c>
      <c r="F13">
        <v>24</v>
      </c>
      <c r="G13">
        <v>6</v>
      </c>
      <c r="H13">
        <v>37</v>
      </c>
      <c r="I13">
        <v>11</v>
      </c>
      <c r="J13">
        <v>3</v>
      </c>
    </row>
    <row r="14" spans="1:10">
      <c r="A14" s="1">
        <v>44948</v>
      </c>
      <c r="B14">
        <v>90</v>
      </c>
      <c r="C14">
        <v>20</v>
      </c>
      <c r="D14">
        <v>23</v>
      </c>
      <c r="E14">
        <v>79</v>
      </c>
      <c r="F14">
        <v>24</v>
      </c>
      <c r="G14">
        <v>7</v>
      </c>
      <c r="H14">
        <v>50</v>
      </c>
      <c r="I14">
        <v>12</v>
      </c>
      <c r="J14">
        <v>4</v>
      </c>
    </row>
    <row r="15" spans="1:10">
      <c r="A15" s="1">
        <v>44955</v>
      </c>
      <c r="B15">
        <v>95</v>
      </c>
      <c r="C15">
        <v>21</v>
      </c>
      <c r="D15">
        <v>25</v>
      </c>
      <c r="E15">
        <v>87</v>
      </c>
      <c r="F15">
        <v>25</v>
      </c>
      <c r="G15">
        <v>6</v>
      </c>
      <c r="H15">
        <v>44</v>
      </c>
      <c r="I15">
        <v>11</v>
      </c>
      <c r="J15">
        <v>4</v>
      </c>
    </row>
    <row r="16" spans="1:10">
      <c r="A16" s="1">
        <v>44962</v>
      </c>
      <c r="B16">
        <v>99</v>
      </c>
      <c r="C16">
        <v>22</v>
      </c>
      <c r="D16">
        <v>24</v>
      </c>
      <c r="E16">
        <v>86</v>
      </c>
      <c r="F16">
        <v>24</v>
      </c>
      <c r="G16">
        <v>8</v>
      </c>
      <c r="H16">
        <v>50</v>
      </c>
      <c r="I16">
        <v>13</v>
      </c>
      <c r="J16">
        <v>3</v>
      </c>
    </row>
    <row r="17" spans="1:10">
      <c r="A17" s="1">
        <v>44969</v>
      </c>
      <c r="B17">
        <v>94</v>
      </c>
      <c r="C17">
        <v>21</v>
      </c>
      <c r="D17">
        <v>24</v>
      </c>
      <c r="E17">
        <v>88</v>
      </c>
      <c r="F17">
        <v>24</v>
      </c>
      <c r="G17">
        <v>5</v>
      </c>
      <c r="H17">
        <v>38</v>
      </c>
      <c r="I17">
        <v>12</v>
      </c>
      <c r="J17">
        <v>4</v>
      </c>
    </row>
    <row r="18" spans="1:10">
      <c r="A18" s="1">
        <v>44976</v>
      </c>
      <c r="B18">
        <v>81</v>
      </c>
      <c r="C18">
        <v>20</v>
      </c>
      <c r="D18">
        <v>23</v>
      </c>
      <c r="E18">
        <v>84</v>
      </c>
      <c r="F18">
        <v>23</v>
      </c>
      <c r="G18">
        <v>5</v>
      </c>
      <c r="H18">
        <v>43</v>
      </c>
      <c r="I18">
        <v>13</v>
      </c>
      <c r="J18">
        <v>2</v>
      </c>
    </row>
    <row r="19" spans="1:10">
      <c r="A19" s="1">
        <v>44983</v>
      </c>
      <c r="B19">
        <v>95</v>
      </c>
      <c r="C19">
        <v>20</v>
      </c>
      <c r="D19">
        <v>21</v>
      </c>
      <c r="E19">
        <v>83</v>
      </c>
      <c r="F19">
        <v>23</v>
      </c>
      <c r="G19">
        <v>5</v>
      </c>
      <c r="H19">
        <v>40</v>
      </c>
      <c r="I19">
        <v>11</v>
      </c>
      <c r="J19">
        <v>3</v>
      </c>
    </row>
    <row r="20" spans="1:10">
      <c r="A20" s="1">
        <v>44990</v>
      </c>
      <c r="B20">
        <v>97</v>
      </c>
      <c r="C20">
        <v>21</v>
      </c>
      <c r="D20">
        <v>24</v>
      </c>
      <c r="E20">
        <v>92</v>
      </c>
      <c r="F20">
        <v>24</v>
      </c>
      <c r="G20">
        <v>6</v>
      </c>
      <c r="H20">
        <v>40</v>
      </c>
      <c r="I20">
        <v>11</v>
      </c>
      <c r="J20">
        <v>5</v>
      </c>
    </row>
    <row r="21" spans="1:10">
      <c r="A21" s="1">
        <v>44997</v>
      </c>
      <c r="B21">
        <v>91</v>
      </c>
      <c r="C21">
        <v>20</v>
      </c>
      <c r="D21">
        <v>23</v>
      </c>
      <c r="E21">
        <v>79</v>
      </c>
      <c r="F21">
        <v>24</v>
      </c>
      <c r="G21">
        <v>5</v>
      </c>
      <c r="H21">
        <v>40</v>
      </c>
      <c r="I21">
        <v>11</v>
      </c>
      <c r="J21">
        <v>3</v>
      </c>
    </row>
    <row r="22" spans="1:10">
      <c r="A22" s="1">
        <v>45004</v>
      </c>
      <c r="B22">
        <v>89</v>
      </c>
      <c r="C22">
        <v>22</v>
      </c>
      <c r="D22">
        <v>21</v>
      </c>
      <c r="E22">
        <v>89</v>
      </c>
      <c r="F22">
        <v>25</v>
      </c>
      <c r="G22">
        <v>8</v>
      </c>
      <c r="H22">
        <v>41</v>
      </c>
      <c r="I22">
        <v>16</v>
      </c>
      <c r="J22">
        <v>3</v>
      </c>
    </row>
    <row r="23" spans="1:10">
      <c r="A23" s="1">
        <v>45011</v>
      </c>
      <c r="B23">
        <v>97</v>
      </c>
      <c r="C23">
        <v>20</v>
      </c>
      <c r="D23">
        <v>24</v>
      </c>
      <c r="E23">
        <v>90</v>
      </c>
      <c r="F23">
        <v>22</v>
      </c>
      <c r="G23">
        <v>5</v>
      </c>
      <c r="H23">
        <v>36</v>
      </c>
      <c r="I23">
        <v>11</v>
      </c>
      <c r="J23">
        <v>4</v>
      </c>
    </row>
    <row r="24" spans="1:10">
      <c r="A24" s="1">
        <v>45018</v>
      </c>
      <c r="B24">
        <v>85</v>
      </c>
      <c r="C24">
        <v>17</v>
      </c>
      <c r="D24">
        <v>20</v>
      </c>
      <c r="E24">
        <v>80</v>
      </c>
      <c r="F24">
        <v>21</v>
      </c>
      <c r="G24">
        <v>4</v>
      </c>
      <c r="H24">
        <v>39</v>
      </c>
      <c r="I24">
        <v>10</v>
      </c>
      <c r="J24">
        <v>2</v>
      </c>
    </row>
    <row r="25" spans="1:10">
      <c r="A25" s="1">
        <v>45025</v>
      </c>
      <c r="B25">
        <v>88</v>
      </c>
      <c r="C25">
        <v>19</v>
      </c>
      <c r="D25">
        <v>18</v>
      </c>
      <c r="E25">
        <v>80</v>
      </c>
      <c r="F25">
        <v>22</v>
      </c>
      <c r="G25">
        <v>4</v>
      </c>
      <c r="H25">
        <v>42</v>
      </c>
      <c r="I25">
        <v>8</v>
      </c>
      <c r="J25">
        <v>3</v>
      </c>
    </row>
    <row r="26" spans="1:10">
      <c r="A26" s="1">
        <v>45032</v>
      </c>
      <c r="B26">
        <v>89</v>
      </c>
      <c r="C26">
        <v>20</v>
      </c>
      <c r="D26">
        <v>20</v>
      </c>
      <c r="E26">
        <v>82</v>
      </c>
      <c r="F26">
        <v>23</v>
      </c>
      <c r="G26">
        <v>7</v>
      </c>
      <c r="H26">
        <v>39</v>
      </c>
      <c r="I26">
        <v>10</v>
      </c>
      <c r="J26">
        <v>3</v>
      </c>
    </row>
    <row r="27" spans="1:10">
      <c r="A27" s="1">
        <v>45039</v>
      </c>
      <c r="B27">
        <v>95</v>
      </c>
      <c r="C27">
        <v>20</v>
      </c>
      <c r="D27">
        <v>19</v>
      </c>
      <c r="E27">
        <v>87</v>
      </c>
      <c r="F27">
        <v>20</v>
      </c>
      <c r="G27">
        <v>5</v>
      </c>
      <c r="H27">
        <v>40</v>
      </c>
      <c r="I27">
        <v>10</v>
      </c>
      <c r="J27">
        <v>2</v>
      </c>
    </row>
    <row r="28" spans="1:10">
      <c r="A28" s="1">
        <v>45046</v>
      </c>
      <c r="B28">
        <v>71</v>
      </c>
      <c r="C28">
        <v>17</v>
      </c>
      <c r="D28">
        <v>19</v>
      </c>
      <c r="E28">
        <v>82</v>
      </c>
      <c r="F28">
        <v>20</v>
      </c>
      <c r="G28">
        <v>7</v>
      </c>
      <c r="H28">
        <v>42</v>
      </c>
      <c r="I28">
        <v>11</v>
      </c>
      <c r="J28">
        <v>2</v>
      </c>
    </row>
    <row r="29" spans="1:10">
      <c r="A29" s="1">
        <v>45053</v>
      </c>
      <c r="B29">
        <v>82</v>
      </c>
      <c r="C29">
        <v>19</v>
      </c>
      <c r="D29">
        <v>21</v>
      </c>
      <c r="E29">
        <v>83</v>
      </c>
      <c r="F29">
        <v>24</v>
      </c>
      <c r="G29">
        <v>6</v>
      </c>
      <c r="H29">
        <v>41</v>
      </c>
      <c r="I29">
        <v>9</v>
      </c>
      <c r="J29">
        <v>2</v>
      </c>
    </row>
    <row r="30" spans="1:10">
      <c r="A30" s="1">
        <v>45060</v>
      </c>
      <c r="B30">
        <v>88</v>
      </c>
      <c r="C30">
        <v>20</v>
      </c>
      <c r="D30">
        <v>20</v>
      </c>
      <c r="E30">
        <v>82</v>
      </c>
      <c r="F30">
        <v>24</v>
      </c>
      <c r="G30">
        <v>6</v>
      </c>
      <c r="H30">
        <v>48</v>
      </c>
      <c r="I30">
        <v>10</v>
      </c>
      <c r="J30">
        <v>2</v>
      </c>
    </row>
    <row r="31" spans="1:10">
      <c r="A31" s="1">
        <v>45067</v>
      </c>
      <c r="B31">
        <v>91</v>
      </c>
      <c r="C31">
        <v>20</v>
      </c>
      <c r="D31">
        <v>22</v>
      </c>
      <c r="E31">
        <v>81</v>
      </c>
      <c r="F31">
        <v>24</v>
      </c>
      <c r="G31">
        <v>5</v>
      </c>
      <c r="H31">
        <v>42</v>
      </c>
      <c r="I31">
        <v>10</v>
      </c>
      <c r="J31">
        <v>3</v>
      </c>
    </row>
    <row r="32" spans="1:10">
      <c r="A32" s="1">
        <v>45074</v>
      </c>
      <c r="B32">
        <v>91</v>
      </c>
      <c r="C32">
        <v>20</v>
      </c>
      <c r="D32">
        <v>20</v>
      </c>
      <c r="E32">
        <v>70</v>
      </c>
      <c r="F32">
        <v>20</v>
      </c>
      <c r="G32">
        <v>4</v>
      </c>
      <c r="H32">
        <v>42</v>
      </c>
      <c r="I32">
        <v>7</v>
      </c>
      <c r="J32">
        <v>4</v>
      </c>
    </row>
    <row r="33" spans="1:10">
      <c r="A33" s="1">
        <v>45081</v>
      </c>
      <c r="B33">
        <v>84</v>
      </c>
      <c r="C33">
        <v>19</v>
      </c>
      <c r="D33">
        <v>21</v>
      </c>
      <c r="E33">
        <v>78</v>
      </c>
      <c r="F33">
        <v>23</v>
      </c>
      <c r="G33">
        <v>6</v>
      </c>
      <c r="H33">
        <v>44</v>
      </c>
      <c r="I33">
        <v>9</v>
      </c>
      <c r="J33">
        <v>2</v>
      </c>
    </row>
    <row r="34" spans="1:10">
      <c r="A34" s="1">
        <v>45088</v>
      </c>
      <c r="B34">
        <v>91</v>
      </c>
      <c r="C34">
        <v>20</v>
      </c>
      <c r="D34">
        <v>21</v>
      </c>
      <c r="E34">
        <v>86</v>
      </c>
      <c r="F34">
        <v>24</v>
      </c>
      <c r="G34">
        <v>6</v>
      </c>
      <c r="H34">
        <v>45</v>
      </c>
      <c r="I34">
        <v>11</v>
      </c>
      <c r="J34">
        <v>3</v>
      </c>
    </row>
    <row r="35" spans="1:10">
      <c r="A35" s="1">
        <v>45095</v>
      </c>
      <c r="B35">
        <v>93</v>
      </c>
      <c r="C35">
        <v>19</v>
      </c>
      <c r="D35">
        <v>21</v>
      </c>
      <c r="E35">
        <v>81</v>
      </c>
      <c r="F35">
        <v>23</v>
      </c>
      <c r="G35">
        <v>8</v>
      </c>
      <c r="H35">
        <v>46</v>
      </c>
      <c r="I35">
        <v>13</v>
      </c>
      <c r="J35">
        <v>4</v>
      </c>
    </row>
    <row r="36" spans="1:10">
      <c r="A36" s="1">
        <v>45102</v>
      </c>
      <c r="B36">
        <v>95</v>
      </c>
      <c r="C36">
        <v>19</v>
      </c>
      <c r="D36">
        <v>21</v>
      </c>
      <c r="E36">
        <v>85</v>
      </c>
      <c r="F36">
        <v>23</v>
      </c>
      <c r="G36">
        <v>5</v>
      </c>
      <c r="H36">
        <v>40</v>
      </c>
      <c r="I36">
        <v>10</v>
      </c>
      <c r="J36">
        <v>2</v>
      </c>
    </row>
    <row r="37" spans="1:10">
      <c r="A37" s="1">
        <v>45109</v>
      </c>
      <c r="B37">
        <v>86</v>
      </c>
      <c r="C37">
        <v>17</v>
      </c>
      <c r="D37">
        <v>21</v>
      </c>
      <c r="E37">
        <v>79</v>
      </c>
      <c r="F37">
        <v>21</v>
      </c>
      <c r="G37">
        <v>4</v>
      </c>
      <c r="H37">
        <v>49</v>
      </c>
      <c r="I37">
        <v>10</v>
      </c>
      <c r="J37">
        <v>3</v>
      </c>
    </row>
    <row r="38" spans="1:10">
      <c r="A38" s="1">
        <v>45116</v>
      </c>
      <c r="B38">
        <v>95</v>
      </c>
      <c r="C38">
        <v>21</v>
      </c>
      <c r="D38">
        <v>25</v>
      </c>
      <c r="E38">
        <v>89</v>
      </c>
      <c r="F38">
        <v>26</v>
      </c>
      <c r="G38">
        <v>7</v>
      </c>
      <c r="H38">
        <v>44</v>
      </c>
      <c r="I38">
        <v>12</v>
      </c>
      <c r="J38">
        <v>4</v>
      </c>
    </row>
    <row r="39" spans="1:10">
      <c r="A39" s="1">
        <v>45123</v>
      </c>
      <c r="B39">
        <v>93</v>
      </c>
      <c r="C39">
        <v>18</v>
      </c>
      <c r="D39">
        <v>22</v>
      </c>
      <c r="E39">
        <v>86</v>
      </c>
      <c r="F39">
        <v>25</v>
      </c>
      <c r="G39">
        <v>5</v>
      </c>
      <c r="H39">
        <v>50</v>
      </c>
      <c r="I39">
        <v>14</v>
      </c>
      <c r="J39">
        <v>4</v>
      </c>
    </row>
    <row r="40" spans="1:10">
      <c r="A40" s="1">
        <v>45130</v>
      </c>
      <c r="B40">
        <v>96</v>
      </c>
      <c r="C40">
        <v>18</v>
      </c>
      <c r="D40">
        <v>24</v>
      </c>
      <c r="E40">
        <v>86</v>
      </c>
      <c r="F40">
        <v>23</v>
      </c>
      <c r="G40">
        <v>7</v>
      </c>
      <c r="H40">
        <v>48</v>
      </c>
      <c r="I40">
        <v>12</v>
      </c>
      <c r="J40">
        <v>4</v>
      </c>
    </row>
    <row r="41" spans="1:10">
      <c r="A41" s="1">
        <v>45137</v>
      </c>
      <c r="B41">
        <v>89</v>
      </c>
      <c r="C41">
        <v>19</v>
      </c>
      <c r="D41">
        <v>22</v>
      </c>
      <c r="E41">
        <v>85</v>
      </c>
      <c r="F41">
        <v>27</v>
      </c>
      <c r="G41">
        <v>7</v>
      </c>
      <c r="H41">
        <v>45</v>
      </c>
      <c r="I41">
        <v>11</v>
      </c>
      <c r="J41">
        <v>3</v>
      </c>
    </row>
    <row r="42" spans="1:10">
      <c r="A42" s="1">
        <v>45144</v>
      </c>
      <c r="B42">
        <v>91</v>
      </c>
      <c r="C42">
        <v>19</v>
      </c>
      <c r="D42">
        <v>20</v>
      </c>
      <c r="E42">
        <v>76</v>
      </c>
      <c r="F42">
        <v>27</v>
      </c>
      <c r="G42">
        <v>5</v>
      </c>
      <c r="H42">
        <v>36</v>
      </c>
      <c r="I42">
        <v>10</v>
      </c>
      <c r="J42">
        <v>3</v>
      </c>
    </row>
    <row r="43" spans="1:10">
      <c r="A43" s="1">
        <v>45151</v>
      </c>
      <c r="B43">
        <v>86</v>
      </c>
      <c r="C43">
        <v>19</v>
      </c>
      <c r="D43">
        <v>21</v>
      </c>
      <c r="E43">
        <v>75</v>
      </c>
      <c r="F43">
        <v>25</v>
      </c>
      <c r="G43">
        <v>7</v>
      </c>
      <c r="H43">
        <v>43</v>
      </c>
      <c r="I43">
        <v>10</v>
      </c>
      <c r="J43">
        <v>2</v>
      </c>
    </row>
    <row r="44" spans="1:10">
      <c r="A44" s="1">
        <v>45158</v>
      </c>
      <c r="B44">
        <v>92</v>
      </c>
      <c r="C44">
        <v>18</v>
      </c>
      <c r="D44">
        <v>23</v>
      </c>
      <c r="E44">
        <v>81</v>
      </c>
      <c r="F44">
        <v>26</v>
      </c>
      <c r="G44">
        <v>7</v>
      </c>
      <c r="H44">
        <v>42</v>
      </c>
      <c r="I44">
        <v>10</v>
      </c>
      <c r="J44">
        <v>2</v>
      </c>
    </row>
    <row r="45" spans="1:10">
      <c r="A45" s="1">
        <v>45165</v>
      </c>
      <c r="B45">
        <v>91</v>
      </c>
      <c r="C45">
        <v>17</v>
      </c>
      <c r="D45">
        <v>21</v>
      </c>
      <c r="E45">
        <v>86</v>
      </c>
      <c r="F45">
        <v>26</v>
      </c>
      <c r="G45">
        <v>8</v>
      </c>
      <c r="H45">
        <v>44</v>
      </c>
      <c r="I45">
        <v>11</v>
      </c>
      <c r="J45">
        <v>2</v>
      </c>
    </row>
    <row r="46" spans="1:10">
      <c r="A46" s="1">
        <v>45172</v>
      </c>
      <c r="B46">
        <v>87</v>
      </c>
      <c r="C46">
        <v>19</v>
      </c>
      <c r="D46">
        <v>20</v>
      </c>
      <c r="E46">
        <v>86</v>
      </c>
      <c r="F46">
        <v>26</v>
      </c>
      <c r="G46">
        <v>5</v>
      </c>
      <c r="H46">
        <v>42</v>
      </c>
      <c r="I46">
        <v>13</v>
      </c>
      <c r="J46">
        <v>3</v>
      </c>
    </row>
    <row r="47" spans="1:10">
      <c r="A47" s="1">
        <v>45179</v>
      </c>
      <c r="B47">
        <v>94</v>
      </c>
      <c r="C47">
        <v>18</v>
      </c>
      <c r="D47">
        <v>21</v>
      </c>
      <c r="E47">
        <v>88</v>
      </c>
      <c r="F47">
        <v>26</v>
      </c>
      <c r="G47">
        <v>8</v>
      </c>
      <c r="H47">
        <v>48</v>
      </c>
      <c r="I47">
        <v>11</v>
      </c>
      <c r="J47">
        <v>3</v>
      </c>
    </row>
    <row r="48" spans="1:10">
      <c r="A48" s="1">
        <v>45186</v>
      </c>
      <c r="B48">
        <v>91</v>
      </c>
      <c r="C48">
        <v>20</v>
      </c>
      <c r="D48">
        <v>23</v>
      </c>
      <c r="E48">
        <v>80</v>
      </c>
      <c r="F48">
        <v>28</v>
      </c>
      <c r="G48">
        <v>8</v>
      </c>
      <c r="H48">
        <v>48</v>
      </c>
      <c r="I48">
        <v>12</v>
      </c>
      <c r="J48">
        <v>3</v>
      </c>
    </row>
    <row r="49" spans="1:10">
      <c r="A49" s="1">
        <v>45193</v>
      </c>
      <c r="B49">
        <v>95</v>
      </c>
      <c r="C49">
        <v>18</v>
      </c>
      <c r="D49">
        <v>22</v>
      </c>
      <c r="E49">
        <v>81</v>
      </c>
      <c r="F49">
        <v>24</v>
      </c>
      <c r="G49">
        <v>8</v>
      </c>
      <c r="H49">
        <v>45</v>
      </c>
      <c r="I49">
        <v>11</v>
      </c>
      <c r="J49">
        <v>3</v>
      </c>
    </row>
    <row r="50" spans="1:10">
      <c r="A50" s="1">
        <v>45200</v>
      </c>
      <c r="B50">
        <v>91</v>
      </c>
      <c r="C50">
        <v>20</v>
      </c>
      <c r="D50">
        <v>23</v>
      </c>
      <c r="E50">
        <v>80</v>
      </c>
      <c r="F50">
        <v>27</v>
      </c>
      <c r="G50">
        <v>9</v>
      </c>
      <c r="H50">
        <v>46</v>
      </c>
      <c r="I50">
        <v>8</v>
      </c>
      <c r="J50">
        <v>2</v>
      </c>
    </row>
    <row r="51" spans="1:10">
      <c r="A51" s="1">
        <v>45207</v>
      </c>
      <c r="B51">
        <v>84</v>
      </c>
      <c r="C51">
        <v>19</v>
      </c>
      <c r="D51">
        <v>23</v>
      </c>
      <c r="E51">
        <v>73</v>
      </c>
      <c r="F51">
        <v>26</v>
      </c>
      <c r="G51">
        <v>8</v>
      </c>
      <c r="H51">
        <v>45</v>
      </c>
      <c r="I51">
        <v>12</v>
      </c>
      <c r="J51">
        <v>2</v>
      </c>
    </row>
    <row r="52" spans="1:10">
      <c r="A52" s="1">
        <v>45214</v>
      </c>
      <c r="B52">
        <v>95</v>
      </c>
      <c r="C52">
        <v>19</v>
      </c>
      <c r="D52">
        <v>24</v>
      </c>
      <c r="E52">
        <v>87</v>
      </c>
      <c r="F52">
        <v>26</v>
      </c>
      <c r="G52">
        <v>6</v>
      </c>
      <c r="H52">
        <v>45</v>
      </c>
      <c r="I52">
        <v>12</v>
      </c>
      <c r="J52">
        <v>1</v>
      </c>
    </row>
    <row r="53" spans="1:10">
      <c r="A53" s="1">
        <v>45221</v>
      </c>
      <c r="B53">
        <v>100</v>
      </c>
      <c r="C53">
        <v>19</v>
      </c>
      <c r="D53">
        <v>24</v>
      </c>
      <c r="E53">
        <v>100</v>
      </c>
      <c r="F53">
        <v>26</v>
      </c>
      <c r="G53">
        <v>9</v>
      </c>
      <c r="H53">
        <v>46</v>
      </c>
      <c r="I53">
        <v>10</v>
      </c>
      <c r="J53">
        <v>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DB7EED4A-5F51-49BF-A005-4C9170328B1C}">
  <ds:schemaRefs/>
</ds:datastoreItem>
</file>

<file path=customXml/itemProps2.xml><?xml version="1.0" encoding="utf-8"?>
<ds:datastoreItem xmlns:ds="http://schemas.openxmlformats.org/officeDocument/2006/customXml" ds:itemID="{DEA8A169-5AD2-4417-8D68-5B30136B6220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1E85B9C5-E648-4709-83D4-A33712EA5F60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0791FDF8-034E-4233-89E7-E7B9BA04E4A7}">
  <ds:schemaRefs/>
</ds:datastoreItem>
</file>

<file path=customXml/itemProps5.xml><?xml version="1.0" encoding="utf-8"?>
<ds:datastoreItem xmlns:ds="http://schemas.openxmlformats.org/officeDocument/2006/customXml" ds:itemID="{7F47F39C-3733-4809-B321-6F51A68091F2}">
  <ds:schemaRefs/>
</ds:datastoreItem>
</file>

<file path=customXml/itemProps6.xml><?xml version="1.0" encoding="utf-8"?>
<ds:datastoreItem xmlns:ds="http://schemas.openxmlformats.org/officeDocument/2006/customXml" ds:itemID="{8E411A87-F552-4731-B2CA-3EA8A346EA29}">
  <ds:schemaRefs/>
</ds:datastoreItem>
</file>

<file path=customXml/itemProps7.xml><?xml version="1.0" encoding="utf-8"?>
<ds:datastoreItem xmlns:ds="http://schemas.openxmlformats.org/officeDocument/2006/customXml" ds:itemID="{63B9EA80-4C9F-46E7-99D2-AB0FDEB1BE84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FD940BAB-755D-4476-8154-0C1B207B5E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Szempontok, kérdések</vt:lpstr>
      <vt:lpstr>ChatGPT</vt:lpstr>
      <vt:lpstr>Country selection</vt:lpstr>
      <vt:lpstr>RAW Data Summary</vt:lpstr>
      <vt:lpstr>Ranked DATA</vt:lpstr>
      <vt:lpstr>Q1</vt:lpstr>
      <vt:lpstr>Q2</vt:lpstr>
      <vt:lpstr>Y0</vt:lpstr>
      <vt:lpstr>Nagios</vt:lpstr>
      <vt:lpstr>Zabbix</vt:lpstr>
      <vt:lpstr>PaesslerPRTG</vt:lpstr>
      <vt:lpstr>Solarwinds</vt:lpstr>
      <vt:lpstr>NinjaOne</vt:lpstr>
      <vt:lpstr>DynaTrace</vt:lpstr>
      <vt:lpstr>Icinga</vt:lpstr>
      <vt:lpstr>ManageEngine</vt:lpstr>
      <vt:lpstr>Netdata</vt:lpstr>
      <vt:lpstr>OPENNMS</vt:lpstr>
      <vt:lpstr>Popularity last 365 day</vt:lpstr>
      <vt:lpstr>'Country selection'!Extract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Kenyó Kristóf</dc:creator>
  <cp:lastModifiedBy>Lttd</cp:lastModifiedBy>
  <dcterms:created xsi:type="dcterms:W3CDTF">2023-10-28T20:22:54Z</dcterms:created>
  <dcterms:modified xsi:type="dcterms:W3CDTF">2023-11-07T05:28:12Z</dcterms:modified>
</cp:coreProperties>
</file>