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8_{67E13B5E-4230-48C9-88E4-44D3C77E4D2C}" xr6:coauthVersionLast="47" xr6:coauthVersionMax="47" xr10:uidLastSave="{00000000-0000-0000-0000-000000000000}"/>
  <bookViews>
    <workbookView xWindow="-108" yWindow="-108" windowWidth="23256" windowHeight="12456" activeTab="1" xr2:uid="{CF756779-7A0B-4C49-A072-8B527FBA6476}"/>
  </bookViews>
  <sheets>
    <sheet name="Sheet1 (2)" sheetId="4" r:id="rId1"/>
    <sheet name="Sheet5" sheetId="5" r:id="rId2"/>
    <sheet name="Sheet1" sheetId="1" r:id="rId3"/>
    <sheet name="Sheet2" sheetId="2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5" l="1"/>
  <c r="G9" i="5"/>
  <c r="G8" i="5"/>
  <c r="G7" i="5"/>
  <c r="G6" i="5"/>
  <c r="G5" i="5"/>
  <c r="G4" i="5"/>
  <c r="G3" i="5"/>
  <c r="G2" i="5"/>
  <c r="G1" i="5"/>
  <c r="F10" i="5"/>
  <c r="E10" i="5"/>
  <c r="D10" i="5"/>
  <c r="F9" i="5"/>
  <c r="E9" i="5"/>
  <c r="D9" i="5"/>
  <c r="F8" i="5"/>
  <c r="E8" i="5"/>
  <c r="D8" i="5"/>
  <c r="F7" i="5"/>
  <c r="E7" i="5"/>
  <c r="D7" i="5"/>
  <c r="F6" i="5"/>
  <c r="E6" i="5"/>
  <c r="D6" i="5"/>
  <c r="F5" i="5"/>
  <c r="E5" i="5"/>
  <c r="D5" i="5"/>
  <c r="F4" i="5"/>
  <c r="E4" i="5"/>
  <c r="D4" i="5"/>
  <c r="F3" i="5"/>
  <c r="E3" i="5"/>
  <c r="D3" i="5"/>
  <c r="F2" i="5"/>
  <c r="E2" i="5"/>
  <c r="D2" i="5"/>
  <c r="F1" i="5"/>
  <c r="E1" i="5"/>
  <c r="D1" i="5"/>
  <c r="BR17" i="4"/>
  <c r="BR16" i="4"/>
  <c r="BR15" i="4"/>
  <c r="BR14" i="4"/>
  <c r="BR13" i="4"/>
  <c r="BR12" i="4"/>
  <c r="BR11" i="4"/>
  <c r="BR10" i="4"/>
  <c r="BR9" i="4"/>
  <c r="BR8" i="4"/>
  <c r="BQ17" i="4"/>
  <c r="BP17" i="4"/>
  <c r="BO17" i="4"/>
  <c r="BN17" i="4"/>
  <c r="BM17" i="4"/>
  <c r="BL17" i="4"/>
  <c r="BQ16" i="4"/>
  <c r="BP16" i="4"/>
  <c r="BO16" i="4"/>
  <c r="BN16" i="4"/>
  <c r="BM16" i="4"/>
  <c r="BL16" i="4"/>
  <c r="BQ15" i="4"/>
  <c r="BP15" i="4"/>
  <c r="BO15" i="4"/>
  <c r="BN15" i="4"/>
  <c r="BM15" i="4"/>
  <c r="BL15" i="4"/>
  <c r="BQ14" i="4"/>
  <c r="BP14" i="4"/>
  <c r="BO14" i="4"/>
  <c r="BN14" i="4"/>
  <c r="BM14" i="4"/>
  <c r="BL14" i="4"/>
  <c r="BQ13" i="4"/>
  <c r="BP13" i="4"/>
  <c r="BO13" i="4"/>
  <c r="BN13" i="4"/>
  <c r="BM13" i="4"/>
  <c r="BL13" i="4"/>
  <c r="BQ12" i="4"/>
  <c r="BP12" i="4"/>
  <c r="BO12" i="4"/>
  <c r="BN12" i="4"/>
  <c r="BM12" i="4"/>
  <c r="BL12" i="4"/>
  <c r="BQ11" i="4"/>
  <c r="BP11" i="4"/>
  <c r="BO11" i="4"/>
  <c r="BN11" i="4"/>
  <c r="BM11" i="4"/>
  <c r="BL11" i="4"/>
  <c r="BQ10" i="4"/>
  <c r="BP10" i="4"/>
  <c r="BO10" i="4"/>
  <c r="BN10" i="4"/>
  <c r="BM10" i="4"/>
  <c r="BL10" i="4"/>
  <c r="BQ9" i="4"/>
  <c r="BP9" i="4"/>
  <c r="BO9" i="4"/>
  <c r="BN9" i="4"/>
  <c r="BM9" i="4"/>
  <c r="BL9" i="4"/>
  <c r="BQ8" i="4"/>
  <c r="BP8" i="4"/>
  <c r="BO8" i="4"/>
  <c r="BN8" i="4"/>
  <c r="BM8" i="4"/>
  <c r="BL8" i="4"/>
  <c r="AY17" i="4"/>
  <c r="AY16" i="4"/>
  <c r="AY15" i="4"/>
  <c r="AY14" i="4"/>
  <c r="AY13" i="4"/>
  <c r="AY12" i="4"/>
  <c r="AY11" i="4"/>
  <c r="AY10" i="4"/>
  <c r="AY9" i="4"/>
  <c r="AY8" i="4"/>
  <c r="AX17" i="4"/>
  <c r="AW17" i="4"/>
  <c r="AV17" i="4"/>
  <c r="AX16" i="4"/>
  <c r="AW16" i="4"/>
  <c r="AV16" i="4"/>
  <c r="AX15" i="4"/>
  <c r="AW15" i="4"/>
  <c r="AV15" i="4"/>
  <c r="AX14" i="4"/>
  <c r="AW14" i="4"/>
  <c r="AV14" i="4"/>
  <c r="AX13" i="4"/>
  <c r="AW13" i="4"/>
  <c r="AV13" i="4"/>
  <c r="AX12" i="4"/>
  <c r="AW12" i="4"/>
  <c r="AV12" i="4"/>
  <c r="AX11" i="4"/>
  <c r="AW11" i="4"/>
  <c r="AV11" i="4"/>
  <c r="AX10" i="4"/>
  <c r="AW10" i="4"/>
  <c r="AV10" i="4"/>
  <c r="AX9" i="4"/>
  <c r="AW9" i="4"/>
  <c r="AV9" i="4"/>
  <c r="AX8" i="4"/>
  <c r="AW8" i="4"/>
  <c r="AV8" i="4"/>
  <c r="AU17" i="4"/>
  <c r="AT17" i="4"/>
  <c r="AS17" i="4"/>
  <c r="AU16" i="4"/>
  <c r="AT16" i="4"/>
  <c r="AS16" i="4"/>
  <c r="AU15" i="4"/>
  <c r="AT15" i="4"/>
  <c r="AS15" i="4"/>
  <c r="AU14" i="4"/>
  <c r="AT14" i="4"/>
  <c r="AS14" i="4"/>
  <c r="AU13" i="4"/>
  <c r="AT13" i="4"/>
  <c r="AS13" i="4"/>
  <c r="AU12" i="4"/>
  <c r="AT12" i="4"/>
  <c r="AS12" i="4"/>
  <c r="AU11" i="4"/>
  <c r="AT11" i="4"/>
  <c r="AS11" i="4"/>
  <c r="AU10" i="4"/>
  <c r="AT10" i="4"/>
  <c r="AS10" i="4"/>
  <c r="AU9" i="4"/>
  <c r="AT9" i="4"/>
  <c r="AS9" i="4"/>
  <c r="AU8" i="4"/>
  <c r="AT8" i="4"/>
  <c r="AS8" i="4"/>
  <c r="T53" i="4"/>
  <c r="T52" i="4"/>
  <c r="T51" i="4"/>
  <c r="T50" i="4"/>
  <c r="T49" i="4"/>
  <c r="T48" i="4"/>
  <c r="T47" i="4"/>
  <c r="T46" i="4"/>
  <c r="T45" i="4"/>
  <c r="T44" i="4"/>
  <c r="V17" i="4"/>
  <c r="V16" i="4"/>
  <c r="V15" i="4"/>
  <c r="V14" i="4"/>
  <c r="V13" i="4"/>
  <c r="V12" i="4"/>
  <c r="V11" i="4"/>
  <c r="V10" i="4"/>
  <c r="V9" i="4"/>
  <c r="V8" i="4"/>
  <c r="U17" i="4"/>
  <c r="U16" i="4"/>
  <c r="U15" i="4"/>
  <c r="U14" i="4"/>
  <c r="U13" i="4"/>
  <c r="U12" i="4"/>
  <c r="U11" i="4"/>
  <c r="U10" i="4"/>
  <c r="U9" i="4"/>
  <c r="U8" i="4"/>
  <c r="T17" i="4"/>
  <c r="S17" i="4"/>
  <c r="R17" i="4"/>
  <c r="T16" i="4"/>
  <c r="S16" i="4"/>
  <c r="R16" i="4"/>
  <c r="T15" i="4"/>
  <c r="S15" i="4"/>
  <c r="R15" i="4"/>
  <c r="T14" i="4"/>
  <c r="S14" i="4"/>
  <c r="R14" i="4"/>
  <c r="T13" i="4"/>
  <c r="S13" i="4"/>
  <c r="R13" i="4"/>
  <c r="T12" i="4"/>
  <c r="S12" i="4"/>
  <c r="R12" i="4"/>
  <c r="T11" i="4"/>
  <c r="S11" i="4"/>
  <c r="R11" i="4"/>
  <c r="T10" i="4"/>
  <c r="S10" i="4"/>
  <c r="R10" i="4"/>
  <c r="T9" i="4"/>
  <c r="S9" i="4"/>
  <c r="R9" i="4"/>
  <c r="T8" i="4"/>
  <c r="S8" i="4"/>
  <c r="R8" i="4"/>
  <c r="E11" i="4"/>
  <c r="J11" i="4" s="1"/>
  <c r="E10" i="4"/>
  <c r="J10" i="4" s="1"/>
  <c r="E9" i="4"/>
  <c r="E8" i="4"/>
  <c r="E7" i="4"/>
  <c r="E6" i="4"/>
  <c r="E5" i="4"/>
  <c r="J5" i="4" s="1"/>
  <c r="E4" i="4"/>
  <c r="J4" i="4" s="1"/>
  <c r="E3" i="4"/>
  <c r="J3" i="4" s="1"/>
  <c r="E2" i="4"/>
  <c r="J2" i="4" s="1"/>
  <c r="I11" i="4"/>
  <c r="H11" i="4"/>
  <c r="G11" i="4"/>
  <c r="I10" i="4"/>
  <c r="H10" i="4"/>
  <c r="G10" i="4"/>
  <c r="J9" i="4"/>
  <c r="I9" i="4"/>
  <c r="H9" i="4"/>
  <c r="G9" i="4"/>
  <c r="J8" i="4"/>
  <c r="I8" i="4"/>
  <c r="H8" i="4"/>
  <c r="G8" i="4"/>
  <c r="J7" i="4"/>
  <c r="I7" i="4"/>
  <c r="H7" i="4"/>
  <c r="G7" i="4"/>
  <c r="J6" i="4"/>
  <c r="I6" i="4"/>
  <c r="H6" i="4"/>
  <c r="G6" i="4"/>
  <c r="I5" i="4"/>
  <c r="H5" i="4"/>
  <c r="G5" i="4"/>
  <c r="I4" i="4"/>
  <c r="H4" i="4"/>
  <c r="G4" i="4"/>
  <c r="I3" i="4"/>
  <c r="H3" i="4"/>
  <c r="G3" i="4"/>
  <c r="I2" i="4"/>
  <c r="H2" i="4"/>
  <c r="G2" i="4"/>
  <c r="J17" i="3"/>
  <c r="J16" i="3"/>
  <c r="J15" i="3"/>
  <c r="J14" i="3"/>
  <c r="J13" i="3"/>
  <c r="J12" i="3"/>
  <c r="J11" i="3"/>
  <c r="J10" i="3"/>
  <c r="J9" i="3"/>
  <c r="J8" i="3"/>
  <c r="I17" i="3"/>
  <c r="H17" i="3"/>
  <c r="G17" i="3"/>
  <c r="I16" i="3"/>
  <c r="H16" i="3"/>
  <c r="G16" i="3"/>
  <c r="I15" i="3"/>
  <c r="H15" i="3"/>
  <c r="G15" i="3"/>
  <c r="I14" i="3"/>
  <c r="H14" i="3"/>
  <c r="G14" i="3"/>
  <c r="I13" i="3"/>
  <c r="H13" i="3"/>
  <c r="G13" i="3"/>
  <c r="I12" i="3"/>
  <c r="H12" i="3"/>
  <c r="G12" i="3"/>
  <c r="I11" i="3"/>
  <c r="H11" i="3"/>
  <c r="G11" i="3"/>
  <c r="I10" i="3"/>
  <c r="H10" i="3"/>
  <c r="G10" i="3"/>
  <c r="I9" i="3"/>
  <c r="H9" i="3"/>
  <c r="G9" i="3"/>
  <c r="I8" i="3"/>
  <c r="H8" i="3"/>
  <c r="G8" i="3"/>
  <c r="I17" i="2"/>
  <c r="H17" i="2"/>
  <c r="G17" i="2"/>
  <c r="J16" i="2"/>
  <c r="I16" i="2"/>
  <c r="H16" i="2"/>
  <c r="G16" i="2"/>
  <c r="J15" i="2"/>
  <c r="I15" i="2"/>
  <c r="H15" i="2"/>
  <c r="G15" i="2"/>
  <c r="J14" i="2"/>
  <c r="I14" i="2"/>
  <c r="H14" i="2"/>
  <c r="G14" i="2"/>
  <c r="J13" i="2"/>
  <c r="I13" i="2"/>
  <c r="H13" i="2"/>
  <c r="G13" i="2"/>
  <c r="J12" i="2"/>
  <c r="I12" i="2"/>
  <c r="H12" i="2"/>
  <c r="G12" i="2"/>
  <c r="J11" i="2"/>
  <c r="I11" i="2"/>
  <c r="H11" i="2"/>
  <c r="G11" i="2"/>
  <c r="J10" i="2"/>
  <c r="I10" i="2"/>
  <c r="H10" i="2"/>
  <c r="G10" i="2"/>
  <c r="J9" i="2"/>
  <c r="I9" i="2"/>
  <c r="H9" i="2"/>
  <c r="G9" i="2"/>
  <c r="J8" i="2"/>
  <c r="I8" i="2"/>
  <c r="H8" i="2"/>
  <c r="G8" i="2"/>
  <c r="M53" i="2"/>
  <c r="L53" i="2"/>
  <c r="K53" i="2"/>
  <c r="J53" i="2"/>
  <c r="M52" i="2"/>
  <c r="L52" i="2"/>
  <c r="K52" i="2"/>
  <c r="J52" i="2"/>
  <c r="M51" i="2"/>
  <c r="L51" i="2"/>
  <c r="K51" i="2"/>
  <c r="J51" i="2"/>
  <c r="M50" i="2"/>
  <c r="L50" i="2"/>
  <c r="K50" i="2"/>
  <c r="J50" i="2"/>
  <c r="M49" i="2"/>
  <c r="L49" i="2"/>
  <c r="K49" i="2"/>
  <c r="J49" i="2"/>
  <c r="M48" i="2"/>
  <c r="L48" i="2"/>
  <c r="K48" i="2"/>
  <c r="J48" i="2"/>
  <c r="M47" i="2"/>
  <c r="L47" i="2"/>
  <c r="K47" i="2"/>
  <c r="J47" i="2"/>
  <c r="M46" i="2"/>
  <c r="L46" i="2"/>
  <c r="K46" i="2"/>
  <c r="J46" i="2"/>
  <c r="M45" i="2"/>
  <c r="L45" i="2"/>
  <c r="K45" i="2"/>
  <c r="J45" i="2"/>
  <c r="M44" i="2"/>
  <c r="L44" i="2"/>
  <c r="K44" i="2"/>
  <c r="J44" i="2"/>
  <c r="J11" i="1"/>
  <c r="J10" i="1"/>
  <c r="J9" i="1"/>
  <c r="J8" i="1"/>
  <c r="J7" i="1"/>
  <c r="J6" i="1"/>
  <c r="J5" i="1"/>
  <c r="J4" i="1"/>
  <c r="J3" i="1"/>
  <c r="J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I4" i="1"/>
  <c r="H4" i="1"/>
  <c r="G4" i="1"/>
  <c r="I3" i="1"/>
  <c r="H3" i="1"/>
  <c r="G3" i="1"/>
  <c r="I2" i="1"/>
  <c r="H2" i="1"/>
  <c r="G2" i="1"/>
</calcChain>
</file>

<file path=xl/sharedStrings.xml><?xml version="1.0" encoding="utf-8"?>
<sst xmlns="http://schemas.openxmlformats.org/spreadsheetml/2006/main" count="1397" uniqueCount="179">
  <si>
    <t>eset1</t>
  </si>
  <si>
    <t>eset2</t>
  </si>
  <si>
    <t>eset3</t>
  </si>
  <si>
    <t>eset4</t>
  </si>
  <si>
    <t>eset5</t>
  </si>
  <si>
    <t>eset6</t>
  </si>
  <si>
    <t>eset7</t>
  </si>
  <si>
    <t>eset8</t>
  </si>
  <si>
    <t>eset9</t>
  </si>
  <si>
    <t>eset10</t>
  </si>
  <si>
    <t>tag1</t>
  </si>
  <si>
    <t>tag2</t>
  </si>
  <si>
    <t>tag3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</si>
  <si>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</si>
  <si>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</si>
  <si>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</si>
  <si>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</si>
  <si>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</si>
  <si>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</si>
  <si>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</si>
  <si>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COCO STD: 1241395</t>
  </si>
  <si>
    <t>Rangsor</t>
  </si>
  <si>
    <t>X(A1)</t>
  </si>
  <si>
    <t>X(A2)</t>
  </si>
  <si>
    <t>X(A3)</t>
  </si>
  <si>
    <t>Y(A4)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</si>
  <si>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</si>
  <si>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</si>
  <si>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</si>
  <si>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</si>
  <si>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</si>
  <si>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</si>
  <si>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</si>
  <si>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</si>
  <si>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</si>
  <si>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</si>
  <si>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Lépcsôk(1)</t>
  </si>
  <si>
    <t>S1</t>
  </si>
  <si>
    <t>(0+13)/(1)=13</t>
  </si>
  <si>
    <t>(0+8)/(1)=8</t>
  </si>
  <si>
    <t>(0+5)/(1)=5</t>
  </si>
  <si>
    <t>S2</t>
  </si>
  <si>
    <t>(0+6)/(1)=6</t>
  </si>
  <si>
    <t>S3</t>
  </si>
  <si>
    <t>(0+1)/(1)=1</t>
  </si>
  <si>
    <t>S4</t>
  </si>
  <si>
    <t>(0+7)/(1)=7</t>
  </si>
  <si>
    <t>(0+0)/(1)=0</t>
  </si>
  <si>
    <t>S5</t>
  </si>
  <si>
    <t>S6</t>
  </si>
  <si>
    <t>S7</t>
  </si>
  <si>
    <t>S8</t>
  </si>
  <si>
    <t>(0+3)/(1)=3</t>
  </si>
  <si>
    <t>S9</t>
  </si>
  <si>
    <t>S10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</si>
  <si>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</si>
  <si>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</si>
  <si>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</si>
  <si>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</si>
  <si>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</si>
  <si>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</si>
  <si>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</si>
  <si>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</si>
  <si>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</si>
  <si>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</si>
  <si>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</si>
  <si>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</si>
  <si>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</si>
  <si>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</si>
  <si>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</si>
  <si>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</si>
  <si>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</si>
  <si>
    <t>COCO STD: 9204950</t>
  </si>
  <si>
    <t>(10.7+12.6)/(2)=11.65</t>
  </si>
  <si>
    <t>(11.7+14.6)/(2)=13.1</t>
  </si>
  <si>
    <t>(3.9+1)/(2)=2.45</t>
  </si>
  <si>
    <t>(8.7+5.8)/(2)=7.3</t>
  </si>
  <si>
    <t>(10.7+6.8)/(2)=8.75</t>
  </si>
  <si>
    <t>(0+0)/(2)=0</t>
  </si>
  <si>
    <t>(6.8+6.8)/(2)=6.8</t>
  </si>
  <si>
    <t>(1.9+6.8)/(2)=4.35</t>
  </si>
  <si>
    <t>(6.8+5.8)/(2)=6.3</t>
  </si>
  <si>
    <t>(4.9+0)/(2)=2.45</t>
  </si>
  <si>
    <t>(0+2.9)/(2)=1.45</t>
  </si>
  <si>
    <r>
      <t>A futtatás idôtartama: </t>
    </r>
    <r>
      <rPr>
        <b/>
        <sz val="7"/>
        <color rgb="FF333333"/>
        <rFont val="Verdana"/>
        <family val="2"/>
        <charset val="238"/>
      </rPr>
      <t>0.02 mp (0 p)</t>
    </r>
  </si>
  <si>
    <t>COCO STD: 5810505</t>
  </si>
  <si>
    <t>(0+2)/(1)=2</t>
  </si>
  <si>
    <t>COCO STD: 3344839</t>
  </si>
  <si>
    <t>(0+12500)/(1)=12500</t>
  </si>
  <si>
    <t>(0+8000)/(1)=8000</t>
  </si>
  <si>
    <t>(0+5500)/(1)=5500</t>
  </si>
  <si>
    <t>(0+6500)/(1)=6500</t>
  </si>
  <si>
    <t>(0+1500)/(1)=1500</t>
  </si>
  <si>
    <t>(0+7000)/(1)=7000</t>
  </si>
  <si>
    <t>(0+6000)/(1)=6000</t>
  </si>
  <si>
    <t>(0+2000)/(1)=2000</t>
  </si>
  <si>
    <t>COCO STD: 9679441</t>
  </si>
  <si>
    <t>(0+151.5)/(2)=75.75</t>
  </si>
  <si>
    <t>(15.9+71.8)/(2)=43.85</t>
  </si>
  <si>
    <t>(630+422.7)/(2)=526.35</t>
  </si>
  <si>
    <t>(55.8+0)/(2)=27.9</t>
  </si>
  <si>
    <t>(0+5)/(2)=2.5</t>
  </si>
  <si>
    <t>(15.9+19.9)/(2)=17.95</t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</si>
  <si>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</si>
  <si>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COCO STD: 2792256</t>
  </si>
  <si>
    <t>(0.9+217.7)/(2)=109.3</t>
  </si>
  <si>
    <t>(0+163.3)/(2)=81.65</t>
  </si>
  <si>
    <t>(0.9+0)/(2)=0.45</t>
  </si>
  <si>
    <t>(0+72.6)/(2)=36.3</t>
  </si>
  <si>
    <t>COCO STD: 8758027</t>
  </si>
  <si>
    <t>(128+150)/(2)=139</t>
  </si>
  <si>
    <t>(71+511)/(2)=291</t>
  </si>
  <si>
    <t>(800+340)/(2)=570</t>
  </si>
  <si>
    <t>(20+480)/(2)=250</t>
  </si>
  <si>
    <t>(128+108)/(2)=118</t>
  </si>
  <si>
    <t>(100+100)/(2)=100</t>
  </si>
  <si>
    <t>(780+340)/(2)=560</t>
  </si>
  <si>
    <t>(0+480)/(2)=240</t>
  </si>
  <si>
    <t>(580+325)/(2)=452.5</t>
  </si>
  <si>
    <t>(460+0)/(2)=230</t>
  </si>
  <si>
    <t>COCO STD: 6792070</t>
  </si>
  <si>
    <t>X(A4)</t>
  </si>
  <si>
    <t>X(A5)</t>
  </si>
  <si>
    <t>X(A6)</t>
  </si>
  <si>
    <t>Y(A7)</t>
  </si>
  <si>
    <t>(0+263)/(1)=263</t>
  </si>
  <si>
    <t>(0+709)/(1)=709</t>
  </si>
  <si>
    <t>(0+28)/(1)=28</t>
  </si>
  <si>
    <t>(0+820)/(1)=820</t>
  </si>
  <si>
    <t>(0+707)/(1)=707</t>
  </si>
  <si>
    <t>(0+338)/(1)=338</t>
  </si>
  <si>
    <t>(0+665)/(1)=665</t>
  </si>
  <si>
    <t>(0+228)/(1)=228</t>
  </si>
  <si>
    <t>(0+15)/(1)=15</t>
  </si>
  <si>
    <t>COCO STD: 1676874</t>
  </si>
  <si>
    <t>(8000+263000)/(2)=135500</t>
  </si>
  <si>
    <t>(751000+708500)/(2)=729750</t>
  </si>
  <si>
    <t>(240000+27500)/(2)=133750</t>
  </si>
  <si>
    <t>(0+820000)/(2)=410000</t>
  </si>
  <si>
    <t>(142000+707000)/(2)=424500</t>
  </si>
  <si>
    <t>(185000+337500)/(2)=261250</t>
  </si>
  <si>
    <t>(720000+665000)/(2)=692500</t>
  </si>
  <si>
    <t>(0+227500)/(2)=113750</t>
  </si>
  <si>
    <t>(100000+665000)/(2)=382500</t>
  </si>
  <si>
    <t>(185000+0)/(2)=92500</t>
  </si>
  <si>
    <t>(240000+0)/(2)=120000</t>
  </si>
  <si>
    <t>(0+15000)/(2)=7500</t>
  </si>
  <si>
    <t>(15000+0)/(2)=7500</t>
  </si>
  <si>
    <t>(680000+665000)/(2)=672500</t>
  </si>
  <si>
    <t>(395000+0)/(2)=197500</t>
  </si>
  <si>
    <t>COCO STD: 3232750</t>
  </si>
  <si>
    <t>(0+40780.2)/(2)=20390.1</t>
  </si>
  <si>
    <t>(16908.8+183013.4)/(2)=99961.15</t>
  </si>
  <si>
    <t>(628611.3+421726.5)/(2)=525168.9</t>
  </si>
  <si>
    <t>(2983.9+20887.4)/(2)=11935.65</t>
  </si>
  <si>
    <t>(55699.7+0)/(2)=27849.85</t>
  </si>
  <si>
    <t>(994.6+0)/(2)=497.3</t>
  </si>
  <si>
    <t>(0+5967.8)/(2)=2983.9</t>
  </si>
  <si>
    <t>(16908.8+72608.6)/(2)=44758.7</t>
  </si>
  <si>
    <t>(0+994.6)/(2)=497.3</t>
  </si>
  <si>
    <t>(16908.8+0)/(2)=8454.4</t>
  </si>
  <si>
    <t>COCO STD: 1300359</t>
  </si>
  <si>
    <t>(392000+121500)/(2)=256750</t>
  </si>
  <si>
    <t>(1016000+945500)/(2)=980750</t>
  </si>
  <si>
    <t>(240000+581000)/(2)=410500</t>
  </si>
  <si>
    <t>(153000+933500)/(2)=543250</t>
  </si>
  <si>
    <t>(573000+878500)/(2)=725750</t>
  </si>
  <si>
    <t>(0+817500)/(2)=408750</t>
  </si>
  <si>
    <t>(832000+945500)/(2)=888750</t>
  </si>
  <si>
    <t>(0+40000)/(2)=20000</t>
  </si>
  <si>
    <t>(0+878500)/(2)=439250</t>
  </si>
  <si>
    <t>(0+30500)/(2)=15250</t>
  </si>
  <si>
    <t>(35000+0)/(2)=17500</t>
  </si>
  <si>
    <t>(392000+56000)/(2)=224000</t>
  </si>
  <si>
    <t>(0+86500)/(2)=43250</t>
  </si>
  <si>
    <t>(168000+56000)/(2)=112000</t>
  </si>
  <si>
    <t>(832000+0)/(2)=416000</t>
  </si>
  <si>
    <t>(56000+56000)/(2)=56000</t>
  </si>
  <si>
    <t>(613000+0)/(2)=306500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</si>
</sst>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0" borderId="0" xfId="1"/>
    <xf numFmtId="0" fontId="9" fillId="0" borderId="0" xfId="0" applyFont="1"/>
    <xf numFmtId="0" fontId="7" fillId="4" borderId="2" xfId="0" applyFont="1" applyFill="1" applyBorder="1" applyAlignment="1">
      <alignment horizontal="center" vertical="center" wrapText="1"/>
    </xf>
    <xf numFmtId="0" fontId="0" fillId="4" borderId="0" xfId="0" applyFill="1"/>
    <xf numFmtId="0" fontId="8" fillId="5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2687F154-43AB-C94D-E11C-96745A6F4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0</xdr:row>
      <xdr:rowOff>0</xdr:rowOff>
    </xdr:from>
    <xdr:to>
      <xdr:col>28</xdr:col>
      <xdr:colOff>76200</xdr:colOff>
      <xdr:row>3</xdr:row>
      <xdr:rowOff>22860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C9E13BB8-3BA8-B9C8-4206-CD22DCC39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0</xdr:row>
      <xdr:rowOff>0</xdr:rowOff>
    </xdr:from>
    <xdr:to>
      <xdr:col>41</xdr:col>
      <xdr:colOff>76200</xdr:colOff>
      <xdr:row>3</xdr:row>
      <xdr:rowOff>22860</xdr:rowOff>
    </xdr:to>
    <xdr:pic>
      <xdr:nvPicPr>
        <xdr:cNvPr id="4" name="Picture 3" descr="COCO">
          <a:extLst>
            <a:ext uri="{FF2B5EF4-FFF2-40B4-BE49-F238E27FC236}">
              <a16:creationId xmlns:a16="http://schemas.microsoft.com/office/drawing/2014/main" id="{EEB3EB8F-3E1E-76C0-0A59-F1E849393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6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0</xdr:colOff>
      <xdr:row>0</xdr:row>
      <xdr:rowOff>0</xdr:rowOff>
    </xdr:from>
    <xdr:to>
      <xdr:col>57</xdr:col>
      <xdr:colOff>76200</xdr:colOff>
      <xdr:row>3</xdr:row>
      <xdr:rowOff>22860</xdr:rowOff>
    </xdr:to>
    <xdr:pic>
      <xdr:nvPicPr>
        <xdr:cNvPr id="5" name="Picture 4" descr="COCO">
          <a:extLst>
            <a:ext uri="{FF2B5EF4-FFF2-40B4-BE49-F238E27FC236}">
              <a16:creationId xmlns:a16="http://schemas.microsoft.com/office/drawing/2014/main" id="{D6A68E2C-2636-538D-F9A7-0E9E6DF6D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74</xdr:col>
      <xdr:colOff>0</xdr:colOff>
      <xdr:row>0</xdr:row>
      <xdr:rowOff>0</xdr:rowOff>
    </xdr:from>
    <xdr:to>
      <xdr:col>77</xdr:col>
      <xdr:colOff>76200</xdr:colOff>
      <xdr:row>3</xdr:row>
      <xdr:rowOff>22860</xdr:rowOff>
    </xdr:to>
    <xdr:pic>
      <xdr:nvPicPr>
        <xdr:cNvPr id="6" name="Picture 5" descr="COCO">
          <a:extLst>
            <a:ext uri="{FF2B5EF4-FFF2-40B4-BE49-F238E27FC236}">
              <a16:creationId xmlns:a16="http://schemas.microsoft.com/office/drawing/2014/main" id="{768EFD93-72F5-B7F5-8D72-5BEEA1C5B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94CB932B-45C8-8DCB-0D1A-14D375831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0</xdr:row>
      <xdr:rowOff>0</xdr:rowOff>
    </xdr:from>
    <xdr:to>
      <xdr:col>27</xdr:col>
      <xdr:colOff>76200</xdr:colOff>
      <xdr:row>3</xdr:row>
      <xdr:rowOff>22860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5B4D1859-648D-BB84-4BF3-4766892CD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CC29F27D-4AD8-0FF9-CA18-CFE711B53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17</xdr:col>
      <xdr:colOff>76200</xdr:colOff>
      <xdr:row>3</xdr:row>
      <xdr:rowOff>22860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D4D02FBA-1321-E61B-458C-E8139D699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DF64701D-E59C-C8EC-C652-31458FD60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B1875795-7C59-98B6-9983-E79290DBE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875802720231118155038.html" TargetMode="External"/><Relationship Id="rId2" Type="http://schemas.openxmlformats.org/officeDocument/2006/relationships/hyperlink" Target="https://miau.my-x.hu/myx-free/coco/test/279225620231118155006.html" TargetMode="External"/><Relationship Id="rId1" Type="http://schemas.openxmlformats.org/officeDocument/2006/relationships/hyperlink" Target="https://miau.my-x.hu/myx-free/coco/test/967944120231118154836.html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miau.my-x.hu/myx-free/coco/test/167687420231118155647.html" TargetMode="External"/><Relationship Id="rId4" Type="http://schemas.openxmlformats.org/officeDocument/2006/relationships/hyperlink" Target="https://miau.my-x.hu/myx-free/coco/test/679207020231118155603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130035920231118155944.html" TargetMode="External"/><Relationship Id="rId1" Type="http://schemas.openxmlformats.org/officeDocument/2006/relationships/hyperlink" Target="https://miau.my-x.hu/myx-free/coco/test/323275020231118155842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miau.my-x.hu/myx-free/coco/test/920495020231118154155.html" TargetMode="External"/><Relationship Id="rId1" Type="http://schemas.openxmlformats.org/officeDocument/2006/relationships/hyperlink" Target="https://miau.my-x.hu/myx-free/coco/test/124139520231118154011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miau.my-x.hu/myx-free/coco/test/334483920231118154419.html" TargetMode="External"/><Relationship Id="rId1" Type="http://schemas.openxmlformats.org/officeDocument/2006/relationships/hyperlink" Target="https://miau.my-x.hu/myx-free/coco/test/58105052023111815430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F672D-FE97-4F9C-B433-598EC2730F57}">
  <dimension ref="A1:CH67"/>
  <sheetViews>
    <sheetView topLeftCell="CB1" zoomScale="95" zoomScaleNormal="205" workbookViewId="0">
      <selection activeCell="G2" sqref="G2:J11"/>
    </sheetView>
  </sheetViews>
  <sheetFormatPr defaultRowHeight="14.4" x14ac:dyDescent="0.3"/>
  <sheetData>
    <row r="1" spans="1:86" ht="18" x14ac:dyDescent="0.3">
      <c r="B1" t="s">
        <v>10</v>
      </c>
      <c r="C1" t="s">
        <v>11</v>
      </c>
      <c r="D1" t="s">
        <v>12</v>
      </c>
      <c r="E1" t="s">
        <v>13</v>
      </c>
      <c r="L1" s="1"/>
      <c r="Z1" s="1"/>
      <c r="AM1" s="1"/>
      <c r="BC1" s="1"/>
      <c r="BW1" s="1"/>
    </row>
    <row r="2" spans="1:86" x14ac:dyDescent="0.3">
      <c r="A2" t="s">
        <v>0</v>
      </c>
      <c r="B2">
        <v>8</v>
      </c>
      <c r="C2">
        <v>7</v>
      </c>
      <c r="D2">
        <v>4</v>
      </c>
      <c r="E2">
        <f>B2*C2*D2</f>
        <v>224</v>
      </c>
      <c r="G2">
        <f>RANK(B2,B$2:B$11,0)</f>
        <v>3</v>
      </c>
      <c r="H2">
        <f t="shared" ref="H2:I11" si="0">RANK(C2,C$2:C$11,0)</f>
        <v>4</v>
      </c>
      <c r="I2">
        <f t="shared" si="0"/>
        <v>6</v>
      </c>
      <c r="J2">
        <f>E2</f>
        <v>224</v>
      </c>
      <c r="L2" s="2"/>
      <c r="Z2" s="2"/>
      <c r="AM2" s="2"/>
      <c r="BC2" s="2"/>
      <c r="BW2" s="2"/>
    </row>
    <row r="3" spans="1:86" x14ac:dyDescent="0.3">
      <c r="A3" t="s">
        <v>1</v>
      </c>
      <c r="B3">
        <v>8</v>
      </c>
      <c r="C3">
        <v>1</v>
      </c>
      <c r="D3">
        <v>5</v>
      </c>
      <c r="E3">
        <f t="shared" ref="E3:E11" si="1">B3*C3*D3</f>
        <v>40</v>
      </c>
      <c r="G3">
        <f t="shared" ref="G3:G11" si="2">RANK(B3,B$2:B$11,0)</f>
        <v>3</v>
      </c>
      <c r="H3">
        <f t="shared" si="0"/>
        <v>8</v>
      </c>
      <c r="I3">
        <f t="shared" si="0"/>
        <v>3</v>
      </c>
      <c r="J3">
        <f t="shared" ref="J3:J11" si="3">E3</f>
        <v>40</v>
      </c>
    </row>
    <row r="4" spans="1:86" x14ac:dyDescent="0.3">
      <c r="A4" t="s">
        <v>2</v>
      </c>
      <c r="B4">
        <v>3</v>
      </c>
      <c r="C4">
        <v>8</v>
      </c>
      <c r="D4">
        <v>3</v>
      </c>
      <c r="E4">
        <f t="shared" si="1"/>
        <v>72</v>
      </c>
      <c r="G4">
        <f t="shared" si="2"/>
        <v>7</v>
      </c>
      <c r="H4">
        <f t="shared" si="0"/>
        <v>1</v>
      </c>
      <c r="I4">
        <f t="shared" si="0"/>
        <v>7</v>
      </c>
      <c r="J4">
        <f t="shared" si="3"/>
        <v>72</v>
      </c>
    </row>
    <row r="5" spans="1:86" ht="18" x14ac:dyDescent="0.3">
      <c r="A5" t="s">
        <v>3</v>
      </c>
      <c r="B5">
        <v>9</v>
      </c>
      <c r="C5">
        <v>0</v>
      </c>
      <c r="D5">
        <v>5</v>
      </c>
      <c r="E5">
        <f t="shared" si="1"/>
        <v>0</v>
      </c>
      <c r="G5">
        <f t="shared" si="2"/>
        <v>1</v>
      </c>
      <c r="H5">
        <f t="shared" si="0"/>
        <v>10</v>
      </c>
      <c r="I5">
        <f t="shared" si="0"/>
        <v>3</v>
      </c>
      <c r="J5">
        <f t="shared" si="3"/>
        <v>0</v>
      </c>
      <c r="L5" s="3" t="s">
        <v>14</v>
      </c>
      <c r="M5" s="4">
        <v>9679441</v>
      </c>
      <c r="N5" s="3" t="s">
        <v>15</v>
      </c>
      <c r="O5" s="4">
        <v>10</v>
      </c>
      <c r="P5" s="3" t="s">
        <v>16</v>
      </c>
      <c r="Q5" s="4">
        <v>3</v>
      </c>
      <c r="R5" s="3" t="s">
        <v>17</v>
      </c>
      <c r="S5" s="4">
        <v>10</v>
      </c>
      <c r="T5" s="3" t="s">
        <v>18</v>
      </c>
      <c r="U5" s="4">
        <v>0</v>
      </c>
      <c r="V5" s="3" t="s">
        <v>19</v>
      </c>
      <c r="W5" s="4" t="s">
        <v>96</v>
      </c>
      <c r="Z5" s="3" t="s">
        <v>14</v>
      </c>
      <c r="AA5" s="4">
        <v>2792256</v>
      </c>
      <c r="AB5" s="3" t="s">
        <v>15</v>
      </c>
      <c r="AC5" s="4">
        <v>10</v>
      </c>
      <c r="AD5" s="3" t="s">
        <v>16</v>
      </c>
      <c r="AE5" s="4">
        <v>3</v>
      </c>
      <c r="AF5" s="3" t="s">
        <v>17</v>
      </c>
      <c r="AG5" s="4">
        <v>10</v>
      </c>
      <c r="AH5" s="3" t="s">
        <v>18</v>
      </c>
      <c r="AI5" s="4">
        <v>0</v>
      </c>
      <c r="AJ5" s="3" t="s">
        <v>19</v>
      </c>
      <c r="AK5" s="4" t="s">
        <v>104</v>
      </c>
      <c r="AM5" s="3" t="s">
        <v>14</v>
      </c>
      <c r="AN5" s="4">
        <v>8758027</v>
      </c>
      <c r="AO5" s="3" t="s">
        <v>15</v>
      </c>
      <c r="AP5" s="4">
        <v>10</v>
      </c>
      <c r="AQ5" s="3" t="s">
        <v>16</v>
      </c>
      <c r="AR5" s="4">
        <v>3</v>
      </c>
      <c r="AS5" s="3" t="s">
        <v>17</v>
      </c>
      <c r="AT5" s="4">
        <v>10</v>
      </c>
      <c r="AU5" s="3" t="s">
        <v>18</v>
      </c>
      <c r="AV5" s="4">
        <v>0</v>
      </c>
      <c r="AW5" s="3" t="s">
        <v>19</v>
      </c>
      <c r="AX5" s="4" t="s">
        <v>109</v>
      </c>
      <c r="BC5" s="3" t="s">
        <v>14</v>
      </c>
      <c r="BD5" s="4">
        <v>6792070</v>
      </c>
      <c r="BE5" s="3" t="s">
        <v>15</v>
      </c>
      <c r="BF5" s="4">
        <v>10</v>
      </c>
      <c r="BG5" s="3" t="s">
        <v>16</v>
      </c>
      <c r="BH5" s="4">
        <v>6</v>
      </c>
      <c r="BI5" s="3" t="s">
        <v>17</v>
      </c>
      <c r="BJ5" s="4">
        <v>10</v>
      </c>
      <c r="BK5" s="3" t="s">
        <v>18</v>
      </c>
      <c r="BL5" s="4">
        <v>0</v>
      </c>
      <c r="BM5" s="3" t="s">
        <v>19</v>
      </c>
      <c r="BN5" s="4" t="s">
        <v>120</v>
      </c>
      <c r="BW5" s="3" t="s">
        <v>14</v>
      </c>
      <c r="BX5" s="4">
        <v>1676874</v>
      </c>
      <c r="BY5" s="3" t="s">
        <v>15</v>
      </c>
      <c r="BZ5" s="4">
        <v>10</v>
      </c>
      <c r="CA5" s="3" t="s">
        <v>16</v>
      </c>
      <c r="CB5" s="4">
        <v>6</v>
      </c>
      <c r="CC5" s="3" t="s">
        <v>17</v>
      </c>
      <c r="CD5" s="4">
        <v>10</v>
      </c>
      <c r="CE5" s="3" t="s">
        <v>18</v>
      </c>
      <c r="CF5" s="4">
        <v>0</v>
      </c>
      <c r="CG5" s="3" t="s">
        <v>19</v>
      </c>
      <c r="CH5" s="4" t="s">
        <v>134</v>
      </c>
    </row>
    <row r="6" spans="1:86" ht="18.600000000000001" thickBot="1" x14ac:dyDescent="0.35">
      <c r="A6" t="s">
        <v>4</v>
      </c>
      <c r="B6">
        <v>4</v>
      </c>
      <c r="C6">
        <v>3</v>
      </c>
      <c r="D6">
        <v>0</v>
      </c>
      <c r="E6">
        <f t="shared" si="1"/>
        <v>0</v>
      </c>
      <c r="G6">
        <f t="shared" si="2"/>
        <v>6</v>
      </c>
      <c r="H6">
        <f t="shared" si="0"/>
        <v>7</v>
      </c>
      <c r="I6">
        <f t="shared" si="0"/>
        <v>10</v>
      </c>
      <c r="J6">
        <f t="shared" si="3"/>
        <v>0</v>
      </c>
      <c r="L6" s="1"/>
      <c r="Z6" s="1"/>
      <c r="AM6" s="1"/>
      <c r="BC6" s="1"/>
      <c r="BW6" s="1"/>
    </row>
    <row r="7" spans="1:86" ht="15" thickBot="1" x14ac:dyDescent="0.35">
      <c r="A7" t="s">
        <v>5</v>
      </c>
      <c r="B7">
        <v>1</v>
      </c>
      <c r="C7">
        <v>4</v>
      </c>
      <c r="D7">
        <v>5</v>
      </c>
      <c r="E7">
        <f t="shared" si="1"/>
        <v>20</v>
      </c>
      <c r="G7">
        <f t="shared" si="2"/>
        <v>10</v>
      </c>
      <c r="H7">
        <f t="shared" si="0"/>
        <v>6</v>
      </c>
      <c r="I7">
        <f t="shared" si="0"/>
        <v>3</v>
      </c>
      <c r="J7">
        <f t="shared" si="3"/>
        <v>20</v>
      </c>
      <c r="L7" s="5" t="s">
        <v>21</v>
      </c>
      <c r="M7" s="5" t="s">
        <v>22</v>
      </c>
      <c r="N7" s="5" t="s">
        <v>23</v>
      </c>
      <c r="O7" s="5" t="s">
        <v>24</v>
      </c>
      <c r="P7" s="5" t="s">
        <v>25</v>
      </c>
      <c r="U7" t="s">
        <v>13</v>
      </c>
      <c r="V7" t="s">
        <v>13</v>
      </c>
      <c r="Z7" s="5" t="s">
        <v>21</v>
      </c>
      <c r="AA7" s="5" t="s">
        <v>22</v>
      </c>
      <c r="AB7" s="5" t="s">
        <v>23</v>
      </c>
      <c r="AC7" s="5" t="s">
        <v>24</v>
      </c>
      <c r="AD7" s="5" t="s">
        <v>25</v>
      </c>
      <c r="AM7" s="5" t="s">
        <v>21</v>
      </c>
      <c r="AN7" s="5" t="s">
        <v>22</v>
      </c>
      <c r="AO7" s="5" t="s">
        <v>23</v>
      </c>
      <c r="AP7" s="5" t="s">
        <v>24</v>
      </c>
      <c r="AQ7" s="5" t="s">
        <v>25</v>
      </c>
      <c r="BC7" s="5" t="s">
        <v>21</v>
      </c>
      <c r="BD7" s="5" t="s">
        <v>22</v>
      </c>
      <c r="BE7" s="5" t="s">
        <v>23</v>
      </c>
      <c r="BF7" s="5" t="s">
        <v>24</v>
      </c>
      <c r="BG7" s="5" t="s">
        <v>121</v>
      </c>
      <c r="BH7" s="5" t="s">
        <v>122</v>
      </c>
      <c r="BI7" s="5" t="s">
        <v>123</v>
      </c>
      <c r="BJ7" s="5" t="s">
        <v>124</v>
      </c>
      <c r="BW7" s="5" t="s">
        <v>21</v>
      </c>
      <c r="BX7" s="5" t="s">
        <v>22</v>
      </c>
      <c r="BY7" s="5" t="s">
        <v>23</v>
      </c>
      <c r="BZ7" s="5" t="s">
        <v>24</v>
      </c>
      <c r="CA7" s="5" t="s">
        <v>121</v>
      </c>
      <c r="CB7" s="5" t="s">
        <v>122</v>
      </c>
      <c r="CC7" s="5" t="s">
        <v>123</v>
      </c>
      <c r="CD7" s="5" t="s">
        <v>124</v>
      </c>
    </row>
    <row r="8" spans="1:86" ht="15" thickBot="1" x14ac:dyDescent="0.35">
      <c r="A8" t="s">
        <v>6</v>
      </c>
      <c r="B8">
        <v>9</v>
      </c>
      <c r="C8">
        <v>8</v>
      </c>
      <c r="D8">
        <v>9</v>
      </c>
      <c r="E8">
        <f t="shared" si="1"/>
        <v>648</v>
      </c>
      <c r="G8">
        <f t="shared" si="2"/>
        <v>1</v>
      </c>
      <c r="H8">
        <f t="shared" si="0"/>
        <v>1</v>
      </c>
      <c r="I8">
        <f t="shared" si="0"/>
        <v>1</v>
      </c>
      <c r="J8">
        <f t="shared" si="3"/>
        <v>648</v>
      </c>
      <c r="L8" s="5" t="s">
        <v>26</v>
      </c>
      <c r="M8" s="6">
        <v>3</v>
      </c>
      <c r="N8" s="6">
        <v>4</v>
      </c>
      <c r="O8" s="6">
        <v>6</v>
      </c>
      <c r="P8" s="6">
        <v>224</v>
      </c>
      <c r="R8">
        <f>M8</f>
        <v>3</v>
      </c>
      <c r="S8">
        <f t="shared" ref="S8:S17" si="4">N8</f>
        <v>4</v>
      </c>
      <c r="T8">
        <f t="shared" ref="T8:T17" si="5">O8</f>
        <v>6</v>
      </c>
      <c r="U8">
        <f>1000-R8*S8*T8</f>
        <v>928</v>
      </c>
      <c r="V8">
        <f>1000-U8</f>
        <v>72</v>
      </c>
      <c r="Z8" s="5" t="s">
        <v>26</v>
      </c>
      <c r="AA8" s="6">
        <v>3</v>
      </c>
      <c r="AB8" s="6">
        <v>4</v>
      </c>
      <c r="AC8" s="6">
        <v>6</v>
      </c>
      <c r="AD8" s="6">
        <v>72</v>
      </c>
      <c r="AM8" s="5" t="s">
        <v>26</v>
      </c>
      <c r="AN8" s="6">
        <v>3</v>
      </c>
      <c r="AO8" s="6">
        <v>4</v>
      </c>
      <c r="AP8" s="6">
        <v>6</v>
      </c>
      <c r="AQ8" s="6">
        <v>928</v>
      </c>
      <c r="AS8">
        <f>AN8</f>
        <v>3</v>
      </c>
      <c r="AT8">
        <f t="shared" ref="AT8:AT17" si="6">AO8</f>
        <v>4</v>
      </c>
      <c r="AU8">
        <f t="shared" ref="AU8:AU17" si="7">AP8</f>
        <v>6</v>
      </c>
      <c r="AV8">
        <f>11-AS8</f>
        <v>8</v>
      </c>
      <c r="AW8">
        <f t="shared" ref="AW8:AW17" si="8">11-AT8</f>
        <v>7</v>
      </c>
      <c r="AX8">
        <f t="shared" ref="AX8:AX17" si="9">11-AU8</f>
        <v>5</v>
      </c>
      <c r="AY8">
        <f>AQ8</f>
        <v>928</v>
      </c>
      <c r="BC8" s="5" t="s">
        <v>26</v>
      </c>
      <c r="BD8" s="6">
        <v>3</v>
      </c>
      <c r="BE8" s="6">
        <v>4</v>
      </c>
      <c r="BF8" s="6">
        <v>6</v>
      </c>
      <c r="BG8" s="6">
        <v>8</v>
      </c>
      <c r="BH8" s="6">
        <v>7</v>
      </c>
      <c r="BI8" s="6">
        <v>5</v>
      </c>
      <c r="BJ8" s="6">
        <v>928</v>
      </c>
      <c r="BL8">
        <f>BD8</f>
        <v>3</v>
      </c>
      <c r="BM8">
        <f t="shared" ref="BM8:BM17" si="10">BE8</f>
        <v>4</v>
      </c>
      <c r="BN8">
        <f t="shared" ref="BN8:BN17" si="11">BF8</f>
        <v>6</v>
      </c>
      <c r="BO8">
        <f t="shared" ref="BO8:BO17" si="12">BG8</f>
        <v>8</v>
      </c>
      <c r="BP8">
        <f t="shared" ref="BP8:BP17" si="13">BH8</f>
        <v>7</v>
      </c>
      <c r="BQ8">
        <f t="shared" ref="BQ8:BQ17" si="14">BI8</f>
        <v>5</v>
      </c>
      <c r="BR8">
        <f>BJ8*1000</f>
        <v>928000</v>
      </c>
      <c r="BW8" s="5" t="s">
        <v>26</v>
      </c>
      <c r="BX8" s="6">
        <v>3</v>
      </c>
      <c r="BY8" s="6">
        <v>4</v>
      </c>
      <c r="BZ8" s="6">
        <v>6</v>
      </c>
      <c r="CA8" s="6">
        <v>8</v>
      </c>
      <c r="CB8" s="6">
        <v>7</v>
      </c>
      <c r="CC8" s="6">
        <v>5</v>
      </c>
      <c r="CD8" s="6">
        <v>928000</v>
      </c>
    </row>
    <row r="9" spans="1:86" ht="15" thickBot="1" x14ac:dyDescent="0.35">
      <c r="A9" t="s">
        <v>7</v>
      </c>
      <c r="B9">
        <v>2</v>
      </c>
      <c r="C9">
        <v>6</v>
      </c>
      <c r="D9">
        <v>6</v>
      </c>
      <c r="E9">
        <f t="shared" si="1"/>
        <v>72</v>
      </c>
      <c r="G9">
        <f t="shared" si="2"/>
        <v>8</v>
      </c>
      <c r="H9">
        <f t="shared" si="0"/>
        <v>5</v>
      </c>
      <c r="I9">
        <f t="shared" si="0"/>
        <v>2</v>
      </c>
      <c r="J9">
        <f t="shared" si="3"/>
        <v>72</v>
      </c>
      <c r="L9" s="5" t="s">
        <v>27</v>
      </c>
      <c r="M9" s="6">
        <v>3</v>
      </c>
      <c r="N9" s="6">
        <v>8</v>
      </c>
      <c r="O9" s="6">
        <v>3</v>
      </c>
      <c r="P9" s="6">
        <v>40</v>
      </c>
      <c r="R9">
        <f t="shared" ref="R9:R17" si="15">M9</f>
        <v>3</v>
      </c>
      <c r="S9">
        <f t="shared" si="4"/>
        <v>8</v>
      </c>
      <c r="T9">
        <f t="shared" si="5"/>
        <v>3</v>
      </c>
      <c r="U9">
        <f t="shared" ref="U9:U17" si="16">1000-R9*S9*T9</f>
        <v>928</v>
      </c>
      <c r="V9">
        <f t="shared" ref="V9:V17" si="17">1000-U9</f>
        <v>72</v>
      </c>
      <c r="Z9" s="5" t="s">
        <v>27</v>
      </c>
      <c r="AA9" s="6">
        <v>3</v>
      </c>
      <c r="AB9" s="6">
        <v>8</v>
      </c>
      <c r="AC9" s="6">
        <v>3</v>
      </c>
      <c r="AD9" s="6">
        <v>72</v>
      </c>
      <c r="AM9" s="5" t="s">
        <v>27</v>
      </c>
      <c r="AN9" s="6">
        <v>3</v>
      </c>
      <c r="AO9" s="6">
        <v>8</v>
      </c>
      <c r="AP9" s="6">
        <v>3</v>
      </c>
      <c r="AQ9" s="6">
        <v>928</v>
      </c>
      <c r="AS9">
        <f t="shared" ref="AS9:AS17" si="18">AN9</f>
        <v>3</v>
      </c>
      <c r="AT9">
        <f t="shared" si="6"/>
        <v>8</v>
      </c>
      <c r="AU9">
        <f t="shared" si="7"/>
        <v>3</v>
      </c>
      <c r="AV9">
        <f t="shared" ref="AV9:AV17" si="19">11-AS9</f>
        <v>8</v>
      </c>
      <c r="AW9">
        <f t="shared" si="8"/>
        <v>3</v>
      </c>
      <c r="AX9">
        <f t="shared" si="9"/>
        <v>8</v>
      </c>
      <c r="AY9">
        <f t="shared" ref="AY9:AY17" si="20">AQ9</f>
        <v>928</v>
      </c>
      <c r="BC9" s="5" t="s">
        <v>27</v>
      </c>
      <c r="BD9" s="6">
        <v>3</v>
      </c>
      <c r="BE9" s="6">
        <v>8</v>
      </c>
      <c r="BF9" s="6">
        <v>3</v>
      </c>
      <c r="BG9" s="6">
        <v>8</v>
      </c>
      <c r="BH9" s="6">
        <v>3</v>
      </c>
      <c r="BI9" s="6">
        <v>8</v>
      </c>
      <c r="BJ9" s="6">
        <v>928</v>
      </c>
      <c r="BL9">
        <f t="shared" ref="BL9:BL17" si="21">BD9</f>
        <v>3</v>
      </c>
      <c r="BM9">
        <f t="shared" si="10"/>
        <v>8</v>
      </c>
      <c r="BN9">
        <f t="shared" si="11"/>
        <v>3</v>
      </c>
      <c r="BO9">
        <f t="shared" si="12"/>
        <v>8</v>
      </c>
      <c r="BP9">
        <f t="shared" si="13"/>
        <v>3</v>
      </c>
      <c r="BQ9">
        <f t="shared" si="14"/>
        <v>8</v>
      </c>
      <c r="BR9">
        <f t="shared" ref="BR9:BR17" si="22">BJ9*1000</f>
        <v>928000</v>
      </c>
      <c r="BW9" s="5" t="s">
        <v>27</v>
      </c>
      <c r="BX9" s="6">
        <v>3</v>
      </c>
      <c r="BY9" s="6">
        <v>8</v>
      </c>
      <c r="BZ9" s="6">
        <v>3</v>
      </c>
      <c r="CA9" s="6">
        <v>8</v>
      </c>
      <c r="CB9" s="6">
        <v>3</v>
      </c>
      <c r="CC9" s="6">
        <v>8</v>
      </c>
      <c r="CD9" s="6">
        <v>928000</v>
      </c>
    </row>
    <row r="10" spans="1:86" ht="15" thickBot="1" x14ac:dyDescent="0.35">
      <c r="A10" t="s">
        <v>8</v>
      </c>
      <c r="B10">
        <v>5</v>
      </c>
      <c r="C10">
        <v>1</v>
      </c>
      <c r="D10">
        <v>1</v>
      </c>
      <c r="E10">
        <f t="shared" si="1"/>
        <v>5</v>
      </c>
      <c r="G10">
        <f t="shared" si="2"/>
        <v>5</v>
      </c>
      <c r="H10">
        <f t="shared" si="0"/>
        <v>8</v>
      </c>
      <c r="I10">
        <f t="shared" si="0"/>
        <v>8</v>
      </c>
      <c r="J10">
        <f t="shared" si="3"/>
        <v>5</v>
      </c>
      <c r="L10" s="5" t="s">
        <v>28</v>
      </c>
      <c r="M10" s="6">
        <v>7</v>
      </c>
      <c r="N10" s="6">
        <v>1</v>
      </c>
      <c r="O10" s="6">
        <v>7</v>
      </c>
      <c r="P10" s="6">
        <v>72</v>
      </c>
      <c r="R10">
        <f t="shared" si="15"/>
        <v>7</v>
      </c>
      <c r="S10">
        <f t="shared" si="4"/>
        <v>1</v>
      </c>
      <c r="T10">
        <f t="shared" si="5"/>
        <v>7</v>
      </c>
      <c r="U10">
        <f t="shared" si="16"/>
        <v>951</v>
      </c>
      <c r="V10">
        <f t="shared" si="17"/>
        <v>49</v>
      </c>
      <c r="Z10" s="5" t="s">
        <v>28</v>
      </c>
      <c r="AA10" s="6">
        <v>7</v>
      </c>
      <c r="AB10" s="6">
        <v>1</v>
      </c>
      <c r="AC10" s="6">
        <v>7</v>
      </c>
      <c r="AD10" s="6">
        <v>49</v>
      </c>
      <c r="AM10" s="5" t="s">
        <v>28</v>
      </c>
      <c r="AN10" s="6">
        <v>7</v>
      </c>
      <c r="AO10" s="6">
        <v>1</v>
      </c>
      <c r="AP10" s="6">
        <v>7</v>
      </c>
      <c r="AQ10" s="6">
        <v>951</v>
      </c>
      <c r="AS10">
        <f t="shared" si="18"/>
        <v>7</v>
      </c>
      <c r="AT10">
        <f t="shared" si="6"/>
        <v>1</v>
      </c>
      <c r="AU10">
        <f t="shared" si="7"/>
        <v>7</v>
      </c>
      <c r="AV10">
        <f t="shared" si="19"/>
        <v>4</v>
      </c>
      <c r="AW10">
        <f t="shared" si="8"/>
        <v>10</v>
      </c>
      <c r="AX10">
        <f t="shared" si="9"/>
        <v>4</v>
      </c>
      <c r="AY10">
        <f t="shared" si="20"/>
        <v>951</v>
      </c>
      <c r="BC10" s="5" t="s">
        <v>28</v>
      </c>
      <c r="BD10" s="6">
        <v>7</v>
      </c>
      <c r="BE10" s="6">
        <v>1</v>
      </c>
      <c r="BF10" s="6">
        <v>7</v>
      </c>
      <c r="BG10" s="6">
        <v>4</v>
      </c>
      <c r="BH10" s="6">
        <v>10</v>
      </c>
      <c r="BI10" s="6">
        <v>4</v>
      </c>
      <c r="BJ10" s="6">
        <v>951</v>
      </c>
      <c r="BL10">
        <f t="shared" si="21"/>
        <v>7</v>
      </c>
      <c r="BM10">
        <f t="shared" si="10"/>
        <v>1</v>
      </c>
      <c r="BN10">
        <f t="shared" si="11"/>
        <v>7</v>
      </c>
      <c r="BO10">
        <f t="shared" si="12"/>
        <v>4</v>
      </c>
      <c r="BP10">
        <f t="shared" si="13"/>
        <v>10</v>
      </c>
      <c r="BQ10">
        <f t="shared" si="14"/>
        <v>4</v>
      </c>
      <c r="BR10">
        <f t="shared" si="22"/>
        <v>951000</v>
      </c>
      <c r="BW10" s="5" t="s">
        <v>28</v>
      </c>
      <c r="BX10" s="6">
        <v>7</v>
      </c>
      <c r="BY10" s="6">
        <v>1</v>
      </c>
      <c r="BZ10" s="6">
        <v>7</v>
      </c>
      <c r="CA10" s="6">
        <v>4</v>
      </c>
      <c r="CB10" s="6">
        <v>10</v>
      </c>
      <c r="CC10" s="6">
        <v>4</v>
      </c>
      <c r="CD10" s="6">
        <v>951000</v>
      </c>
    </row>
    <row r="11" spans="1:86" ht="15" thickBot="1" x14ac:dyDescent="0.35">
      <c r="A11" t="s">
        <v>9</v>
      </c>
      <c r="B11">
        <v>2</v>
      </c>
      <c r="C11">
        <v>8</v>
      </c>
      <c r="D11">
        <v>1</v>
      </c>
      <c r="E11">
        <f t="shared" si="1"/>
        <v>16</v>
      </c>
      <c r="G11">
        <f t="shared" si="2"/>
        <v>8</v>
      </c>
      <c r="H11">
        <f t="shared" si="0"/>
        <v>1</v>
      </c>
      <c r="I11">
        <f t="shared" si="0"/>
        <v>8</v>
      </c>
      <c r="J11">
        <f t="shared" si="3"/>
        <v>16</v>
      </c>
      <c r="L11" s="5" t="s">
        <v>29</v>
      </c>
      <c r="M11" s="6">
        <v>1</v>
      </c>
      <c r="N11" s="6">
        <v>10</v>
      </c>
      <c r="O11" s="6">
        <v>3</v>
      </c>
      <c r="P11" s="6">
        <v>0</v>
      </c>
      <c r="R11">
        <f t="shared" si="15"/>
        <v>1</v>
      </c>
      <c r="S11">
        <f t="shared" si="4"/>
        <v>10</v>
      </c>
      <c r="T11">
        <f t="shared" si="5"/>
        <v>3</v>
      </c>
      <c r="U11">
        <f t="shared" si="16"/>
        <v>970</v>
      </c>
      <c r="V11">
        <f t="shared" si="17"/>
        <v>30</v>
      </c>
      <c r="Z11" s="5" t="s">
        <v>29</v>
      </c>
      <c r="AA11" s="6">
        <v>1</v>
      </c>
      <c r="AB11" s="6">
        <v>10</v>
      </c>
      <c r="AC11" s="6">
        <v>3</v>
      </c>
      <c r="AD11" s="6">
        <v>30</v>
      </c>
      <c r="AM11" s="5" t="s">
        <v>29</v>
      </c>
      <c r="AN11" s="6">
        <v>1</v>
      </c>
      <c r="AO11" s="6">
        <v>10</v>
      </c>
      <c r="AP11" s="6">
        <v>3</v>
      </c>
      <c r="AQ11" s="6">
        <v>970</v>
      </c>
      <c r="AS11">
        <f t="shared" si="18"/>
        <v>1</v>
      </c>
      <c r="AT11">
        <f t="shared" si="6"/>
        <v>10</v>
      </c>
      <c r="AU11">
        <f t="shared" si="7"/>
        <v>3</v>
      </c>
      <c r="AV11">
        <f t="shared" si="19"/>
        <v>10</v>
      </c>
      <c r="AW11">
        <f t="shared" si="8"/>
        <v>1</v>
      </c>
      <c r="AX11">
        <f t="shared" si="9"/>
        <v>8</v>
      </c>
      <c r="AY11">
        <f t="shared" si="20"/>
        <v>970</v>
      </c>
      <c r="BC11" s="5" t="s">
        <v>29</v>
      </c>
      <c r="BD11" s="6">
        <v>1</v>
      </c>
      <c r="BE11" s="6">
        <v>10</v>
      </c>
      <c r="BF11" s="6">
        <v>3</v>
      </c>
      <c r="BG11" s="6">
        <v>10</v>
      </c>
      <c r="BH11" s="6">
        <v>1</v>
      </c>
      <c r="BI11" s="6">
        <v>8</v>
      </c>
      <c r="BJ11" s="6">
        <v>970</v>
      </c>
      <c r="BL11">
        <f t="shared" si="21"/>
        <v>1</v>
      </c>
      <c r="BM11">
        <f t="shared" si="10"/>
        <v>10</v>
      </c>
      <c r="BN11">
        <f t="shared" si="11"/>
        <v>3</v>
      </c>
      <c r="BO11">
        <f t="shared" si="12"/>
        <v>10</v>
      </c>
      <c r="BP11">
        <f t="shared" si="13"/>
        <v>1</v>
      </c>
      <c r="BQ11">
        <f t="shared" si="14"/>
        <v>8</v>
      </c>
      <c r="BR11">
        <f t="shared" si="22"/>
        <v>970000</v>
      </c>
      <c r="BW11" s="5" t="s">
        <v>29</v>
      </c>
      <c r="BX11" s="6">
        <v>1</v>
      </c>
      <c r="BY11" s="6">
        <v>10</v>
      </c>
      <c r="BZ11" s="6">
        <v>3</v>
      </c>
      <c r="CA11" s="6">
        <v>10</v>
      </c>
      <c r="CB11" s="6">
        <v>1</v>
      </c>
      <c r="CC11" s="6">
        <v>8</v>
      </c>
      <c r="CD11" s="6">
        <v>970000</v>
      </c>
    </row>
    <row r="12" spans="1:86" ht="15" thickBot="1" x14ac:dyDescent="0.35">
      <c r="L12" s="5" t="s">
        <v>30</v>
      </c>
      <c r="M12" s="6">
        <v>6</v>
      </c>
      <c r="N12" s="6">
        <v>7</v>
      </c>
      <c r="O12" s="6">
        <v>10</v>
      </c>
      <c r="P12" s="6">
        <v>0</v>
      </c>
      <c r="R12">
        <f t="shared" si="15"/>
        <v>6</v>
      </c>
      <c r="S12">
        <f t="shared" si="4"/>
        <v>7</v>
      </c>
      <c r="T12">
        <f t="shared" si="5"/>
        <v>10</v>
      </c>
      <c r="U12">
        <f t="shared" si="16"/>
        <v>580</v>
      </c>
      <c r="V12">
        <f t="shared" si="17"/>
        <v>420</v>
      </c>
      <c r="Z12" s="5" t="s">
        <v>30</v>
      </c>
      <c r="AA12" s="6">
        <v>6</v>
      </c>
      <c r="AB12" s="6">
        <v>7</v>
      </c>
      <c r="AC12" s="6">
        <v>10</v>
      </c>
      <c r="AD12" s="6">
        <v>420</v>
      </c>
      <c r="AM12" s="5" t="s">
        <v>30</v>
      </c>
      <c r="AN12" s="6">
        <v>6</v>
      </c>
      <c r="AO12" s="6">
        <v>7</v>
      </c>
      <c r="AP12" s="6">
        <v>10</v>
      </c>
      <c r="AQ12" s="6">
        <v>580</v>
      </c>
      <c r="AS12">
        <f t="shared" si="18"/>
        <v>6</v>
      </c>
      <c r="AT12">
        <f t="shared" si="6"/>
        <v>7</v>
      </c>
      <c r="AU12">
        <f t="shared" si="7"/>
        <v>10</v>
      </c>
      <c r="AV12">
        <f t="shared" si="19"/>
        <v>5</v>
      </c>
      <c r="AW12">
        <f t="shared" si="8"/>
        <v>4</v>
      </c>
      <c r="AX12">
        <f t="shared" si="9"/>
        <v>1</v>
      </c>
      <c r="AY12">
        <f t="shared" si="20"/>
        <v>580</v>
      </c>
      <c r="BC12" s="5" t="s">
        <v>30</v>
      </c>
      <c r="BD12" s="6">
        <v>6</v>
      </c>
      <c r="BE12" s="6">
        <v>7</v>
      </c>
      <c r="BF12" s="6">
        <v>10</v>
      </c>
      <c r="BG12" s="6">
        <v>5</v>
      </c>
      <c r="BH12" s="6">
        <v>4</v>
      </c>
      <c r="BI12" s="6">
        <v>1</v>
      </c>
      <c r="BJ12" s="6">
        <v>580</v>
      </c>
      <c r="BL12">
        <f t="shared" si="21"/>
        <v>6</v>
      </c>
      <c r="BM12">
        <f t="shared" si="10"/>
        <v>7</v>
      </c>
      <c r="BN12">
        <f t="shared" si="11"/>
        <v>10</v>
      </c>
      <c r="BO12">
        <f t="shared" si="12"/>
        <v>5</v>
      </c>
      <c r="BP12">
        <f t="shared" si="13"/>
        <v>4</v>
      </c>
      <c r="BQ12">
        <f t="shared" si="14"/>
        <v>1</v>
      </c>
      <c r="BR12">
        <f t="shared" si="22"/>
        <v>580000</v>
      </c>
      <c r="BW12" s="5" t="s">
        <v>30</v>
      </c>
      <c r="BX12" s="6">
        <v>6</v>
      </c>
      <c r="BY12" s="6">
        <v>7</v>
      </c>
      <c r="BZ12" s="6">
        <v>10</v>
      </c>
      <c r="CA12" s="6">
        <v>5</v>
      </c>
      <c r="CB12" s="6">
        <v>4</v>
      </c>
      <c r="CC12" s="6">
        <v>1</v>
      </c>
      <c r="CD12" s="6">
        <v>580000</v>
      </c>
    </row>
    <row r="13" spans="1:86" ht="15" thickBot="1" x14ac:dyDescent="0.35">
      <c r="L13" s="5" t="s">
        <v>31</v>
      </c>
      <c r="M13" s="6">
        <v>10</v>
      </c>
      <c r="N13" s="6">
        <v>6</v>
      </c>
      <c r="O13" s="6">
        <v>3</v>
      </c>
      <c r="P13" s="6">
        <v>20</v>
      </c>
      <c r="R13">
        <f t="shared" si="15"/>
        <v>10</v>
      </c>
      <c r="S13">
        <f t="shared" si="4"/>
        <v>6</v>
      </c>
      <c r="T13">
        <f t="shared" si="5"/>
        <v>3</v>
      </c>
      <c r="U13">
        <f t="shared" si="16"/>
        <v>820</v>
      </c>
      <c r="V13">
        <f t="shared" si="17"/>
        <v>180</v>
      </c>
      <c r="Z13" s="5" t="s">
        <v>31</v>
      </c>
      <c r="AA13" s="6">
        <v>10</v>
      </c>
      <c r="AB13" s="6">
        <v>6</v>
      </c>
      <c r="AC13" s="6">
        <v>3</v>
      </c>
      <c r="AD13" s="6">
        <v>180</v>
      </c>
      <c r="AM13" s="5" t="s">
        <v>31</v>
      </c>
      <c r="AN13" s="6">
        <v>10</v>
      </c>
      <c r="AO13" s="6">
        <v>6</v>
      </c>
      <c r="AP13" s="6">
        <v>3</v>
      </c>
      <c r="AQ13" s="6">
        <v>820</v>
      </c>
      <c r="AS13">
        <f t="shared" si="18"/>
        <v>10</v>
      </c>
      <c r="AT13">
        <f t="shared" si="6"/>
        <v>6</v>
      </c>
      <c r="AU13">
        <f t="shared" si="7"/>
        <v>3</v>
      </c>
      <c r="AV13">
        <f t="shared" si="19"/>
        <v>1</v>
      </c>
      <c r="AW13">
        <f t="shared" si="8"/>
        <v>5</v>
      </c>
      <c r="AX13">
        <f t="shared" si="9"/>
        <v>8</v>
      </c>
      <c r="AY13">
        <f t="shared" si="20"/>
        <v>820</v>
      </c>
      <c r="BC13" s="5" t="s">
        <v>31</v>
      </c>
      <c r="BD13" s="6">
        <v>10</v>
      </c>
      <c r="BE13" s="6">
        <v>6</v>
      </c>
      <c r="BF13" s="6">
        <v>3</v>
      </c>
      <c r="BG13" s="6">
        <v>1</v>
      </c>
      <c r="BH13" s="6">
        <v>5</v>
      </c>
      <c r="BI13" s="6">
        <v>8</v>
      </c>
      <c r="BJ13" s="6">
        <v>820</v>
      </c>
      <c r="BL13">
        <f t="shared" si="21"/>
        <v>10</v>
      </c>
      <c r="BM13">
        <f t="shared" si="10"/>
        <v>6</v>
      </c>
      <c r="BN13">
        <f t="shared" si="11"/>
        <v>3</v>
      </c>
      <c r="BO13">
        <f t="shared" si="12"/>
        <v>1</v>
      </c>
      <c r="BP13">
        <f t="shared" si="13"/>
        <v>5</v>
      </c>
      <c r="BQ13">
        <f t="shared" si="14"/>
        <v>8</v>
      </c>
      <c r="BR13">
        <f t="shared" si="22"/>
        <v>820000</v>
      </c>
      <c r="BW13" s="5" t="s">
        <v>31</v>
      </c>
      <c r="BX13" s="6">
        <v>10</v>
      </c>
      <c r="BY13" s="6">
        <v>6</v>
      </c>
      <c r="BZ13" s="6">
        <v>3</v>
      </c>
      <c r="CA13" s="6">
        <v>1</v>
      </c>
      <c r="CB13" s="6">
        <v>5</v>
      </c>
      <c r="CC13" s="6">
        <v>8</v>
      </c>
      <c r="CD13" s="6">
        <v>820000</v>
      </c>
    </row>
    <row r="14" spans="1:86" ht="15" thickBot="1" x14ac:dyDescent="0.35">
      <c r="L14" s="5" t="s">
        <v>32</v>
      </c>
      <c r="M14" s="6">
        <v>1</v>
      </c>
      <c r="N14" s="6">
        <v>1</v>
      </c>
      <c r="O14" s="6">
        <v>1</v>
      </c>
      <c r="P14" s="6">
        <v>648</v>
      </c>
      <c r="R14">
        <f t="shared" si="15"/>
        <v>1</v>
      </c>
      <c r="S14">
        <f t="shared" si="4"/>
        <v>1</v>
      </c>
      <c r="T14">
        <f t="shared" si="5"/>
        <v>1</v>
      </c>
      <c r="U14">
        <f t="shared" si="16"/>
        <v>999</v>
      </c>
      <c r="V14">
        <f t="shared" si="17"/>
        <v>1</v>
      </c>
      <c r="Z14" s="5" t="s">
        <v>32</v>
      </c>
      <c r="AA14" s="6">
        <v>1</v>
      </c>
      <c r="AB14" s="6">
        <v>1</v>
      </c>
      <c r="AC14" s="6">
        <v>1</v>
      </c>
      <c r="AD14" s="6">
        <v>1</v>
      </c>
      <c r="AM14" s="5" t="s">
        <v>32</v>
      </c>
      <c r="AN14" s="6">
        <v>1</v>
      </c>
      <c r="AO14" s="6">
        <v>1</v>
      </c>
      <c r="AP14" s="6">
        <v>1</v>
      </c>
      <c r="AQ14" s="6">
        <v>999</v>
      </c>
      <c r="AS14">
        <f t="shared" si="18"/>
        <v>1</v>
      </c>
      <c r="AT14">
        <f t="shared" si="6"/>
        <v>1</v>
      </c>
      <c r="AU14">
        <f t="shared" si="7"/>
        <v>1</v>
      </c>
      <c r="AV14">
        <f t="shared" si="19"/>
        <v>10</v>
      </c>
      <c r="AW14">
        <f t="shared" si="8"/>
        <v>10</v>
      </c>
      <c r="AX14">
        <f t="shared" si="9"/>
        <v>10</v>
      </c>
      <c r="AY14">
        <f t="shared" si="20"/>
        <v>999</v>
      </c>
      <c r="BC14" s="5" t="s">
        <v>32</v>
      </c>
      <c r="BD14" s="6">
        <v>1</v>
      </c>
      <c r="BE14" s="6">
        <v>1</v>
      </c>
      <c r="BF14" s="6">
        <v>1</v>
      </c>
      <c r="BG14" s="6">
        <v>10</v>
      </c>
      <c r="BH14" s="6">
        <v>10</v>
      </c>
      <c r="BI14" s="6">
        <v>10</v>
      </c>
      <c r="BJ14" s="6">
        <v>999</v>
      </c>
      <c r="BL14">
        <f t="shared" si="21"/>
        <v>1</v>
      </c>
      <c r="BM14">
        <f t="shared" si="10"/>
        <v>1</v>
      </c>
      <c r="BN14">
        <f t="shared" si="11"/>
        <v>1</v>
      </c>
      <c r="BO14">
        <f t="shared" si="12"/>
        <v>10</v>
      </c>
      <c r="BP14">
        <f t="shared" si="13"/>
        <v>10</v>
      </c>
      <c r="BQ14">
        <f t="shared" si="14"/>
        <v>10</v>
      </c>
      <c r="BR14">
        <f t="shared" si="22"/>
        <v>999000</v>
      </c>
      <c r="BW14" s="5" t="s">
        <v>32</v>
      </c>
      <c r="BX14" s="6">
        <v>1</v>
      </c>
      <c r="BY14" s="6">
        <v>1</v>
      </c>
      <c r="BZ14" s="6">
        <v>1</v>
      </c>
      <c r="CA14" s="6">
        <v>10</v>
      </c>
      <c r="CB14" s="6">
        <v>10</v>
      </c>
      <c r="CC14" s="6">
        <v>10</v>
      </c>
      <c r="CD14" s="6">
        <v>999000</v>
      </c>
    </row>
    <row r="15" spans="1:86" ht="15" thickBot="1" x14ac:dyDescent="0.35">
      <c r="L15" s="5" t="s">
        <v>33</v>
      </c>
      <c r="M15" s="6">
        <v>8</v>
      </c>
      <c r="N15" s="6">
        <v>5</v>
      </c>
      <c r="O15" s="6">
        <v>2</v>
      </c>
      <c r="P15" s="6">
        <v>72</v>
      </c>
      <c r="R15">
        <f t="shared" si="15"/>
        <v>8</v>
      </c>
      <c r="S15">
        <f t="shared" si="4"/>
        <v>5</v>
      </c>
      <c r="T15">
        <f t="shared" si="5"/>
        <v>2</v>
      </c>
      <c r="U15">
        <f t="shared" si="16"/>
        <v>920</v>
      </c>
      <c r="V15">
        <f t="shared" si="17"/>
        <v>80</v>
      </c>
      <c r="Z15" s="5" t="s">
        <v>33</v>
      </c>
      <c r="AA15" s="6">
        <v>8</v>
      </c>
      <c r="AB15" s="6">
        <v>5</v>
      </c>
      <c r="AC15" s="6">
        <v>2</v>
      </c>
      <c r="AD15" s="6">
        <v>80</v>
      </c>
      <c r="AM15" s="5" t="s">
        <v>33</v>
      </c>
      <c r="AN15" s="6">
        <v>8</v>
      </c>
      <c r="AO15" s="6">
        <v>5</v>
      </c>
      <c r="AP15" s="6">
        <v>2</v>
      </c>
      <c r="AQ15" s="6">
        <v>920</v>
      </c>
      <c r="AS15">
        <f t="shared" si="18"/>
        <v>8</v>
      </c>
      <c r="AT15">
        <f t="shared" si="6"/>
        <v>5</v>
      </c>
      <c r="AU15">
        <f t="shared" si="7"/>
        <v>2</v>
      </c>
      <c r="AV15">
        <f t="shared" si="19"/>
        <v>3</v>
      </c>
      <c r="AW15">
        <f t="shared" si="8"/>
        <v>6</v>
      </c>
      <c r="AX15">
        <f t="shared" si="9"/>
        <v>9</v>
      </c>
      <c r="AY15">
        <f t="shared" si="20"/>
        <v>920</v>
      </c>
      <c r="BC15" s="5" t="s">
        <v>33</v>
      </c>
      <c r="BD15" s="6">
        <v>8</v>
      </c>
      <c r="BE15" s="6">
        <v>5</v>
      </c>
      <c r="BF15" s="6">
        <v>2</v>
      </c>
      <c r="BG15" s="6">
        <v>3</v>
      </c>
      <c r="BH15" s="6">
        <v>6</v>
      </c>
      <c r="BI15" s="6">
        <v>9</v>
      </c>
      <c r="BJ15" s="6">
        <v>920</v>
      </c>
      <c r="BL15">
        <f t="shared" si="21"/>
        <v>8</v>
      </c>
      <c r="BM15">
        <f t="shared" si="10"/>
        <v>5</v>
      </c>
      <c r="BN15">
        <f t="shared" si="11"/>
        <v>2</v>
      </c>
      <c r="BO15">
        <f t="shared" si="12"/>
        <v>3</v>
      </c>
      <c r="BP15">
        <f t="shared" si="13"/>
        <v>6</v>
      </c>
      <c r="BQ15">
        <f t="shared" si="14"/>
        <v>9</v>
      </c>
      <c r="BR15">
        <f t="shared" si="22"/>
        <v>920000</v>
      </c>
      <c r="BW15" s="5" t="s">
        <v>33</v>
      </c>
      <c r="BX15" s="6">
        <v>8</v>
      </c>
      <c r="BY15" s="6">
        <v>5</v>
      </c>
      <c r="BZ15" s="6">
        <v>2</v>
      </c>
      <c r="CA15" s="6">
        <v>3</v>
      </c>
      <c r="CB15" s="6">
        <v>6</v>
      </c>
      <c r="CC15" s="6">
        <v>9</v>
      </c>
      <c r="CD15" s="6">
        <v>920000</v>
      </c>
    </row>
    <row r="16" spans="1:86" ht="15" thickBot="1" x14ac:dyDescent="0.35">
      <c r="L16" s="5" t="s">
        <v>34</v>
      </c>
      <c r="M16" s="6">
        <v>5</v>
      </c>
      <c r="N16" s="6">
        <v>8</v>
      </c>
      <c r="O16" s="6">
        <v>8</v>
      </c>
      <c r="P16" s="6">
        <v>5</v>
      </c>
      <c r="R16">
        <f t="shared" si="15"/>
        <v>5</v>
      </c>
      <c r="S16">
        <f t="shared" si="4"/>
        <v>8</v>
      </c>
      <c r="T16">
        <f t="shared" si="5"/>
        <v>8</v>
      </c>
      <c r="U16">
        <f t="shared" si="16"/>
        <v>680</v>
      </c>
      <c r="V16">
        <f t="shared" si="17"/>
        <v>320</v>
      </c>
      <c r="Z16" s="5" t="s">
        <v>34</v>
      </c>
      <c r="AA16" s="6">
        <v>5</v>
      </c>
      <c r="AB16" s="6">
        <v>8</v>
      </c>
      <c r="AC16" s="6">
        <v>8</v>
      </c>
      <c r="AD16" s="6">
        <v>320</v>
      </c>
      <c r="AM16" s="5" t="s">
        <v>34</v>
      </c>
      <c r="AN16" s="6">
        <v>5</v>
      </c>
      <c r="AO16" s="6">
        <v>8</v>
      </c>
      <c r="AP16" s="6">
        <v>8</v>
      </c>
      <c r="AQ16" s="6">
        <v>680</v>
      </c>
      <c r="AS16">
        <f t="shared" si="18"/>
        <v>5</v>
      </c>
      <c r="AT16">
        <f t="shared" si="6"/>
        <v>8</v>
      </c>
      <c r="AU16">
        <f t="shared" si="7"/>
        <v>8</v>
      </c>
      <c r="AV16">
        <f t="shared" si="19"/>
        <v>6</v>
      </c>
      <c r="AW16">
        <f t="shared" si="8"/>
        <v>3</v>
      </c>
      <c r="AX16">
        <f t="shared" si="9"/>
        <v>3</v>
      </c>
      <c r="AY16">
        <f t="shared" si="20"/>
        <v>680</v>
      </c>
      <c r="BC16" s="5" t="s">
        <v>34</v>
      </c>
      <c r="BD16" s="6">
        <v>5</v>
      </c>
      <c r="BE16" s="6">
        <v>8</v>
      </c>
      <c r="BF16" s="6">
        <v>8</v>
      </c>
      <c r="BG16" s="6">
        <v>6</v>
      </c>
      <c r="BH16" s="6">
        <v>3</v>
      </c>
      <c r="BI16" s="6">
        <v>3</v>
      </c>
      <c r="BJ16" s="6">
        <v>680</v>
      </c>
      <c r="BL16">
        <f t="shared" si="21"/>
        <v>5</v>
      </c>
      <c r="BM16">
        <f t="shared" si="10"/>
        <v>8</v>
      </c>
      <c r="BN16">
        <f t="shared" si="11"/>
        <v>8</v>
      </c>
      <c r="BO16">
        <f t="shared" si="12"/>
        <v>6</v>
      </c>
      <c r="BP16">
        <f t="shared" si="13"/>
        <v>3</v>
      </c>
      <c r="BQ16">
        <f t="shared" si="14"/>
        <v>3</v>
      </c>
      <c r="BR16">
        <f t="shared" si="22"/>
        <v>680000</v>
      </c>
      <c r="BW16" s="5" t="s">
        <v>34</v>
      </c>
      <c r="BX16" s="6">
        <v>5</v>
      </c>
      <c r="BY16" s="6">
        <v>8</v>
      </c>
      <c r="BZ16" s="6">
        <v>8</v>
      </c>
      <c r="CA16" s="6">
        <v>6</v>
      </c>
      <c r="CB16" s="6">
        <v>3</v>
      </c>
      <c r="CC16" s="6">
        <v>3</v>
      </c>
      <c r="CD16" s="6">
        <v>680000</v>
      </c>
    </row>
    <row r="17" spans="12:82" ht="15" thickBot="1" x14ac:dyDescent="0.35">
      <c r="L17" s="5" t="s">
        <v>35</v>
      </c>
      <c r="M17" s="6">
        <v>8</v>
      </c>
      <c r="N17" s="6">
        <v>1</v>
      </c>
      <c r="O17" s="6">
        <v>8</v>
      </c>
      <c r="P17" s="6">
        <v>16</v>
      </c>
      <c r="R17">
        <f t="shared" si="15"/>
        <v>8</v>
      </c>
      <c r="S17">
        <f t="shared" si="4"/>
        <v>1</v>
      </c>
      <c r="T17">
        <f t="shared" si="5"/>
        <v>8</v>
      </c>
      <c r="U17">
        <f t="shared" si="16"/>
        <v>936</v>
      </c>
      <c r="V17">
        <f t="shared" si="17"/>
        <v>64</v>
      </c>
      <c r="Z17" s="5" t="s">
        <v>35</v>
      </c>
      <c r="AA17" s="6">
        <v>8</v>
      </c>
      <c r="AB17" s="6">
        <v>1</v>
      </c>
      <c r="AC17" s="6">
        <v>8</v>
      </c>
      <c r="AD17" s="6">
        <v>64</v>
      </c>
      <c r="AM17" s="5" t="s">
        <v>35</v>
      </c>
      <c r="AN17" s="6">
        <v>8</v>
      </c>
      <c r="AO17" s="6">
        <v>1</v>
      </c>
      <c r="AP17" s="6">
        <v>8</v>
      </c>
      <c r="AQ17" s="6">
        <v>936</v>
      </c>
      <c r="AS17">
        <f t="shared" si="18"/>
        <v>8</v>
      </c>
      <c r="AT17">
        <f t="shared" si="6"/>
        <v>1</v>
      </c>
      <c r="AU17">
        <f t="shared" si="7"/>
        <v>8</v>
      </c>
      <c r="AV17">
        <f t="shared" si="19"/>
        <v>3</v>
      </c>
      <c r="AW17">
        <f t="shared" si="8"/>
        <v>10</v>
      </c>
      <c r="AX17">
        <f t="shared" si="9"/>
        <v>3</v>
      </c>
      <c r="AY17">
        <f t="shared" si="20"/>
        <v>936</v>
      </c>
      <c r="BC17" s="5" t="s">
        <v>35</v>
      </c>
      <c r="BD17" s="6">
        <v>8</v>
      </c>
      <c r="BE17" s="6">
        <v>1</v>
      </c>
      <c r="BF17" s="6">
        <v>8</v>
      </c>
      <c r="BG17" s="6">
        <v>3</v>
      </c>
      <c r="BH17" s="6">
        <v>10</v>
      </c>
      <c r="BI17" s="6">
        <v>3</v>
      </c>
      <c r="BJ17" s="6">
        <v>936</v>
      </c>
      <c r="BL17">
        <f t="shared" si="21"/>
        <v>8</v>
      </c>
      <c r="BM17">
        <f t="shared" si="10"/>
        <v>1</v>
      </c>
      <c r="BN17">
        <f t="shared" si="11"/>
        <v>8</v>
      </c>
      <c r="BO17">
        <f t="shared" si="12"/>
        <v>3</v>
      </c>
      <c r="BP17">
        <f t="shared" si="13"/>
        <v>10</v>
      </c>
      <c r="BQ17">
        <f t="shared" si="14"/>
        <v>3</v>
      </c>
      <c r="BR17">
        <f t="shared" si="22"/>
        <v>936000</v>
      </c>
      <c r="BW17" s="5" t="s">
        <v>35</v>
      </c>
      <c r="BX17" s="6">
        <v>8</v>
      </c>
      <c r="BY17" s="6">
        <v>1</v>
      </c>
      <c r="BZ17" s="6">
        <v>8</v>
      </c>
      <c r="CA17" s="6">
        <v>3</v>
      </c>
      <c r="CB17" s="6">
        <v>10</v>
      </c>
      <c r="CC17" s="6">
        <v>3</v>
      </c>
      <c r="CD17" s="6">
        <v>936000</v>
      </c>
    </row>
    <row r="18" spans="12:82" ht="18.600000000000001" thickBot="1" x14ac:dyDescent="0.35">
      <c r="L18" s="1"/>
      <c r="Z18" s="1"/>
      <c r="AM18" s="1"/>
      <c r="BC18" s="1"/>
      <c r="BW18" s="1"/>
    </row>
    <row r="19" spans="12:82" ht="15" thickBot="1" x14ac:dyDescent="0.35">
      <c r="L19" s="5" t="s">
        <v>36</v>
      </c>
      <c r="M19" s="5" t="s">
        <v>22</v>
      </c>
      <c r="N19" s="5" t="s">
        <v>23</v>
      </c>
      <c r="O19" s="5" t="s">
        <v>24</v>
      </c>
      <c r="Z19" s="5" t="s">
        <v>36</v>
      </c>
      <c r="AA19" s="5" t="s">
        <v>22</v>
      </c>
      <c r="AB19" s="5" t="s">
        <v>23</v>
      </c>
      <c r="AC19" s="5" t="s">
        <v>24</v>
      </c>
      <c r="AM19" s="5" t="s">
        <v>36</v>
      </c>
      <c r="AN19" s="5" t="s">
        <v>22</v>
      </c>
      <c r="AO19" s="5" t="s">
        <v>23</v>
      </c>
      <c r="AP19" s="5" t="s">
        <v>24</v>
      </c>
      <c r="BC19" s="5" t="s">
        <v>36</v>
      </c>
      <c r="BD19" s="5" t="s">
        <v>22</v>
      </c>
      <c r="BE19" s="5" t="s">
        <v>23</v>
      </c>
      <c r="BF19" s="5" t="s">
        <v>24</v>
      </c>
      <c r="BG19" s="5" t="s">
        <v>121</v>
      </c>
      <c r="BH19" s="5" t="s">
        <v>122</v>
      </c>
      <c r="BI19" s="5" t="s">
        <v>123</v>
      </c>
      <c r="BW19" s="5" t="s">
        <v>36</v>
      </c>
      <c r="BX19" s="5" t="s">
        <v>22</v>
      </c>
      <c r="BY19" s="5" t="s">
        <v>23</v>
      </c>
      <c r="BZ19" s="5" t="s">
        <v>24</v>
      </c>
      <c r="CA19" s="5" t="s">
        <v>121</v>
      </c>
      <c r="CB19" s="5" t="s">
        <v>122</v>
      </c>
      <c r="CC19" s="5" t="s">
        <v>123</v>
      </c>
    </row>
    <row r="20" spans="12:82" ht="15" thickBot="1" x14ac:dyDescent="0.35">
      <c r="L20" s="5" t="s">
        <v>37</v>
      </c>
      <c r="M20" s="6" t="s">
        <v>97</v>
      </c>
      <c r="N20" s="6" t="s">
        <v>98</v>
      </c>
      <c r="O20" s="6" t="s">
        <v>99</v>
      </c>
      <c r="Z20" s="5" t="s">
        <v>37</v>
      </c>
      <c r="AA20" s="6" t="s">
        <v>105</v>
      </c>
      <c r="AB20" s="6" t="s">
        <v>106</v>
      </c>
      <c r="AC20" s="6" t="s">
        <v>78</v>
      </c>
      <c r="AM20" s="5" t="s">
        <v>37</v>
      </c>
      <c r="AN20" s="6" t="s">
        <v>110</v>
      </c>
      <c r="AO20" s="6" t="s">
        <v>111</v>
      </c>
      <c r="AP20" s="6" t="s">
        <v>112</v>
      </c>
      <c r="BC20" s="5" t="s">
        <v>37</v>
      </c>
      <c r="BD20" s="6" t="s">
        <v>125</v>
      </c>
      <c r="BE20" s="6" t="s">
        <v>126</v>
      </c>
      <c r="BF20" s="6" t="s">
        <v>127</v>
      </c>
      <c r="BG20" s="6" t="s">
        <v>128</v>
      </c>
      <c r="BH20" s="6" t="s">
        <v>129</v>
      </c>
      <c r="BI20" s="6" t="s">
        <v>130</v>
      </c>
      <c r="BW20" s="5" t="s">
        <v>37</v>
      </c>
      <c r="BX20" s="6" t="s">
        <v>135</v>
      </c>
      <c r="BY20" s="6" t="s">
        <v>136</v>
      </c>
      <c r="BZ20" s="6" t="s">
        <v>137</v>
      </c>
      <c r="CA20" s="6" t="s">
        <v>138</v>
      </c>
      <c r="CB20" s="6" t="s">
        <v>139</v>
      </c>
      <c r="CC20" s="6" t="s">
        <v>140</v>
      </c>
    </row>
    <row r="21" spans="12:82" ht="15" thickBot="1" x14ac:dyDescent="0.35">
      <c r="L21" s="5" t="s">
        <v>41</v>
      </c>
      <c r="M21" s="6" t="s">
        <v>97</v>
      </c>
      <c r="N21" s="6" t="s">
        <v>98</v>
      </c>
      <c r="O21" s="6" t="s">
        <v>100</v>
      </c>
      <c r="Z21" s="5" t="s">
        <v>41</v>
      </c>
      <c r="AA21" s="6" t="s">
        <v>105</v>
      </c>
      <c r="AB21" s="6" t="s">
        <v>106</v>
      </c>
      <c r="AC21" s="6" t="s">
        <v>78</v>
      </c>
      <c r="AM21" s="5" t="s">
        <v>41</v>
      </c>
      <c r="AN21" s="6" t="s">
        <v>110</v>
      </c>
      <c r="AO21" s="6" t="s">
        <v>113</v>
      </c>
      <c r="AP21" s="6" t="s">
        <v>112</v>
      </c>
      <c r="BC21" s="5" t="s">
        <v>41</v>
      </c>
      <c r="BD21" s="6" t="s">
        <v>125</v>
      </c>
      <c r="BE21" s="6" t="s">
        <v>131</v>
      </c>
      <c r="BF21" s="6" t="s">
        <v>127</v>
      </c>
      <c r="BG21" s="6" t="s">
        <v>132</v>
      </c>
      <c r="BH21" s="6" t="s">
        <v>131</v>
      </c>
      <c r="BI21" s="6" t="s">
        <v>47</v>
      </c>
      <c r="BW21" s="5" t="s">
        <v>41</v>
      </c>
      <c r="BX21" s="6" t="s">
        <v>135</v>
      </c>
      <c r="BY21" s="6" t="s">
        <v>141</v>
      </c>
      <c r="BZ21" s="6" t="s">
        <v>137</v>
      </c>
      <c r="CA21" s="6" t="s">
        <v>142</v>
      </c>
      <c r="CB21" s="6" t="s">
        <v>143</v>
      </c>
      <c r="CC21" s="6" t="s">
        <v>144</v>
      </c>
    </row>
    <row r="22" spans="12:82" ht="15" thickBot="1" x14ac:dyDescent="0.35">
      <c r="L22" s="5" t="s">
        <v>43</v>
      </c>
      <c r="M22" s="6" t="s">
        <v>97</v>
      </c>
      <c r="N22" s="6" t="s">
        <v>98</v>
      </c>
      <c r="O22" s="6" t="s">
        <v>78</v>
      </c>
      <c r="Z22" s="5" t="s">
        <v>43</v>
      </c>
      <c r="AA22" s="6" t="s">
        <v>105</v>
      </c>
      <c r="AB22" s="6" t="s">
        <v>106</v>
      </c>
      <c r="AC22" s="6" t="s">
        <v>78</v>
      </c>
      <c r="AM22" s="5" t="s">
        <v>43</v>
      </c>
      <c r="AN22" s="6" t="s">
        <v>114</v>
      </c>
      <c r="AO22" s="6" t="s">
        <v>113</v>
      </c>
      <c r="AP22" s="6" t="s">
        <v>112</v>
      </c>
      <c r="BC22" s="5" t="s">
        <v>43</v>
      </c>
      <c r="BD22" s="6" t="s">
        <v>125</v>
      </c>
      <c r="BE22" s="6" t="s">
        <v>131</v>
      </c>
      <c r="BF22" s="6" t="s">
        <v>47</v>
      </c>
      <c r="BG22" s="6" t="s">
        <v>132</v>
      </c>
      <c r="BH22" s="6" t="s">
        <v>131</v>
      </c>
      <c r="BI22" s="6" t="s">
        <v>47</v>
      </c>
      <c r="BW22" s="5" t="s">
        <v>43</v>
      </c>
      <c r="BX22" s="6" t="s">
        <v>135</v>
      </c>
      <c r="BY22" s="6" t="s">
        <v>141</v>
      </c>
      <c r="BZ22" s="6" t="s">
        <v>145</v>
      </c>
      <c r="CA22" s="6" t="s">
        <v>142</v>
      </c>
      <c r="CB22" s="6" t="s">
        <v>143</v>
      </c>
      <c r="CC22" s="6" t="s">
        <v>144</v>
      </c>
    </row>
    <row r="23" spans="12:82" ht="15" thickBot="1" x14ac:dyDescent="0.35">
      <c r="L23" s="5" t="s">
        <v>45</v>
      </c>
      <c r="M23" s="6" t="s">
        <v>101</v>
      </c>
      <c r="N23" s="6" t="s">
        <v>98</v>
      </c>
      <c r="O23" s="6" t="s">
        <v>78</v>
      </c>
      <c r="Z23" s="5" t="s">
        <v>45</v>
      </c>
      <c r="AA23" s="6" t="s">
        <v>105</v>
      </c>
      <c r="AB23" s="6" t="s">
        <v>106</v>
      </c>
      <c r="AC23" s="6" t="s">
        <v>78</v>
      </c>
      <c r="AM23" s="5" t="s">
        <v>45</v>
      </c>
      <c r="AN23" s="6" t="s">
        <v>115</v>
      </c>
      <c r="AO23" s="6" t="s">
        <v>113</v>
      </c>
      <c r="AP23" s="6" t="s">
        <v>116</v>
      </c>
      <c r="BC23" s="5" t="s">
        <v>45</v>
      </c>
      <c r="BD23" s="6" t="s">
        <v>133</v>
      </c>
      <c r="BE23" s="6" t="s">
        <v>131</v>
      </c>
      <c r="BF23" s="6" t="s">
        <v>47</v>
      </c>
      <c r="BG23" s="6" t="s">
        <v>132</v>
      </c>
      <c r="BH23" s="6" t="s">
        <v>47</v>
      </c>
      <c r="BI23" s="6" t="s">
        <v>47</v>
      </c>
      <c r="BW23" s="5" t="s">
        <v>45</v>
      </c>
      <c r="BX23" s="6" t="s">
        <v>146</v>
      </c>
      <c r="BY23" s="6" t="s">
        <v>141</v>
      </c>
      <c r="BZ23" s="6" t="s">
        <v>147</v>
      </c>
      <c r="CA23" s="6" t="s">
        <v>142</v>
      </c>
      <c r="CB23" s="6" t="s">
        <v>78</v>
      </c>
      <c r="CC23" s="6" t="s">
        <v>144</v>
      </c>
    </row>
    <row r="24" spans="12:82" ht="15" thickBot="1" x14ac:dyDescent="0.35">
      <c r="L24" s="5" t="s">
        <v>48</v>
      </c>
      <c r="M24" s="6" t="s">
        <v>101</v>
      </c>
      <c r="N24" s="6" t="s">
        <v>98</v>
      </c>
      <c r="O24" s="6" t="s">
        <v>78</v>
      </c>
      <c r="Z24" s="5" t="s">
        <v>48</v>
      </c>
      <c r="AA24" s="6" t="s">
        <v>105</v>
      </c>
      <c r="AB24" s="6" t="s">
        <v>106</v>
      </c>
      <c r="AC24" s="6" t="s">
        <v>78</v>
      </c>
      <c r="AM24" s="5" t="s">
        <v>48</v>
      </c>
      <c r="AN24" s="6" t="s">
        <v>115</v>
      </c>
      <c r="AO24" s="6" t="s">
        <v>113</v>
      </c>
      <c r="AP24" s="6" t="s">
        <v>116</v>
      </c>
      <c r="BC24" s="5" t="s">
        <v>48</v>
      </c>
      <c r="BD24" s="6" t="s">
        <v>133</v>
      </c>
      <c r="BE24" s="6" t="s">
        <v>131</v>
      </c>
      <c r="BF24" s="6" t="s">
        <v>47</v>
      </c>
      <c r="BG24" s="6" t="s">
        <v>132</v>
      </c>
      <c r="BH24" s="6" t="s">
        <v>47</v>
      </c>
      <c r="BI24" s="6" t="s">
        <v>47</v>
      </c>
      <c r="BW24" s="5" t="s">
        <v>48</v>
      </c>
      <c r="BX24" s="6" t="s">
        <v>146</v>
      </c>
      <c r="BY24" s="6" t="s">
        <v>148</v>
      </c>
      <c r="BZ24" s="6" t="s">
        <v>147</v>
      </c>
      <c r="CA24" s="6" t="s">
        <v>142</v>
      </c>
      <c r="CB24" s="6" t="s">
        <v>78</v>
      </c>
      <c r="CC24" s="6" t="s">
        <v>144</v>
      </c>
    </row>
    <row r="25" spans="12:82" ht="15" thickBot="1" x14ac:dyDescent="0.35">
      <c r="L25" s="5" t="s">
        <v>49</v>
      </c>
      <c r="M25" s="6" t="s">
        <v>78</v>
      </c>
      <c r="N25" s="6" t="s">
        <v>102</v>
      </c>
      <c r="O25" s="6" t="s">
        <v>78</v>
      </c>
      <c r="Z25" s="5" t="s">
        <v>49</v>
      </c>
      <c r="AA25" s="6" t="s">
        <v>105</v>
      </c>
      <c r="AB25" s="6" t="s">
        <v>106</v>
      </c>
      <c r="AC25" s="6" t="s">
        <v>78</v>
      </c>
      <c r="AM25" s="5" t="s">
        <v>49</v>
      </c>
      <c r="AN25" s="6" t="s">
        <v>115</v>
      </c>
      <c r="AO25" s="6" t="s">
        <v>113</v>
      </c>
      <c r="AP25" s="6" t="s">
        <v>116</v>
      </c>
      <c r="BC25" s="5" t="s">
        <v>49</v>
      </c>
      <c r="BD25" s="6" t="s">
        <v>133</v>
      </c>
      <c r="BE25" s="6" t="s">
        <v>47</v>
      </c>
      <c r="BF25" s="6" t="s">
        <v>47</v>
      </c>
      <c r="BG25" s="6" t="s">
        <v>47</v>
      </c>
      <c r="BH25" s="6" t="s">
        <v>47</v>
      </c>
      <c r="BI25" s="6" t="s">
        <v>47</v>
      </c>
      <c r="BW25" s="5" t="s">
        <v>49</v>
      </c>
      <c r="BX25" s="6" t="s">
        <v>146</v>
      </c>
      <c r="BY25" s="6" t="s">
        <v>149</v>
      </c>
      <c r="BZ25" s="6" t="s">
        <v>147</v>
      </c>
      <c r="CA25" s="6" t="s">
        <v>78</v>
      </c>
      <c r="CB25" s="6" t="s">
        <v>78</v>
      </c>
      <c r="CC25" s="6" t="s">
        <v>144</v>
      </c>
    </row>
    <row r="26" spans="12:82" ht="15" thickBot="1" x14ac:dyDescent="0.35">
      <c r="L26" s="5" t="s">
        <v>50</v>
      </c>
      <c r="M26" s="6" t="s">
        <v>78</v>
      </c>
      <c r="N26" s="6" t="s">
        <v>78</v>
      </c>
      <c r="O26" s="6" t="s">
        <v>78</v>
      </c>
      <c r="Z26" s="5" t="s">
        <v>50</v>
      </c>
      <c r="AA26" s="6" t="s">
        <v>107</v>
      </c>
      <c r="AB26" s="6" t="s">
        <v>106</v>
      </c>
      <c r="AC26" s="6" t="s">
        <v>78</v>
      </c>
      <c r="AM26" s="5" t="s">
        <v>50</v>
      </c>
      <c r="AN26" s="6" t="s">
        <v>115</v>
      </c>
      <c r="AO26" s="6" t="s">
        <v>113</v>
      </c>
      <c r="AP26" s="6" t="s">
        <v>116</v>
      </c>
      <c r="BC26" s="5" t="s">
        <v>50</v>
      </c>
      <c r="BD26" s="6" t="s">
        <v>133</v>
      </c>
      <c r="BE26" s="6" t="s">
        <v>47</v>
      </c>
      <c r="BF26" s="6" t="s">
        <v>47</v>
      </c>
      <c r="BG26" s="6" t="s">
        <v>47</v>
      </c>
      <c r="BH26" s="6" t="s">
        <v>47</v>
      </c>
      <c r="BI26" s="6" t="s">
        <v>47</v>
      </c>
      <c r="BW26" s="5" t="s">
        <v>50</v>
      </c>
      <c r="BX26" s="6" t="s">
        <v>146</v>
      </c>
      <c r="BY26" s="6" t="s">
        <v>149</v>
      </c>
      <c r="BZ26" s="6" t="s">
        <v>147</v>
      </c>
      <c r="CA26" s="6" t="s">
        <v>78</v>
      </c>
      <c r="CB26" s="6" t="s">
        <v>78</v>
      </c>
      <c r="CC26" s="6" t="s">
        <v>144</v>
      </c>
    </row>
    <row r="27" spans="12:82" ht="15" thickBot="1" x14ac:dyDescent="0.35">
      <c r="L27" s="5" t="s">
        <v>51</v>
      </c>
      <c r="M27" s="6" t="s">
        <v>78</v>
      </c>
      <c r="N27" s="6" t="s">
        <v>78</v>
      </c>
      <c r="O27" s="6" t="s">
        <v>78</v>
      </c>
      <c r="Z27" s="5" t="s">
        <v>51</v>
      </c>
      <c r="AA27" s="6" t="s">
        <v>107</v>
      </c>
      <c r="AB27" s="6" t="s">
        <v>108</v>
      </c>
      <c r="AC27" s="6" t="s">
        <v>78</v>
      </c>
      <c r="AM27" s="5" t="s">
        <v>51</v>
      </c>
      <c r="AN27" s="6" t="s">
        <v>115</v>
      </c>
      <c r="AO27" s="6" t="s">
        <v>117</v>
      </c>
      <c r="AP27" s="6" t="s">
        <v>118</v>
      </c>
      <c r="BC27" s="5" t="s">
        <v>51</v>
      </c>
      <c r="BD27" s="6" t="s">
        <v>47</v>
      </c>
      <c r="BE27" s="6" t="s">
        <v>47</v>
      </c>
      <c r="BF27" s="6" t="s">
        <v>47</v>
      </c>
      <c r="BG27" s="6" t="s">
        <v>47</v>
      </c>
      <c r="BH27" s="6" t="s">
        <v>47</v>
      </c>
      <c r="BI27" s="6" t="s">
        <v>47</v>
      </c>
      <c r="BW27" s="5" t="s">
        <v>51</v>
      </c>
      <c r="BX27" s="6" t="s">
        <v>78</v>
      </c>
      <c r="BY27" s="6" t="s">
        <v>149</v>
      </c>
      <c r="BZ27" s="6" t="s">
        <v>78</v>
      </c>
      <c r="CA27" s="6" t="s">
        <v>78</v>
      </c>
      <c r="CB27" s="6" t="s">
        <v>78</v>
      </c>
      <c r="CC27" s="6" t="s">
        <v>144</v>
      </c>
    </row>
    <row r="28" spans="12:82" ht="15" thickBot="1" x14ac:dyDescent="0.35">
      <c r="L28" s="5" t="s">
        <v>53</v>
      </c>
      <c r="M28" s="6" t="s">
        <v>78</v>
      </c>
      <c r="N28" s="6" t="s">
        <v>78</v>
      </c>
      <c r="O28" s="6" t="s">
        <v>78</v>
      </c>
      <c r="Z28" s="5" t="s">
        <v>53</v>
      </c>
      <c r="AA28" s="6" t="s">
        <v>107</v>
      </c>
      <c r="AB28" s="6" t="s">
        <v>78</v>
      </c>
      <c r="AC28" s="6" t="s">
        <v>78</v>
      </c>
      <c r="AM28" s="5" t="s">
        <v>53</v>
      </c>
      <c r="AN28" s="6" t="s">
        <v>78</v>
      </c>
      <c r="AO28" s="6" t="s">
        <v>117</v>
      </c>
      <c r="AP28" s="6" t="s">
        <v>119</v>
      </c>
      <c r="BC28" s="5" t="s">
        <v>53</v>
      </c>
      <c r="BD28" s="6" t="s">
        <v>47</v>
      </c>
      <c r="BE28" s="6" t="s">
        <v>47</v>
      </c>
      <c r="BF28" s="6" t="s">
        <v>47</v>
      </c>
      <c r="BG28" s="6" t="s">
        <v>47</v>
      </c>
      <c r="BH28" s="6" t="s">
        <v>47</v>
      </c>
      <c r="BI28" s="6" t="s">
        <v>47</v>
      </c>
      <c r="BW28" s="5" t="s">
        <v>53</v>
      </c>
      <c r="BX28" s="6" t="s">
        <v>78</v>
      </c>
      <c r="BY28" s="6" t="s">
        <v>149</v>
      </c>
      <c r="BZ28" s="6" t="s">
        <v>78</v>
      </c>
      <c r="CA28" s="6" t="s">
        <v>78</v>
      </c>
      <c r="CB28" s="6" t="s">
        <v>78</v>
      </c>
      <c r="CC28" s="6" t="s">
        <v>78</v>
      </c>
    </row>
    <row r="29" spans="12:82" ht="15" thickBot="1" x14ac:dyDescent="0.35">
      <c r="L29" s="5" t="s">
        <v>54</v>
      </c>
      <c r="M29" s="6" t="s">
        <v>78</v>
      </c>
      <c r="N29" s="6" t="s">
        <v>78</v>
      </c>
      <c r="O29" s="6" t="s">
        <v>78</v>
      </c>
      <c r="Z29" s="5" t="s">
        <v>54</v>
      </c>
      <c r="AA29" s="6" t="s">
        <v>107</v>
      </c>
      <c r="AB29" s="6" t="s">
        <v>78</v>
      </c>
      <c r="AC29" s="6" t="s">
        <v>78</v>
      </c>
      <c r="AM29" s="5" t="s">
        <v>54</v>
      </c>
      <c r="AN29" s="6" t="s">
        <v>78</v>
      </c>
      <c r="AO29" s="6" t="s">
        <v>117</v>
      </c>
      <c r="AP29" s="6" t="s">
        <v>119</v>
      </c>
      <c r="BC29" s="5" t="s">
        <v>54</v>
      </c>
      <c r="BD29" s="6" t="s">
        <v>47</v>
      </c>
      <c r="BE29" s="6" t="s">
        <v>47</v>
      </c>
      <c r="BF29" s="6" t="s">
        <v>47</v>
      </c>
      <c r="BG29" s="6" t="s">
        <v>47</v>
      </c>
      <c r="BH29" s="6" t="s">
        <v>47</v>
      </c>
      <c r="BI29" s="6" t="s">
        <v>47</v>
      </c>
      <c r="BW29" s="5" t="s">
        <v>54</v>
      </c>
      <c r="BX29" s="6" t="s">
        <v>78</v>
      </c>
      <c r="BY29" s="6" t="s">
        <v>149</v>
      </c>
      <c r="BZ29" s="6" t="s">
        <v>78</v>
      </c>
      <c r="CA29" s="6" t="s">
        <v>78</v>
      </c>
      <c r="CB29" s="6" t="s">
        <v>78</v>
      </c>
      <c r="CC29" s="6" t="s">
        <v>78</v>
      </c>
    </row>
    <row r="30" spans="12:82" ht="18.600000000000001" thickBot="1" x14ac:dyDescent="0.35">
      <c r="L30" s="1"/>
      <c r="Z30" s="1"/>
      <c r="AM30" s="1"/>
      <c r="BC30" s="1"/>
      <c r="BW30" s="1"/>
    </row>
    <row r="31" spans="12:82" ht="15" thickBot="1" x14ac:dyDescent="0.35">
      <c r="L31" s="5" t="s">
        <v>55</v>
      </c>
      <c r="M31" s="5" t="s">
        <v>22</v>
      </c>
      <c r="N31" s="5" t="s">
        <v>23</v>
      </c>
      <c r="O31" s="5" t="s">
        <v>24</v>
      </c>
      <c r="Z31" s="5" t="s">
        <v>55</v>
      </c>
      <c r="AA31" s="5" t="s">
        <v>22</v>
      </c>
      <c r="AB31" s="5" t="s">
        <v>23</v>
      </c>
      <c r="AC31" s="5" t="s">
        <v>24</v>
      </c>
      <c r="AM31" s="5" t="s">
        <v>55</v>
      </c>
      <c r="AN31" s="5" t="s">
        <v>22</v>
      </c>
      <c r="AO31" s="5" t="s">
        <v>23</v>
      </c>
      <c r="AP31" s="5" t="s">
        <v>24</v>
      </c>
      <c r="BC31" s="5" t="s">
        <v>55</v>
      </c>
      <c r="BD31" s="5" t="s">
        <v>22</v>
      </c>
      <c r="BE31" s="5" t="s">
        <v>23</v>
      </c>
      <c r="BF31" s="5" t="s">
        <v>24</v>
      </c>
      <c r="BG31" s="5" t="s">
        <v>121</v>
      </c>
      <c r="BH31" s="5" t="s">
        <v>122</v>
      </c>
      <c r="BI31" s="5" t="s">
        <v>123</v>
      </c>
      <c r="BW31" s="5" t="s">
        <v>55</v>
      </c>
      <c r="BX31" s="5" t="s">
        <v>22</v>
      </c>
      <c r="BY31" s="5" t="s">
        <v>23</v>
      </c>
      <c r="BZ31" s="5" t="s">
        <v>24</v>
      </c>
      <c r="CA31" s="5" t="s">
        <v>121</v>
      </c>
      <c r="CB31" s="5" t="s">
        <v>122</v>
      </c>
      <c r="CC31" s="5" t="s">
        <v>123</v>
      </c>
    </row>
    <row r="32" spans="12:82" ht="15" thickBot="1" x14ac:dyDescent="0.35">
      <c r="L32" s="5" t="s">
        <v>37</v>
      </c>
      <c r="M32" s="6">
        <v>75.8</v>
      </c>
      <c r="N32" s="6">
        <v>43.9</v>
      </c>
      <c r="O32" s="6">
        <v>526.29999999999995</v>
      </c>
      <c r="Z32" s="5" t="s">
        <v>37</v>
      </c>
      <c r="AA32" s="6">
        <v>109.3</v>
      </c>
      <c r="AB32" s="6">
        <v>81.599999999999994</v>
      </c>
      <c r="AC32" s="6">
        <v>0</v>
      </c>
      <c r="AM32" s="5" t="s">
        <v>37</v>
      </c>
      <c r="AN32" s="6">
        <v>139</v>
      </c>
      <c r="AO32" s="6">
        <v>291</v>
      </c>
      <c r="AP32" s="6">
        <v>570</v>
      </c>
      <c r="BC32" s="5" t="s">
        <v>37</v>
      </c>
      <c r="BD32" s="6">
        <v>263</v>
      </c>
      <c r="BE32" s="6">
        <v>709</v>
      </c>
      <c r="BF32" s="6">
        <v>28</v>
      </c>
      <c r="BG32" s="6">
        <v>820</v>
      </c>
      <c r="BH32" s="6">
        <v>707</v>
      </c>
      <c r="BI32" s="6">
        <v>338</v>
      </c>
      <c r="BW32" s="5" t="s">
        <v>37</v>
      </c>
      <c r="BX32" s="6">
        <v>135500</v>
      </c>
      <c r="BY32" s="6">
        <v>729750</v>
      </c>
      <c r="BZ32" s="6">
        <v>133750</v>
      </c>
      <c r="CA32" s="6">
        <v>410000</v>
      </c>
      <c r="CB32" s="6">
        <v>424500</v>
      </c>
      <c r="CC32" s="6">
        <v>261250</v>
      </c>
    </row>
    <row r="33" spans="12:85" ht="15" thickBot="1" x14ac:dyDescent="0.35">
      <c r="L33" s="5" t="s">
        <v>41</v>
      </c>
      <c r="M33" s="6">
        <v>75.8</v>
      </c>
      <c r="N33" s="6">
        <v>43.9</v>
      </c>
      <c r="O33" s="6">
        <v>27.9</v>
      </c>
      <c r="Z33" s="5" t="s">
        <v>41</v>
      </c>
      <c r="AA33" s="6">
        <v>109.3</v>
      </c>
      <c r="AB33" s="6">
        <v>81.599999999999994</v>
      </c>
      <c r="AC33" s="6">
        <v>0</v>
      </c>
      <c r="AM33" s="5" t="s">
        <v>41</v>
      </c>
      <c r="AN33" s="6">
        <v>139</v>
      </c>
      <c r="AO33" s="6">
        <v>250</v>
      </c>
      <c r="AP33" s="6">
        <v>570</v>
      </c>
      <c r="BC33" s="5" t="s">
        <v>41</v>
      </c>
      <c r="BD33" s="6">
        <v>263</v>
      </c>
      <c r="BE33" s="6">
        <v>665</v>
      </c>
      <c r="BF33" s="6">
        <v>28</v>
      </c>
      <c r="BG33" s="6">
        <v>228</v>
      </c>
      <c r="BH33" s="6">
        <v>665</v>
      </c>
      <c r="BI33" s="6">
        <v>0</v>
      </c>
      <c r="BW33" s="5" t="s">
        <v>41</v>
      </c>
      <c r="BX33" s="6">
        <v>135500</v>
      </c>
      <c r="BY33" s="6">
        <v>692500</v>
      </c>
      <c r="BZ33" s="6">
        <v>133750</v>
      </c>
      <c r="CA33" s="6">
        <v>113750</v>
      </c>
      <c r="CB33" s="6">
        <v>382500</v>
      </c>
      <c r="CC33" s="6">
        <v>92500</v>
      </c>
    </row>
    <row r="34" spans="12:85" ht="15" thickBot="1" x14ac:dyDescent="0.35">
      <c r="L34" s="5" t="s">
        <v>43</v>
      </c>
      <c r="M34" s="6">
        <v>75.8</v>
      </c>
      <c r="N34" s="6">
        <v>43.9</v>
      </c>
      <c r="O34" s="6">
        <v>0</v>
      </c>
      <c r="Z34" s="5" t="s">
        <v>43</v>
      </c>
      <c r="AA34" s="6">
        <v>109.3</v>
      </c>
      <c r="AB34" s="6">
        <v>81.599999999999994</v>
      </c>
      <c r="AC34" s="6">
        <v>0</v>
      </c>
      <c r="AM34" s="5" t="s">
        <v>43</v>
      </c>
      <c r="AN34" s="6">
        <v>118</v>
      </c>
      <c r="AO34" s="6">
        <v>250</v>
      </c>
      <c r="AP34" s="6">
        <v>570</v>
      </c>
      <c r="BC34" s="5" t="s">
        <v>43</v>
      </c>
      <c r="BD34" s="6">
        <v>263</v>
      </c>
      <c r="BE34" s="6">
        <v>665</v>
      </c>
      <c r="BF34" s="6">
        <v>0</v>
      </c>
      <c r="BG34" s="6">
        <v>228</v>
      </c>
      <c r="BH34" s="6">
        <v>665</v>
      </c>
      <c r="BI34" s="6">
        <v>0</v>
      </c>
      <c r="BW34" s="5" t="s">
        <v>43</v>
      </c>
      <c r="BX34" s="6">
        <v>135500</v>
      </c>
      <c r="BY34" s="6">
        <v>692500</v>
      </c>
      <c r="BZ34" s="6">
        <v>120000</v>
      </c>
      <c r="CA34" s="6">
        <v>113750</v>
      </c>
      <c r="CB34" s="6">
        <v>382500</v>
      </c>
      <c r="CC34" s="6">
        <v>92500</v>
      </c>
    </row>
    <row r="35" spans="12:85" ht="15" thickBot="1" x14ac:dyDescent="0.35">
      <c r="L35" s="5" t="s">
        <v>45</v>
      </c>
      <c r="M35" s="6">
        <v>2.5</v>
      </c>
      <c r="N35" s="6">
        <v>43.9</v>
      </c>
      <c r="O35" s="6">
        <v>0</v>
      </c>
      <c r="Z35" s="5" t="s">
        <v>45</v>
      </c>
      <c r="AA35" s="6">
        <v>109.3</v>
      </c>
      <c r="AB35" s="6">
        <v>81.599999999999994</v>
      </c>
      <c r="AC35" s="6">
        <v>0</v>
      </c>
      <c r="AM35" s="5" t="s">
        <v>45</v>
      </c>
      <c r="AN35" s="6">
        <v>100</v>
      </c>
      <c r="AO35" s="6">
        <v>250</v>
      </c>
      <c r="AP35" s="6">
        <v>560</v>
      </c>
      <c r="BC35" s="5" t="s">
        <v>45</v>
      </c>
      <c r="BD35" s="6">
        <v>15</v>
      </c>
      <c r="BE35" s="6">
        <v>665</v>
      </c>
      <c r="BF35" s="6">
        <v>0</v>
      </c>
      <c r="BG35" s="6">
        <v>228</v>
      </c>
      <c r="BH35" s="6">
        <v>0</v>
      </c>
      <c r="BI35" s="6">
        <v>0</v>
      </c>
      <c r="BW35" s="5" t="s">
        <v>45</v>
      </c>
      <c r="BX35" s="6">
        <v>7500</v>
      </c>
      <c r="BY35" s="6">
        <v>692500</v>
      </c>
      <c r="BZ35" s="6">
        <v>7500</v>
      </c>
      <c r="CA35" s="6">
        <v>113750</v>
      </c>
      <c r="CB35" s="6">
        <v>0</v>
      </c>
      <c r="CC35" s="6">
        <v>92500</v>
      </c>
    </row>
    <row r="36" spans="12:85" ht="15" thickBot="1" x14ac:dyDescent="0.35">
      <c r="L36" s="5" t="s">
        <v>48</v>
      </c>
      <c r="M36" s="6">
        <v>2.5</v>
      </c>
      <c r="N36" s="6">
        <v>43.9</v>
      </c>
      <c r="O36" s="6">
        <v>0</v>
      </c>
      <c r="Z36" s="5" t="s">
        <v>48</v>
      </c>
      <c r="AA36" s="6">
        <v>109.3</v>
      </c>
      <c r="AB36" s="6">
        <v>81.599999999999994</v>
      </c>
      <c r="AC36" s="6">
        <v>0</v>
      </c>
      <c r="AM36" s="5" t="s">
        <v>48</v>
      </c>
      <c r="AN36" s="6">
        <v>100</v>
      </c>
      <c r="AO36" s="6">
        <v>250</v>
      </c>
      <c r="AP36" s="6">
        <v>560</v>
      </c>
      <c r="BC36" s="5" t="s">
        <v>48</v>
      </c>
      <c r="BD36" s="6">
        <v>15</v>
      </c>
      <c r="BE36" s="6">
        <v>665</v>
      </c>
      <c r="BF36" s="6">
        <v>0</v>
      </c>
      <c r="BG36" s="6">
        <v>228</v>
      </c>
      <c r="BH36" s="6">
        <v>0</v>
      </c>
      <c r="BI36" s="6">
        <v>0</v>
      </c>
      <c r="BW36" s="5" t="s">
        <v>48</v>
      </c>
      <c r="BX36" s="6">
        <v>7500</v>
      </c>
      <c r="BY36" s="6">
        <v>672500</v>
      </c>
      <c r="BZ36" s="6">
        <v>7500</v>
      </c>
      <c r="CA36" s="6">
        <v>113750</v>
      </c>
      <c r="CB36" s="6">
        <v>0</v>
      </c>
      <c r="CC36" s="6">
        <v>92500</v>
      </c>
    </row>
    <row r="37" spans="12:85" ht="15" thickBot="1" x14ac:dyDescent="0.35">
      <c r="L37" s="5" t="s">
        <v>49</v>
      </c>
      <c r="M37" s="6">
        <v>0</v>
      </c>
      <c r="N37" s="6">
        <v>17.899999999999999</v>
      </c>
      <c r="O37" s="6">
        <v>0</v>
      </c>
      <c r="Z37" s="5" t="s">
        <v>49</v>
      </c>
      <c r="AA37" s="6">
        <v>109.3</v>
      </c>
      <c r="AB37" s="6">
        <v>81.599999999999994</v>
      </c>
      <c r="AC37" s="6">
        <v>0</v>
      </c>
      <c r="AM37" s="5" t="s">
        <v>49</v>
      </c>
      <c r="AN37" s="6">
        <v>100</v>
      </c>
      <c r="AO37" s="6">
        <v>250</v>
      </c>
      <c r="AP37" s="6">
        <v>560</v>
      </c>
      <c r="BC37" s="5" t="s">
        <v>49</v>
      </c>
      <c r="BD37" s="6">
        <v>15</v>
      </c>
      <c r="BE37" s="6">
        <v>0</v>
      </c>
      <c r="BF37" s="6">
        <v>0</v>
      </c>
      <c r="BG37" s="6">
        <v>0</v>
      </c>
      <c r="BH37" s="6">
        <v>0</v>
      </c>
      <c r="BI37" s="6">
        <v>0</v>
      </c>
      <c r="BW37" s="5" t="s">
        <v>49</v>
      </c>
      <c r="BX37" s="6">
        <v>7500</v>
      </c>
      <c r="BY37" s="6">
        <v>197500</v>
      </c>
      <c r="BZ37" s="6">
        <v>7500</v>
      </c>
      <c r="CA37" s="6">
        <v>0</v>
      </c>
      <c r="CB37" s="6">
        <v>0</v>
      </c>
      <c r="CC37" s="6">
        <v>92500</v>
      </c>
    </row>
    <row r="38" spans="12:85" ht="15" thickBot="1" x14ac:dyDescent="0.35">
      <c r="L38" s="5" t="s">
        <v>50</v>
      </c>
      <c r="M38" s="6">
        <v>0</v>
      </c>
      <c r="N38" s="6">
        <v>0</v>
      </c>
      <c r="O38" s="6">
        <v>0</v>
      </c>
      <c r="Z38" s="5" t="s">
        <v>50</v>
      </c>
      <c r="AA38" s="6">
        <v>0.5</v>
      </c>
      <c r="AB38" s="6">
        <v>81.599999999999994</v>
      </c>
      <c r="AC38" s="6">
        <v>0</v>
      </c>
      <c r="AM38" s="5" t="s">
        <v>50</v>
      </c>
      <c r="AN38" s="6">
        <v>100</v>
      </c>
      <c r="AO38" s="6">
        <v>250</v>
      </c>
      <c r="AP38" s="6">
        <v>560</v>
      </c>
      <c r="BC38" s="5" t="s">
        <v>50</v>
      </c>
      <c r="BD38" s="6">
        <v>15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W38" s="5" t="s">
        <v>50</v>
      </c>
      <c r="BX38" s="6">
        <v>7500</v>
      </c>
      <c r="BY38" s="6">
        <v>197500</v>
      </c>
      <c r="BZ38" s="6">
        <v>7500</v>
      </c>
      <c r="CA38" s="6">
        <v>0</v>
      </c>
      <c r="CB38" s="6">
        <v>0</v>
      </c>
      <c r="CC38" s="6">
        <v>92500</v>
      </c>
    </row>
    <row r="39" spans="12:85" ht="15" thickBot="1" x14ac:dyDescent="0.35">
      <c r="L39" s="5" t="s">
        <v>51</v>
      </c>
      <c r="M39" s="6">
        <v>0</v>
      </c>
      <c r="N39" s="6">
        <v>0</v>
      </c>
      <c r="O39" s="6">
        <v>0</v>
      </c>
      <c r="Z39" s="5" t="s">
        <v>51</v>
      </c>
      <c r="AA39" s="6">
        <v>0.5</v>
      </c>
      <c r="AB39" s="6">
        <v>36.299999999999997</v>
      </c>
      <c r="AC39" s="6">
        <v>0</v>
      </c>
      <c r="AM39" s="5" t="s">
        <v>51</v>
      </c>
      <c r="AN39" s="6">
        <v>100</v>
      </c>
      <c r="AO39" s="6">
        <v>240</v>
      </c>
      <c r="AP39" s="6">
        <v>452.5</v>
      </c>
      <c r="BC39" s="5" t="s">
        <v>51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W39" s="5" t="s">
        <v>51</v>
      </c>
      <c r="BX39" s="6">
        <v>0</v>
      </c>
      <c r="BY39" s="6">
        <v>197500</v>
      </c>
      <c r="BZ39" s="6">
        <v>0</v>
      </c>
      <c r="CA39" s="6">
        <v>0</v>
      </c>
      <c r="CB39" s="6">
        <v>0</v>
      </c>
      <c r="CC39" s="6">
        <v>92500</v>
      </c>
    </row>
    <row r="40" spans="12:85" ht="15" thickBot="1" x14ac:dyDescent="0.35">
      <c r="L40" s="5" t="s">
        <v>53</v>
      </c>
      <c r="M40" s="6">
        <v>0</v>
      </c>
      <c r="N40" s="6">
        <v>0</v>
      </c>
      <c r="O40" s="6">
        <v>0</v>
      </c>
      <c r="Z40" s="5" t="s">
        <v>53</v>
      </c>
      <c r="AA40" s="6">
        <v>0.5</v>
      </c>
      <c r="AB40" s="6">
        <v>0</v>
      </c>
      <c r="AC40" s="6">
        <v>0</v>
      </c>
      <c r="AM40" s="5" t="s">
        <v>53</v>
      </c>
      <c r="AN40" s="6">
        <v>0</v>
      </c>
      <c r="AO40" s="6">
        <v>240</v>
      </c>
      <c r="AP40" s="6">
        <v>230</v>
      </c>
      <c r="BC40" s="5" t="s">
        <v>53</v>
      </c>
      <c r="BD40" s="6">
        <v>0</v>
      </c>
      <c r="BE40" s="6">
        <v>0</v>
      </c>
      <c r="BF40" s="6">
        <v>0</v>
      </c>
      <c r="BG40" s="6">
        <v>0</v>
      </c>
      <c r="BH40" s="6">
        <v>0</v>
      </c>
      <c r="BI40" s="6">
        <v>0</v>
      </c>
      <c r="BW40" s="5" t="s">
        <v>53</v>
      </c>
      <c r="BX40" s="6">
        <v>0</v>
      </c>
      <c r="BY40" s="6">
        <v>197500</v>
      </c>
      <c r="BZ40" s="6">
        <v>0</v>
      </c>
      <c r="CA40" s="6">
        <v>0</v>
      </c>
      <c r="CB40" s="6">
        <v>0</v>
      </c>
      <c r="CC40" s="6">
        <v>0</v>
      </c>
    </row>
    <row r="41" spans="12:85" ht="15" thickBot="1" x14ac:dyDescent="0.35">
      <c r="L41" s="5" t="s">
        <v>54</v>
      </c>
      <c r="M41" s="6">
        <v>0</v>
      </c>
      <c r="N41" s="6">
        <v>0</v>
      </c>
      <c r="O41" s="6">
        <v>0</v>
      </c>
      <c r="Z41" s="5" t="s">
        <v>54</v>
      </c>
      <c r="AA41" s="6">
        <v>0.5</v>
      </c>
      <c r="AB41" s="6">
        <v>0</v>
      </c>
      <c r="AC41" s="6">
        <v>0</v>
      </c>
      <c r="AM41" s="5" t="s">
        <v>54</v>
      </c>
      <c r="AN41" s="6">
        <v>0</v>
      </c>
      <c r="AO41" s="6">
        <v>240</v>
      </c>
      <c r="AP41" s="6">
        <v>230</v>
      </c>
      <c r="BC41" s="5" t="s">
        <v>54</v>
      </c>
      <c r="BD41" s="6">
        <v>0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W41" s="5" t="s">
        <v>54</v>
      </c>
      <c r="BX41" s="6">
        <v>0</v>
      </c>
      <c r="BY41" s="6">
        <v>197500</v>
      </c>
      <c r="BZ41" s="6">
        <v>0</v>
      </c>
      <c r="CA41" s="6">
        <v>0</v>
      </c>
      <c r="CB41" s="6">
        <v>0</v>
      </c>
      <c r="CC41" s="6">
        <v>0</v>
      </c>
    </row>
    <row r="42" spans="12:85" ht="18.600000000000001" thickBot="1" x14ac:dyDescent="0.35">
      <c r="L42" s="1"/>
      <c r="Z42" s="1"/>
      <c r="AM42" s="1"/>
      <c r="BC42" s="1"/>
      <c r="BW42" s="1"/>
    </row>
    <row r="43" spans="12:85" ht="15" thickBot="1" x14ac:dyDescent="0.35">
      <c r="L43" s="5" t="s">
        <v>56</v>
      </c>
      <c r="M43" s="5" t="s">
        <v>22</v>
      </c>
      <c r="N43" s="5" t="s">
        <v>23</v>
      </c>
      <c r="O43" s="5" t="s">
        <v>24</v>
      </c>
      <c r="P43" s="5" t="s">
        <v>57</v>
      </c>
      <c r="Q43" s="5" t="s">
        <v>58</v>
      </c>
      <c r="R43" s="5" t="s">
        <v>59</v>
      </c>
      <c r="S43" s="5" t="s">
        <v>60</v>
      </c>
      <c r="Z43" s="5" t="s">
        <v>56</v>
      </c>
      <c r="AA43" s="5" t="s">
        <v>22</v>
      </c>
      <c r="AB43" s="5" t="s">
        <v>23</v>
      </c>
      <c r="AC43" s="5" t="s">
        <v>24</v>
      </c>
      <c r="AD43" s="5" t="s">
        <v>57</v>
      </c>
      <c r="AE43" s="5" t="s">
        <v>58</v>
      </c>
      <c r="AF43" s="5" t="s">
        <v>59</v>
      </c>
      <c r="AG43" s="5" t="s">
        <v>60</v>
      </c>
      <c r="AM43" s="5" t="s">
        <v>56</v>
      </c>
      <c r="AN43" s="5" t="s">
        <v>22</v>
      </c>
      <c r="AO43" s="5" t="s">
        <v>23</v>
      </c>
      <c r="AP43" s="5" t="s">
        <v>24</v>
      </c>
      <c r="AQ43" s="5" t="s">
        <v>57</v>
      </c>
      <c r="AR43" s="5" t="s">
        <v>58</v>
      </c>
      <c r="AS43" s="5" t="s">
        <v>59</v>
      </c>
      <c r="AT43" s="5" t="s">
        <v>60</v>
      </c>
      <c r="BC43" s="5" t="s">
        <v>56</v>
      </c>
      <c r="BD43" s="5" t="s">
        <v>22</v>
      </c>
      <c r="BE43" s="5" t="s">
        <v>23</v>
      </c>
      <c r="BF43" s="5" t="s">
        <v>24</v>
      </c>
      <c r="BG43" s="5" t="s">
        <v>121</v>
      </c>
      <c r="BH43" s="5" t="s">
        <v>122</v>
      </c>
      <c r="BI43" s="5" t="s">
        <v>123</v>
      </c>
      <c r="BJ43" s="5" t="s">
        <v>57</v>
      </c>
      <c r="BK43" s="5" t="s">
        <v>58</v>
      </c>
      <c r="BL43" s="5" t="s">
        <v>59</v>
      </c>
      <c r="BM43" s="5" t="s">
        <v>60</v>
      </c>
      <c r="BW43" s="5" t="s">
        <v>56</v>
      </c>
      <c r="BX43" s="5" t="s">
        <v>22</v>
      </c>
      <c r="BY43" s="5" t="s">
        <v>23</v>
      </c>
      <c r="BZ43" s="5" t="s">
        <v>24</v>
      </c>
      <c r="CA43" s="5" t="s">
        <v>121</v>
      </c>
      <c r="CB43" s="5" t="s">
        <v>122</v>
      </c>
      <c r="CC43" s="5" t="s">
        <v>123</v>
      </c>
      <c r="CD43" s="5" t="s">
        <v>57</v>
      </c>
      <c r="CE43" s="5" t="s">
        <v>58</v>
      </c>
      <c r="CF43" s="5" t="s">
        <v>59</v>
      </c>
      <c r="CG43" s="5" t="s">
        <v>60</v>
      </c>
    </row>
    <row r="44" spans="12:85" ht="15" thickBot="1" x14ac:dyDescent="0.35">
      <c r="L44" s="5" t="s">
        <v>26</v>
      </c>
      <c r="M44" s="6">
        <v>75.8</v>
      </c>
      <c r="N44" s="6">
        <v>43.9</v>
      </c>
      <c r="O44" s="6">
        <v>0</v>
      </c>
      <c r="P44" s="6">
        <v>119.6</v>
      </c>
      <c r="Q44" s="6">
        <v>224</v>
      </c>
      <c r="R44" s="6">
        <v>104.4</v>
      </c>
      <c r="S44" s="6">
        <v>46.61</v>
      </c>
      <c r="T44">
        <f>SUM(M44:O44)</f>
        <v>119.69999999999999</v>
      </c>
      <c r="Z44" s="5" t="s">
        <v>26</v>
      </c>
      <c r="AA44" s="6">
        <v>109.3</v>
      </c>
      <c r="AB44" s="6">
        <v>81.599999999999994</v>
      </c>
      <c r="AC44" s="6">
        <v>0</v>
      </c>
      <c r="AD44" s="6">
        <v>190.9</v>
      </c>
      <c r="AE44" s="6">
        <v>72</v>
      </c>
      <c r="AF44" s="6">
        <v>-118.9</v>
      </c>
      <c r="AG44" s="6">
        <v>-165.14</v>
      </c>
      <c r="AM44" s="5" t="s">
        <v>26</v>
      </c>
      <c r="AN44" s="6">
        <v>118</v>
      </c>
      <c r="AO44" s="6">
        <v>250</v>
      </c>
      <c r="AP44" s="6">
        <v>560</v>
      </c>
      <c r="AQ44" s="6">
        <v>928</v>
      </c>
      <c r="AR44" s="6">
        <v>928</v>
      </c>
      <c r="AS44" s="6">
        <v>0</v>
      </c>
      <c r="AT44" s="6">
        <v>0</v>
      </c>
      <c r="BC44" s="5" t="s">
        <v>26</v>
      </c>
      <c r="BD44" s="6">
        <v>263</v>
      </c>
      <c r="BE44" s="6">
        <v>665</v>
      </c>
      <c r="BF44" s="6">
        <v>0</v>
      </c>
      <c r="BG44" s="6">
        <v>0</v>
      </c>
      <c r="BH44" s="6">
        <v>0</v>
      </c>
      <c r="BI44" s="6">
        <v>0</v>
      </c>
      <c r="BJ44" s="6">
        <v>928</v>
      </c>
      <c r="BK44" s="6">
        <v>928</v>
      </c>
      <c r="BL44" s="6">
        <v>0</v>
      </c>
      <c r="BM44" s="6">
        <v>0</v>
      </c>
      <c r="BW44" s="5" t="s">
        <v>26</v>
      </c>
      <c r="BX44" s="6">
        <v>135500</v>
      </c>
      <c r="BY44" s="6">
        <v>692500</v>
      </c>
      <c r="BZ44" s="6">
        <v>7500</v>
      </c>
      <c r="CA44" s="6">
        <v>0</v>
      </c>
      <c r="CB44" s="6">
        <v>0</v>
      </c>
      <c r="CC44" s="6">
        <v>92500</v>
      </c>
      <c r="CD44" s="6">
        <v>928000</v>
      </c>
      <c r="CE44" s="6">
        <v>928000</v>
      </c>
      <c r="CF44" s="6">
        <v>0</v>
      </c>
      <c r="CG44" s="6">
        <v>0</v>
      </c>
    </row>
    <row r="45" spans="12:85" ht="15" thickBot="1" x14ac:dyDescent="0.35">
      <c r="L45" s="5" t="s">
        <v>27</v>
      </c>
      <c r="M45" s="6">
        <v>75.8</v>
      </c>
      <c r="N45" s="6">
        <v>0</v>
      </c>
      <c r="O45" s="6">
        <v>0</v>
      </c>
      <c r="P45" s="6">
        <v>75.8</v>
      </c>
      <c r="Q45" s="6">
        <v>40</v>
      </c>
      <c r="R45" s="6">
        <v>-35.799999999999997</v>
      </c>
      <c r="S45" s="6">
        <v>-89.5</v>
      </c>
      <c r="T45">
        <f t="shared" ref="T45:T53" si="23">SUM(M45:O45)</f>
        <v>75.8</v>
      </c>
      <c r="Z45" s="5" t="s">
        <v>27</v>
      </c>
      <c r="AA45" s="6">
        <v>109.3</v>
      </c>
      <c r="AB45" s="6">
        <v>36.299999999999997</v>
      </c>
      <c r="AC45" s="6">
        <v>0</v>
      </c>
      <c r="AD45" s="6">
        <v>145.6</v>
      </c>
      <c r="AE45" s="6">
        <v>72</v>
      </c>
      <c r="AF45" s="6">
        <v>-73.599999999999994</v>
      </c>
      <c r="AG45" s="6">
        <v>-102.22</v>
      </c>
      <c r="AM45" s="5" t="s">
        <v>27</v>
      </c>
      <c r="AN45" s="6">
        <v>118</v>
      </c>
      <c r="AO45" s="6">
        <v>240</v>
      </c>
      <c r="AP45" s="6">
        <v>570</v>
      </c>
      <c r="AQ45" s="6">
        <v>928</v>
      </c>
      <c r="AR45" s="6">
        <v>928</v>
      </c>
      <c r="AS45" s="6">
        <v>0</v>
      </c>
      <c r="AT45" s="6">
        <v>0</v>
      </c>
      <c r="BC45" s="5" t="s">
        <v>27</v>
      </c>
      <c r="BD45" s="6">
        <v>263</v>
      </c>
      <c r="BE45" s="6">
        <v>0</v>
      </c>
      <c r="BF45" s="6">
        <v>0</v>
      </c>
      <c r="BG45" s="6">
        <v>0</v>
      </c>
      <c r="BH45" s="6">
        <v>665</v>
      </c>
      <c r="BI45" s="6">
        <v>0</v>
      </c>
      <c r="BJ45" s="6">
        <v>928</v>
      </c>
      <c r="BK45" s="6">
        <v>928</v>
      </c>
      <c r="BL45" s="6">
        <v>0</v>
      </c>
      <c r="BM45" s="6">
        <v>0</v>
      </c>
      <c r="BW45" s="5" t="s">
        <v>27</v>
      </c>
      <c r="BX45" s="6">
        <v>135500</v>
      </c>
      <c r="BY45" s="6">
        <v>197500</v>
      </c>
      <c r="BZ45" s="6">
        <v>120000</v>
      </c>
      <c r="CA45" s="6">
        <v>0</v>
      </c>
      <c r="CB45" s="6">
        <v>382500</v>
      </c>
      <c r="CC45" s="6">
        <v>92500</v>
      </c>
      <c r="CD45" s="6">
        <v>928000</v>
      </c>
      <c r="CE45" s="6">
        <v>928000</v>
      </c>
      <c r="CF45" s="6">
        <v>0</v>
      </c>
      <c r="CG45" s="6">
        <v>0</v>
      </c>
    </row>
    <row r="46" spans="12:85" ht="15" thickBot="1" x14ac:dyDescent="0.35">
      <c r="L46" s="5" t="s">
        <v>28</v>
      </c>
      <c r="M46" s="6">
        <v>0</v>
      </c>
      <c r="N46" s="6">
        <v>43.9</v>
      </c>
      <c r="O46" s="6">
        <v>0</v>
      </c>
      <c r="P46" s="6">
        <v>43.9</v>
      </c>
      <c r="Q46" s="6">
        <v>72</v>
      </c>
      <c r="R46" s="6">
        <v>28.1</v>
      </c>
      <c r="S46" s="6">
        <v>39.03</v>
      </c>
      <c r="T46">
        <f t="shared" si="23"/>
        <v>43.9</v>
      </c>
      <c r="Z46" s="5" t="s">
        <v>28</v>
      </c>
      <c r="AA46" s="6">
        <v>0.5</v>
      </c>
      <c r="AB46" s="6">
        <v>81.599999999999994</v>
      </c>
      <c r="AC46" s="6">
        <v>0</v>
      </c>
      <c r="AD46" s="6">
        <v>82.1</v>
      </c>
      <c r="AE46" s="6">
        <v>49</v>
      </c>
      <c r="AF46" s="6">
        <v>-33.1</v>
      </c>
      <c r="AG46" s="6">
        <v>-67.55</v>
      </c>
      <c r="AM46" s="5" t="s">
        <v>28</v>
      </c>
      <c r="AN46" s="6">
        <v>100</v>
      </c>
      <c r="AO46" s="6">
        <v>291</v>
      </c>
      <c r="AP46" s="6">
        <v>560</v>
      </c>
      <c r="AQ46" s="6">
        <v>951</v>
      </c>
      <c r="AR46" s="6">
        <v>951</v>
      </c>
      <c r="AS46" s="6">
        <v>0</v>
      </c>
      <c r="AT46" s="6">
        <v>0</v>
      </c>
      <c r="BC46" s="5" t="s">
        <v>28</v>
      </c>
      <c r="BD46" s="6">
        <v>15</v>
      </c>
      <c r="BE46" s="6">
        <v>709</v>
      </c>
      <c r="BF46" s="6">
        <v>0</v>
      </c>
      <c r="BG46" s="6">
        <v>228</v>
      </c>
      <c r="BH46" s="6">
        <v>0</v>
      </c>
      <c r="BI46" s="6">
        <v>0</v>
      </c>
      <c r="BJ46" s="6">
        <v>952</v>
      </c>
      <c r="BK46" s="6">
        <v>951</v>
      </c>
      <c r="BL46" s="6">
        <v>-1</v>
      </c>
      <c r="BM46" s="6">
        <v>-0.11</v>
      </c>
      <c r="BW46" s="5" t="s">
        <v>28</v>
      </c>
      <c r="BX46" s="6">
        <v>7500</v>
      </c>
      <c r="BY46" s="6">
        <v>729750</v>
      </c>
      <c r="BZ46" s="6">
        <v>7500</v>
      </c>
      <c r="CA46" s="6">
        <v>113750</v>
      </c>
      <c r="CB46" s="6">
        <v>0</v>
      </c>
      <c r="CC46" s="6">
        <v>92500</v>
      </c>
      <c r="CD46" s="6">
        <v>951000</v>
      </c>
      <c r="CE46" s="6">
        <v>951000</v>
      </c>
      <c r="CF46" s="6">
        <v>0</v>
      </c>
      <c r="CG46" s="6">
        <v>0</v>
      </c>
    </row>
    <row r="47" spans="12:85" ht="15" thickBot="1" x14ac:dyDescent="0.35">
      <c r="L47" s="5" t="s">
        <v>29</v>
      </c>
      <c r="M47" s="6">
        <v>75.8</v>
      </c>
      <c r="N47" s="6">
        <v>0</v>
      </c>
      <c r="O47" s="6">
        <v>0</v>
      </c>
      <c r="P47" s="6">
        <v>75.8</v>
      </c>
      <c r="Q47" s="6">
        <v>0</v>
      </c>
      <c r="R47" s="6">
        <v>-75.8</v>
      </c>
      <c r="S47" s="6">
        <v>0</v>
      </c>
      <c r="T47">
        <f t="shared" si="23"/>
        <v>75.8</v>
      </c>
      <c r="Z47" s="5" t="s">
        <v>29</v>
      </c>
      <c r="AA47" s="6">
        <v>109.3</v>
      </c>
      <c r="AB47" s="6">
        <v>0</v>
      </c>
      <c r="AC47" s="6">
        <v>0</v>
      </c>
      <c r="AD47" s="6">
        <v>109.3</v>
      </c>
      <c r="AE47" s="6">
        <v>30</v>
      </c>
      <c r="AF47" s="6">
        <v>-79.3</v>
      </c>
      <c r="AG47" s="6">
        <v>-264.33</v>
      </c>
      <c r="AM47" s="5" t="s">
        <v>29</v>
      </c>
      <c r="AN47" s="6">
        <v>139</v>
      </c>
      <c r="AO47" s="6">
        <v>240</v>
      </c>
      <c r="AP47" s="6">
        <v>570</v>
      </c>
      <c r="AQ47" s="6">
        <v>949</v>
      </c>
      <c r="AR47" s="6">
        <v>970</v>
      </c>
      <c r="AS47" s="6">
        <v>21</v>
      </c>
      <c r="AT47" s="6">
        <v>2.16</v>
      </c>
      <c r="BC47" s="5" t="s">
        <v>29</v>
      </c>
      <c r="BD47" s="6">
        <v>263</v>
      </c>
      <c r="BE47" s="6">
        <v>0</v>
      </c>
      <c r="BF47" s="6">
        <v>0</v>
      </c>
      <c r="BG47" s="6">
        <v>0</v>
      </c>
      <c r="BH47" s="6">
        <v>707</v>
      </c>
      <c r="BI47" s="6">
        <v>0</v>
      </c>
      <c r="BJ47" s="6">
        <v>970</v>
      </c>
      <c r="BK47" s="6">
        <v>970</v>
      </c>
      <c r="BL47" s="6">
        <v>0</v>
      </c>
      <c r="BM47" s="6">
        <v>0</v>
      </c>
      <c r="BW47" s="5" t="s">
        <v>29</v>
      </c>
      <c r="BX47" s="6">
        <v>135500</v>
      </c>
      <c r="BY47" s="6">
        <v>197500</v>
      </c>
      <c r="BZ47" s="6">
        <v>120000</v>
      </c>
      <c r="CA47" s="6">
        <v>0</v>
      </c>
      <c r="CB47" s="6">
        <v>424500</v>
      </c>
      <c r="CC47" s="6">
        <v>92500</v>
      </c>
      <c r="CD47" s="6">
        <v>970000</v>
      </c>
      <c r="CE47" s="6">
        <v>970000</v>
      </c>
      <c r="CF47" s="6">
        <v>0</v>
      </c>
      <c r="CG47" s="6">
        <v>0</v>
      </c>
    </row>
    <row r="48" spans="12:85" ht="15" thickBot="1" x14ac:dyDescent="0.35">
      <c r="L48" s="5" t="s">
        <v>30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>
        <f t="shared" si="23"/>
        <v>0</v>
      </c>
      <c r="Z48" s="5" t="s">
        <v>30</v>
      </c>
      <c r="AA48" s="6">
        <v>109.3</v>
      </c>
      <c r="AB48" s="6">
        <v>81.599999999999994</v>
      </c>
      <c r="AC48" s="6">
        <v>0</v>
      </c>
      <c r="AD48" s="6">
        <v>190.9</v>
      </c>
      <c r="AE48" s="6">
        <v>420</v>
      </c>
      <c r="AF48" s="6">
        <v>229.1</v>
      </c>
      <c r="AG48" s="6">
        <v>54.55</v>
      </c>
      <c r="AM48" s="5" t="s">
        <v>30</v>
      </c>
      <c r="AN48" s="6">
        <v>100</v>
      </c>
      <c r="AO48" s="6">
        <v>250</v>
      </c>
      <c r="AP48" s="6">
        <v>230</v>
      </c>
      <c r="AQ48" s="6">
        <v>580</v>
      </c>
      <c r="AR48" s="6">
        <v>580</v>
      </c>
      <c r="AS48" s="6">
        <v>0</v>
      </c>
      <c r="AT48" s="6">
        <v>0</v>
      </c>
      <c r="BC48" s="5" t="s">
        <v>30</v>
      </c>
      <c r="BD48" s="6">
        <v>15</v>
      </c>
      <c r="BE48" s="6">
        <v>0</v>
      </c>
      <c r="BF48" s="6">
        <v>0</v>
      </c>
      <c r="BG48" s="6">
        <v>228</v>
      </c>
      <c r="BH48" s="6">
        <v>0</v>
      </c>
      <c r="BI48" s="6">
        <v>338</v>
      </c>
      <c r="BJ48" s="6">
        <v>581</v>
      </c>
      <c r="BK48" s="6">
        <v>580</v>
      </c>
      <c r="BL48" s="6">
        <v>-1</v>
      </c>
      <c r="BM48" s="6">
        <v>-0.17</v>
      </c>
      <c r="BW48" s="5" t="s">
        <v>30</v>
      </c>
      <c r="BX48" s="6">
        <v>7500</v>
      </c>
      <c r="BY48" s="6">
        <v>197500</v>
      </c>
      <c r="BZ48" s="6">
        <v>0</v>
      </c>
      <c r="CA48" s="6">
        <v>113750</v>
      </c>
      <c r="CB48" s="6">
        <v>0</v>
      </c>
      <c r="CC48" s="6">
        <v>261250</v>
      </c>
      <c r="CD48" s="6">
        <v>580000</v>
      </c>
      <c r="CE48" s="6">
        <v>580000</v>
      </c>
      <c r="CF48" s="6">
        <v>0</v>
      </c>
      <c r="CG48" s="6">
        <v>0</v>
      </c>
    </row>
    <row r="49" spans="12:85" ht="15" thickBot="1" x14ac:dyDescent="0.35">
      <c r="L49" s="5" t="s">
        <v>31</v>
      </c>
      <c r="M49" s="6">
        <v>0</v>
      </c>
      <c r="N49" s="6">
        <v>17.899999999999999</v>
      </c>
      <c r="O49" s="6">
        <v>0</v>
      </c>
      <c r="P49" s="6">
        <v>17.899999999999999</v>
      </c>
      <c r="Q49" s="6">
        <v>20</v>
      </c>
      <c r="R49" s="6">
        <v>2.1</v>
      </c>
      <c r="S49" s="6">
        <v>10.5</v>
      </c>
      <c r="T49">
        <f t="shared" si="23"/>
        <v>17.899999999999999</v>
      </c>
      <c r="Z49" s="5" t="s">
        <v>31</v>
      </c>
      <c r="AA49" s="6">
        <v>0.5</v>
      </c>
      <c r="AB49" s="6">
        <v>81.599999999999994</v>
      </c>
      <c r="AC49" s="6">
        <v>0</v>
      </c>
      <c r="AD49" s="6">
        <v>82.1</v>
      </c>
      <c r="AE49" s="6">
        <v>180</v>
      </c>
      <c r="AF49" s="6">
        <v>97.9</v>
      </c>
      <c r="AG49" s="6">
        <v>54.39</v>
      </c>
      <c r="AM49" s="5" t="s">
        <v>31</v>
      </c>
      <c r="AN49" s="6">
        <v>0</v>
      </c>
      <c r="AO49" s="6">
        <v>250</v>
      </c>
      <c r="AP49" s="6">
        <v>570</v>
      </c>
      <c r="AQ49" s="6">
        <v>820</v>
      </c>
      <c r="AR49" s="6">
        <v>820</v>
      </c>
      <c r="AS49" s="6">
        <v>0</v>
      </c>
      <c r="AT49" s="6">
        <v>0</v>
      </c>
      <c r="BC49" s="5" t="s">
        <v>31</v>
      </c>
      <c r="BD49" s="6">
        <v>0</v>
      </c>
      <c r="BE49" s="6">
        <v>0</v>
      </c>
      <c r="BF49" s="6">
        <v>0</v>
      </c>
      <c r="BG49" s="6">
        <v>820</v>
      </c>
      <c r="BH49" s="6">
        <v>0</v>
      </c>
      <c r="BI49" s="6">
        <v>0</v>
      </c>
      <c r="BJ49" s="6">
        <v>820</v>
      </c>
      <c r="BK49" s="6">
        <v>820</v>
      </c>
      <c r="BL49" s="6">
        <v>0</v>
      </c>
      <c r="BM49" s="6">
        <v>0</v>
      </c>
      <c r="BW49" s="5" t="s">
        <v>31</v>
      </c>
      <c r="BX49" s="6">
        <v>0</v>
      </c>
      <c r="BY49" s="6">
        <v>197500</v>
      </c>
      <c r="BZ49" s="6">
        <v>120000</v>
      </c>
      <c r="CA49" s="6">
        <v>410000</v>
      </c>
      <c r="CB49" s="6">
        <v>0</v>
      </c>
      <c r="CC49" s="6">
        <v>92500</v>
      </c>
      <c r="CD49" s="6">
        <v>820000</v>
      </c>
      <c r="CE49" s="6">
        <v>820000</v>
      </c>
      <c r="CF49" s="6">
        <v>0</v>
      </c>
      <c r="CG49" s="6">
        <v>0</v>
      </c>
    </row>
    <row r="50" spans="12:85" ht="15" thickBot="1" x14ac:dyDescent="0.35">
      <c r="L50" s="5" t="s">
        <v>32</v>
      </c>
      <c r="M50" s="6">
        <v>75.8</v>
      </c>
      <c r="N50" s="6">
        <v>43.9</v>
      </c>
      <c r="O50" s="6">
        <v>526.29999999999995</v>
      </c>
      <c r="P50" s="6">
        <v>645.9</v>
      </c>
      <c r="Q50" s="6">
        <v>648</v>
      </c>
      <c r="R50" s="6">
        <v>2.1</v>
      </c>
      <c r="S50" s="6">
        <v>0.32</v>
      </c>
      <c r="T50">
        <f t="shared" si="23"/>
        <v>646</v>
      </c>
      <c r="Z50" s="5" t="s">
        <v>32</v>
      </c>
      <c r="AA50" s="6">
        <v>109.3</v>
      </c>
      <c r="AB50" s="6">
        <v>81.599999999999994</v>
      </c>
      <c r="AC50" s="6">
        <v>0</v>
      </c>
      <c r="AD50" s="6">
        <v>190.9</v>
      </c>
      <c r="AE50" s="6">
        <v>1</v>
      </c>
      <c r="AF50" s="6">
        <v>-189.9</v>
      </c>
      <c r="AG50" s="6">
        <v>-18990</v>
      </c>
      <c r="AM50" s="5" t="s">
        <v>32</v>
      </c>
      <c r="AN50" s="6">
        <v>139</v>
      </c>
      <c r="AO50" s="6">
        <v>291</v>
      </c>
      <c r="AP50" s="6">
        <v>570</v>
      </c>
      <c r="AQ50" s="6">
        <v>1000</v>
      </c>
      <c r="AR50" s="6">
        <v>999</v>
      </c>
      <c r="AS50" s="6">
        <v>-1</v>
      </c>
      <c r="AT50" s="6">
        <v>-0.1</v>
      </c>
      <c r="BC50" s="5" t="s">
        <v>32</v>
      </c>
      <c r="BD50" s="6">
        <v>263</v>
      </c>
      <c r="BE50" s="6">
        <v>709</v>
      </c>
      <c r="BF50" s="6">
        <v>28</v>
      </c>
      <c r="BG50" s="6">
        <v>0</v>
      </c>
      <c r="BH50" s="6">
        <v>0</v>
      </c>
      <c r="BI50" s="6">
        <v>0</v>
      </c>
      <c r="BJ50" s="6">
        <v>1000</v>
      </c>
      <c r="BK50" s="6">
        <v>999</v>
      </c>
      <c r="BL50" s="6">
        <v>-1</v>
      </c>
      <c r="BM50" s="6">
        <v>-0.1</v>
      </c>
      <c r="BW50" s="5" t="s">
        <v>32</v>
      </c>
      <c r="BX50" s="6">
        <v>135500</v>
      </c>
      <c r="BY50" s="6">
        <v>729750</v>
      </c>
      <c r="BZ50" s="6">
        <v>133750</v>
      </c>
      <c r="CA50" s="6">
        <v>0</v>
      </c>
      <c r="CB50" s="6">
        <v>0</v>
      </c>
      <c r="CC50" s="6">
        <v>0</v>
      </c>
      <c r="CD50" s="6">
        <v>999000</v>
      </c>
      <c r="CE50" s="6">
        <v>999000</v>
      </c>
      <c r="CF50" s="6">
        <v>0</v>
      </c>
      <c r="CG50" s="6">
        <v>0</v>
      </c>
    </row>
    <row r="51" spans="12:85" ht="15" thickBot="1" x14ac:dyDescent="0.35">
      <c r="L51" s="5" t="s">
        <v>33</v>
      </c>
      <c r="M51" s="6">
        <v>0</v>
      </c>
      <c r="N51" s="6">
        <v>43.9</v>
      </c>
      <c r="O51" s="6">
        <v>27.9</v>
      </c>
      <c r="P51" s="6">
        <v>71.8</v>
      </c>
      <c r="Q51" s="6">
        <v>72</v>
      </c>
      <c r="R51" s="6">
        <v>0.2</v>
      </c>
      <c r="S51" s="6">
        <v>0.28000000000000003</v>
      </c>
      <c r="T51">
        <f t="shared" si="23"/>
        <v>71.8</v>
      </c>
      <c r="Z51" s="5" t="s">
        <v>33</v>
      </c>
      <c r="AA51" s="6">
        <v>0.5</v>
      </c>
      <c r="AB51" s="6">
        <v>81.599999999999994</v>
      </c>
      <c r="AC51" s="6">
        <v>0</v>
      </c>
      <c r="AD51" s="6">
        <v>82.1</v>
      </c>
      <c r="AE51" s="6">
        <v>80</v>
      </c>
      <c r="AF51" s="6">
        <v>-2.1</v>
      </c>
      <c r="AG51" s="6">
        <v>-2.63</v>
      </c>
      <c r="AM51" s="5" t="s">
        <v>33</v>
      </c>
      <c r="AN51" s="6">
        <v>100</v>
      </c>
      <c r="AO51" s="6">
        <v>250</v>
      </c>
      <c r="AP51" s="6">
        <v>570</v>
      </c>
      <c r="AQ51" s="6">
        <v>920</v>
      </c>
      <c r="AR51" s="6">
        <v>920</v>
      </c>
      <c r="AS51" s="6">
        <v>0</v>
      </c>
      <c r="AT51" s="6">
        <v>0</v>
      </c>
      <c r="BC51" s="5" t="s">
        <v>33</v>
      </c>
      <c r="BD51" s="6">
        <v>0</v>
      </c>
      <c r="BE51" s="6">
        <v>665</v>
      </c>
      <c r="BF51" s="6">
        <v>28</v>
      </c>
      <c r="BG51" s="6">
        <v>228</v>
      </c>
      <c r="BH51" s="6">
        <v>0</v>
      </c>
      <c r="BI51" s="6">
        <v>0</v>
      </c>
      <c r="BJ51" s="6">
        <v>921</v>
      </c>
      <c r="BK51" s="6">
        <v>920</v>
      </c>
      <c r="BL51" s="6">
        <v>-1</v>
      </c>
      <c r="BM51" s="6">
        <v>-0.11</v>
      </c>
      <c r="BW51" s="5" t="s">
        <v>33</v>
      </c>
      <c r="BX51" s="6">
        <v>0</v>
      </c>
      <c r="BY51" s="6">
        <v>672500</v>
      </c>
      <c r="BZ51" s="6">
        <v>133750</v>
      </c>
      <c r="CA51" s="6">
        <v>113750</v>
      </c>
      <c r="CB51" s="6">
        <v>0</v>
      </c>
      <c r="CC51" s="6">
        <v>0</v>
      </c>
      <c r="CD51" s="6">
        <v>920000</v>
      </c>
      <c r="CE51" s="6">
        <v>920000</v>
      </c>
      <c r="CF51" s="6">
        <v>0</v>
      </c>
      <c r="CG51" s="6">
        <v>0</v>
      </c>
    </row>
    <row r="52" spans="12:85" ht="15" thickBot="1" x14ac:dyDescent="0.35">
      <c r="L52" s="5" t="s">
        <v>34</v>
      </c>
      <c r="M52" s="6">
        <v>2.5</v>
      </c>
      <c r="N52" s="6">
        <v>0</v>
      </c>
      <c r="O52" s="6">
        <v>0</v>
      </c>
      <c r="P52" s="6">
        <v>2.5</v>
      </c>
      <c r="Q52" s="6">
        <v>5</v>
      </c>
      <c r="R52" s="6">
        <v>2.5</v>
      </c>
      <c r="S52" s="6">
        <v>50</v>
      </c>
      <c r="T52">
        <f t="shared" si="23"/>
        <v>2.5</v>
      </c>
      <c r="Z52" s="5" t="s">
        <v>34</v>
      </c>
      <c r="AA52" s="6">
        <v>109.3</v>
      </c>
      <c r="AB52" s="6">
        <v>36.299999999999997</v>
      </c>
      <c r="AC52" s="6">
        <v>0</v>
      </c>
      <c r="AD52" s="6">
        <v>145.6</v>
      </c>
      <c r="AE52" s="6">
        <v>320</v>
      </c>
      <c r="AF52" s="6">
        <v>174.4</v>
      </c>
      <c r="AG52" s="6">
        <v>54.5</v>
      </c>
      <c r="AM52" s="5" t="s">
        <v>34</v>
      </c>
      <c r="AN52" s="6">
        <v>100</v>
      </c>
      <c r="AO52" s="6">
        <v>240</v>
      </c>
      <c r="AP52" s="6">
        <v>452.5</v>
      </c>
      <c r="AQ52" s="6">
        <v>792.5</v>
      </c>
      <c r="AR52" s="6">
        <v>680</v>
      </c>
      <c r="AS52" s="6">
        <v>-112.5</v>
      </c>
      <c r="AT52" s="6">
        <v>-16.54</v>
      </c>
      <c r="BC52" s="5" t="s">
        <v>34</v>
      </c>
      <c r="BD52" s="6">
        <v>15</v>
      </c>
      <c r="BE52" s="6">
        <v>0</v>
      </c>
      <c r="BF52" s="6">
        <v>0</v>
      </c>
      <c r="BG52" s="6">
        <v>0</v>
      </c>
      <c r="BH52" s="6">
        <v>665</v>
      </c>
      <c r="BI52" s="6">
        <v>0</v>
      </c>
      <c r="BJ52" s="6">
        <v>680</v>
      </c>
      <c r="BK52" s="6">
        <v>680</v>
      </c>
      <c r="BL52" s="6">
        <v>0</v>
      </c>
      <c r="BM52" s="6">
        <v>0</v>
      </c>
      <c r="BW52" s="5" t="s">
        <v>34</v>
      </c>
      <c r="BX52" s="6">
        <v>7500</v>
      </c>
      <c r="BY52" s="6">
        <v>197500</v>
      </c>
      <c r="BZ52" s="6">
        <v>0</v>
      </c>
      <c r="CA52" s="6">
        <v>0</v>
      </c>
      <c r="CB52" s="6">
        <v>382500</v>
      </c>
      <c r="CC52" s="6">
        <v>92500</v>
      </c>
      <c r="CD52" s="6">
        <v>680000</v>
      </c>
      <c r="CE52" s="6">
        <v>680000</v>
      </c>
      <c r="CF52" s="6">
        <v>0</v>
      </c>
      <c r="CG52" s="6">
        <v>0</v>
      </c>
    </row>
    <row r="53" spans="12:85" ht="15" thickBot="1" x14ac:dyDescent="0.35">
      <c r="L53" s="5" t="s">
        <v>35</v>
      </c>
      <c r="M53" s="6">
        <v>0</v>
      </c>
      <c r="N53" s="6">
        <v>43.9</v>
      </c>
      <c r="O53" s="6">
        <v>0</v>
      </c>
      <c r="P53" s="6">
        <v>43.9</v>
      </c>
      <c r="Q53" s="6">
        <v>16</v>
      </c>
      <c r="R53" s="6">
        <v>-27.9</v>
      </c>
      <c r="S53" s="6">
        <v>-174.38</v>
      </c>
      <c r="T53">
        <f t="shared" si="23"/>
        <v>43.9</v>
      </c>
      <c r="Z53" s="5" t="s">
        <v>35</v>
      </c>
      <c r="AA53" s="6">
        <v>0.5</v>
      </c>
      <c r="AB53" s="6">
        <v>81.599999999999994</v>
      </c>
      <c r="AC53" s="6">
        <v>0</v>
      </c>
      <c r="AD53" s="6">
        <v>82.1</v>
      </c>
      <c r="AE53" s="6">
        <v>64</v>
      </c>
      <c r="AF53" s="6">
        <v>-18.100000000000001</v>
      </c>
      <c r="AG53" s="6">
        <v>-28.28</v>
      </c>
      <c r="AM53" s="5" t="s">
        <v>35</v>
      </c>
      <c r="AN53" s="6">
        <v>100</v>
      </c>
      <c r="AO53" s="6">
        <v>291</v>
      </c>
      <c r="AP53" s="6">
        <v>452.5</v>
      </c>
      <c r="AQ53" s="6">
        <v>843.5</v>
      </c>
      <c r="AR53" s="6">
        <v>936</v>
      </c>
      <c r="AS53" s="6">
        <v>92.5</v>
      </c>
      <c r="AT53" s="6">
        <v>9.8800000000000008</v>
      </c>
      <c r="BC53" s="5" t="s">
        <v>35</v>
      </c>
      <c r="BD53" s="6">
        <v>0</v>
      </c>
      <c r="BE53" s="6">
        <v>709</v>
      </c>
      <c r="BF53" s="6">
        <v>0</v>
      </c>
      <c r="BG53" s="6">
        <v>228</v>
      </c>
      <c r="BH53" s="6">
        <v>0</v>
      </c>
      <c r="BI53" s="6">
        <v>0</v>
      </c>
      <c r="BJ53" s="6">
        <v>937</v>
      </c>
      <c r="BK53" s="6">
        <v>936</v>
      </c>
      <c r="BL53" s="6">
        <v>-1</v>
      </c>
      <c r="BM53" s="6">
        <v>-0.11</v>
      </c>
      <c r="BW53" s="5" t="s">
        <v>35</v>
      </c>
      <c r="BX53" s="6">
        <v>0</v>
      </c>
      <c r="BY53" s="6">
        <v>729750</v>
      </c>
      <c r="BZ53" s="6">
        <v>0</v>
      </c>
      <c r="CA53" s="6">
        <v>113750</v>
      </c>
      <c r="CB53" s="6">
        <v>0</v>
      </c>
      <c r="CC53" s="6">
        <v>92500</v>
      </c>
      <c r="CD53" s="6">
        <v>936000</v>
      </c>
      <c r="CE53" s="6">
        <v>936000</v>
      </c>
      <c r="CF53" s="6">
        <v>0</v>
      </c>
      <c r="CG53" s="6">
        <v>0</v>
      </c>
    </row>
    <row r="54" spans="12:85" ht="15" thickBot="1" x14ac:dyDescent="0.35"/>
    <row r="55" spans="12:85" ht="15" thickBot="1" x14ac:dyDescent="0.35">
      <c r="L55" s="7" t="s">
        <v>61</v>
      </c>
      <c r="M55" s="8">
        <v>646</v>
      </c>
      <c r="Z55" s="7" t="s">
        <v>61</v>
      </c>
      <c r="AA55" s="8">
        <v>190.9</v>
      </c>
      <c r="AM55" s="7" t="s">
        <v>61</v>
      </c>
      <c r="AN55" s="8">
        <v>1000</v>
      </c>
      <c r="BC55" s="7" t="s">
        <v>61</v>
      </c>
      <c r="BD55" s="8">
        <v>2865</v>
      </c>
      <c r="BW55" s="7" t="s">
        <v>61</v>
      </c>
      <c r="BX55" s="8">
        <v>2094750</v>
      </c>
    </row>
    <row r="56" spans="12:85" ht="15" thickBot="1" x14ac:dyDescent="0.35">
      <c r="L56" s="7" t="s">
        <v>62</v>
      </c>
      <c r="M56" s="8">
        <v>0</v>
      </c>
      <c r="Z56" s="7" t="s">
        <v>62</v>
      </c>
      <c r="AA56" s="8">
        <v>0.5</v>
      </c>
      <c r="AM56" s="7" t="s">
        <v>62</v>
      </c>
      <c r="AN56" s="8">
        <v>470</v>
      </c>
      <c r="BC56" s="7" t="s">
        <v>62</v>
      </c>
      <c r="BD56" s="8">
        <v>0</v>
      </c>
      <c r="BW56" s="7" t="s">
        <v>62</v>
      </c>
      <c r="BX56" s="8">
        <v>197500</v>
      </c>
    </row>
    <row r="57" spans="12:85" ht="15" thickBot="1" x14ac:dyDescent="0.35">
      <c r="L57" s="7" t="s">
        <v>63</v>
      </c>
      <c r="M57" s="8">
        <v>1097.0999999999999</v>
      </c>
      <c r="Z57" s="7" t="s">
        <v>63</v>
      </c>
      <c r="AA57" s="8">
        <v>1301.5999999999999</v>
      </c>
      <c r="AM57" s="7" t="s">
        <v>63</v>
      </c>
      <c r="AN57" s="8">
        <v>8712</v>
      </c>
      <c r="BC57" s="7" t="s">
        <v>63</v>
      </c>
      <c r="BD57" s="8">
        <v>8717</v>
      </c>
      <c r="BW57" s="7" t="s">
        <v>63</v>
      </c>
      <c r="BX57" s="8">
        <v>8712000</v>
      </c>
    </row>
    <row r="58" spans="12:85" ht="15" thickBot="1" x14ac:dyDescent="0.35">
      <c r="L58" s="7" t="s">
        <v>64</v>
      </c>
      <c r="M58" s="8">
        <v>1097</v>
      </c>
      <c r="Z58" s="7" t="s">
        <v>64</v>
      </c>
      <c r="AA58" s="8">
        <v>1288</v>
      </c>
      <c r="AM58" s="7" t="s">
        <v>64</v>
      </c>
      <c r="AN58" s="8">
        <v>8712</v>
      </c>
      <c r="BC58" s="7" t="s">
        <v>64</v>
      </c>
      <c r="BD58" s="8">
        <v>8712</v>
      </c>
      <c r="BW58" s="7" t="s">
        <v>64</v>
      </c>
      <c r="BX58" s="8">
        <v>8712000</v>
      </c>
    </row>
    <row r="59" spans="12:85" ht="15" thickBot="1" x14ac:dyDescent="0.35">
      <c r="L59" s="7" t="s">
        <v>65</v>
      </c>
      <c r="M59" s="8">
        <v>0.1</v>
      </c>
      <c r="Z59" s="7" t="s">
        <v>65</v>
      </c>
      <c r="AA59" s="8">
        <v>13.6</v>
      </c>
      <c r="AM59" s="7" t="s">
        <v>65</v>
      </c>
      <c r="AN59" s="8">
        <v>0</v>
      </c>
      <c r="BC59" s="7" t="s">
        <v>65</v>
      </c>
      <c r="BD59" s="8">
        <v>5</v>
      </c>
      <c r="BW59" s="7" t="s">
        <v>65</v>
      </c>
      <c r="BX59" s="8">
        <v>0</v>
      </c>
    </row>
    <row r="60" spans="12:85" ht="15" thickBot="1" x14ac:dyDescent="0.35">
      <c r="L60" s="7" t="s">
        <v>66</v>
      </c>
      <c r="M60" s="8"/>
      <c r="Z60" s="7" t="s">
        <v>66</v>
      </c>
      <c r="AA60" s="8"/>
      <c r="AM60" s="7" t="s">
        <v>66</v>
      </c>
      <c r="AN60" s="8"/>
      <c r="BC60" s="7" t="s">
        <v>66</v>
      </c>
      <c r="BD60" s="8"/>
      <c r="BW60" s="7" t="s">
        <v>66</v>
      </c>
      <c r="BX60" s="8"/>
    </row>
    <row r="61" spans="12:85" ht="15" thickBot="1" x14ac:dyDescent="0.35">
      <c r="L61" s="7" t="s">
        <v>67</v>
      </c>
      <c r="M61" s="8"/>
      <c r="Z61" s="7" t="s">
        <v>67</v>
      </c>
      <c r="AA61" s="8"/>
      <c r="AM61" s="7" t="s">
        <v>67</v>
      </c>
      <c r="AN61" s="8"/>
      <c r="BC61" s="7" t="s">
        <v>67</v>
      </c>
      <c r="BD61" s="8"/>
      <c r="BW61" s="7" t="s">
        <v>67</v>
      </c>
      <c r="BX61" s="8"/>
    </row>
    <row r="62" spans="12:85" ht="15" thickBot="1" x14ac:dyDescent="0.35">
      <c r="L62" s="7" t="s">
        <v>68</v>
      </c>
      <c r="M62" s="8">
        <v>0</v>
      </c>
      <c r="Z62" s="7" t="s">
        <v>68</v>
      </c>
      <c r="AA62" s="8">
        <v>0</v>
      </c>
      <c r="AM62" s="7" t="s">
        <v>68</v>
      </c>
      <c r="AN62" s="8">
        <v>0</v>
      </c>
      <c r="BC62" s="7" t="s">
        <v>68</v>
      </c>
      <c r="BD62" s="8">
        <v>0</v>
      </c>
      <c r="BW62" s="7" t="s">
        <v>68</v>
      </c>
      <c r="BX62" s="8">
        <v>0</v>
      </c>
    </row>
    <row r="64" spans="12:85" x14ac:dyDescent="0.3">
      <c r="L64" s="9" t="s">
        <v>69</v>
      </c>
      <c r="Z64" s="9" t="s">
        <v>69</v>
      </c>
      <c r="AM64" s="9" t="s">
        <v>69</v>
      </c>
      <c r="BC64" s="9" t="s">
        <v>69</v>
      </c>
      <c r="BW64" s="9" t="s">
        <v>69</v>
      </c>
    </row>
    <row r="66" spans="12:75" x14ac:dyDescent="0.3">
      <c r="L66" s="10" t="s">
        <v>70</v>
      </c>
      <c r="Z66" s="10" t="s">
        <v>70</v>
      </c>
      <c r="AM66" s="10" t="s">
        <v>70</v>
      </c>
      <c r="BC66" s="10" t="s">
        <v>70</v>
      </c>
      <c r="BW66" s="10" t="s">
        <v>70</v>
      </c>
    </row>
    <row r="67" spans="12:75" x14ac:dyDescent="0.3">
      <c r="L67" s="10" t="s">
        <v>103</v>
      </c>
      <c r="Z67" s="10" t="s">
        <v>103</v>
      </c>
      <c r="AM67" s="10" t="s">
        <v>84</v>
      </c>
      <c r="BC67" s="10" t="s">
        <v>84</v>
      </c>
      <c r="BW67" s="10" t="s">
        <v>103</v>
      </c>
    </row>
  </sheetData>
  <hyperlinks>
    <hyperlink ref="L64" r:id="rId1" display="https://miau.my-x.hu/myx-free/coco/test/967944120231118154836.html" xr:uid="{126623A6-CD26-464D-8C30-031F6E2423F3}"/>
    <hyperlink ref="Z64" r:id="rId2" display="https://miau.my-x.hu/myx-free/coco/test/279225620231118155006.html" xr:uid="{68E31843-9FE7-4BF9-A0D0-D7FE0D3EF84D}"/>
    <hyperlink ref="AM64" r:id="rId3" display="https://miau.my-x.hu/myx-free/coco/test/875802720231118155038.html" xr:uid="{56391FBC-8AF2-44D5-8BF8-7D7F5A090A65}"/>
    <hyperlink ref="BC64" r:id="rId4" display="https://miau.my-x.hu/myx-free/coco/test/679207020231118155603.html" xr:uid="{CF0F1FC6-BD5E-4C70-AA9A-CBE9049AC471}"/>
    <hyperlink ref="BW64" r:id="rId5" display="https://miau.my-x.hu/myx-free/coco/test/167687420231118155647.html" xr:uid="{4D5FC77B-DB75-4C57-ADA2-EA54A38A296F}"/>
  </hyperlinks>
  <pageMargins left="0.7" right="0.7" top="0.75" bottom="0.75" header="0.3" footer="0.3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D16F4-C085-4B08-98CE-0F4B9E39C1E4}">
  <dimension ref="A1:AJ67"/>
  <sheetViews>
    <sheetView tabSelected="1" workbookViewId="0"/>
  </sheetViews>
  <sheetFormatPr defaultRowHeight="14.4" x14ac:dyDescent="0.3"/>
  <sheetData>
    <row r="1" spans="1:36" ht="18" x14ac:dyDescent="0.3">
      <c r="A1">
        <v>3</v>
      </c>
      <c r="B1">
        <v>4</v>
      </c>
      <c r="C1">
        <v>6</v>
      </c>
      <c r="D1">
        <f>11-A1</f>
        <v>8</v>
      </c>
      <c r="E1">
        <f t="shared" ref="E1:E10" si="0">11-B1</f>
        <v>7</v>
      </c>
      <c r="F1">
        <f t="shared" ref="F1:F10" si="1">11-C1</f>
        <v>5</v>
      </c>
      <c r="G1">
        <f>H1*1000+1000000</f>
        <v>1224000</v>
      </c>
      <c r="H1">
        <v>224</v>
      </c>
      <c r="K1" s="1"/>
      <c r="Y1" s="1"/>
    </row>
    <row r="2" spans="1:36" x14ac:dyDescent="0.3">
      <c r="A2">
        <v>3</v>
      </c>
      <c r="B2">
        <v>8</v>
      </c>
      <c r="C2">
        <v>3</v>
      </c>
      <c r="D2">
        <f t="shared" ref="D2:D10" si="2">11-A2</f>
        <v>8</v>
      </c>
      <c r="E2">
        <f t="shared" si="0"/>
        <v>3</v>
      </c>
      <c r="F2">
        <f t="shared" si="1"/>
        <v>8</v>
      </c>
      <c r="G2">
        <f t="shared" ref="G2:G10" si="3">H2*1000+1000000</f>
        <v>1040000</v>
      </c>
      <c r="H2">
        <v>40</v>
      </c>
      <c r="K2" s="2"/>
      <c r="Y2" s="2"/>
    </row>
    <row r="3" spans="1:36" x14ac:dyDescent="0.3">
      <c r="A3">
        <v>7</v>
      </c>
      <c r="B3">
        <v>1</v>
      </c>
      <c r="C3">
        <v>7</v>
      </c>
      <c r="D3">
        <f t="shared" si="2"/>
        <v>4</v>
      </c>
      <c r="E3">
        <f t="shared" si="0"/>
        <v>10</v>
      </c>
      <c r="F3">
        <f t="shared" si="1"/>
        <v>4</v>
      </c>
      <c r="G3">
        <f t="shared" si="3"/>
        <v>1072000</v>
      </c>
      <c r="H3">
        <v>72</v>
      </c>
    </row>
    <row r="4" spans="1:36" x14ac:dyDescent="0.3">
      <c r="A4">
        <v>1</v>
      </c>
      <c r="B4">
        <v>10</v>
      </c>
      <c r="C4">
        <v>3</v>
      </c>
      <c r="D4">
        <f t="shared" si="2"/>
        <v>10</v>
      </c>
      <c r="E4">
        <f t="shared" si="0"/>
        <v>1</v>
      </c>
      <c r="F4">
        <f t="shared" si="1"/>
        <v>8</v>
      </c>
      <c r="G4">
        <f t="shared" si="3"/>
        <v>1000000</v>
      </c>
      <c r="H4">
        <v>0</v>
      </c>
    </row>
    <row r="5" spans="1:36" ht="18" x14ac:dyDescent="0.3">
      <c r="A5">
        <v>6</v>
      </c>
      <c r="B5">
        <v>7</v>
      </c>
      <c r="C5">
        <v>10</v>
      </c>
      <c r="D5">
        <f t="shared" si="2"/>
        <v>5</v>
      </c>
      <c r="E5">
        <f t="shared" si="0"/>
        <v>4</v>
      </c>
      <c r="F5">
        <f t="shared" si="1"/>
        <v>1</v>
      </c>
      <c r="G5">
        <f t="shared" si="3"/>
        <v>1000000</v>
      </c>
      <c r="H5">
        <v>0</v>
      </c>
      <c r="K5" s="3" t="s">
        <v>14</v>
      </c>
      <c r="L5" s="4">
        <v>3232750</v>
      </c>
      <c r="M5" s="3" t="s">
        <v>15</v>
      </c>
      <c r="N5" s="4">
        <v>10</v>
      </c>
      <c r="O5" s="3" t="s">
        <v>16</v>
      </c>
      <c r="P5" s="4">
        <v>6</v>
      </c>
      <c r="Q5" s="3" t="s">
        <v>17</v>
      </c>
      <c r="R5" s="4">
        <v>10</v>
      </c>
      <c r="S5" s="3" t="s">
        <v>18</v>
      </c>
      <c r="T5" s="4">
        <v>0</v>
      </c>
      <c r="U5" s="3" t="s">
        <v>19</v>
      </c>
      <c r="V5" s="4" t="s">
        <v>150</v>
      </c>
      <c r="Y5" s="3" t="s">
        <v>14</v>
      </c>
      <c r="Z5" s="4">
        <v>1300359</v>
      </c>
      <c r="AA5" s="3" t="s">
        <v>15</v>
      </c>
      <c r="AB5" s="4">
        <v>10</v>
      </c>
      <c r="AC5" s="3" t="s">
        <v>16</v>
      </c>
      <c r="AD5" s="4">
        <v>6</v>
      </c>
      <c r="AE5" s="3" t="s">
        <v>17</v>
      </c>
      <c r="AF5" s="4">
        <v>10</v>
      </c>
      <c r="AG5" s="3" t="s">
        <v>18</v>
      </c>
      <c r="AH5" s="4">
        <v>0</v>
      </c>
      <c r="AI5" s="3" t="s">
        <v>19</v>
      </c>
      <c r="AJ5" s="4" t="s">
        <v>161</v>
      </c>
    </row>
    <row r="6" spans="1:36" ht="18.600000000000001" thickBot="1" x14ac:dyDescent="0.35">
      <c r="A6">
        <v>10</v>
      </c>
      <c r="B6">
        <v>6</v>
      </c>
      <c r="C6">
        <v>3</v>
      </c>
      <c r="D6">
        <f t="shared" si="2"/>
        <v>1</v>
      </c>
      <c r="E6">
        <f t="shared" si="0"/>
        <v>5</v>
      </c>
      <c r="F6">
        <f t="shared" si="1"/>
        <v>8</v>
      </c>
      <c r="G6">
        <f t="shared" si="3"/>
        <v>1020000</v>
      </c>
      <c r="H6">
        <v>20</v>
      </c>
      <c r="K6" s="1"/>
      <c r="Y6" s="1"/>
    </row>
    <row r="7" spans="1:36" ht="15" thickBot="1" x14ac:dyDescent="0.35">
      <c r="A7">
        <v>1</v>
      </c>
      <c r="B7">
        <v>1</v>
      </c>
      <c r="C7">
        <v>1</v>
      </c>
      <c r="D7">
        <f t="shared" si="2"/>
        <v>10</v>
      </c>
      <c r="E7">
        <f t="shared" si="0"/>
        <v>10</v>
      </c>
      <c r="F7">
        <f t="shared" si="1"/>
        <v>10</v>
      </c>
      <c r="G7">
        <f t="shared" si="3"/>
        <v>1648000</v>
      </c>
      <c r="H7">
        <v>648</v>
      </c>
      <c r="K7" s="5" t="s">
        <v>21</v>
      </c>
      <c r="L7" s="5" t="s">
        <v>22</v>
      </c>
      <c r="M7" s="5" t="s">
        <v>23</v>
      </c>
      <c r="N7" s="5" t="s">
        <v>24</v>
      </c>
      <c r="O7" s="5" t="s">
        <v>121</v>
      </c>
      <c r="P7" s="5" t="s">
        <v>122</v>
      </c>
      <c r="Q7" s="5" t="s">
        <v>123</v>
      </c>
      <c r="R7" s="5" t="s">
        <v>124</v>
      </c>
      <c r="Y7" s="5" t="s">
        <v>21</v>
      </c>
      <c r="Z7" s="5" t="s">
        <v>22</v>
      </c>
      <c r="AA7" s="5" t="s">
        <v>23</v>
      </c>
      <c r="AB7" s="5" t="s">
        <v>24</v>
      </c>
      <c r="AC7" s="5" t="s">
        <v>121</v>
      </c>
      <c r="AD7" s="5" t="s">
        <v>122</v>
      </c>
      <c r="AE7" s="5" t="s">
        <v>123</v>
      </c>
      <c r="AF7" s="5" t="s">
        <v>124</v>
      </c>
    </row>
    <row r="8" spans="1:36" ht="15" thickBot="1" x14ac:dyDescent="0.35">
      <c r="A8">
        <v>8</v>
      </c>
      <c r="B8">
        <v>5</v>
      </c>
      <c r="C8">
        <v>2</v>
      </c>
      <c r="D8">
        <f t="shared" si="2"/>
        <v>3</v>
      </c>
      <c r="E8">
        <f t="shared" si="0"/>
        <v>6</v>
      </c>
      <c r="F8">
        <f t="shared" si="1"/>
        <v>9</v>
      </c>
      <c r="G8">
        <f t="shared" si="3"/>
        <v>1072000</v>
      </c>
      <c r="H8">
        <v>72</v>
      </c>
      <c r="K8" s="5" t="s">
        <v>26</v>
      </c>
      <c r="L8" s="6">
        <v>3</v>
      </c>
      <c r="M8" s="6">
        <v>4</v>
      </c>
      <c r="N8" s="6">
        <v>6</v>
      </c>
      <c r="O8" s="6">
        <v>8</v>
      </c>
      <c r="P8" s="6">
        <v>7</v>
      </c>
      <c r="Q8" s="6">
        <v>5</v>
      </c>
      <c r="R8" s="6">
        <v>225000</v>
      </c>
      <c r="Y8" s="5" t="s">
        <v>26</v>
      </c>
      <c r="Z8" s="6">
        <v>3</v>
      </c>
      <c r="AA8" s="6">
        <v>4</v>
      </c>
      <c r="AB8" s="6">
        <v>6</v>
      </c>
      <c r="AC8" s="6">
        <v>8</v>
      </c>
      <c r="AD8" s="6">
        <v>7</v>
      </c>
      <c r="AE8" s="6">
        <v>5</v>
      </c>
      <c r="AF8" s="6">
        <v>1224000</v>
      </c>
    </row>
    <row r="9" spans="1:36" ht="15" thickBot="1" x14ac:dyDescent="0.35">
      <c r="A9">
        <v>5</v>
      </c>
      <c r="B9">
        <v>8</v>
      </c>
      <c r="C9">
        <v>8</v>
      </c>
      <c r="D9">
        <f t="shared" si="2"/>
        <v>6</v>
      </c>
      <c r="E9">
        <f t="shared" si="0"/>
        <v>3</v>
      </c>
      <c r="F9">
        <f t="shared" si="1"/>
        <v>3</v>
      </c>
      <c r="G9">
        <f t="shared" si="3"/>
        <v>1005000</v>
      </c>
      <c r="H9">
        <v>5</v>
      </c>
      <c r="K9" s="5" t="s">
        <v>27</v>
      </c>
      <c r="L9" s="6">
        <v>3</v>
      </c>
      <c r="M9" s="6">
        <v>8</v>
      </c>
      <c r="N9" s="6">
        <v>3</v>
      </c>
      <c r="O9" s="6">
        <v>8</v>
      </c>
      <c r="P9" s="6">
        <v>3</v>
      </c>
      <c r="Q9" s="6">
        <v>8</v>
      </c>
      <c r="R9" s="6">
        <v>41000</v>
      </c>
      <c r="Y9" s="5" t="s">
        <v>27</v>
      </c>
      <c r="Z9" s="6">
        <v>3</v>
      </c>
      <c r="AA9" s="6">
        <v>8</v>
      </c>
      <c r="AB9" s="6">
        <v>3</v>
      </c>
      <c r="AC9" s="6">
        <v>8</v>
      </c>
      <c r="AD9" s="6">
        <v>3</v>
      </c>
      <c r="AE9" s="6">
        <v>8</v>
      </c>
      <c r="AF9" s="6">
        <v>1040000</v>
      </c>
    </row>
    <row r="10" spans="1:36" ht="15" thickBot="1" x14ac:dyDescent="0.35">
      <c r="A10">
        <v>8</v>
      </c>
      <c r="B10">
        <v>1</v>
      </c>
      <c r="C10">
        <v>8</v>
      </c>
      <c r="D10">
        <f t="shared" si="2"/>
        <v>3</v>
      </c>
      <c r="E10">
        <f t="shared" si="0"/>
        <v>10</v>
      </c>
      <c r="F10">
        <f t="shared" si="1"/>
        <v>3</v>
      </c>
      <c r="G10">
        <f t="shared" si="3"/>
        <v>1016000</v>
      </c>
      <c r="H10">
        <v>16</v>
      </c>
      <c r="K10" s="5" t="s">
        <v>28</v>
      </c>
      <c r="L10" s="6">
        <v>7</v>
      </c>
      <c r="M10" s="6">
        <v>1</v>
      </c>
      <c r="N10" s="6">
        <v>7</v>
      </c>
      <c r="O10" s="6">
        <v>4</v>
      </c>
      <c r="P10" s="6">
        <v>10</v>
      </c>
      <c r="Q10" s="6">
        <v>4</v>
      </c>
      <c r="R10" s="6">
        <v>73000</v>
      </c>
      <c r="Y10" s="5" t="s">
        <v>28</v>
      </c>
      <c r="Z10" s="6">
        <v>7</v>
      </c>
      <c r="AA10" s="6">
        <v>1</v>
      </c>
      <c r="AB10" s="6">
        <v>7</v>
      </c>
      <c r="AC10" s="6">
        <v>4</v>
      </c>
      <c r="AD10" s="6">
        <v>10</v>
      </c>
      <c r="AE10" s="6">
        <v>4</v>
      </c>
      <c r="AF10" s="6">
        <v>1072000</v>
      </c>
    </row>
    <row r="11" spans="1:36" ht="15" thickBot="1" x14ac:dyDescent="0.35">
      <c r="K11" s="5" t="s">
        <v>29</v>
      </c>
      <c r="L11" s="6">
        <v>1</v>
      </c>
      <c r="M11" s="6">
        <v>10</v>
      </c>
      <c r="N11" s="6">
        <v>3</v>
      </c>
      <c r="O11" s="6">
        <v>10</v>
      </c>
      <c r="P11" s="6">
        <v>1</v>
      </c>
      <c r="Q11" s="6">
        <v>8</v>
      </c>
      <c r="R11" s="6">
        <v>1000</v>
      </c>
      <c r="Y11" s="5" t="s">
        <v>29</v>
      </c>
      <c r="Z11" s="6">
        <v>1</v>
      </c>
      <c r="AA11" s="6">
        <v>10</v>
      </c>
      <c r="AB11" s="6">
        <v>3</v>
      </c>
      <c r="AC11" s="6">
        <v>10</v>
      </c>
      <c r="AD11" s="6">
        <v>1</v>
      </c>
      <c r="AE11" s="6">
        <v>8</v>
      </c>
      <c r="AF11" s="6">
        <v>1000000</v>
      </c>
    </row>
    <row r="12" spans="1:36" ht="15" thickBot="1" x14ac:dyDescent="0.35">
      <c r="K12" s="5" t="s">
        <v>30</v>
      </c>
      <c r="L12" s="6">
        <v>6</v>
      </c>
      <c r="M12" s="6">
        <v>7</v>
      </c>
      <c r="N12" s="6">
        <v>10</v>
      </c>
      <c r="O12" s="6">
        <v>5</v>
      </c>
      <c r="P12" s="6">
        <v>4</v>
      </c>
      <c r="Q12" s="6">
        <v>1</v>
      </c>
      <c r="R12" s="6">
        <v>1000</v>
      </c>
      <c r="Y12" s="5" t="s">
        <v>30</v>
      </c>
      <c r="Z12" s="6">
        <v>6</v>
      </c>
      <c r="AA12" s="6">
        <v>7</v>
      </c>
      <c r="AB12" s="6">
        <v>10</v>
      </c>
      <c r="AC12" s="6">
        <v>5</v>
      </c>
      <c r="AD12" s="6">
        <v>4</v>
      </c>
      <c r="AE12" s="6">
        <v>1</v>
      </c>
      <c r="AF12" s="6">
        <v>1000000</v>
      </c>
    </row>
    <row r="13" spans="1:36" ht="15" thickBot="1" x14ac:dyDescent="0.35">
      <c r="K13" s="5" t="s">
        <v>31</v>
      </c>
      <c r="L13" s="6">
        <v>10</v>
      </c>
      <c r="M13" s="6">
        <v>6</v>
      </c>
      <c r="N13" s="6">
        <v>3</v>
      </c>
      <c r="O13" s="6">
        <v>1</v>
      </c>
      <c r="P13" s="6">
        <v>5</v>
      </c>
      <c r="Q13" s="6">
        <v>8</v>
      </c>
      <c r="R13" s="6">
        <v>21000</v>
      </c>
      <c r="Y13" s="5" t="s">
        <v>31</v>
      </c>
      <c r="Z13" s="6">
        <v>10</v>
      </c>
      <c r="AA13" s="6">
        <v>6</v>
      </c>
      <c r="AB13" s="6">
        <v>3</v>
      </c>
      <c r="AC13" s="6">
        <v>1</v>
      </c>
      <c r="AD13" s="6">
        <v>5</v>
      </c>
      <c r="AE13" s="6">
        <v>8</v>
      </c>
      <c r="AF13" s="6">
        <v>1020000</v>
      </c>
    </row>
    <row r="14" spans="1:36" ht="15" thickBot="1" x14ac:dyDescent="0.35">
      <c r="K14" s="5" t="s">
        <v>32</v>
      </c>
      <c r="L14" s="6">
        <v>1</v>
      </c>
      <c r="M14" s="6">
        <v>1</v>
      </c>
      <c r="N14" s="6">
        <v>1</v>
      </c>
      <c r="O14" s="6">
        <v>10</v>
      </c>
      <c r="P14" s="6">
        <v>10</v>
      </c>
      <c r="Q14" s="6">
        <v>10</v>
      </c>
      <c r="R14" s="6">
        <v>649000</v>
      </c>
      <c r="Y14" s="5" t="s">
        <v>32</v>
      </c>
      <c r="Z14" s="6">
        <v>1</v>
      </c>
      <c r="AA14" s="6">
        <v>1</v>
      </c>
      <c r="AB14" s="6">
        <v>1</v>
      </c>
      <c r="AC14" s="6">
        <v>10</v>
      </c>
      <c r="AD14" s="6">
        <v>10</v>
      </c>
      <c r="AE14" s="6">
        <v>10</v>
      </c>
      <c r="AF14" s="6">
        <v>1648000</v>
      </c>
    </row>
    <row r="15" spans="1:36" ht="15" thickBot="1" x14ac:dyDescent="0.35">
      <c r="K15" s="5" t="s">
        <v>33</v>
      </c>
      <c r="L15" s="6">
        <v>8</v>
      </c>
      <c r="M15" s="6">
        <v>5</v>
      </c>
      <c r="N15" s="6">
        <v>2</v>
      </c>
      <c r="O15" s="6">
        <v>3</v>
      </c>
      <c r="P15" s="6">
        <v>6</v>
      </c>
      <c r="Q15" s="6">
        <v>9</v>
      </c>
      <c r="R15" s="6">
        <v>73000</v>
      </c>
      <c r="Y15" s="5" t="s">
        <v>33</v>
      </c>
      <c r="Z15" s="6">
        <v>8</v>
      </c>
      <c r="AA15" s="6">
        <v>5</v>
      </c>
      <c r="AB15" s="6">
        <v>2</v>
      </c>
      <c r="AC15" s="6">
        <v>3</v>
      </c>
      <c r="AD15" s="6">
        <v>6</v>
      </c>
      <c r="AE15" s="6">
        <v>9</v>
      </c>
      <c r="AF15" s="6">
        <v>1072000</v>
      </c>
    </row>
    <row r="16" spans="1:36" ht="15" thickBot="1" x14ac:dyDescent="0.35">
      <c r="K16" s="5" t="s">
        <v>34</v>
      </c>
      <c r="L16" s="6">
        <v>5</v>
      </c>
      <c r="M16" s="6">
        <v>8</v>
      </c>
      <c r="N16" s="6">
        <v>8</v>
      </c>
      <c r="O16" s="6">
        <v>6</v>
      </c>
      <c r="P16" s="6">
        <v>3</v>
      </c>
      <c r="Q16" s="6">
        <v>3</v>
      </c>
      <c r="R16" s="6">
        <v>6000</v>
      </c>
      <c r="Y16" s="5" t="s">
        <v>34</v>
      </c>
      <c r="Z16" s="6">
        <v>5</v>
      </c>
      <c r="AA16" s="6">
        <v>8</v>
      </c>
      <c r="AB16" s="6">
        <v>8</v>
      </c>
      <c r="AC16" s="6">
        <v>6</v>
      </c>
      <c r="AD16" s="6">
        <v>3</v>
      </c>
      <c r="AE16" s="6">
        <v>3</v>
      </c>
      <c r="AF16" s="6">
        <v>1005000</v>
      </c>
    </row>
    <row r="17" spans="11:32" ht="15" thickBot="1" x14ac:dyDescent="0.35">
      <c r="K17" s="5" t="s">
        <v>35</v>
      </c>
      <c r="L17" s="6">
        <v>8</v>
      </c>
      <c r="M17" s="6">
        <v>1</v>
      </c>
      <c r="N17" s="6">
        <v>8</v>
      </c>
      <c r="O17" s="6">
        <v>3</v>
      </c>
      <c r="P17" s="6">
        <v>10</v>
      </c>
      <c r="Q17" s="6">
        <v>3</v>
      </c>
      <c r="R17" s="6">
        <v>17000</v>
      </c>
      <c r="Y17" s="5" t="s">
        <v>35</v>
      </c>
      <c r="Z17" s="6">
        <v>8</v>
      </c>
      <c r="AA17" s="6">
        <v>1</v>
      </c>
      <c r="AB17" s="6">
        <v>8</v>
      </c>
      <c r="AC17" s="6">
        <v>3</v>
      </c>
      <c r="AD17" s="6">
        <v>10</v>
      </c>
      <c r="AE17" s="6">
        <v>3</v>
      </c>
      <c r="AF17" s="6">
        <v>1016000</v>
      </c>
    </row>
    <row r="18" spans="11:32" ht="18.600000000000001" thickBot="1" x14ac:dyDescent="0.35">
      <c r="K18" s="1"/>
      <c r="Y18" s="1"/>
    </row>
    <row r="19" spans="11:32" ht="15" thickBot="1" x14ac:dyDescent="0.35">
      <c r="K19" s="5" t="s">
        <v>36</v>
      </c>
      <c r="L19" s="5" t="s">
        <v>22</v>
      </c>
      <c r="M19" s="5" t="s">
        <v>23</v>
      </c>
      <c r="N19" s="5" t="s">
        <v>24</v>
      </c>
      <c r="O19" s="5" t="s">
        <v>121</v>
      </c>
      <c r="P19" s="5" t="s">
        <v>122</v>
      </c>
      <c r="Q19" s="5" t="s">
        <v>123</v>
      </c>
      <c r="Y19" s="5" t="s">
        <v>36</v>
      </c>
      <c r="Z19" s="5" t="s">
        <v>22</v>
      </c>
      <c r="AA19" s="5" t="s">
        <v>23</v>
      </c>
      <c r="AB19" s="5" t="s">
        <v>24</v>
      </c>
      <c r="AC19" s="5" t="s">
        <v>121</v>
      </c>
      <c r="AD19" s="5" t="s">
        <v>122</v>
      </c>
      <c r="AE19" s="5" t="s">
        <v>123</v>
      </c>
    </row>
    <row r="20" spans="11:32" ht="20.399999999999999" thickBot="1" x14ac:dyDescent="0.35">
      <c r="K20" s="5" t="s">
        <v>37</v>
      </c>
      <c r="L20" s="6" t="s">
        <v>151</v>
      </c>
      <c r="M20" s="6" t="s">
        <v>152</v>
      </c>
      <c r="N20" s="6" t="s">
        <v>153</v>
      </c>
      <c r="O20" s="6" t="s">
        <v>154</v>
      </c>
      <c r="P20" s="6" t="s">
        <v>78</v>
      </c>
      <c r="Q20" s="6" t="s">
        <v>78</v>
      </c>
      <c r="Y20" s="5" t="s">
        <v>37</v>
      </c>
      <c r="Z20" s="6" t="s">
        <v>162</v>
      </c>
      <c r="AA20" s="6" t="s">
        <v>163</v>
      </c>
      <c r="AB20" s="6" t="s">
        <v>164</v>
      </c>
      <c r="AC20" s="6" t="s">
        <v>165</v>
      </c>
      <c r="AD20" s="6" t="s">
        <v>166</v>
      </c>
      <c r="AE20" s="6" t="s">
        <v>167</v>
      </c>
    </row>
    <row r="21" spans="11:32" ht="20.399999999999999" thickBot="1" x14ac:dyDescent="0.35">
      <c r="K21" s="5" t="s">
        <v>41</v>
      </c>
      <c r="L21" s="6" t="s">
        <v>151</v>
      </c>
      <c r="M21" s="6" t="s">
        <v>152</v>
      </c>
      <c r="N21" s="6" t="s">
        <v>155</v>
      </c>
      <c r="O21" s="6" t="s">
        <v>78</v>
      </c>
      <c r="P21" s="6" t="s">
        <v>78</v>
      </c>
      <c r="Q21" s="6" t="s">
        <v>78</v>
      </c>
      <c r="Y21" s="5" t="s">
        <v>41</v>
      </c>
      <c r="Z21" s="6" t="s">
        <v>162</v>
      </c>
      <c r="AA21" s="6" t="s">
        <v>168</v>
      </c>
      <c r="AB21" s="6" t="s">
        <v>145</v>
      </c>
      <c r="AC21" s="6" t="s">
        <v>169</v>
      </c>
      <c r="AD21" s="6" t="s">
        <v>170</v>
      </c>
      <c r="AE21" s="6" t="s">
        <v>171</v>
      </c>
    </row>
    <row r="22" spans="11:32" ht="20.399999999999999" thickBot="1" x14ac:dyDescent="0.35">
      <c r="K22" s="5" t="s">
        <v>43</v>
      </c>
      <c r="L22" s="6" t="s">
        <v>151</v>
      </c>
      <c r="M22" s="6" t="s">
        <v>152</v>
      </c>
      <c r="N22" s="6" t="s">
        <v>156</v>
      </c>
      <c r="O22" s="6" t="s">
        <v>78</v>
      </c>
      <c r="P22" s="6" t="s">
        <v>78</v>
      </c>
      <c r="Q22" s="6" t="s">
        <v>78</v>
      </c>
      <c r="Y22" s="5" t="s">
        <v>43</v>
      </c>
      <c r="Z22" s="6" t="s">
        <v>162</v>
      </c>
      <c r="AA22" s="6" t="s">
        <v>168</v>
      </c>
      <c r="AB22" s="6" t="s">
        <v>172</v>
      </c>
      <c r="AC22" s="6" t="s">
        <v>169</v>
      </c>
      <c r="AD22" s="6" t="s">
        <v>170</v>
      </c>
      <c r="AE22" s="6" t="s">
        <v>171</v>
      </c>
    </row>
    <row r="23" spans="11:32" ht="20.399999999999999" thickBot="1" x14ac:dyDescent="0.35">
      <c r="K23" s="5" t="s">
        <v>45</v>
      </c>
      <c r="L23" s="6" t="s">
        <v>157</v>
      </c>
      <c r="M23" s="6" t="s">
        <v>152</v>
      </c>
      <c r="N23" s="6" t="s">
        <v>156</v>
      </c>
      <c r="O23" s="6" t="s">
        <v>78</v>
      </c>
      <c r="P23" s="6" t="s">
        <v>78</v>
      </c>
      <c r="Q23" s="6" t="s">
        <v>78</v>
      </c>
      <c r="Y23" s="5" t="s">
        <v>45</v>
      </c>
      <c r="Z23" s="6" t="s">
        <v>173</v>
      </c>
      <c r="AA23" s="6" t="s">
        <v>168</v>
      </c>
      <c r="AB23" s="6" t="s">
        <v>78</v>
      </c>
      <c r="AC23" s="6" t="s">
        <v>169</v>
      </c>
      <c r="AD23" s="6" t="s">
        <v>174</v>
      </c>
      <c r="AE23" s="6" t="s">
        <v>171</v>
      </c>
    </row>
    <row r="24" spans="11:32" ht="15" thickBot="1" x14ac:dyDescent="0.35">
      <c r="K24" s="5" t="s">
        <v>48</v>
      </c>
      <c r="L24" s="6" t="s">
        <v>157</v>
      </c>
      <c r="M24" s="6" t="s">
        <v>158</v>
      </c>
      <c r="N24" s="6" t="s">
        <v>156</v>
      </c>
      <c r="O24" s="6" t="s">
        <v>78</v>
      </c>
      <c r="P24" s="6" t="s">
        <v>78</v>
      </c>
      <c r="Q24" s="6" t="s">
        <v>78</v>
      </c>
      <c r="Y24" s="5" t="s">
        <v>48</v>
      </c>
      <c r="Z24" s="6" t="s">
        <v>173</v>
      </c>
      <c r="AA24" s="6" t="s">
        <v>168</v>
      </c>
      <c r="AB24" s="6" t="s">
        <v>78</v>
      </c>
      <c r="AC24" s="6" t="s">
        <v>169</v>
      </c>
      <c r="AD24" s="6" t="s">
        <v>174</v>
      </c>
      <c r="AE24" s="6" t="s">
        <v>171</v>
      </c>
    </row>
    <row r="25" spans="11:32" ht="15" thickBot="1" x14ac:dyDescent="0.35">
      <c r="K25" s="5" t="s">
        <v>49</v>
      </c>
      <c r="L25" s="6" t="s">
        <v>159</v>
      </c>
      <c r="M25" s="6" t="s">
        <v>160</v>
      </c>
      <c r="N25" s="6" t="s">
        <v>156</v>
      </c>
      <c r="O25" s="6" t="s">
        <v>78</v>
      </c>
      <c r="P25" s="6" t="s">
        <v>78</v>
      </c>
      <c r="Q25" s="6" t="s">
        <v>78</v>
      </c>
      <c r="Y25" s="5" t="s">
        <v>49</v>
      </c>
      <c r="Z25" s="6" t="s">
        <v>175</v>
      </c>
      <c r="AA25" s="6" t="s">
        <v>176</v>
      </c>
      <c r="AB25" s="6" t="s">
        <v>78</v>
      </c>
      <c r="AC25" s="6" t="s">
        <v>169</v>
      </c>
      <c r="AD25" s="6" t="s">
        <v>174</v>
      </c>
      <c r="AE25" s="6" t="s">
        <v>78</v>
      </c>
    </row>
    <row r="26" spans="11:32" ht="15" thickBot="1" x14ac:dyDescent="0.35">
      <c r="K26" s="5" t="s">
        <v>50</v>
      </c>
      <c r="L26" s="6" t="s">
        <v>78</v>
      </c>
      <c r="M26" s="6" t="s">
        <v>156</v>
      </c>
      <c r="N26" s="6" t="s">
        <v>156</v>
      </c>
      <c r="O26" s="6" t="s">
        <v>78</v>
      </c>
      <c r="P26" s="6" t="s">
        <v>78</v>
      </c>
      <c r="Q26" s="6" t="s">
        <v>78</v>
      </c>
      <c r="Y26" s="5" t="s">
        <v>50</v>
      </c>
      <c r="Z26" s="6" t="s">
        <v>177</v>
      </c>
      <c r="AA26" s="6" t="s">
        <v>176</v>
      </c>
      <c r="AB26" s="6" t="s">
        <v>78</v>
      </c>
      <c r="AC26" s="6" t="s">
        <v>169</v>
      </c>
      <c r="AD26" s="6" t="s">
        <v>174</v>
      </c>
      <c r="AE26" s="6" t="s">
        <v>78</v>
      </c>
    </row>
    <row r="27" spans="11:32" ht="15" thickBot="1" x14ac:dyDescent="0.35">
      <c r="K27" s="5" t="s">
        <v>51</v>
      </c>
      <c r="L27" s="6" t="s">
        <v>78</v>
      </c>
      <c r="M27" s="6" t="s">
        <v>156</v>
      </c>
      <c r="N27" s="6" t="s">
        <v>78</v>
      </c>
      <c r="O27" s="6" t="s">
        <v>78</v>
      </c>
      <c r="P27" s="6" t="s">
        <v>78</v>
      </c>
      <c r="Q27" s="6" t="s">
        <v>78</v>
      </c>
      <c r="Y27" s="5" t="s">
        <v>51</v>
      </c>
      <c r="Z27" s="6" t="s">
        <v>78</v>
      </c>
      <c r="AA27" s="6" t="s">
        <v>178</v>
      </c>
      <c r="AB27" s="6" t="s">
        <v>78</v>
      </c>
      <c r="AC27" s="6" t="s">
        <v>169</v>
      </c>
      <c r="AD27" s="6" t="s">
        <v>78</v>
      </c>
      <c r="AE27" s="6" t="s">
        <v>78</v>
      </c>
    </row>
    <row r="28" spans="11:32" ht="15" thickBot="1" x14ac:dyDescent="0.35">
      <c r="K28" s="5" t="s">
        <v>53</v>
      </c>
      <c r="L28" s="6" t="s">
        <v>78</v>
      </c>
      <c r="M28" s="6" t="s">
        <v>78</v>
      </c>
      <c r="N28" s="6" t="s">
        <v>78</v>
      </c>
      <c r="O28" s="6" t="s">
        <v>78</v>
      </c>
      <c r="P28" s="6" t="s">
        <v>78</v>
      </c>
      <c r="Q28" s="6" t="s">
        <v>78</v>
      </c>
      <c r="Y28" s="5" t="s">
        <v>53</v>
      </c>
      <c r="Z28" s="6" t="s">
        <v>78</v>
      </c>
      <c r="AA28" s="6" t="s">
        <v>78</v>
      </c>
      <c r="AB28" s="6" t="s">
        <v>78</v>
      </c>
      <c r="AC28" s="6" t="s">
        <v>78</v>
      </c>
      <c r="AD28" s="6" t="s">
        <v>78</v>
      </c>
      <c r="AE28" s="6" t="s">
        <v>78</v>
      </c>
    </row>
    <row r="29" spans="11:32" ht="15" thickBot="1" x14ac:dyDescent="0.35">
      <c r="K29" s="5" t="s">
        <v>54</v>
      </c>
      <c r="L29" s="6" t="s">
        <v>78</v>
      </c>
      <c r="M29" s="6" t="s">
        <v>78</v>
      </c>
      <c r="N29" s="6" t="s">
        <v>78</v>
      </c>
      <c r="O29" s="6" t="s">
        <v>78</v>
      </c>
      <c r="P29" s="6" t="s">
        <v>78</v>
      </c>
      <c r="Q29" s="6" t="s">
        <v>78</v>
      </c>
      <c r="Y29" s="5" t="s">
        <v>54</v>
      </c>
      <c r="Z29" s="6" t="s">
        <v>78</v>
      </c>
      <c r="AA29" s="6" t="s">
        <v>78</v>
      </c>
      <c r="AB29" s="6" t="s">
        <v>78</v>
      </c>
      <c r="AC29" s="6" t="s">
        <v>78</v>
      </c>
      <c r="AD29" s="6" t="s">
        <v>78</v>
      </c>
      <c r="AE29" s="6" t="s">
        <v>78</v>
      </c>
    </row>
    <row r="30" spans="11:32" ht="18.600000000000001" thickBot="1" x14ac:dyDescent="0.35">
      <c r="K30" s="1"/>
      <c r="Y30" s="1"/>
    </row>
    <row r="31" spans="11:32" ht="15" thickBot="1" x14ac:dyDescent="0.35">
      <c r="K31" s="5" t="s">
        <v>55</v>
      </c>
      <c r="L31" s="5" t="s">
        <v>22</v>
      </c>
      <c r="M31" s="5" t="s">
        <v>23</v>
      </c>
      <c r="N31" s="5" t="s">
        <v>24</v>
      </c>
      <c r="O31" s="5" t="s">
        <v>121</v>
      </c>
      <c r="P31" s="5" t="s">
        <v>122</v>
      </c>
      <c r="Q31" s="5" t="s">
        <v>123</v>
      </c>
      <c r="Y31" s="5" t="s">
        <v>55</v>
      </c>
      <c r="Z31" s="5" t="s">
        <v>22</v>
      </c>
      <c r="AA31" s="5" t="s">
        <v>23</v>
      </c>
      <c r="AB31" s="5" t="s">
        <v>24</v>
      </c>
      <c r="AC31" s="5" t="s">
        <v>121</v>
      </c>
      <c r="AD31" s="5" t="s">
        <v>122</v>
      </c>
      <c r="AE31" s="5" t="s">
        <v>123</v>
      </c>
    </row>
    <row r="32" spans="11:32" ht="15" thickBot="1" x14ac:dyDescent="0.35">
      <c r="K32" s="5" t="s">
        <v>37</v>
      </c>
      <c r="L32" s="6">
        <v>20390.099999999999</v>
      </c>
      <c r="M32" s="6">
        <v>99961.1</v>
      </c>
      <c r="N32" s="6">
        <v>525168.9</v>
      </c>
      <c r="O32" s="6">
        <v>11935.7</v>
      </c>
      <c r="P32" s="6">
        <v>0</v>
      </c>
      <c r="Q32" s="6">
        <v>0</v>
      </c>
      <c r="Y32" s="5" t="s">
        <v>37</v>
      </c>
      <c r="Z32" s="6">
        <v>256750</v>
      </c>
      <c r="AA32" s="6">
        <v>980750</v>
      </c>
      <c r="AB32" s="6">
        <v>410500</v>
      </c>
      <c r="AC32" s="6">
        <v>543250</v>
      </c>
      <c r="AD32" s="6">
        <v>725750</v>
      </c>
      <c r="AE32" s="6">
        <v>408750</v>
      </c>
    </row>
    <row r="33" spans="11:35" ht="15" thickBot="1" x14ac:dyDescent="0.35">
      <c r="K33" s="5" t="s">
        <v>41</v>
      </c>
      <c r="L33" s="6">
        <v>20390.099999999999</v>
      </c>
      <c r="M33" s="6">
        <v>99961.1</v>
      </c>
      <c r="N33" s="6">
        <v>27849.9</v>
      </c>
      <c r="O33" s="6">
        <v>0</v>
      </c>
      <c r="P33" s="6">
        <v>0</v>
      </c>
      <c r="Q33" s="6">
        <v>0</v>
      </c>
      <c r="Y33" s="5" t="s">
        <v>41</v>
      </c>
      <c r="Z33" s="6">
        <v>256750</v>
      </c>
      <c r="AA33" s="6">
        <v>888750</v>
      </c>
      <c r="AB33" s="6">
        <v>120000</v>
      </c>
      <c r="AC33" s="6">
        <v>20000</v>
      </c>
      <c r="AD33" s="6">
        <v>439250</v>
      </c>
      <c r="AE33" s="6">
        <v>15250</v>
      </c>
    </row>
    <row r="34" spans="11:35" ht="15" thickBot="1" x14ac:dyDescent="0.35">
      <c r="K34" s="5" t="s">
        <v>43</v>
      </c>
      <c r="L34" s="6">
        <v>20390.099999999999</v>
      </c>
      <c r="M34" s="6">
        <v>99961.1</v>
      </c>
      <c r="N34" s="6">
        <v>497.3</v>
      </c>
      <c r="O34" s="6">
        <v>0</v>
      </c>
      <c r="P34" s="6">
        <v>0</v>
      </c>
      <c r="Q34" s="6">
        <v>0</v>
      </c>
      <c r="Y34" s="5" t="s">
        <v>43</v>
      </c>
      <c r="Z34" s="6">
        <v>256750</v>
      </c>
      <c r="AA34" s="6">
        <v>888750</v>
      </c>
      <c r="AB34" s="6">
        <v>17500</v>
      </c>
      <c r="AC34" s="6">
        <v>20000</v>
      </c>
      <c r="AD34" s="6">
        <v>439250</v>
      </c>
      <c r="AE34" s="6">
        <v>15250</v>
      </c>
    </row>
    <row r="35" spans="11:35" ht="15" thickBot="1" x14ac:dyDescent="0.35">
      <c r="K35" s="5" t="s">
        <v>45</v>
      </c>
      <c r="L35" s="6">
        <v>2983.9</v>
      </c>
      <c r="M35" s="6">
        <v>99961.1</v>
      </c>
      <c r="N35" s="6">
        <v>497.3</v>
      </c>
      <c r="O35" s="6">
        <v>0</v>
      </c>
      <c r="P35" s="6">
        <v>0</v>
      </c>
      <c r="Q35" s="6">
        <v>0</v>
      </c>
      <c r="Y35" s="5" t="s">
        <v>45</v>
      </c>
      <c r="Z35" s="6">
        <v>224000</v>
      </c>
      <c r="AA35" s="6">
        <v>888750</v>
      </c>
      <c r="AB35" s="6">
        <v>0</v>
      </c>
      <c r="AC35" s="6">
        <v>20000</v>
      </c>
      <c r="AD35" s="6">
        <v>43250</v>
      </c>
      <c r="AE35" s="6">
        <v>15250</v>
      </c>
    </row>
    <row r="36" spans="11:35" ht="15" thickBot="1" x14ac:dyDescent="0.35">
      <c r="K36" s="5" t="s">
        <v>48</v>
      </c>
      <c r="L36" s="6">
        <v>2983.9</v>
      </c>
      <c r="M36" s="6">
        <v>44758.7</v>
      </c>
      <c r="N36" s="6">
        <v>497.3</v>
      </c>
      <c r="O36" s="6">
        <v>0</v>
      </c>
      <c r="P36" s="6">
        <v>0</v>
      </c>
      <c r="Q36" s="6">
        <v>0</v>
      </c>
      <c r="Y36" s="5" t="s">
        <v>48</v>
      </c>
      <c r="Z36" s="6">
        <v>224000</v>
      </c>
      <c r="AA36" s="6">
        <v>888750</v>
      </c>
      <c r="AB36" s="6">
        <v>0</v>
      </c>
      <c r="AC36" s="6">
        <v>20000</v>
      </c>
      <c r="AD36" s="6">
        <v>43250</v>
      </c>
      <c r="AE36" s="6">
        <v>15250</v>
      </c>
    </row>
    <row r="37" spans="11:35" ht="15" thickBot="1" x14ac:dyDescent="0.35">
      <c r="K37" s="5" t="s">
        <v>49</v>
      </c>
      <c r="L37" s="6">
        <v>497.3</v>
      </c>
      <c r="M37" s="6">
        <v>8454.4</v>
      </c>
      <c r="N37" s="6">
        <v>497.3</v>
      </c>
      <c r="O37" s="6">
        <v>0</v>
      </c>
      <c r="P37" s="6">
        <v>0</v>
      </c>
      <c r="Q37" s="6">
        <v>0</v>
      </c>
      <c r="Y37" s="5" t="s">
        <v>49</v>
      </c>
      <c r="Z37" s="6">
        <v>112000</v>
      </c>
      <c r="AA37" s="6">
        <v>416000</v>
      </c>
      <c r="AB37" s="6">
        <v>0</v>
      </c>
      <c r="AC37" s="6">
        <v>20000</v>
      </c>
      <c r="AD37" s="6">
        <v>43250</v>
      </c>
      <c r="AE37" s="6">
        <v>0</v>
      </c>
    </row>
    <row r="38" spans="11:35" ht="15" thickBot="1" x14ac:dyDescent="0.35">
      <c r="K38" s="5" t="s">
        <v>50</v>
      </c>
      <c r="L38" s="6">
        <v>0</v>
      </c>
      <c r="M38" s="6">
        <v>497.3</v>
      </c>
      <c r="N38" s="6">
        <v>497.3</v>
      </c>
      <c r="O38" s="6">
        <v>0</v>
      </c>
      <c r="P38" s="6">
        <v>0</v>
      </c>
      <c r="Q38" s="6">
        <v>0</v>
      </c>
      <c r="Y38" s="5" t="s">
        <v>50</v>
      </c>
      <c r="Z38" s="6">
        <v>56000</v>
      </c>
      <c r="AA38" s="6">
        <v>416000</v>
      </c>
      <c r="AB38" s="6">
        <v>0</v>
      </c>
      <c r="AC38" s="6">
        <v>20000</v>
      </c>
      <c r="AD38" s="6">
        <v>43250</v>
      </c>
      <c r="AE38" s="6">
        <v>0</v>
      </c>
    </row>
    <row r="39" spans="11:35" ht="15" thickBot="1" x14ac:dyDescent="0.35">
      <c r="K39" s="5" t="s">
        <v>51</v>
      </c>
      <c r="L39" s="6">
        <v>0</v>
      </c>
      <c r="M39" s="6">
        <v>497.3</v>
      </c>
      <c r="N39" s="6">
        <v>0</v>
      </c>
      <c r="O39" s="6">
        <v>0</v>
      </c>
      <c r="P39" s="6">
        <v>0</v>
      </c>
      <c r="Q39" s="6">
        <v>0</v>
      </c>
      <c r="Y39" s="5" t="s">
        <v>51</v>
      </c>
      <c r="Z39" s="6">
        <v>0</v>
      </c>
      <c r="AA39" s="6">
        <v>306500</v>
      </c>
      <c r="AB39" s="6">
        <v>0</v>
      </c>
      <c r="AC39" s="6">
        <v>20000</v>
      </c>
      <c r="AD39" s="6">
        <v>0</v>
      </c>
      <c r="AE39" s="6">
        <v>0</v>
      </c>
    </row>
    <row r="40" spans="11:35" ht="15" thickBot="1" x14ac:dyDescent="0.35">
      <c r="K40" s="5" t="s">
        <v>53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Y40" s="5" t="s">
        <v>53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</row>
    <row r="41" spans="11:35" ht="15" thickBot="1" x14ac:dyDescent="0.35">
      <c r="K41" s="5" t="s">
        <v>54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Y41" s="5" t="s">
        <v>54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</row>
    <row r="42" spans="11:35" ht="18.600000000000001" thickBot="1" x14ac:dyDescent="0.35">
      <c r="K42" s="1"/>
      <c r="Y42" s="1"/>
    </row>
    <row r="43" spans="11:35" ht="15" thickBot="1" x14ac:dyDescent="0.35">
      <c r="K43" s="5" t="s">
        <v>56</v>
      </c>
      <c r="L43" s="5" t="s">
        <v>22</v>
      </c>
      <c r="M43" s="5" t="s">
        <v>23</v>
      </c>
      <c r="N43" s="5" t="s">
        <v>24</v>
      </c>
      <c r="O43" s="5" t="s">
        <v>121</v>
      </c>
      <c r="P43" s="5" t="s">
        <v>122</v>
      </c>
      <c r="Q43" s="5" t="s">
        <v>123</v>
      </c>
      <c r="R43" s="5" t="s">
        <v>57</v>
      </c>
      <c r="S43" s="5" t="s">
        <v>58</v>
      </c>
      <c r="T43" s="5" t="s">
        <v>59</v>
      </c>
      <c r="U43" s="5" t="s">
        <v>60</v>
      </c>
      <c r="Y43" s="5" t="s">
        <v>56</v>
      </c>
      <c r="Z43" s="5" t="s">
        <v>22</v>
      </c>
      <c r="AA43" s="5" t="s">
        <v>23</v>
      </c>
      <c r="AB43" s="5" t="s">
        <v>24</v>
      </c>
      <c r="AC43" s="5" t="s">
        <v>121</v>
      </c>
      <c r="AD43" s="5" t="s">
        <v>122</v>
      </c>
      <c r="AE43" s="5" t="s">
        <v>123</v>
      </c>
      <c r="AF43" s="5" t="s">
        <v>57</v>
      </c>
      <c r="AG43" s="5" t="s">
        <v>58</v>
      </c>
      <c r="AH43" s="5" t="s">
        <v>59</v>
      </c>
      <c r="AI43" s="5" t="s">
        <v>60</v>
      </c>
    </row>
    <row r="44" spans="11:35" ht="15" thickBot="1" x14ac:dyDescent="0.35">
      <c r="K44" s="5" t="s">
        <v>26</v>
      </c>
      <c r="L44" s="6">
        <v>20390.099999999999</v>
      </c>
      <c r="M44" s="6">
        <v>99961.1</v>
      </c>
      <c r="N44" s="6">
        <v>497.3</v>
      </c>
      <c r="O44" s="6">
        <v>0</v>
      </c>
      <c r="P44" s="6">
        <v>0</v>
      </c>
      <c r="Q44" s="6">
        <v>0</v>
      </c>
      <c r="R44" s="6">
        <v>120848.5</v>
      </c>
      <c r="S44" s="6">
        <v>225000</v>
      </c>
      <c r="T44" s="6">
        <v>104151.5</v>
      </c>
      <c r="U44" s="6">
        <v>46.29</v>
      </c>
      <c r="Y44" s="5" t="s">
        <v>26</v>
      </c>
      <c r="Z44" s="6">
        <v>256750</v>
      </c>
      <c r="AA44" s="6">
        <v>888750</v>
      </c>
      <c r="AB44" s="6">
        <v>0</v>
      </c>
      <c r="AC44" s="6">
        <v>20000</v>
      </c>
      <c r="AD44" s="6">
        <v>43250</v>
      </c>
      <c r="AE44" s="6">
        <v>15250</v>
      </c>
      <c r="AF44" s="6">
        <v>1224000</v>
      </c>
      <c r="AG44" s="6">
        <v>1224000</v>
      </c>
      <c r="AH44" s="6">
        <v>0</v>
      </c>
      <c r="AI44" s="6">
        <v>0</v>
      </c>
    </row>
    <row r="45" spans="11:35" ht="15" thickBot="1" x14ac:dyDescent="0.35">
      <c r="K45" s="5" t="s">
        <v>27</v>
      </c>
      <c r="L45" s="6">
        <v>20390.099999999999</v>
      </c>
      <c r="M45" s="6">
        <v>497.3</v>
      </c>
      <c r="N45" s="6">
        <v>497.3</v>
      </c>
      <c r="O45" s="6">
        <v>0</v>
      </c>
      <c r="P45" s="6">
        <v>0</v>
      </c>
      <c r="Q45" s="6">
        <v>0</v>
      </c>
      <c r="R45" s="6">
        <v>21384.7</v>
      </c>
      <c r="S45" s="6">
        <v>41000</v>
      </c>
      <c r="T45" s="6">
        <v>19615.3</v>
      </c>
      <c r="U45" s="6">
        <v>47.84</v>
      </c>
      <c r="Y45" s="5" t="s">
        <v>27</v>
      </c>
      <c r="Z45" s="6">
        <v>256750</v>
      </c>
      <c r="AA45" s="6">
        <v>306500</v>
      </c>
      <c r="AB45" s="6">
        <v>17500</v>
      </c>
      <c r="AC45" s="6">
        <v>20000</v>
      </c>
      <c r="AD45" s="6">
        <v>439250</v>
      </c>
      <c r="AE45" s="6">
        <v>0</v>
      </c>
      <c r="AF45" s="6">
        <v>1040000</v>
      </c>
      <c r="AG45" s="6">
        <v>1040000</v>
      </c>
      <c r="AH45" s="6">
        <v>0</v>
      </c>
      <c r="AI45" s="6">
        <v>0</v>
      </c>
    </row>
    <row r="46" spans="11:35" ht="15" thickBot="1" x14ac:dyDescent="0.35">
      <c r="K46" s="5" t="s">
        <v>28</v>
      </c>
      <c r="L46" s="6">
        <v>0</v>
      </c>
      <c r="M46" s="6">
        <v>99961.1</v>
      </c>
      <c r="N46" s="6">
        <v>497.3</v>
      </c>
      <c r="O46" s="6">
        <v>0</v>
      </c>
      <c r="P46" s="6">
        <v>0</v>
      </c>
      <c r="Q46" s="6">
        <v>0</v>
      </c>
      <c r="R46" s="6">
        <v>100458.4</v>
      </c>
      <c r="S46" s="6">
        <v>73000</v>
      </c>
      <c r="T46" s="6">
        <v>-27458.400000000001</v>
      </c>
      <c r="U46" s="6">
        <v>-37.61</v>
      </c>
      <c r="Y46" s="5" t="s">
        <v>28</v>
      </c>
      <c r="Z46" s="6">
        <v>56000</v>
      </c>
      <c r="AA46" s="6">
        <v>980750</v>
      </c>
      <c r="AB46" s="6">
        <v>0</v>
      </c>
      <c r="AC46" s="6">
        <v>20000</v>
      </c>
      <c r="AD46" s="6">
        <v>0</v>
      </c>
      <c r="AE46" s="6">
        <v>15250</v>
      </c>
      <c r="AF46" s="6">
        <v>1072000</v>
      </c>
      <c r="AG46" s="6">
        <v>1072000</v>
      </c>
      <c r="AH46" s="6">
        <v>0</v>
      </c>
      <c r="AI46" s="6">
        <v>0</v>
      </c>
    </row>
    <row r="47" spans="11:35" ht="15" thickBot="1" x14ac:dyDescent="0.35">
      <c r="K47" s="5" t="s">
        <v>29</v>
      </c>
      <c r="L47" s="6">
        <v>20390.099999999999</v>
      </c>
      <c r="M47" s="6">
        <v>0</v>
      </c>
      <c r="N47" s="6">
        <v>497.3</v>
      </c>
      <c r="O47" s="6">
        <v>0</v>
      </c>
      <c r="P47" s="6">
        <v>0</v>
      </c>
      <c r="Q47" s="6">
        <v>0</v>
      </c>
      <c r="R47" s="6">
        <v>20887.400000000001</v>
      </c>
      <c r="S47" s="6">
        <v>1000</v>
      </c>
      <c r="T47" s="6">
        <v>-19887.400000000001</v>
      </c>
      <c r="U47" s="6">
        <v>-1988.74</v>
      </c>
      <c r="Y47" s="5" t="s">
        <v>29</v>
      </c>
      <c r="Z47" s="6">
        <v>256750</v>
      </c>
      <c r="AA47" s="6">
        <v>0</v>
      </c>
      <c r="AB47" s="6">
        <v>17500</v>
      </c>
      <c r="AC47" s="6">
        <v>0</v>
      </c>
      <c r="AD47" s="6">
        <v>725750</v>
      </c>
      <c r="AE47" s="6">
        <v>0</v>
      </c>
      <c r="AF47" s="6">
        <v>1000000</v>
      </c>
      <c r="AG47" s="6">
        <v>1000000</v>
      </c>
      <c r="AH47" s="6">
        <v>0</v>
      </c>
      <c r="AI47" s="6">
        <v>0</v>
      </c>
    </row>
    <row r="48" spans="11:35" ht="15" thickBot="1" x14ac:dyDescent="0.35">
      <c r="K48" s="5" t="s">
        <v>30</v>
      </c>
      <c r="L48" s="6">
        <v>497.3</v>
      </c>
      <c r="M48" s="6">
        <v>497.3</v>
      </c>
      <c r="N48" s="6">
        <v>0</v>
      </c>
      <c r="O48" s="6">
        <v>0</v>
      </c>
      <c r="P48" s="6">
        <v>0</v>
      </c>
      <c r="Q48" s="6">
        <v>0</v>
      </c>
      <c r="R48" s="6">
        <v>994.6</v>
      </c>
      <c r="S48" s="6">
        <v>1000</v>
      </c>
      <c r="T48" s="6">
        <v>5.4</v>
      </c>
      <c r="U48" s="6">
        <v>0.54</v>
      </c>
      <c r="Y48" s="5" t="s">
        <v>30</v>
      </c>
      <c r="Z48" s="6">
        <v>112000</v>
      </c>
      <c r="AA48" s="6">
        <v>416000</v>
      </c>
      <c r="AB48" s="6">
        <v>0</v>
      </c>
      <c r="AC48" s="6">
        <v>20000</v>
      </c>
      <c r="AD48" s="6">
        <v>43250</v>
      </c>
      <c r="AE48" s="6">
        <v>408750</v>
      </c>
      <c r="AF48" s="6">
        <v>1000000</v>
      </c>
      <c r="AG48" s="6">
        <v>1000000</v>
      </c>
      <c r="AH48" s="6">
        <v>0</v>
      </c>
      <c r="AI48" s="6">
        <v>0</v>
      </c>
    </row>
    <row r="49" spans="11:35" ht="15" thickBot="1" x14ac:dyDescent="0.35">
      <c r="K49" s="5" t="s">
        <v>31</v>
      </c>
      <c r="L49" s="6">
        <v>0</v>
      </c>
      <c r="M49" s="6">
        <v>8454.4</v>
      </c>
      <c r="N49" s="6">
        <v>497.3</v>
      </c>
      <c r="O49" s="6">
        <v>11935.7</v>
      </c>
      <c r="P49" s="6">
        <v>0</v>
      </c>
      <c r="Q49" s="6">
        <v>0</v>
      </c>
      <c r="R49" s="6">
        <v>20887.400000000001</v>
      </c>
      <c r="S49" s="6">
        <v>21000</v>
      </c>
      <c r="T49" s="6">
        <v>112.6</v>
      </c>
      <c r="U49" s="6">
        <v>0.54</v>
      </c>
      <c r="Y49" s="5" t="s">
        <v>31</v>
      </c>
      <c r="Z49" s="6">
        <v>0</v>
      </c>
      <c r="AA49" s="6">
        <v>416000</v>
      </c>
      <c r="AB49" s="6">
        <v>17500</v>
      </c>
      <c r="AC49" s="6">
        <v>543250</v>
      </c>
      <c r="AD49" s="6">
        <v>43250</v>
      </c>
      <c r="AE49" s="6">
        <v>0</v>
      </c>
      <c r="AF49" s="6">
        <v>1020000</v>
      </c>
      <c r="AG49" s="6">
        <v>1020000</v>
      </c>
      <c r="AH49" s="6">
        <v>0</v>
      </c>
      <c r="AI49" s="6">
        <v>0</v>
      </c>
    </row>
    <row r="50" spans="11:35" ht="15" thickBot="1" x14ac:dyDescent="0.35">
      <c r="K50" s="5" t="s">
        <v>32</v>
      </c>
      <c r="L50" s="6">
        <v>20390.099999999999</v>
      </c>
      <c r="M50" s="6">
        <v>99961.1</v>
      </c>
      <c r="N50" s="6">
        <v>525168.9</v>
      </c>
      <c r="O50" s="6">
        <v>0</v>
      </c>
      <c r="P50" s="6">
        <v>0</v>
      </c>
      <c r="Q50" s="6">
        <v>0</v>
      </c>
      <c r="R50" s="6">
        <v>645520.1</v>
      </c>
      <c r="S50" s="6">
        <v>649000</v>
      </c>
      <c r="T50" s="6">
        <v>3479.9</v>
      </c>
      <c r="U50" s="6">
        <v>0.54</v>
      </c>
      <c r="Y50" s="5" t="s">
        <v>32</v>
      </c>
      <c r="Z50" s="6">
        <v>256750</v>
      </c>
      <c r="AA50" s="6">
        <v>980750</v>
      </c>
      <c r="AB50" s="6">
        <v>410500</v>
      </c>
      <c r="AC50" s="6">
        <v>0</v>
      </c>
      <c r="AD50" s="6">
        <v>0</v>
      </c>
      <c r="AE50" s="6">
        <v>0</v>
      </c>
      <c r="AF50" s="6">
        <v>1648000</v>
      </c>
      <c r="AG50" s="6">
        <v>1648000</v>
      </c>
      <c r="AH50" s="6">
        <v>0</v>
      </c>
      <c r="AI50" s="6">
        <v>0</v>
      </c>
    </row>
    <row r="51" spans="11:35" ht="15" thickBot="1" x14ac:dyDescent="0.35">
      <c r="K51" s="5" t="s">
        <v>33</v>
      </c>
      <c r="L51" s="6">
        <v>0</v>
      </c>
      <c r="M51" s="6">
        <v>44758.7</v>
      </c>
      <c r="N51" s="6">
        <v>27849.9</v>
      </c>
      <c r="O51" s="6">
        <v>0</v>
      </c>
      <c r="P51" s="6">
        <v>0</v>
      </c>
      <c r="Q51" s="6">
        <v>0</v>
      </c>
      <c r="R51" s="6">
        <v>72608.600000000006</v>
      </c>
      <c r="S51" s="6">
        <v>73000</v>
      </c>
      <c r="T51" s="6">
        <v>391.4</v>
      </c>
      <c r="U51" s="6">
        <v>0.54</v>
      </c>
      <c r="Y51" s="5" t="s">
        <v>33</v>
      </c>
      <c r="Z51" s="6">
        <v>0</v>
      </c>
      <c r="AA51" s="6">
        <v>888750</v>
      </c>
      <c r="AB51" s="6">
        <v>120000</v>
      </c>
      <c r="AC51" s="6">
        <v>20000</v>
      </c>
      <c r="AD51" s="6">
        <v>43250</v>
      </c>
      <c r="AE51" s="6">
        <v>0</v>
      </c>
      <c r="AF51" s="6">
        <v>1072000</v>
      </c>
      <c r="AG51" s="6">
        <v>1072000</v>
      </c>
      <c r="AH51" s="6">
        <v>0</v>
      </c>
      <c r="AI51" s="6">
        <v>0</v>
      </c>
    </row>
    <row r="52" spans="11:35" ht="15" thickBot="1" x14ac:dyDescent="0.35">
      <c r="K52" s="5" t="s">
        <v>34</v>
      </c>
      <c r="L52" s="6">
        <v>2983.9</v>
      </c>
      <c r="M52" s="6">
        <v>497.3</v>
      </c>
      <c r="N52" s="6">
        <v>0</v>
      </c>
      <c r="O52" s="6">
        <v>0</v>
      </c>
      <c r="P52" s="6">
        <v>0</v>
      </c>
      <c r="Q52" s="6">
        <v>0</v>
      </c>
      <c r="R52" s="6">
        <v>3481.2</v>
      </c>
      <c r="S52" s="6">
        <v>6000</v>
      </c>
      <c r="T52" s="6">
        <v>2518.8000000000002</v>
      </c>
      <c r="U52" s="6">
        <v>41.98</v>
      </c>
      <c r="Y52" s="5" t="s">
        <v>34</v>
      </c>
      <c r="Z52" s="6">
        <v>224000</v>
      </c>
      <c r="AA52" s="6">
        <v>306500</v>
      </c>
      <c r="AB52" s="6">
        <v>0</v>
      </c>
      <c r="AC52" s="6">
        <v>20000</v>
      </c>
      <c r="AD52" s="6">
        <v>439250</v>
      </c>
      <c r="AE52" s="6">
        <v>15250</v>
      </c>
      <c r="AF52" s="6">
        <v>1005000</v>
      </c>
      <c r="AG52" s="6">
        <v>1005000</v>
      </c>
      <c r="AH52" s="6">
        <v>0</v>
      </c>
      <c r="AI52" s="6">
        <v>0</v>
      </c>
    </row>
    <row r="53" spans="11:35" ht="15" thickBot="1" x14ac:dyDescent="0.35">
      <c r="K53" s="5" t="s">
        <v>35</v>
      </c>
      <c r="L53" s="6">
        <v>0</v>
      </c>
      <c r="M53" s="6">
        <v>99961.1</v>
      </c>
      <c r="N53" s="6">
        <v>0</v>
      </c>
      <c r="O53" s="6">
        <v>0</v>
      </c>
      <c r="P53" s="6">
        <v>0</v>
      </c>
      <c r="Q53" s="6">
        <v>0</v>
      </c>
      <c r="R53" s="6">
        <v>99961.1</v>
      </c>
      <c r="S53" s="6">
        <v>17000</v>
      </c>
      <c r="T53" s="6">
        <v>-82961.100000000006</v>
      </c>
      <c r="U53" s="6">
        <v>-488.01</v>
      </c>
      <c r="Y53" s="5" t="s">
        <v>35</v>
      </c>
      <c r="Z53" s="6">
        <v>0</v>
      </c>
      <c r="AA53" s="6">
        <v>980750</v>
      </c>
      <c r="AB53" s="6">
        <v>0</v>
      </c>
      <c r="AC53" s="6">
        <v>20000</v>
      </c>
      <c r="AD53" s="6">
        <v>0</v>
      </c>
      <c r="AE53" s="6">
        <v>15250</v>
      </c>
      <c r="AF53" s="6">
        <v>1016000</v>
      </c>
      <c r="AG53" s="6">
        <v>1016000</v>
      </c>
      <c r="AH53" s="6">
        <v>0</v>
      </c>
      <c r="AI53" s="6">
        <v>0</v>
      </c>
    </row>
    <row r="54" spans="11:35" ht="15" thickBot="1" x14ac:dyDescent="0.35"/>
    <row r="55" spans="11:35" ht="15" thickBot="1" x14ac:dyDescent="0.35">
      <c r="K55" s="7" t="s">
        <v>61</v>
      </c>
      <c r="L55" s="8">
        <v>657455.80000000005</v>
      </c>
      <c r="Y55" s="7" t="s">
        <v>61</v>
      </c>
      <c r="Z55" s="8">
        <v>3325750</v>
      </c>
    </row>
    <row r="56" spans="11:35" ht="15" thickBot="1" x14ac:dyDescent="0.35">
      <c r="K56" s="7" t="s">
        <v>62</v>
      </c>
      <c r="L56" s="8">
        <v>0</v>
      </c>
      <c r="Y56" s="7" t="s">
        <v>62</v>
      </c>
      <c r="Z56" s="8">
        <v>0</v>
      </c>
    </row>
    <row r="57" spans="11:35" ht="15" thickBot="1" x14ac:dyDescent="0.35">
      <c r="K57" s="7" t="s">
        <v>63</v>
      </c>
      <c r="L57" s="8">
        <v>1107032</v>
      </c>
      <c r="Y57" s="7" t="s">
        <v>63</v>
      </c>
      <c r="Z57" s="8">
        <v>11097000</v>
      </c>
    </row>
    <row r="58" spans="11:35" ht="15" thickBot="1" x14ac:dyDescent="0.35">
      <c r="K58" s="7" t="s">
        <v>64</v>
      </c>
      <c r="L58" s="8">
        <v>1107000</v>
      </c>
      <c r="Y58" s="7" t="s">
        <v>64</v>
      </c>
      <c r="Z58" s="8">
        <v>11097000</v>
      </c>
    </row>
    <row r="59" spans="11:35" ht="15" thickBot="1" x14ac:dyDescent="0.35">
      <c r="K59" s="7" t="s">
        <v>65</v>
      </c>
      <c r="L59" s="8">
        <v>32</v>
      </c>
      <c r="Y59" s="7" t="s">
        <v>65</v>
      </c>
      <c r="Z59" s="8">
        <v>0</v>
      </c>
    </row>
    <row r="60" spans="11:35" ht="15" thickBot="1" x14ac:dyDescent="0.35">
      <c r="K60" s="7" t="s">
        <v>66</v>
      </c>
      <c r="L60" s="8"/>
      <c r="Y60" s="7" t="s">
        <v>66</v>
      </c>
      <c r="Z60" s="8"/>
    </row>
    <row r="61" spans="11:35" ht="15" thickBot="1" x14ac:dyDescent="0.35">
      <c r="K61" s="7" t="s">
        <v>67</v>
      </c>
      <c r="L61" s="8"/>
      <c r="Y61" s="7" t="s">
        <v>67</v>
      </c>
      <c r="Z61" s="8"/>
    </row>
    <row r="62" spans="11:35" ht="15" thickBot="1" x14ac:dyDescent="0.35">
      <c r="K62" s="7" t="s">
        <v>68</v>
      </c>
      <c r="L62" s="8">
        <v>0</v>
      </c>
      <c r="Y62" s="7" t="s">
        <v>68</v>
      </c>
      <c r="Z62" s="8">
        <v>0</v>
      </c>
    </row>
    <row r="64" spans="11:35" x14ac:dyDescent="0.3">
      <c r="K64" s="9" t="s">
        <v>69</v>
      </c>
      <c r="Y64" s="9" t="s">
        <v>69</v>
      </c>
    </row>
    <row r="66" spans="11:25" x14ac:dyDescent="0.3">
      <c r="K66" s="10" t="s">
        <v>70</v>
      </c>
      <c r="Y66" s="10" t="s">
        <v>70</v>
      </c>
    </row>
    <row r="67" spans="11:25" x14ac:dyDescent="0.3">
      <c r="K67" s="10" t="s">
        <v>103</v>
      </c>
      <c r="Y67" s="10" t="s">
        <v>103</v>
      </c>
    </row>
  </sheetData>
  <hyperlinks>
    <hyperlink ref="K64" r:id="rId1" display="https://miau.my-x.hu/myx-free/coco/test/323275020231118155842.html" xr:uid="{DF0A8FBC-0660-4DA9-8FC5-21A506A40B33}"/>
    <hyperlink ref="Y64" r:id="rId2" display="https://miau.my-x.hu/myx-free/coco/test/130035920231118155944.html" xr:uid="{ADBC0B00-39EF-48BE-BD4C-2364FA76A48E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558B0-1F87-40AD-8F6D-D8F829F6E915}">
  <dimension ref="A1:J11"/>
  <sheetViews>
    <sheetView zoomScale="205" zoomScaleNormal="205" workbookViewId="0">
      <selection activeCell="G2" sqref="G2:J11"/>
    </sheetView>
  </sheetViews>
  <sheetFormatPr defaultRowHeight="14.4" x14ac:dyDescent="0.3"/>
  <sheetData>
    <row r="1" spans="1:10" x14ac:dyDescent="0.3">
      <c r="B1" t="s">
        <v>10</v>
      </c>
      <c r="C1" t="s">
        <v>11</v>
      </c>
      <c r="D1" t="s">
        <v>12</v>
      </c>
      <c r="E1" t="s">
        <v>13</v>
      </c>
    </row>
    <row r="2" spans="1:10" x14ac:dyDescent="0.3">
      <c r="A2" t="s">
        <v>0</v>
      </c>
      <c r="B2">
        <v>8</v>
      </c>
      <c r="C2">
        <v>7</v>
      </c>
      <c r="D2">
        <v>4</v>
      </c>
      <c r="E2">
        <v>19</v>
      </c>
      <c r="G2">
        <f>RANK(B2,B$2:B$11,0)</f>
        <v>3</v>
      </c>
      <c r="H2">
        <f t="shared" ref="H2:H11" si="0">RANK(C2,C$2:C$11,0)</f>
        <v>4</v>
      </c>
      <c r="I2">
        <f t="shared" ref="I2:I11" si="1">RANK(D2,D$2:D$11,0)</f>
        <v>6</v>
      </c>
      <c r="J2">
        <f>E2</f>
        <v>19</v>
      </c>
    </row>
    <row r="3" spans="1:10" x14ac:dyDescent="0.3">
      <c r="A3" t="s">
        <v>1</v>
      </c>
      <c r="B3">
        <v>8</v>
      </c>
      <c r="C3">
        <v>1</v>
      </c>
      <c r="D3">
        <v>5</v>
      </c>
      <c r="E3">
        <v>14</v>
      </c>
      <c r="G3">
        <f t="shared" ref="G3:G11" si="2">RANK(B3,B$2:B$11,0)</f>
        <v>3</v>
      </c>
      <c r="H3">
        <f t="shared" si="0"/>
        <v>8</v>
      </c>
      <c r="I3">
        <f t="shared" si="1"/>
        <v>3</v>
      </c>
      <c r="J3">
        <f t="shared" ref="J3:J11" si="3">E3</f>
        <v>14</v>
      </c>
    </row>
    <row r="4" spans="1:10" x14ac:dyDescent="0.3">
      <c r="A4" t="s">
        <v>2</v>
      </c>
      <c r="B4">
        <v>3</v>
      </c>
      <c r="C4">
        <v>8</v>
      </c>
      <c r="D4">
        <v>3</v>
      </c>
      <c r="E4">
        <v>14</v>
      </c>
      <c r="G4">
        <f t="shared" si="2"/>
        <v>7</v>
      </c>
      <c r="H4">
        <f t="shared" si="0"/>
        <v>1</v>
      </c>
      <c r="I4">
        <f t="shared" si="1"/>
        <v>7</v>
      </c>
      <c r="J4">
        <f t="shared" si="3"/>
        <v>14</v>
      </c>
    </row>
    <row r="5" spans="1:10" x14ac:dyDescent="0.3">
      <c r="A5" t="s">
        <v>3</v>
      </c>
      <c r="B5">
        <v>9</v>
      </c>
      <c r="C5">
        <v>0</v>
      </c>
      <c r="D5">
        <v>5</v>
      </c>
      <c r="E5">
        <v>14</v>
      </c>
      <c r="G5">
        <f t="shared" si="2"/>
        <v>1</v>
      </c>
      <c r="H5">
        <f t="shared" si="0"/>
        <v>10</v>
      </c>
      <c r="I5">
        <f t="shared" si="1"/>
        <v>3</v>
      </c>
      <c r="J5">
        <f t="shared" si="3"/>
        <v>14</v>
      </c>
    </row>
    <row r="6" spans="1:10" x14ac:dyDescent="0.3">
      <c r="A6" t="s">
        <v>4</v>
      </c>
      <c r="B6">
        <v>4</v>
      </c>
      <c r="C6">
        <v>3</v>
      </c>
      <c r="D6">
        <v>0</v>
      </c>
      <c r="E6">
        <v>7</v>
      </c>
      <c r="G6">
        <f t="shared" si="2"/>
        <v>6</v>
      </c>
      <c r="H6">
        <f t="shared" si="0"/>
        <v>7</v>
      </c>
      <c r="I6">
        <f t="shared" si="1"/>
        <v>10</v>
      </c>
      <c r="J6">
        <f t="shared" si="3"/>
        <v>7</v>
      </c>
    </row>
    <row r="7" spans="1:10" x14ac:dyDescent="0.3">
      <c r="A7" t="s">
        <v>5</v>
      </c>
      <c r="B7">
        <v>1</v>
      </c>
      <c r="C7">
        <v>4</v>
      </c>
      <c r="D7">
        <v>5</v>
      </c>
      <c r="E7">
        <v>10</v>
      </c>
      <c r="G7">
        <f t="shared" si="2"/>
        <v>10</v>
      </c>
      <c r="H7">
        <f t="shared" si="0"/>
        <v>6</v>
      </c>
      <c r="I7">
        <f t="shared" si="1"/>
        <v>3</v>
      </c>
      <c r="J7">
        <f t="shared" si="3"/>
        <v>10</v>
      </c>
    </row>
    <row r="8" spans="1:10" x14ac:dyDescent="0.3">
      <c r="A8" t="s">
        <v>6</v>
      </c>
      <c r="B8">
        <v>9</v>
      </c>
      <c r="C8">
        <v>8</v>
      </c>
      <c r="D8">
        <v>9</v>
      </c>
      <c r="E8">
        <v>26</v>
      </c>
      <c r="G8">
        <f t="shared" si="2"/>
        <v>1</v>
      </c>
      <c r="H8">
        <f t="shared" si="0"/>
        <v>1</v>
      </c>
      <c r="I8">
        <f t="shared" si="1"/>
        <v>1</v>
      </c>
      <c r="J8">
        <f t="shared" si="3"/>
        <v>26</v>
      </c>
    </row>
    <row r="9" spans="1:10" x14ac:dyDescent="0.3">
      <c r="A9" t="s">
        <v>7</v>
      </c>
      <c r="B9">
        <v>2</v>
      </c>
      <c r="C9">
        <v>6</v>
      </c>
      <c r="D9">
        <v>6</v>
      </c>
      <c r="E9">
        <v>14</v>
      </c>
      <c r="G9">
        <f t="shared" si="2"/>
        <v>8</v>
      </c>
      <c r="H9">
        <f t="shared" si="0"/>
        <v>5</v>
      </c>
      <c r="I9">
        <f t="shared" si="1"/>
        <v>2</v>
      </c>
      <c r="J9">
        <f t="shared" si="3"/>
        <v>14</v>
      </c>
    </row>
    <row r="10" spans="1:10" x14ac:dyDescent="0.3">
      <c r="A10" t="s">
        <v>8</v>
      </c>
      <c r="B10">
        <v>5</v>
      </c>
      <c r="C10">
        <v>1</v>
      </c>
      <c r="D10">
        <v>1</v>
      </c>
      <c r="E10">
        <v>7</v>
      </c>
      <c r="G10">
        <f t="shared" si="2"/>
        <v>5</v>
      </c>
      <c r="H10">
        <f t="shared" si="0"/>
        <v>8</v>
      </c>
      <c r="I10">
        <f t="shared" si="1"/>
        <v>8</v>
      </c>
      <c r="J10">
        <f t="shared" si="3"/>
        <v>7</v>
      </c>
    </row>
    <row r="11" spans="1:10" x14ac:dyDescent="0.3">
      <c r="A11" t="s">
        <v>9</v>
      </c>
      <c r="B11">
        <v>2</v>
      </c>
      <c r="C11">
        <v>8</v>
      </c>
      <c r="D11">
        <v>1</v>
      </c>
      <c r="E11">
        <v>11</v>
      </c>
      <c r="G11">
        <f t="shared" si="2"/>
        <v>8</v>
      </c>
      <c r="H11">
        <f t="shared" si="0"/>
        <v>1</v>
      </c>
      <c r="I11">
        <f t="shared" si="1"/>
        <v>8</v>
      </c>
      <c r="J11">
        <f t="shared" si="3"/>
        <v>11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0344-4377-452E-9F07-2AC68D9E414B}">
  <dimension ref="A1:Z67"/>
  <sheetViews>
    <sheetView topLeftCell="A27" zoomScale="83" workbookViewId="0">
      <selection activeCell="S17" sqref="S17"/>
    </sheetView>
  </sheetViews>
  <sheetFormatPr defaultRowHeight="14.4" x14ac:dyDescent="0.3"/>
  <sheetData>
    <row r="1" spans="1:26" ht="18" x14ac:dyDescent="0.3">
      <c r="A1" s="1"/>
      <c r="O1" s="1"/>
    </row>
    <row r="2" spans="1:26" x14ac:dyDescent="0.3">
      <c r="A2" s="2"/>
      <c r="O2" s="2"/>
    </row>
    <row r="5" spans="1:26" ht="18" x14ac:dyDescent="0.3">
      <c r="A5" s="3" t="s">
        <v>14</v>
      </c>
      <c r="B5" s="4">
        <v>1241395</v>
      </c>
      <c r="C5" s="3" t="s">
        <v>15</v>
      </c>
      <c r="D5" s="4">
        <v>10</v>
      </c>
      <c r="E5" s="3" t="s">
        <v>16</v>
      </c>
      <c r="F5" s="4">
        <v>3</v>
      </c>
      <c r="G5" s="3" t="s">
        <v>17</v>
      </c>
      <c r="H5" s="4">
        <v>10</v>
      </c>
      <c r="I5" s="3" t="s">
        <v>18</v>
      </c>
      <c r="J5" s="4">
        <v>0</v>
      </c>
      <c r="K5" s="3" t="s">
        <v>19</v>
      </c>
      <c r="L5" s="4" t="s">
        <v>20</v>
      </c>
      <c r="O5" s="3" t="s">
        <v>14</v>
      </c>
      <c r="P5" s="4">
        <v>9204950</v>
      </c>
      <c r="Q5" s="3" t="s">
        <v>15</v>
      </c>
      <c r="R5" s="4">
        <v>10</v>
      </c>
      <c r="S5" s="3" t="s">
        <v>16</v>
      </c>
      <c r="T5" s="4">
        <v>3</v>
      </c>
      <c r="U5" s="3" t="s">
        <v>17</v>
      </c>
      <c r="V5" s="4">
        <v>10</v>
      </c>
      <c r="W5" s="3" t="s">
        <v>18</v>
      </c>
      <c r="X5" s="4">
        <v>0</v>
      </c>
      <c r="Y5" s="3" t="s">
        <v>19</v>
      </c>
      <c r="Z5" s="4" t="s">
        <v>72</v>
      </c>
    </row>
    <row r="6" spans="1:26" ht="18.600000000000001" thickBot="1" x14ac:dyDescent="0.35">
      <c r="A6" s="1"/>
      <c r="O6" s="1"/>
    </row>
    <row r="7" spans="1:26" ht="15" thickBot="1" x14ac:dyDescent="0.35">
      <c r="A7" s="5" t="s">
        <v>21</v>
      </c>
      <c r="B7" s="5" t="s">
        <v>22</v>
      </c>
      <c r="C7" s="5" t="s">
        <v>23</v>
      </c>
      <c r="D7" s="5" t="s">
        <v>24</v>
      </c>
      <c r="E7" s="5" t="s">
        <v>25</v>
      </c>
      <c r="O7" s="5" t="s">
        <v>21</v>
      </c>
      <c r="P7" s="5" t="s">
        <v>22</v>
      </c>
      <c r="Q7" s="5" t="s">
        <v>23</v>
      </c>
      <c r="R7" s="5" t="s">
        <v>24</v>
      </c>
      <c r="S7" s="5" t="s">
        <v>25</v>
      </c>
    </row>
    <row r="8" spans="1:26" ht="15" thickBot="1" x14ac:dyDescent="0.35">
      <c r="A8" s="5" t="s">
        <v>26</v>
      </c>
      <c r="B8" s="6">
        <v>3</v>
      </c>
      <c r="C8" s="6">
        <v>4</v>
      </c>
      <c r="D8" s="6">
        <v>6</v>
      </c>
      <c r="E8" s="6">
        <v>19</v>
      </c>
      <c r="G8">
        <f>B8</f>
        <v>3</v>
      </c>
      <c r="H8">
        <f t="shared" ref="H8:H17" si="0">C8</f>
        <v>4</v>
      </c>
      <c r="I8">
        <f t="shared" ref="I8:I17" si="1">D8</f>
        <v>6</v>
      </c>
      <c r="J8">
        <f t="shared" ref="J8:J17" si="2">E8</f>
        <v>19</v>
      </c>
      <c r="O8" s="5" t="s">
        <v>26</v>
      </c>
      <c r="P8" s="6">
        <v>3</v>
      </c>
      <c r="Q8" s="6">
        <v>4</v>
      </c>
      <c r="R8" s="6">
        <v>6</v>
      </c>
      <c r="S8" s="6">
        <v>19</v>
      </c>
    </row>
    <row r="9" spans="1:26" ht="15" thickBot="1" x14ac:dyDescent="0.35">
      <c r="A9" s="5" t="s">
        <v>27</v>
      </c>
      <c r="B9" s="6">
        <v>3</v>
      </c>
      <c r="C9" s="6">
        <v>8</v>
      </c>
      <c r="D9" s="6">
        <v>3</v>
      </c>
      <c r="E9" s="6">
        <v>14</v>
      </c>
      <c r="G9">
        <f t="shared" ref="G9:G17" si="3">B9</f>
        <v>3</v>
      </c>
      <c r="H9">
        <f t="shared" si="0"/>
        <v>8</v>
      </c>
      <c r="I9">
        <f t="shared" si="1"/>
        <v>3</v>
      </c>
      <c r="J9">
        <f t="shared" si="2"/>
        <v>14</v>
      </c>
      <c r="O9" s="5" t="s">
        <v>27</v>
      </c>
      <c r="P9" s="6">
        <v>3</v>
      </c>
      <c r="Q9" s="6">
        <v>8</v>
      </c>
      <c r="R9" s="6">
        <v>3</v>
      </c>
      <c r="S9" s="6">
        <v>14</v>
      </c>
    </row>
    <row r="10" spans="1:26" ht="15" thickBot="1" x14ac:dyDescent="0.35">
      <c r="A10" s="5" t="s">
        <v>28</v>
      </c>
      <c r="B10" s="6">
        <v>7</v>
      </c>
      <c r="C10" s="6">
        <v>1</v>
      </c>
      <c r="D10" s="6">
        <v>7</v>
      </c>
      <c r="E10" s="6">
        <v>14</v>
      </c>
      <c r="G10">
        <f t="shared" si="3"/>
        <v>7</v>
      </c>
      <c r="H10">
        <f t="shared" si="0"/>
        <v>1</v>
      </c>
      <c r="I10">
        <f t="shared" si="1"/>
        <v>7</v>
      </c>
      <c r="J10">
        <f t="shared" si="2"/>
        <v>14</v>
      </c>
      <c r="O10" s="5" t="s">
        <v>28</v>
      </c>
      <c r="P10" s="6">
        <v>7</v>
      </c>
      <c r="Q10" s="6">
        <v>1</v>
      </c>
      <c r="R10" s="6">
        <v>7</v>
      </c>
      <c r="S10" s="6">
        <v>14</v>
      </c>
    </row>
    <row r="11" spans="1:26" ht="15" thickBot="1" x14ac:dyDescent="0.35">
      <c r="A11" s="5" t="s">
        <v>29</v>
      </c>
      <c r="B11" s="6">
        <v>1</v>
      </c>
      <c r="C11" s="6">
        <v>10</v>
      </c>
      <c r="D11" s="6">
        <v>3</v>
      </c>
      <c r="E11" s="6">
        <v>14</v>
      </c>
      <c r="G11">
        <f t="shared" si="3"/>
        <v>1</v>
      </c>
      <c r="H11">
        <f t="shared" si="0"/>
        <v>10</v>
      </c>
      <c r="I11">
        <f t="shared" si="1"/>
        <v>3</v>
      </c>
      <c r="J11">
        <f t="shared" si="2"/>
        <v>14</v>
      </c>
      <c r="O11" s="5" t="s">
        <v>29</v>
      </c>
      <c r="P11" s="6">
        <v>1</v>
      </c>
      <c r="Q11" s="6">
        <v>10</v>
      </c>
      <c r="R11" s="6">
        <v>3</v>
      </c>
      <c r="S11" s="6">
        <v>14</v>
      </c>
    </row>
    <row r="12" spans="1:26" ht="15" thickBot="1" x14ac:dyDescent="0.35">
      <c r="A12" s="5" t="s">
        <v>30</v>
      </c>
      <c r="B12" s="6">
        <v>6</v>
      </c>
      <c r="C12" s="6">
        <v>7</v>
      </c>
      <c r="D12" s="6">
        <v>10</v>
      </c>
      <c r="E12" s="6">
        <v>7</v>
      </c>
      <c r="G12">
        <f t="shared" si="3"/>
        <v>6</v>
      </c>
      <c r="H12">
        <f t="shared" si="0"/>
        <v>7</v>
      </c>
      <c r="I12">
        <f t="shared" si="1"/>
        <v>10</v>
      </c>
      <c r="J12">
        <f t="shared" si="2"/>
        <v>7</v>
      </c>
      <c r="O12" s="5" t="s">
        <v>30</v>
      </c>
      <c r="P12" s="6">
        <v>6</v>
      </c>
      <c r="Q12" s="6">
        <v>7</v>
      </c>
      <c r="R12" s="6">
        <v>10</v>
      </c>
      <c r="S12" s="6">
        <v>7</v>
      </c>
    </row>
    <row r="13" spans="1:26" ht="15" thickBot="1" x14ac:dyDescent="0.35">
      <c r="A13" s="5" t="s">
        <v>31</v>
      </c>
      <c r="B13" s="6">
        <v>10</v>
      </c>
      <c r="C13" s="6">
        <v>6</v>
      </c>
      <c r="D13" s="6">
        <v>3</v>
      </c>
      <c r="E13" s="6">
        <v>10</v>
      </c>
      <c r="G13">
        <f t="shared" si="3"/>
        <v>10</v>
      </c>
      <c r="H13">
        <f t="shared" si="0"/>
        <v>6</v>
      </c>
      <c r="I13">
        <f t="shared" si="1"/>
        <v>3</v>
      </c>
      <c r="J13">
        <f t="shared" si="2"/>
        <v>10</v>
      </c>
      <c r="O13" s="5" t="s">
        <v>31</v>
      </c>
      <c r="P13" s="6">
        <v>10</v>
      </c>
      <c r="Q13" s="6">
        <v>6</v>
      </c>
      <c r="R13" s="6">
        <v>3</v>
      </c>
      <c r="S13" s="6">
        <v>10</v>
      </c>
    </row>
    <row r="14" spans="1:26" ht="15" thickBot="1" x14ac:dyDescent="0.35">
      <c r="A14" s="5" t="s">
        <v>32</v>
      </c>
      <c r="B14" s="6">
        <v>1</v>
      </c>
      <c r="C14" s="6">
        <v>1</v>
      </c>
      <c r="D14" s="6">
        <v>1</v>
      </c>
      <c r="E14" s="6">
        <v>26</v>
      </c>
      <c r="G14">
        <f t="shared" si="3"/>
        <v>1</v>
      </c>
      <c r="H14">
        <f t="shared" si="0"/>
        <v>1</v>
      </c>
      <c r="I14">
        <f t="shared" si="1"/>
        <v>1</v>
      </c>
      <c r="J14">
        <f t="shared" si="2"/>
        <v>26</v>
      </c>
      <c r="O14" s="5" t="s">
        <v>32</v>
      </c>
      <c r="P14" s="6">
        <v>1</v>
      </c>
      <c r="Q14" s="6">
        <v>1</v>
      </c>
      <c r="R14" s="6">
        <v>1</v>
      </c>
      <c r="S14" s="6">
        <v>26</v>
      </c>
    </row>
    <row r="15" spans="1:26" ht="15" thickBot="1" x14ac:dyDescent="0.35">
      <c r="A15" s="5" t="s">
        <v>33</v>
      </c>
      <c r="B15" s="6">
        <v>8</v>
      </c>
      <c r="C15" s="6">
        <v>5</v>
      </c>
      <c r="D15" s="6">
        <v>2</v>
      </c>
      <c r="E15" s="6">
        <v>14</v>
      </c>
      <c r="G15">
        <f t="shared" si="3"/>
        <v>8</v>
      </c>
      <c r="H15">
        <f t="shared" si="0"/>
        <v>5</v>
      </c>
      <c r="I15">
        <f t="shared" si="1"/>
        <v>2</v>
      </c>
      <c r="J15">
        <f t="shared" si="2"/>
        <v>14</v>
      </c>
      <c r="O15" s="5" t="s">
        <v>33</v>
      </c>
      <c r="P15" s="6">
        <v>8</v>
      </c>
      <c r="Q15" s="6">
        <v>5</v>
      </c>
      <c r="R15" s="6">
        <v>2</v>
      </c>
      <c r="S15" s="6">
        <v>14</v>
      </c>
    </row>
    <row r="16" spans="1:26" ht="15" thickBot="1" x14ac:dyDescent="0.35">
      <c r="A16" s="5" t="s">
        <v>34</v>
      </c>
      <c r="B16" s="6">
        <v>5</v>
      </c>
      <c r="C16" s="6">
        <v>8</v>
      </c>
      <c r="D16" s="6">
        <v>8</v>
      </c>
      <c r="E16" s="6">
        <v>7</v>
      </c>
      <c r="G16">
        <f t="shared" si="3"/>
        <v>5</v>
      </c>
      <c r="H16">
        <f t="shared" si="0"/>
        <v>8</v>
      </c>
      <c r="I16">
        <f t="shared" si="1"/>
        <v>8</v>
      </c>
      <c r="J16">
        <f t="shared" si="2"/>
        <v>7</v>
      </c>
      <c r="O16" s="5" t="s">
        <v>34</v>
      </c>
      <c r="P16" s="6">
        <v>5</v>
      </c>
      <c r="Q16" s="6">
        <v>8</v>
      </c>
      <c r="R16" s="6">
        <v>8</v>
      </c>
      <c r="S16" s="6">
        <v>7</v>
      </c>
    </row>
    <row r="17" spans="1:19" ht="15" thickBot="1" x14ac:dyDescent="0.35">
      <c r="A17" s="5" t="s">
        <v>35</v>
      </c>
      <c r="B17" s="6">
        <v>8</v>
      </c>
      <c r="C17" s="6">
        <v>1</v>
      </c>
      <c r="D17" s="6">
        <v>8</v>
      </c>
      <c r="E17" s="11">
        <v>11</v>
      </c>
      <c r="G17">
        <f t="shared" si="3"/>
        <v>8</v>
      </c>
      <c r="H17">
        <f t="shared" si="0"/>
        <v>1</v>
      </c>
      <c r="I17">
        <f t="shared" si="1"/>
        <v>8</v>
      </c>
      <c r="J17" s="12">
        <v>10</v>
      </c>
      <c r="K17" s="12">
        <v>22</v>
      </c>
      <c r="O17" s="5" t="s">
        <v>35</v>
      </c>
      <c r="P17" s="6">
        <v>8</v>
      </c>
      <c r="Q17" s="6">
        <v>1</v>
      </c>
      <c r="R17" s="6">
        <v>8</v>
      </c>
      <c r="S17" s="11">
        <v>22</v>
      </c>
    </row>
    <row r="18" spans="1:19" ht="18.600000000000001" thickBot="1" x14ac:dyDescent="0.35">
      <c r="A18" s="1"/>
      <c r="O18" s="1"/>
    </row>
    <row r="19" spans="1:19" ht="15" thickBot="1" x14ac:dyDescent="0.35">
      <c r="A19" s="5" t="s">
        <v>36</v>
      </c>
      <c r="B19" s="5" t="s">
        <v>22</v>
      </c>
      <c r="C19" s="5" t="s">
        <v>23</v>
      </c>
      <c r="D19" s="5" t="s">
        <v>24</v>
      </c>
      <c r="O19" s="5" t="s">
        <v>36</v>
      </c>
      <c r="P19" s="5" t="s">
        <v>22</v>
      </c>
      <c r="Q19" s="5" t="s">
        <v>23</v>
      </c>
      <c r="R19" s="5" t="s">
        <v>24</v>
      </c>
    </row>
    <row r="20" spans="1:19" ht="15" thickBot="1" x14ac:dyDescent="0.35">
      <c r="A20" s="5" t="s">
        <v>37</v>
      </c>
      <c r="B20" s="6" t="s">
        <v>38</v>
      </c>
      <c r="C20" s="6" t="s">
        <v>39</v>
      </c>
      <c r="D20" s="6" t="s">
        <v>40</v>
      </c>
      <c r="O20" s="5" t="s">
        <v>37</v>
      </c>
      <c r="P20" s="6" t="s">
        <v>73</v>
      </c>
      <c r="Q20" s="6" t="s">
        <v>74</v>
      </c>
      <c r="R20" s="6" t="s">
        <v>75</v>
      </c>
    </row>
    <row r="21" spans="1:19" ht="15" thickBot="1" x14ac:dyDescent="0.35">
      <c r="A21" s="5" t="s">
        <v>41</v>
      </c>
      <c r="B21" s="6" t="s">
        <v>38</v>
      </c>
      <c r="C21" s="6" t="s">
        <v>42</v>
      </c>
      <c r="D21" s="6" t="s">
        <v>40</v>
      </c>
      <c r="O21" s="5" t="s">
        <v>41</v>
      </c>
      <c r="P21" s="6" t="s">
        <v>73</v>
      </c>
      <c r="Q21" s="6" t="s">
        <v>76</v>
      </c>
      <c r="R21" s="6" t="s">
        <v>75</v>
      </c>
    </row>
    <row r="22" spans="1:19" ht="15" thickBot="1" x14ac:dyDescent="0.35">
      <c r="A22" s="5" t="s">
        <v>43</v>
      </c>
      <c r="B22" s="6" t="s">
        <v>38</v>
      </c>
      <c r="C22" s="6" t="s">
        <v>42</v>
      </c>
      <c r="D22" s="6" t="s">
        <v>44</v>
      </c>
      <c r="O22" s="5" t="s">
        <v>43</v>
      </c>
      <c r="P22" s="6" t="s">
        <v>73</v>
      </c>
      <c r="Q22" s="6" t="s">
        <v>76</v>
      </c>
      <c r="R22" s="6" t="s">
        <v>75</v>
      </c>
    </row>
    <row r="23" spans="1:19" ht="15" thickBot="1" x14ac:dyDescent="0.35">
      <c r="A23" s="5" t="s">
        <v>45</v>
      </c>
      <c r="B23" s="6" t="s">
        <v>46</v>
      </c>
      <c r="C23" s="6" t="s">
        <v>42</v>
      </c>
      <c r="D23" s="6" t="s">
        <v>47</v>
      </c>
      <c r="O23" s="5" t="s">
        <v>45</v>
      </c>
      <c r="P23" s="6" t="s">
        <v>77</v>
      </c>
      <c r="Q23" s="6" t="s">
        <v>76</v>
      </c>
      <c r="R23" s="6" t="s">
        <v>78</v>
      </c>
    </row>
    <row r="24" spans="1:19" ht="15" thickBot="1" x14ac:dyDescent="0.35">
      <c r="A24" s="5" t="s">
        <v>48</v>
      </c>
      <c r="B24" s="6" t="s">
        <v>46</v>
      </c>
      <c r="C24" s="6" t="s">
        <v>42</v>
      </c>
      <c r="D24" s="6" t="s">
        <v>47</v>
      </c>
      <c r="O24" s="5" t="s">
        <v>48</v>
      </c>
      <c r="P24" s="6" t="s">
        <v>79</v>
      </c>
      <c r="Q24" s="6" t="s">
        <v>76</v>
      </c>
      <c r="R24" s="6" t="s">
        <v>78</v>
      </c>
    </row>
    <row r="25" spans="1:19" ht="15" thickBot="1" x14ac:dyDescent="0.35">
      <c r="A25" s="5" t="s">
        <v>49</v>
      </c>
      <c r="B25" s="6" t="s">
        <v>46</v>
      </c>
      <c r="C25" s="6" t="s">
        <v>42</v>
      </c>
      <c r="D25" s="6" t="s">
        <v>47</v>
      </c>
      <c r="O25" s="5" t="s">
        <v>49</v>
      </c>
      <c r="P25" s="6" t="s">
        <v>80</v>
      </c>
      <c r="Q25" s="6" t="s">
        <v>81</v>
      </c>
      <c r="R25" s="6" t="s">
        <v>78</v>
      </c>
    </row>
    <row r="26" spans="1:19" ht="15" thickBot="1" x14ac:dyDescent="0.35">
      <c r="A26" s="5" t="s">
        <v>50</v>
      </c>
      <c r="B26" s="6" t="s">
        <v>42</v>
      </c>
      <c r="C26" s="6" t="s">
        <v>47</v>
      </c>
      <c r="D26" s="6" t="s">
        <v>47</v>
      </c>
      <c r="O26" s="5" t="s">
        <v>50</v>
      </c>
      <c r="P26" s="6" t="s">
        <v>80</v>
      </c>
      <c r="Q26" s="6" t="s">
        <v>82</v>
      </c>
      <c r="R26" s="6" t="s">
        <v>78</v>
      </c>
    </row>
    <row r="27" spans="1:19" ht="15" thickBot="1" x14ac:dyDescent="0.35">
      <c r="A27" s="5" t="s">
        <v>51</v>
      </c>
      <c r="B27" s="6" t="s">
        <v>52</v>
      </c>
      <c r="C27" s="6" t="s">
        <v>47</v>
      </c>
      <c r="D27" s="6" t="s">
        <v>47</v>
      </c>
      <c r="O27" s="5" t="s">
        <v>51</v>
      </c>
      <c r="P27" s="6" t="s">
        <v>80</v>
      </c>
      <c r="Q27" s="6" t="s">
        <v>78</v>
      </c>
      <c r="R27" s="6" t="s">
        <v>78</v>
      </c>
    </row>
    <row r="28" spans="1:19" ht="15" thickBot="1" x14ac:dyDescent="0.35">
      <c r="A28" s="5" t="s">
        <v>53</v>
      </c>
      <c r="B28" s="6" t="s">
        <v>52</v>
      </c>
      <c r="C28" s="6" t="s">
        <v>47</v>
      </c>
      <c r="D28" s="6" t="s">
        <v>47</v>
      </c>
      <c r="O28" s="5" t="s">
        <v>53</v>
      </c>
      <c r="P28" s="6" t="s">
        <v>83</v>
      </c>
      <c r="Q28" s="6" t="s">
        <v>78</v>
      </c>
      <c r="R28" s="6" t="s">
        <v>78</v>
      </c>
    </row>
    <row r="29" spans="1:19" ht="15" thickBot="1" x14ac:dyDescent="0.35">
      <c r="A29" s="5" t="s">
        <v>54</v>
      </c>
      <c r="B29" s="6" t="s">
        <v>52</v>
      </c>
      <c r="C29" s="6" t="s">
        <v>47</v>
      </c>
      <c r="D29" s="6" t="s">
        <v>47</v>
      </c>
      <c r="O29" s="5" t="s">
        <v>54</v>
      </c>
      <c r="P29" s="6" t="s">
        <v>83</v>
      </c>
      <c r="Q29" s="6" t="s">
        <v>78</v>
      </c>
      <c r="R29" s="6" t="s">
        <v>78</v>
      </c>
    </row>
    <row r="30" spans="1:19" ht="18.600000000000001" thickBot="1" x14ac:dyDescent="0.35">
      <c r="A30" s="1"/>
      <c r="O30" s="1"/>
    </row>
    <row r="31" spans="1:19" ht="15" thickBot="1" x14ac:dyDescent="0.35">
      <c r="A31" s="5" t="s">
        <v>55</v>
      </c>
      <c r="B31" s="5" t="s">
        <v>22</v>
      </c>
      <c r="C31" s="5" t="s">
        <v>23</v>
      </c>
      <c r="D31" s="5" t="s">
        <v>24</v>
      </c>
      <c r="O31" s="5" t="s">
        <v>55</v>
      </c>
      <c r="P31" s="5" t="s">
        <v>22</v>
      </c>
      <c r="Q31" s="5" t="s">
        <v>23</v>
      </c>
      <c r="R31" s="5" t="s">
        <v>24</v>
      </c>
    </row>
    <row r="32" spans="1:19" ht="15" thickBot="1" x14ac:dyDescent="0.35">
      <c r="A32" s="5" t="s">
        <v>37</v>
      </c>
      <c r="B32" s="6">
        <v>13</v>
      </c>
      <c r="C32" s="6">
        <v>8</v>
      </c>
      <c r="D32" s="6">
        <v>5</v>
      </c>
      <c r="O32" s="5" t="s">
        <v>37</v>
      </c>
      <c r="P32" s="6">
        <v>11.7</v>
      </c>
      <c r="Q32" s="6">
        <v>13.1</v>
      </c>
      <c r="R32" s="6">
        <v>2.4</v>
      </c>
    </row>
    <row r="33" spans="1:22" ht="15" thickBot="1" x14ac:dyDescent="0.35">
      <c r="A33" s="5" t="s">
        <v>41</v>
      </c>
      <c r="B33" s="6">
        <v>13</v>
      </c>
      <c r="C33" s="6">
        <v>6</v>
      </c>
      <c r="D33" s="6">
        <v>5</v>
      </c>
      <c r="O33" s="5" t="s">
        <v>41</v>
      </c>
      <c r="P33" s="6">
        <v>11.7</v>
      </c>
      <c r="Q33" s="6">
        <v>7.3</v>
      </c>
      <c r="R33" s="6">
        <v>2.4</v>
      </c>
    </row>
    <row r="34" spans="1:22" ht="15" thickBot="1" x14ac:dyDescent="0.35">
      <c r="A34" s="5" t="s">
        <v>43</v>
      </c>
      <c r="B34" s="6">
        <v>13</v>
      </c>
      <c r="C34" s="6">
        <v>6</v>
      </c>
      <c r="D34" s="6">
        <v>1</v>
      </c>
      <c r="O34" s="5" t="s">
        <v>43</v>
      </c>
      <c r="P34" s="6">
        <v>11.7</v>
      </c>
      <c r="Q34" s="6">
        <v>7.3</v>
      </c>
      <c r="R34" s="6">
        <v>2.4</v>
      </c>
    </row>
    <row r="35" spans="1:22" ht="15" thickBot="1" x14ac:dyDescent="0.35">
      <c r="A35" s="5" t="s">
        <v>45</v>
      </c>
      <c r="B35" s="6">
        <v>7</v>
      </c>
      <c r="C35" s="6">
        <v>6</v>
      </c>
      <c r="D35" s="6">
        <v>0</v>
      </c>
      <c r="O35" s="5" t="s">
        <v>45</v>
      </c>
      <c r="P35" s="6">
        <v>8.6999999999999993</v>
      </c>
      <c r="Q35" s="6">
        <v>7.3</v>
      </c>
      <c r="R35" s="6">
        <v>0</v>
      </c>
    </row>
    <row r="36" spans="1:22" ht="15" thickBot="1" x14ac:dyDescent="0.35">
      <c r="A36" s="5" t="s">
        <v>48</v>
      </c>
      <c r="B36" s="6">
        <v>7</v>
      </c>
      <c r="C36" s="6">
        <v>6</v>
      </c>
      <c r="D36" s="6">
        <v>0</v>
      </c>
      <c r="O36" s="5" t="s">
        <v>48</v>
      </c>
      <c r="P36" s="6">
        <v>6.8</v>
      </c>
      <c r="Q36" s="6">
        <v>7.3</v>
      </c>
      <c r="R36" s="6">
        <v>0</v>
      </c>
    </row>
    <row r="37" spans="1:22" ht="15" thickBot="1" x14ac:dyDescent="0.35">
      <c r="A37" s="5" t="s">
        <v>49</v>
      </c>
      <c r="B37" s="6">
        <v>7</v>
      </c>
      <c r="C37" s="6">
        <v>6</v>
      </c>
      <c r="D37" s="6">
        <v>0</v>
      </c>
      <c r="O37" s="5" t="s">
        <v>49</v>
      </c>
      <c r="P37" s="6">
        <v>4.4000000000000004</v>
      </c>
      <c r="Q37" s="6">
        <v>6.3</v>
      </c>
      <c r="R37" s="6">
        <v>0</v>
      </c>
    </row>
    <row r="38" spans="1:22" ht="15" thickBot="1" x14ac:dyDescent="0.35">
      <c r="A38" s="5" t="s">
        <v>50</v>
      </c>
      <c r="B38" s="6">
        <v>6</v>
      </c>
      <c r="C38" s="6">
        <v>0</v>
      </c>
      <c r="D38" s="6">
        <v>0</v>
      </c>
      <c r="O38" s="5" t="s">
        <v>50</v>
      </c>
      <c r="P38" s="6">
        <v>4.4000000000000004</v>
      </c>
      <c r="Q38" s="6">
        <v>2.4</v>
      </c>
      <c r="R38" s="6">
        <v>0</v>
      </c>
    </row>
    <row r="39" spans="1:22" ht="15" thickBot="1" x14ac:dyDescent="0.35">
      <c r="A39" s="5" t="s">
        <v>51</v>
      </c>
      <c r="B39" s="6">
        <v>3</v>
      </c>
      <c r="C39" s="6">
        <v>0</v>
      </c>
      <c r="D39" s="6">
        <v>0</v>
      </c>
      <c r="O39" s="5" t="s">
        <v>51</v>
      </c>
      <c r="P39" s="6">
        <v>4.4000000000000004</v>
      </c>
      <c r="Q39" s="6">
        <v>0</v>
      </c>
      <c r="R39" s="6">
        <v>0</v>
      </c>
    </row>
    <row r="40" spans="1:22" ht="15" thickBot="1" x14ac:dyDescent="0.35">
      <c r="A40" s="5" t="s">
        <v>53</v>
      </c>
      <c r="B40" s="6">
        <v>3</v>
      </c>
      <c r="C40" s="6">
        <v>0</v>
      </c>
      <c r="D40" s="6">
        <v>0</v>
      </c>
      <c r="O40" s="5" t="s">
        <v>53</v>
      </c>
      <c r="P40" s="6">
        <v>1.5</v>
      </c>
      <c r="Q40" s="6">
        <v>0</v>
      </c>
      <c r="R40" s="6">
        <v>0</v>
      </c>
    </row>
    <row r="41" spans="1:22" ht="15" thickBot="1" x14ac:dyDescent="0.35">
      <c r="A41" s="5" t="s">
        <v>54</v>
      </c>
      <c r="B41" s="6">
        <v>3</v>
      </c>
      <c r="C41" s="6">
        <v>0</v>
      </c>
      <c r="D41" s="6">
        <v>0</v>
      </c>
      <c r="O41" s="5" t="s">
        <v>54</v>
      </c>
      <c r="P41" s="6">
        <v>1.5</v>
      </c>
      <c r="Q41" s="6">
        <v>0</v>
      </c>
      <c r="R41" s="6">
        <v>0</v>
      </c>
    </row>
    <row r="42" spans="1:22" ht="18.600000000000001" thickBot="1" x14ac:dyDescent="0.35">
      <c r="A42" s="1"/>
      <c r="O42" s="1"/>
    </row>
    <row r="43" spans="1:22" ht="15" thickBot="1" x14ac:dyDescent="0.35">
      <c r="A43" s="5" t="s">
        <v>56</v>
      </c>
      <c r="B43" s="5" t="s">
        <v>22</v>
      </c>
      <c r="C43" s="5" t="s">
        <v>23</v>
      </c>
      <c r="D43" s="5" t="s">
        <v>24</v>
      </c>
      <c r="E43" s="5" t="s">
        <v>57</v>
      </c>
      <c r="F43" s="5" t="s">
        <v>58</v>
      </c>
      <c r="G43" s="5" t="s">
        <v>59</v>
      </c>
      <c r="H43" s="5" t="s">
        <v>60</v>
      </c>
      <c r="O43" s="5" t="s">
        <v>56</v>
      </c>
      <c r="P43" s="5" t="s">
        <v>22</v>
      </c>
      <c r="Q43" s="5" t="s">
        <v>23</v>
      </c>
      <c r="R43" s="5" t="s">
        <v>24</v>
      </c>
      <c r="S43" s="5" t="s">
        <v>57</v>
      </c>
      <c r="T43" s="5" t="s">
        <v>58</v>
      </c>
      <c r="U43" s="5" t="s">
        <v>59</v>
      </c>
      <c r="V43" s="5" t="s">
        <v>60</v>
      </c>
    </row>
    <row r="44" spans="1:22" ht="15" thickBot="1" x14ac:dyDescent="0.35">
      <c r="A44" s="5" t="s">
        <v>26</v>
      </c>
      <c r="B44" s="6">
        <v>13</v>
      </c>
      <c r="C44" s="6">
        <v>6</v>
      </c>
      <c r="D44" s="6">
        <v>0</v>
      </c>
      <c r="E44" s="6">
        <v>19</v>
      </c>
      <c r="F44" s="6">
        <v>19</v>
      </c>
      <c r="G44" s="6">
        <v>0</v>
      </c>
      <c r="H44" s="6">
        <v>0</v>
      </c>
      <c r="J44">
        <f>Sheet1!B2</f>
        <v>8</v>
      </c>
      <c r="K44">
        <f>Sheet1!C2</f>
        <v>7</v>
      </c>
      <c r="L44">
        <f>Sheet1!D2</f>
        <v>4</v>
      </c>
      <c r="M44">
        <f>Sheet1!E2</f>
        <v>19</v>
      </c>
      <c r="O44" s="5" t="s">
        <v>26</v>
      </c>
      <c r="P44" s="6">
        <v>11.7</v>
      </c>
      <c r="Q44" s="6">
        <v>7.3</v>
      </c>
      <c r="R44" s="6">
        <v>0</v>
      </c>
      <c r="S44" s="6">
        <v>18.899999999999999</v>
      </c>
      <c r="T44" s="6">
        <v>19</v>
      </c>
      <c r="U44" s="6">
        <v>0.1</v>
      </c>
      <c r="V44" s="6">
        <v>0.53</v>
      </c>
    </row>
    <row r="45" spans="1:22" ht="15" thickBot="1" x14ac:dyDescent="0.35">
      <c r="A45" s="5" t="s">
        <v>27</v>
      </c>
      <c r="B45" s="6">
        <v>13</v>
      </c>
      <c r="C45" s="6">
        <v>0</v>
      </c>
      <c r="D45" s="6">
        <v>1</v>
      </c>
      <c r="E45" s="6">
        <v>14</v>
      </c>
      <c r="F45" s="6">
        <v>14</v>
      </c>
      <c r="G45" s="6">
        <v>0</v>
      </c>
      <c r="H45" s="6">
        <v>0</v>
      </c>
      <c r="J45">
        <f>Sheet1!B3</f>
        <v>8</v>
      </c>
      <c r="K45">
        <f>Sheet1!C3</f>
        <v>1</v>
      </c>
      <c r="L45">
        <f>Sheet1!D3</f>
        <v>5</v>
      </c>
      <c r="M45">
        <f>Sheet1!E3</f>
        <v>14</v>
      </c>
      <c r="O45" s="5" t="s">
        <v>27</v>
      </c>
      <c r="P45" s="6">
        <v>11.7</v>
      </c>
      <c r="Q45" s="6">
        <v>0</v>
      </c>
      <c r="R45" s="6">
        <v>2.4</v>
      </c>
      <c r="S45" s="6">
        <v>14.1</v>
      </c>
      <c r="T45" s="6">
        <v>14</v>
      </c>
      <c r="U45" s="6">
        <v>-0.1</v>
      </c>
      <c r="V45" s="6">
        <v>-0.71</v>
      </c>
    </row>
    <row r="46" spans="1:22" ht="15" thickBot="1" x14ac:dyDescent="0.35">
      <c r="A46" s="5" t="s">
        <v>28</v>
      </c>
      <c r="B46" s="6">
        <v>6</v>
      </c>
      <c r="C46" s="6">
        <v>8</v>
      </c>
      <c r="D46" s="6">
        <v>0</v>
      </c>
      <c r="E46" s="6">
        <v>14</v>
      </c>
      <c r="F46" s="6">
        <v>14</v>
      </c>
      <c r="G46" s="6">
        <v>0</v>
      </c>
      <c r="H46" s="6">
        <v>0</v>
      </c>
      <c r="J46">
        <f>Sheet1!B4</f>
        <v>3</v>
      </c>
      <c r="K46">
        <f>Sheet1!C4</f>
        <v>8</v>
      </c>
      <c r="L46">
        <f>Sheet1!D4</f>
        <v>3</v>
      </c>
      <c r="M46">
        <f>Sheet1!E4</f>
        <v>14</v>
      </c>
      <c r="O46" s="5" t="s">
        <v>28</v>
      </c>
      <c r="P46" s="6">
        <v>4.4000000000000004</v>
      </c>
      <c r="Q46" s="6">
        <v>13.1</v>
      </c>
      <c r="R46" s="6">
        <v>0</v>
      </c>
      <c r="S46" s="6">
        <v>17.5</v>
      </c>
      <c r="T46" s="6">
        <v>14</v>
      </c>
      <c r="U46" s="6">
        <v>-3.5</v>
      </c>
      <c r="V46" s="6">
        <v>-25</v>
      </c>
    </row>
    <row r="47" spans="1:22" ht="15" thickBot="1" x14ac:dyDescent="0.35">
      <c r="A47" s="5" t="s">
        <v>29</v>
      </c>
      <c r="B47" s="6">
        <v>13</v>
      </c>
      <c r="C47" s="6">
        <v>0</v>
      </c>
      <c r="D47" s="6">
        <v>1</v>
      </c>
      <c r="E47" s="6">
        <v>14</v>
      </c>
      <c r="F47" s="6">
        <v>14</v>
      </c>
      <c r="G47" s="6">
        <v>0</v>
      </c>
      <c r="H47" s="6">
        <v>0</v>
      </c>
      <c r="J47">
        <f>Sheet1!B5</f>
        <v>9</v>
      </c>
      <c r="K47">
        <f>Sheet1!C5</f>
        <v>0</v>
      </c>
      <c r="L47">
        <f>Sheet1!D5</f>
        <v>5</v>
      </c>
      <c r="M47">
        <f>Sheet1!E5</f>
        <v>14</v>
      </c>
      <c r="O47" s="5" t="s">
        <v>29</v>
      </c>
      <c r="P47" s="6">
        <v>11.7</v>
      </c>
      <c r="Q47" s="6">
        <v>0</v>
      </c>
      <c r="R47" s="6">
        <v>2.4</v>
      </c>
      <c r="S47" s="6">
        <v>14.1</v>
      </c>
      <c r="T47" s="6">
        <v>14</v>
      </c>
      <c r="U47" s="6">
        <v>-0.1</v>
      </c>
      <c r="V47" s="6">
        <v>-0.71</v>
      </c>
    </row>
    <row r="48" spans="1:22" ht="15" thickBot="1" x14ac:dyDescent="0.35">
      <c r="A48" s="5" t="s">
        <v>30</v>
      </c>
      <c r="B48" s="6">
        <v>7</v>
      </c>
      <c r="C48" s="6">
        <v>0</v>
      </c>
      <c r="D48" s="6">
        <v>0</v>
      </c>
      <c r="E48" s="6">
        <v>7</v>
      </c>
      <c r="F48" s="6">
        <v>7</v>
      </c>
      <c r="G48" s="6">
        <v>0</v>
      </c>
      <c r="H48" s="6">
        <v>0</v>
      </c>
      <c r="J48">
        <f>Sheet1!B6</f>
        <v>4</v>
      </c>
      <c r="K48">
        <f>Sheet1!C6</f>
        <v>3</v>
      </c>
      <c r="L48">
        <f>Sheet1!D6</f>
        <v>0</v>
      </c>
      <c r="M48">
        <f>Sheet1!E6</f>
        <v>7</v>
      </c>
      <c r="O48" s="5" t="s">
        <v>30</v>
      </c>
      <c r="P48" s="6">
        <v>4.4000000000000004</v>
      </c>
      <c r="Q48" s="6">
        <v>2.4</v>
      </c>
      <c r="R48" s="6">
        <v>0</v>
      </c>
      <c r="S48" s="6">
        <v>6.8</v>
      </c>
      <c r="T48" s="6">
        <v>7</v>
      </c>
      <c r="U48" s="6">
        <v>0.2</v>
      </c>
      <c r="V48" s="6">
        <v>2.86</v>
      </c>
    </row>
    <row r="49" spans="1:22" ht="15" thickBot="1" x14ac:dyDescent="0.35">
      <c r="A49" s="5" t="s">
        <v>31</v>
      </c>
      <c r="B49" s="6">
        <v>3</v>
      </c>
      <c r="C49" s="6">
        <v>6</v>
      </c>
      <c r="D49" s="6">
        <v>1</v>
      </c>
      <c r="E49" s="6">
        <v>10</v>
      </c>
      <c r="F49" s="6">
        <v>10</v>
      </c>
      <c r="G49" s="6">
        <v>0</v>
      </c>
      <c r="H49" s="6">
        <v>0</v>
      </c>
      <c r="J49">
        <f>Sheet1!B7</f>
        <v>1</v>
      </c>
      <c r="K49">
        <f>Sheet1!C7</f>
        <v>4</v>
      </c>
      <c r="L49">
        <f>Sheet1!D7</f>
        <v>5</v>
      </c>
      <c r="M49">
        <f>Sheet1!E7</f>
        <v>10</v>
      </c>
      <c r="O49" s="5" t="s">
        <v>31</v>
      </c>
      <c r="P49" s="6">
        <v>1.5</v>
      </c>
      <c r="Q49" s="6">
        <v>6.3</v>
      </c>
      <c r="R49" s="6">
        <v>2.4</v>
      </c>
      <c r="S49" s="6">
        <v>10.199999999999999</v>
      </c>
      <c r="T49" s="6">
        <v>10</v>
      </c>
      <c r="U49" s="6">
        <v>-0.2</v>
      </c>
      <c r="V49" s="6">
        <v>-2</v>
      </c>
    </row>
    <row r="50" spans="1:22" ht="15" thickBot="1" x14ac:dyDescent="0.35">
      <c r="A50" s="5" t="s">
        <v>32</v>
      </c>
      <c r="B50" s="6">
        <v>13</v>
      </c>
      <c r="C50" s="6">
        <v>8</v>
      </c>
      <c r="D50" s="6">
        <v>5</v>
      </c>
      <c r="E50" s="6">
        <v>26</v>
      </c>
      <c r="F50" s="6">
        <v>26</v>
      </c>
      <c r="G50" s="6">
        <v>0</v>
      </c>
      <c r="H50" s="6">
        <v>0</v>
      </c>
      <c r="J50">
        <f>Sheet1!B8</f>
        <v>9</v>
      </c>
      <c r="K50">
        <f>Sheet1!C8</f>
        <v>8</v>
      </c>
      <c r="L50">
        <f>Sheet1!D8</f>
        <v>9</v>
      </c>
      <c r="M50">
        <f>Sheet1!E8</f>
        <v>26</v>
      </c>
      <c r="O50" s="5" t="s">
        <v>32</v>
      </c>
      <c r="P50" s="6">
        <v>11.7</v>
      </c>
      <c r="Q50" s="6">
        <v>13.1</v>
      </c>
      <c r="R50" s="6">
        <v>2.4</v>
      </c>
      <c r="S50" s="6">
        <v>27.2</v>
      </c>
      <c r="T50" s="6">
        <v>26</v>
      </c>
      <c r="U50" s="6">
        <v>-1.2</v>
      </c>
      <c r="V50" s="6">
        <v>-4.62</v>
      </c>
    </row>
    <row r="51" spans="1:22" ht="15" thickBot="1" x14ac:dyDescent="0.35">
      <c r="A51" s="5" t="s">
        <v>33</v>
      </c>
      <c r="B51" s="6">
        <v>3</v>
      </c>
      <c r="C51" s="6">
        <v>6</v>
      </c>
      <c r="D51" s="6">
        <v>5</v>
      </c>
      <c r="E51" s="6">
        <v>14</v>
      </c>
      <c r="F51" s="6">
        <v>14</v>
      </c>
      <c r="G51" s="6">
        <v>0</v>
      </c>
      <c r="H51" s="6">
        <v>0</v>
      </c>
      <c r="J51">
        <f>Sheet1!B9</f>
        <v>2</v>
      </c>
      <c r="K51">
        <f>Sheet1!C9</f>
        <v>6</v>
      </c>
      <c r="L51">
        <f>Sheet1!D9</f>
        <v>6</v>
      </c>
      <c r="M51">
        <f>Sheet1!E9</f>
        <v>14</v>
      </c>
      <c r="O51" s="5" t="s">
        <v>33</v>
      </c>
      <c r="P51" s="6">
        <v>4.4000000000000004</v>
      </c>
      <c r="Q51" s="6">
        <v>7.3</v>
      </c>
      <c r="R51" s="6">
        <v>2.4</v>
      </c>
      <c r="S51" s="6">
        <v>14.1</v>
      </c>
      <c r="T51" s="6">
        <v>14</v>
      </c>
      <c r="U51" s="6">
        <v>-0.1</v>
      </c>
      <c r="V51" s="6">
        <v>-0.71</v>
      </c>
    </row>
    <row r="52" spans="1:22" ht="15" thickBot="1" x14ac:dyDescent="0.35">
      <c r="A52" s="5" t="s">
        <v>34</v>
      </c>
      <c r="B52" s="6">
        <v>7</v>
      </c>
      <c r="C52" s="6">
        <v>0</v>
      </c>
      <c r="D52" s="6">
        <v>0</v>
      </c>
      <c r="E52" s="6">
        <v>7</v>
      </c>
      <c r="F52" s="6">
        <v>7</v>
      </c>
      <c r="G52" s="6">
        <v>0</v>
      </c>
      <c r="H52" s="6">
        <v>0</v>
      </c>
      <c r="J52">
        <f>Sheet1!B10</f>
        <v>5</v>
      </c>
      <c r="K52">
        <f>Sheet1!C10</f>
        <v>1</v>
      </c>
      <c r="L52">
        <f>Sheet1!D10</f>
        <v>1</v>
      </c>
      <c r="M52">
        <f>Sheet1!E10</f>
        <v>7</v>
      </c>
      <c r="O52" s="5" t="s">
        <v>34</v>
      </c>
      <c r="P52" s="6">
        <v>6.8</v>
      </c>
      <c r="Q52" s="6">
        <v>0</v>
      </c>
      <c r="R52" s="6">
        <v>0</v>
      </c>
      <c r="S52" s="6">
        <v>6.8</v>
      </c>
      <c r="T52" s="6">
        <v>7</v>
      </c>
      <c r="U52" s="6">
        <v>0.2</v>
      </c>
      <c r="V52" s="6">
        <v>2.86</v>
      </c>
    </row>
    <row r="53" spans="1:22" ht="15" thickBot="1" x14ac:dyDescent="0.35">
      <c r="A53" s="5" t="s">
        <v>35</v>
      </c>
      <c r="B53" s="6">
        <v>3</v>
      </c>
      <c r="C53" s="6">
        <v>8</v>
      </c>
      <c r="D53" s="6">
        <v>0</v>
      </c>
      <c r="E53" s="6">
        <v>11</v>
      </c>
      <c r="F53" s="6">
        <v>11</v>
      </c>
      <c r="G53" s="6">
        <v>0</v>
      </c>
      <c r="H53" s="6">
        <v>0</v>
      </c>
      <c r="J53">
        <f>Sheet1!B11</f>
        <v>2</v>
      </c>
      <c r="K53">
        <f>Sheet1!C11</f>
        <v>8</v>
      </c>
      <c r="L53">
        <f>Sheet1!D11</f>
        <v>1</v>
      </c>
      <c r="M53">
        <f>Sheet1!E11</f>
        <v>11</v>
      </c>
      <c r="O53" s="5" t="s">
        <v>35</v>
      </c>
      <c r="P53" s="6">
        <v>4.4000000000000004</v>
      </c>
      <c r="Q53" s="6">
        <v>13.1</v>
      </c>
      <c r="R53" s="6">
        <v>0</v>
      </c>
      <c r="S53" s="6">
        <v>17.5</v>
      </c>
      <c r="T53" s="6">
        <v>22</v>
      </c>
      <c r="U53" s="6">
        <v>4.5</v>
      </c>
      <c r="V53" s="6">
        <v>20.45</v>
      </c>
    </row>
    <row r="54" spans="1:22" ht="15" thickBot="1" x14ac:dyDescent="0.35"/>
    <row r="55" spans="1:22" ht="15" thickBot="1" x14ac:dyDescent="0.35">
      <c r="A55" s="7" t="s">
        <v>61</v>
      </c>
      <c r="B55" s="8">
        <v>26</v>
      </c>
      <c r="O55" s="7" t="s">
        <v>61</v>
      </c>
      <c r="P55" s="8">
        <v>27.2</v>
      </c>
    </row>
    <row r="56" spans="1:22" ht="15" thickBot="1" x14ac:dyDescent="0.35">
      <c r="A56" s="7" t="s">
        <v>62</v>
      </c>
      <c r="B56" s="8">
        <v>3</v>
      </c>
      <c r="O56" s="7" t="s">
        <v>62</v>
      </c>
      <c r="P56" s="8">
        <v>1.5</v>
      </c>
    </row>
    <row r="57" spans="1:22" ht="15" thickBot="1" x14ac:dyDescent="0.35">
      <c r="A57" s="7" t="s">
        <v>63</v>
      </c>
      <c r="B57" s="8">
        <v>136</v>
      </c>
      <c r="O57" s="7" t="s">
        <v>63</v>
      </c>
      <c r="P57" s="8">
        <v>147.19999999999999</v>
      </c>
    </row>
    <row r="58" spans="1:22" ht="15" thickBot="1" x14ac:dyDescent="0.35">
      <c r="A58" s="7" t="s">
        <v>64</v>
      </c>
      <c r="B58" s="8">
        <v>136</v>
      </c>
      <c r="O58" s="7" t="s">
        <v>64</v>
      </c>
      <c r="P58" s="8">
        <v>147</v>
      </c>
    </row>
    <row r="59" spans="1:22" ht="15" thickBot="1" x14ac:dyDescent="0.35">
      <c r="A59" s="7" t="s">
        <v>65</v>
      </c>
      <c r="B59" s="8">
        <v>0</v>
      </c>
      <c r="O59" s="7" t="s">
        <v>65</v>
      </c>
      <c r="P59" s="8">
        <v>0.2</v>
      </c>
    </row>
    <row r="60" spans="1:22" ht="15" thickBot="1" x14ac:dyDescent="0.35">
      <c r="A60" s="7" t="s">
        <v>66</v>
      </c>
      <c r="B60" s="8"/>
      <c r="O60" s="7" t="s">
        <v>66</v>
      </c>
      <c r="P60" s="8"/>
    </row>
    <row r="61" spans="1:22" ht="15" thickBot="1" x14ac:dyDescent="0.35">
      <c r="A61" s="7" t="s">
        <v>67</v>
      </c>
      <c r="B61" s="8"/>
      <c r="O61" s="7" t="s">
        <v>67</v>
      </c>
      <c r="P61" s="8"/>
    </row>
    <row r="62" spans="1:22" ht="15" thickBot="1" x14ac:dyDescent="0.35">
      <c r="A62" s="7" t="s">
        <v>68</v>
      </c>
      <c r="B62" s="8">
        <v>0</v>
      </c>
      <c r="O62" s="7" t="s">
        <v>68</v>
      </c>
      <c r="P62" s="8">
        <v>0</v>
      </c>
    </row>
    <row r="64" spans="1:22" x14ac:dyDescent="0.3">
      <c r="A64" s="9" t="s">
        <v>69</v>
      </c>
      <c r="O64" s="9" t="s">
        <v>69</v>
      </c>
    </row>
    <row r="66" spans="1:15" x14ac:dyDescent="0.3">
      <c r="A66" s="10" t="s">
        <v>70</v>
      </c>
      <c r="O66" s="10" t="s">
        <v>70</v>
      </c>
    </row>
    <row r="67" spans="1:15" x14ac:dyDescent="0.3">
      <c r="A67" s="10" t="s">
        <v>71</v>
      </c>
      <c r="O67" s="10" t="s">
        <v>84</v>
      </c>
    </row>
  </sheetData>
  <hyperlinks>
    <hyperlink ref="A64" r:id="rId1" display="https://miau.my-x.hu/myx-free/coco/test/124139520231118154011.html" xr:uid="{98637002-F7D6-4B5D-9AD2-C845029D7F11}"/>
    <hyperlink ref="O64" r:id="rId2" display="https://miau.my-x.hu/myx-free/coco/test/920495020231118154155.html" xr:uid="{0C25A83E-6462-43D4-8409-FD85D848471F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D2170-B3AF-4492-8E37-923E037A7B38}">
  <dimension ref="A1:Y67"/>
  <sheetViews>
    <sheetView zoomScale="105" workbookViewId="0">
      <selection activeCell="O39" sqref="O39:O41"/>
    </sheetView>
  </sheetViews>
  <sheetFormatPr defaultRowHeight="14.4" x14ac:dyDescent="0.3"/>
  <sheetData>
    <row r="1" spans="1:25" ht="18" x14ac:dyDescent="0.3">
      <c r="A1" s="1"/>
      <c r="N1" s="1"/>
    </row>
    <row r="2" spans="1:25" x14ac:dyDescent="0.3">
      <c r="A2" s="2"/>
      <c r="N2" s="2"/>
    </row>
    <row r="5" spans="1:25" ht="18" x14ac:dyDescent="0.3">
      <c r="A5" s="3" t="s">
        <v>14</v>
      </c>
      <c r="B5" s="4">
        <v>5810505</v>
      </c>
      <c r="C5" s="3" t="s">
        <v>15</v>
      </c>
      <c r="D5" s="4">
        <v>10</v>
      </c>
      <c r="E5" s="3" t="s">
        <v>16</v>
      </c>
      <c r="F5" s="4">
        <v>3</v>
      </c>
      <c r="G5" s="3" t="s">
        <v>17</v>
      </c>
      <c r="H5" s="4">
        <v>10</v>
      </c>
      <c r="I5" s="3" t="s">
        <v>18</v>
      </c>
      <c r="J5" s="4">
        <v>0</v>
      </c>
      <c r="K5" s="3" t="s">
        <v>19</v>
      </c>
      <c r="L5" s="4" t="s">
        <v>85</v>
      </c>
      <c r="N5" s="3" t="s">
        <v>14</v>
      </c>
      <c r="O5" s="4">
        <v>3344839</v>
      </c>
      <c r="P5" s="3" t="s">
        <v>15</v>
      </c>
      <c r="Q5" s="4">
        <v>10</v>
      </c>
      <c r="R5" s="3" t="s">
        <v>16</v>
      </c>
      <c r="S5" s="4">
        <v>3</v>
      </c>
      <c r="T5" s="3" t="s">
        <v>17</v>
      </c>
      <c r="U5" s="4">
        <v>10</v>
      </c>
      <c r="V5" s="3" t="s">
        <v>18</v>
      </c>
      <c r="W5" s="4">
        <v>0</v>
      </c>
      <c r="X5" s="3" t="s">
        <v>19</v>
      </c>
      <c r="Y5" s="4" t="s">
        <v>87</v>
      </c>
    </row>
    <row r="6" spans="1:25" ht="18.600000000000001" thickBot="1" x14ac:dyDescent="0.35">
      <c r="A6" s="1"/>
      <c r="N6" s="1"/>
    </row>
    <row r="7" spans="1:25" ht="15" thickBot="1" x14ac:dyDescent="0.35">
      <c r="A7" s="5" t="s">
        <v>21</v>
      </c>
      <c r="B7" s="5" t="s">
        <v>22</v>
      </c>
      <c r="C7" s="5" t="s">
        <v>23</v>
      </c>
      <c r="D7" s="5" t="s">
        <v>24</v>
      </c>
      <c r="E7" s="5" t="s">
        <v>25</v>
      </c>
      <c r="N7" s="5" t="s">
        <v>21</v>
      </c>
      <c r="O7" s="5" t="s">
        <v>22</v>
      </c>
      <c r="P7" s="5" t="s">
        <v>23</v>
      </c>
      <c r="Q7" s="5" t="s">
        <v>24</v>
      </c>
      <c r="R7" s="5" t="s">
        <v>25</v>
      </c>
    </row>
    <row r="8" spans="1:25" ht="15" thickBot="1" x14ac:dyDescent="0.35">
      <c r="A8" s="5" t="s">
        <v>26</v>
      </c>
      <c r="B8" s="6">
        <v>3</v>
      </c>
      <c r="C8" s="6">
        <v>4</v>
      </c>
      <c r="D8" s="6">
        <v>6</v>
      </c>
      <c r="E8" s="6">
        <v>19</v>
      </c>
      <c r="G8">
        <f>B8</f>
        <v>3</v>
      </c>
      <c r="H8">
        <f t="shared" ref="H8:H17" si="0">C8</f>
        <v>4</v>
      </c>
      <c r="I8">
        <f t="shared" ref="I8:I17" si="1">D8</f>
        <v>6</v>
      </c>
      <c r="J8">
        <f>E8*1000</f>
        <v>19000</v>
      </c>
      <c r="N8" s="5" t="s">
        <v>26</v>
      </c>
      <c r="O8" s="6">
        <v>3</v>
      </c>
      <c r="P8" s="6">
        <v>4</v>
      </c>
      <c r="Q8" s="6">
        <v>6</v>
      </c>
      <c r="R8" s="6">
        <v>19000</v>
      </c>
    </row>
    <row r="9" spans="1:25" ht="15" thickBot="1" x14ac:dyDescent="0.35">
      <c r="A9" s="5" t="s">
        <v>27</v>
      </c>
      <c r="B9" s="6">
        <v>3</v>
      </c>
      <c r="C9" s="6">
        <v>8</v>
      </c>
      <c r="D9" s="6">
        <v>3</v>
      </c>
      <c r="E9" s="6">
        <v>14</v>
      </c>
      <c r="G9">
        <f t="shared" ref="G9:G17" si="2">B9</f>
        <v>3</v>
      </c>
      <c r="H9">
        <f t="shared" si="0"/>
        <v>8</v>
      </c>
      <c r="I9">
        <f t="shared" si="1"/>
        <v>3</v>
      </c>
      <c r="J9">
        <f t="shared" ref="J9:J17" si="3">E9*1000</f>
        <v>14000</v>
      </c>
      <c r="N9" s="5" t="s">
        <v>27</v>
      </c>
      <c r="O9" s="6">
        <v>3</v>
      </c>
      <c r="P9" s="6">
        <v>8</v>
      </c>
      <c r="Q9" s="6">
        <v>3</v>
      </c>
      <c r="R9" s="6">
        <v>14000</v>
      </c>
    </row>
    <row r="10" spans="1:25" ht="15" thickBot="1" x14ac:dyDescent="0.35">
      <c r="A10" s="5" t="s">
        <v>28</v>
      </c>
      <c r="B10" s="6">
        <v>7</v>
      </c>
      <c r="C10" s="6">
        <v>1</v>
      </c>
      <c r="D10" s="6">
        <v>7</v>
      </c>
      <c r="E10" s="6">
        <v>14</v>
      </c>
      <c r="G10">
        <f t="shared" si="2"/>
        <v>7</v>
      </c>
      <c r="H10">
        <f t="shared" si="0"/>
        <v>1</v>
      </c>
      <c r="I10">
        <f t="shared" si="1"/>
        <v>7</v>
      </c>
      <c r="J10">
        <f t="shared" si="3"/>
        <v>14000</v>
      </c>
      <c r="N10" s="5" t="s">
        <v>28</v>
      </c>
      <c r="O10" s="6">
        <v>7</v>
      </c>
      <c r="P10" s="6">
        <v>1</v>
      </c>
      <c r="Q10" s="6">
        <v>7</v>
      </c>
      <c r="R10" s="6">
        <v>14000</v>
      </c>
    </row>
    <row r="11" spans="1:25" ht="15" thickBot="1" x14ac:dyDescent="0.35">
      <c r="A11" s="5" t="s">
        <v>29</v>
      </c>
      <c r="B11" s="6">
        <v>1</v>
      </c>
      <c r="C11" s="6">
        <v>10</v>
      </c>
      <c r="D11" s="6">
        <v>3</v>
      </c>
      <c r="E11" s="6">
        <v>14</v>
      </c>
      <c r="G11">
        <f t="shared" si="2"/>
        <v>1</v>
      </c>
      <c r="H11">
        <f t="shared" si="0"/>
        <v>10</v>
      </c>
      <c r="I11">
        <f t="shared" si="1"/>
        <v>3</v>
      </c>
      <c r="J11">
        <f t="shared" si="3"/>
        <v>14000</v>
      </c>
      <c r="N11" s="5" t="s">
        <v>29</v>
      </c>
      <c r="O11" s="6">
        <v>1</v>
      </c>
      <c r="P11" s="6">
        <v>10</v>
      </c>
      <c r="Q11" s="6">
        <v>3</v>
      </c>
      <c r="R11" s="6">
        <v>14000</v>
      </c>
    </row>
    <row r="12" spans="1:25" ht="15" thickBot="1" x14ac:dyDescent="0.35">
      <c r="A12" s="5" t="s">
        <v>30</v>
      </c>
      <c r="B12" s="6">
        <v>6</v>
      </c>
      <c r="C12" s="6">
        <v>7</v>
      </c>
      <c r="D12" s="6">
        <v>10</v>
      </c>
      <c r="E12" s="6">
        <v>7</v>
      </c>
      <c r="G12">
        <f t="shared" si="2"/>
        <v>6</v>
      </c>
      <c r="H12">
        <f t="shared" si="0"/>
        <v>7</v>
      </c>
      <c r="I12">
        <f t="shared" si="1"/>
        <v>10</v>
      </c>
      <c r="J12">
        <f t="shared" si="3"/>
        <v>7000</v>
      </c>
      <c r="N12" s="5" t="s">
        <v>30</v>
      </c>
      <c r="O12" s="6">
        <v>6</v>
      </c>
      <c r="P12" s="6">
        <v>7</v>
      </c>
      <c r="Q12" s="6">
        <v>10</v>
      </c>
      <c r="R12" s="6">
        <v>7000</v>
      </c>
    </row>
    <row r="13" spans="1:25" ht="15" thickBot="1" x14ac:dyDescent="0.35">
      <c r="A13" s="5" t="s">
        <v>31</v>
      </c>
      <c r="B13" s="6">
        <v>10</v>
      </c>
      <c r="C13" s="6">
        <v>6</v>
      </c>
      <c r="D13" s="6">
        <v>3</v>
      </c>
      <c r="E13" s="6">
        <v>10</v>
      </c>
      <c r="G13">
        <f t="shared" si="2"/>
        <v>10</v>
      </c>
      <c r="H13">
        <f t="shared" si="0"/>
        <v>6</v>
      </c>
      <c r="I13">
        <f t="shared" si="1"/>
        <v>3</v>
      </c>
      <c r="J13">
        <f t="shared" si="3"/>
        <v>10000</v>
      </c>
      <c r="N13" s="5" t="s">
        <v>31</v>
      </c>
      <c r="O13" s="6">
        <v>10</v>
      </c>
      <c r="P13" s="6">
        <v>6</v>
      </c>
      <c r="Q13" s="6">
        <v>3</v>
      </c>
      <c r="R13" s="6">
        <v>10000</v>
      </c>
    </row>
    <row r="14" spans="1:25" ht="15" thickBot="1" x14ac:dyDescent="0.35">
      <c r="A14" s="5" t="s">
        <v>32</v>
      </c>
      <c r="B14" s="6">
        <v>1</v>
      </c>
      <c r="C14" s="6">
        <v>1</v>
      </c>
      <c r="D14" s="6">
        <v>1</v>
      </c>
      <c r="E14" s="6">
        <v>26</v>
      </c>
      <c r="G14">
        <f t="shared" si="2"/>
        <v>1</v>
      </c>
      <c r="H14">
        <f t="shared" si="0"/>
        <v>1</v>
      </c>
      <c r="I14">
        <f t="shared" si="1"/>
        <v>1</v>
      </c>
      <c r="J14">
        <f t="shared" si="3"/>
        <v>26000</v>
      </c>
      <c r="N14" s="5" t="s">
        <v>32</v>
      </c>
      <c r="O14" s="6">
        <v>1</v>
      </c>
      <c r="P14" s="6">
        <v>1</v>
      </c>
      <c r="Q14" s="6">
        <v>1</v>
      </c>
      <c r="R14" s="6">
        <v>26000</v>
      </c>
    </row>
    <row r="15" spans="1:25" ht="15" thickBot="1" x14ac:dyDescent="0.35">
      <c r="A15" s="5" t="s">
        <v>33</v>
      </c>
      <c r="B15" s="6">
        <v>8</v>
      </c>
      <c r="C15" s="6">
        <v>5</v>
      </c>
      <c r="D15" s="6">
        <v>2</v>
      </c>
      <c r="E15" s="6">
        <v>14</v>
      </c>
      <c r="G15">
        <f t="shared" si="2"/>
        <v>8</v>
      </c>
      <c r="H15">
        <f t="shared" si="0"/>
        <v>5</v>
      </c>
      <c r="I15">
        <f t="shared" si="1"/>
        <v>2</v>
      </c>
      <c r="J15">
        <f t="shared" si="3"/>
        <v>14000</v>
      </c>
      <c r="N15" s="5" t="s">
        <v>33</v>
      </c>
      <c r="O15" s="6">
        <v>8</v>
      </c>
      <c r="P15" s="6">
        <v>5</v>
      </c>
      <c r="Q15" s="6">
        <v>2</v>
      </c>
      <c r="R15" s="6">
        <v>14000</v>
      </c>
    </row>
    <row r="16" spans="1:25" ht="15" thickBot="1" x14ac:dyDescent="0.35">
      <c r="A16" s="5" t="s">
        <v>34</v>
      </c>
      <c r="B16" s="6">
        <v>5</v>
      </c>
      <c r="C16" s="6">
        <v>8</v>
      </c>
      <c r="D16" s="6">
        <v>8</v>
      </c>
      <c r="E16" s="6">
        <v>7</v>
      </c>
      <c r="G16">
        <f t="shared" si="2"/>
        <v>5</v>
      </c>
      <c r="H16">
        <f t="shared" si="0"/>
        <v>8</v>
      </c>
      <c r="I16">
        <f t="shared" si="1"/>
        <v>8</v>
      </c>
      <c r="J16">
        <f t="shared" si="3"/>
        <v>7000</v>
      </c>
      <c r="N16" s="5" t="s">
        <v>34</v>
      </c>
      <c r="O16" s="6">
        <v>5</v>
      </c>
      <c r="P16" s="6">
        <v>8</v>
      </c>
      <c r="Q16" s="6">
        <v>8</v>
      </c>
      <c r="R16" s="6">
        <v>7000</v>
      </c>
    </row>
    <row r="17" spans="1:18" ht="15" thickBot="1" x14ac:dyDescent="0.35">
      <c r="A17" s="5" t="s">
        <v>35</v>
      </c>
      <c r="B17" s="6">
        <v>8</v>
      </c>
      <c r="C17" s="6">
        <v>1</v>
      </c>
      <c r="D17" s="6">
        <v>8</v>
      </c>
      <c r="E17" s="11">
        <v>10</v>
      </c>
      <c r="G17">
        <f t="shared" si="2"/>
        <v>8</v>
      </c>
      <c r="H17">
        <f t="shared" si="0"/>
        <v>1</v>
      </c>
      <c r="I17">
        <f t="shared" si="1"/>
        <v>8</v>
      </c>
      <c r="J17">
        <f t="shared" si="3"/>
        <v>10000</v>
      </c>
      <c r="N17" s="5" t="s">
        <v>35</v>
      </c>
      <c r="O17" s="6">
        <v>8</v>
      </c>
      <c r="P17" s="6">
        <v>1</v>
      </c>
      <c r="Q17" s="6">
        <v>8</v>
      </c>
      <c r="R17" s="6">
        <v>10000</v>
      </c>
    </row>
    <row r="18" spans="1:18" ht="18.600000000000001" thickBot="1" x14ac:dyDescent="0.35">
      <c r="A18" s="1"/>
      <c r="N18" s="1"/>
    </row>
    <row r="19" spans="1:18" ht="15" thickBot="1" x14ac:dyDescent="0.35">
      <c r="A19" s="5" t="s">
        <v>36</v>
      </c>
      <c r="B19" s="5" t="s">
        <v>22</v>
      </c>
      <c r="C19" s="5" t="s">
        <v>23</v>
      </c>
      <c r="D19" s="5" t="s">
        <v>24</v>
      </c>
      <c r="N19" s="5" t="s">
        <v>36</v>
      </c>
      <c r="O19" s="5" t="s">
        <v>22</v>
      </c>
      <c r="P19" s="5" t="s">
        <v>23</v>
      </c>
      <c r="Q19" s="5" t="s">
        <v>24</v>
      </c>
    </row>
    <row r="20" spans="1:18" ht="15" thickBot="1" x14ac:dyDescent="0.35">
      <c r="A20" s="5" t="s">
        <v>37</v>
      </c>
      <c r="B20" s="6" t="s">
        <v>38</v>
      </c>
      <c r="C20" s="6" t="s">
        <v>39</v>
      </c>
      <c r="D20" s="6" t="s">
        <v>42</v>
      </c>
      <c r="N20" s="5" t="s">
        <v>37</v>
      </c>
      <c r="O20" s="6" t="s">
        <v>88</v>
      </c>
      <c r="P20" s="6" t="s">
        <v>89</v>
      </c>
      <c r="Q20" s="6" t="s">
        <v>90</v>
      </c>
    </row>
    <row r="21" spans="1:18" ht="15" thickBot="1" x14ac:dyDescent="0.35">
      <c r="A21" s="5" t="s">
        <v>41</v>
      </c>
      <c r="B21" s="6" t="s">
        <v>38</v>
      </c>
      <c r="C21" s="6" t="s">
        <v>46</v>
      </c>
      <c r="D21" s="6" t="s">
        <v>42</v>
      </c>
      <c r="N21" s="5" t="s">
        <v>41</v>
      </c>
      <c r="O21" s="6" t="s">
        <v>88</v>
      </c>
      <c r="P21" s="6" t="s">
        <v>91</v>
      </c>
      <c r="Q21" s="6" t="s">
        <v>90</v>
      </c>
    </row>
    <row r="22" spans="1:18" ht="15" thickBot="1" x14ac:dyDescent="0.35">
      <c r="A22" s="5" t="s">
        <v>43</v>
      </c>
      <c r="B22" s="6" t="s">
        <v>38</v>
      </c>
      <c r="C22" s="6" t="s">
        <v>46</v>
      </c>
      <c r="D22" s="6" t="s">
        <v>86</v>
      </c>
      <c r="N22" s="5" t="s">
        <v>43</v>
      </c>
      <c r="O22" s="6" t="s">
        <v>88</v>
      </c>
      <c r="P22" s="6" t="s">
        <v>91</v>
      </c>
      <c r="Q22" s="6" t="s">
        <v>92</v>
      </c>
    </row>
    <row r="23" spans="1:18" ht="15" thickBot="1" x14ac:dyDescent="0.35">
      <c r="A23" s="5" t="s">
        <v>45</v>
      </c>
      <c r="B23" s="6" t="s">
        <v>46</v>
      </c>
      <c r="C23" s="6" t="s">
        <v>46</v>
      </c>
      <c r="D23" s="6" t="s">
        <v>47</v>
      </c>
      <c r="N23" s="5" t="s">
        <v>45</v>
      </c>
      <c r="O23" s="6" t="s">
        <v>93</v>
      </c>
      <c r="P23" s="6" t="s">
        <v>91</v>
      </c>
      <c r="Q23" s="6" t="s">
        <v>47</v>
      </c>
    </row>
    <row r="24" spans="1:18" ht="15" thickBot="1" x14ac:dyDescent="0.35">
      <c r="A24" s="5" t="s">
        <v>48</v>
      </c>
      <c r="B24" s="6" t="s">
        <v>46</v>
      </c>
      <c r="C24" s="6" t="s">
        <v>46</v>
      </c>
      <c r="D24" s="6" t="s">
        <v>47</v>
      </c>
      <c r="N24" s="5" t="s">
        <v>48</v>
      </c>
      <c r="O24" s="6" t="s">
        <v>93</v>
      </c>
      <c r="P24" s="6" t="s">
        <v>91</v>
      </c>
      <c r="Q24" s="6" t="s">
        <v>47</v>
      </c>
    </row>
    <row r="25" spans="1:18" ht="15" thickBot="1" x14ac:dyDescent="0.35">
      <c r="A25" s="5" t="s">
        <v>49</v>
      </c>
      <c r="B25" s="6" t="s">
        <v>46</v>
      </c>
      <c r="C25" s="6" t="s">
        <v>46</v>
      </c>
      <c r="D25" s="6" t="s">
        <v>47</v>
      </c>
      <c r="N25" s="5" t="s">
        <v>49</v>
      </c>
      <c r="O25" s="6" t="s">
        <v>93</v>
      </c>
      <c r="P25" s="6" t="s">
        <v>91</v>
      </c>
      <c r="Q25" s="6" t="s">
        <v>47</v>
      </c>
    </row>
    <row r="26" spans="1:18" ht="15" thickBot="1" x14ac:dyDescent="0.35">
      <c r="A26" s="5" t="s">
        <v>50</v>
      </c>
      <c r="B26" s="6" t="s">
        <v>42</v>
      </c>
      <c r="C26" s="6" t="s">
        <v>47</v>
      </c>
      <c r="D26" s="6" t="s">
        <v>47</v>
      </c>
      <c r="N26" s="5" t="s">
        <v>50</v>
      </c>
      <c r="O26" s="6" t="s">
        <v>94</v>
      </c>
      <c r="P26" s="6" t="s">
        <v>47</v>
      </c>
      <c r="Q26" s="6" t="s">
        <v>47</v>
      </c>
    </row>
    <row r="27" spans="1:18" ht="15" thickBot="1" x14ac:dyDescent="0.35">
      <c r="A27" s="5" t="s">
        <v>51</v>
      </c>
      <c r="B27" s="6" t="s">
        <v>86</v>
      </c>
      <c r="C27" s="6" t="s">
        <v>47</v>
      </c>
      <c r="D27" s="6" t="s">
        <v>47</v>
      </c>
      <c r="N27" s="5" t="s">
        <v>51</v>
      </c>
      <c r="O27" s="6" t="s">
        <v>95</v>
      </c>
      <c r="P27" s="6" t="s">
        <v>47</v>
      </c>
      <c r="Q27" s="6" t="s">
        <v>47</v>
      </c>
    </row>
    <row r="28" spans="1:18" ht="15" thickBot="1" x14ac:dyDescent="0.35">
      <c r="A28" s="5" t="s">
        <v>53</v>
      </c>
      <c r="B28" s="6" t="s">
        <v>86</v>
      </c>
      <c r="C28" s="6" t="s">
        <v>47</v>
      </c>
      <c r="D28" s="6" t="s">
        <v>47</v>
      </c>
      <c r="N28" s="5" t="s">
        <v>53</v>
      </c>
      <c r="O28" s="6" t="s">
        <v>95</v>
      </c>
      <c r="P28" s="6" t="s">
        <v>47</v>
      </c>
      <c r="Q28" s="6" t="s">
        <v>47</v>
      </c>
    </row>
    <row r="29" spans="1:18" ht="15" thickBot="1" x14ac:dyDescent="0.35">
      <c r="A29" s="5" t="s">
        <v>54</v>
      </c>
      <c r="B29" s="6" t="s">
        <v>86</v>
      </c>
      <c r="C29" s="6" t="s">
        <v>47</v>
      </c>
      <c r="D29" s="6" t="s">
        <v>47</v>
      </c>
      <c r="N29" s="5" t="s">
        <v>54</v>
      </c>
      <c r="O29" s="6" t="s">
        <v>95</v>
      </c>
      <c r="P29" s="6" t="s">
        <v>47</v>
      </c>
      <c r="Q29" s="6" t="s">
        <v>47</v>
      </c>
    </row>
    <row r="30" spans="1:18" ht="18.600000000000001" thickBot="1" x14ac:dyDescent="0.35">
      <c r="A30" s="1"/>
      <c r="N30" s="1"/>
    </row>
    <row r="31" spans="1:18" ht="15" thickBot="1" x14ac:dyDescent="0.35">
      <c r="A31" s="5" t="s">
        <v>55</v>
      </c>
      <c r="B31" s="5" t="s">
        <v>22</v>
      </c>
      <c r="C31" s="5" t="s">
        <v>23</v>
      </c>
      <c r="D31" s="5" t="s">
        <v>24</v>
      </c>
      <c r="N31" s="5" t="s">
        <v>55</v>
      </c>
      <c r="O31" s="5" t="s">
        <v>22</v>
      </c>
      <c r="P31" s="5" t="s">
        <v>23</v>
      </c>
      <c r="Q31" s="5" t="s">
        <v>24</v>
      </c>
    </row>
    <row r="32" spans="1:18" ht="15" thickBot="1" x14ac:dyDescent="0.35">
      <c r="A32" s="5" t="s">
        <v>37</v>
      </c>
      <c r="B32" s="6">
        <v>13</v>
      </c>
      <c r="C32" s="6">
        <v>8</v>
      </c>
      <c r="D32" s="6">
        <v>6</v>
      </c>
      <c r="N32" s="5" t="s">
        <v>37</v>
      </c>
      <c r="O32" s="6">
        <v>12500</v>
      </c>
      <c r="P32" s="6">
        <v>8000</v>
      </c>
      <c r="Q32" s="6">
        <v>5500</v>
      </c>
    </row>
    <row r="33" spans="1:21" ht="15" thickBot="1" x14ac:dyDescent="0.35">
      <c r="A33" s="5" t="s">
        <v>41</v>
      </c>
      <c r="B33" s="6">
        <v>13</v>
      </c>
      <c r="C33" s="6">
        <v>7</v>
      </c>
      <c r="D33" s="6">
        <v>6</v>
      </c>
      <c r="N33" s="5" t="s">
        <v>41</v>
      </c>
      <c r="O33" s="6">
        <v>12500</v>
      </c>
      <c r="P33" s="6">
        <v>6500</v>
      </c>
      <c r="Q33" s="6">
        <v>5500</v>
      </c>
    </row>
    <row r="34" spans="1:21" ht="15" thickBot="1" x14ac:dyDescent="0.35">
      <c r="A34" s="5" t="s">
        <v>43</v>
      </c>
      <c r="B34" s="6">
        <v>13</v>
      </c>
      <c r="C34" s="6">
        <v>7</v>
      </c>
      <c r="D34" s="6">
        <v>2</v>
      </c>
      <c r="N34" s="5" t="s">
        <v>43</v>
      </c>
      <c r="O34" s="6">
        <v>12500</v>
      </c>
      <c r="P34" s="6">
        <v>6500</v>
      </c>
      <c r="Q34" s="6">
        <v>1500</v>
      </c>
    </row>
    <row r="35" spans="1:21" ht="15" thickBot="1" x14ac:dyDescent="0.35">
      <c r="A35" s="5" t="s">
        <v>45</v>
      </c>
      <c r="B35" s="6">
        <v>7</v>
      </c>
      <c r="C35" s="6">
        <v>7</v>
      </c>
      <c r="D35" s="6">
        <v>0</v>
      </c>
      <c r="N35" s="5" t="s">
        <v>45</v>
      </c>
      <c r="O35" s="6">
        <v>7000</v>
      </c>
      <c r="P35" s="6">
        <v>6500</v>
      </c>
      <c r="Q35" s="6">
        <v>0</v>
      </c>
    </row>
    <row r="36" spans="1:21" ht="15" thickBot="1" x14ac:dyDescent="0.35">
      <c r="A36" s="5" t="s">
        <v>48</v>
      </c>
      <c r="B36" s="6">
        <v>7</v>
      </c>
      <c r="C36" s="6">
        <v>7</v>
      </c>
      <c r="D36" s="6">
        <v>0</v>
      </c>
      <c r="N36" s="5" t="s">
        <v>48</v>
      </c>
      <c r="O36" s="6">
        <v>7000</v>
      </c>
      <c r="P36" s="6">
        <v>6500</v>
      </c>
      <c r="Q36" s="6">
        <v>0</v>
      </c>
    </row>
    <row r="37" spans="1:21" ht="15" thickBot="1" x14ac:dyDescent="0.35">
      <c r="A37" s="5" t="s">
        <v>49</v>
      </c>
      <c r="B37" s="6">
        <v>7</v>
      </c>
      <c r="C37" s="6">
        <v>7</v>
      </c>
      <c r="D37" s="6">
        <v>0</v>
      </c>
      <c r="N37" s="5" t="s">
        <v>49</v>
      </c>
      <c r="O37" s="6">
        <v>7000</v>
      </c>
      <c r="P37" s="6">
        <v>6500</v>
      </c>
      <c r="Q37" s="6">
        <v>0</v>
      </c>
    </row>
    <row r="38" spans="1:21" ht="15" thickBot="1" x14ac:dyDescent="0.35">
      <c r="A38" s="5" t="s">
        <v>50</v>
      </c>
      <c r="B38" s="6">
        <v>6</v>
      </c>
      <c r="C38" s="6">
        <v>0</v>
      </c>
      <c r="D38" s="6">
        <v>0</v>
      </c>
      <c r="N38" s="5" t="s">
        <v>50</v>
      </c>
      <c r="O38" s="6">
        <v>6000</v>
      </c>
      <c r="P38" s="6">
        <v>0</v>
      </c>
      <c r="Q38" s="6">
        <v>0</v>
      </c>
    </row>
    <row r="39" spans="1:21" ht="15" thickBot="1" x14ac:dyDescent="0.35">
      <c r="A39" s="5" t="s">
        <v>51</v>
      </c>
      <c r="B39" s="6">
        <v>2</v>
      </c>
      <c r="C39" s="6">
        <v>0</v>
      </c>
      <c r="D39" s="6">
        <v>0</v>
      </c>
      <c r="N39" s="5" t="s">
        <v>51</v>
      </c>
      <c r="O39" s="6">
        <v>2000</v>
      </c>
      <c r="P39" s="6">
        <v>0</v>
      </c>
      <c r="Q39" s="6">
        <v>0</v>
      </c>
    </row>
    <row r="40" spans="1:21" ht="15" thickBot="1" x14ac:dyDescent="0.35">
      <c r="A40" s="5" t="s">
        <v>53</v>
      </c>
      <c r="B40" s="6">
        <v>2</v>
      </c>
      <c r="C40" s="6">
        <v>0</v>
      </c>
      <c r="D40" s="6">
        <v>0</v>
      </c>
      <c r="N40" s="5" t="s">
        <v>53</v>
      </c>
      <c r="O40" s="6">
        <v>2000</v>
      </c>
      <c r="P40" s="6">
        <v>0</v>
      </c>
      <c r="Q40" s="6">
        <v>0</v>
      </c>
    </row>
    <row r="41" spans="1:21" ht="15" thickBot="1" x14ac:dyDescent="0.35">
      <c r="A41" s="5" t="s">
        <v>54</v>
      </c>
      <c r="B41" s="6">
        <v>2</v>
      </c>
      <c r="C41" s="6">
        <v>0</v>
      </c>
      <c r="D41" s="6">
        <v>0</v>
      </c>
      <c r="N41" s="5" t="s">
        <v>54</v>
      </c>
      <c r="O41" s="6">
        <v>2000</v>
      </c>
      <c r="P41" s="6">
        <v>0</v>
      </c>
      <c r="Q41" s="6">
        <v>0</v>
      </c>
    </row>
    <row r="42" spans="1:21" ht="18.600000000000001" thickBot="1" x14ac:dyDescent="0.35">
      <c r="A42" s="1"/>
      <c r="N42" s="1"/>
    </row>
    <row r="43" spans="1:21" ht="15" thickBot="1" x14ac:dyDescent="0.35">
      <c r="A43" s="5" t="s">
        <v>56</v>
      </c>
      <c r="B43" s="5" t="s">
        <v>22</v>
      </c>
      <c r="C43" s="5" t="s">
        <v>23</v>
      </c>
      <c r="D43" s="5" t="s">
        <v>24</v>
      </c>
      <c r="E43" s="5" t="s">
        <v>57</v>
      </c>
      <c r="F43" s="5" t="s">
        <v>58</v>
      </c>
      <c r="G43" s="5" t="s">
        <v>59</v>
      </c>
      <c r="H43" s="5" t="s">
        <v>60</v>
      </c>
      <c r="N43" s="5" t="s">
        <v>56</v>
      </c>
      <c r="O43" s="5" t="s">
        <v>22</v>
      </c>
      <c r="P43" s="5" t="s">
        <v>23</v>
      </c>
      <c r="Q43" s="5" t="s">
        <v>24</v>
      </c>
      <c r="R43" s="5" t="s">
        <v>57</v>
      </c>
      <c r="S43" s="5" t="s">
        <v>58</v>
      </c>
      <c r="T43" s="5" t="s">
        <v>59</v>
      </c>
      <c r="U43" s="5" t="s">
        <v>60</v>
      </c>
    </row>
    <row r="44" spans="1:21" ht="15" thickBot="1" x14ac:dyDescent="0.35">
      <c r="A44" s="5" t="s">
        <v>26</v>
      </c>
      <c r="B44" s="6">
        <v>13</v>
      </c>
      <c r="C44" s="6">
        <v>7</v>
      </c>
      <c r="D44" s="6">
        <v>0</v>
      </c>
      <c r="E44" s="6">
        <v>20</v>
      </c>
      <c r="F44" s="6">
        <v>19</v>
      </c>
      <c r="G44" s="6">
        <v>-1</v>
      </c>
      <c r="H44" s="6">
        <v>-5.26</v>
      </c>
      <c r="N44" s="5" t="s">
        <v>26</v>
      </c>
      <c r="O44" s="6">
        <v>12500</v>
      </c>
      <c r="P44" s="6">
        <v>6500</v>
      </c>
      <c r="Q44" s="6">
        <v>0</v>
      </c>
      <c r="R44" s="6">
        <v>19000</v>
      </c>
      <c r="S44" s="6">
        <v>19000</v>
      </c>
      <c r="T44" s="6">
        <v>0</v>
      </c>
      <c r="U44" s="6">
        <v>0</v>
      </c>
    </row>
    <row r="45" spans="1:21" ht="15" thickBot="1" x14ac:dyDescent="0.35">
      <c r="A45" s="5" t="s">
        <v>27</v>
      </c>
      <c r="B45" s="6">
        <v>13</v>
      </c>
      <c r="C45" s="6">
        <v>0</v>
      </c>
      <c r="D45" s="6">
        <v>2</v>
      </c>
      <c r="E45" s="6">
        <v>15</v>
      </c>
      <c r="F45" s="6">
        <v>14</v>
      </c>
      <c r="G45" s="6">
        <v>-1</v>
      </c>
      <c r="H45" s="6">
        <v>-7.14</v>
      </c>
      <c r="N45" s="5" t="s">
        <v>27</v>
      </c>
      <c r="O45" s="6">
        <v>12500</v>
      </c>
      <c r="P45" s="6">
        <v>0</v>
      </c>
      <c r="Q45" s="6">
        <v>1500</v>
      </c>
      <c r="R45" s="6">
        <v>14000</v>
      </c>
      <c r="S45" s="6">
        <v>14000</v>
      </c>
      <c r="T45" s="6">
        <v>0</v>
      </c>
      <c r="U45" s="6">
        <v>0</v>
      </c>
    </row>
    <row r="46" spans="1:21" ht="15" thickBot="1" x14ac:dyDescent="0.35">
      <c r="A46" s="5" t="s">
        <v>28</v>
      </c>
      <c r="B46" s="6">
        <v>6</v>
      </c>
      <c r="C46" s="6">
        <v>8</v>
      </c>
      <c r="D46" s="6">
        <v>0</v>
      </c>
      <c r="E46" s="6">
        <v>14</v>
      </c>
      <c r="F46" s="6">
        <v>14</v>
      </c>
      <c r="G46" s="6">
        <v>0</v>
      </c>
      <c r="H46" s="6">
        <v>0</v>
      </c>
      <c r="N46" s="5" t="s">
        <v>28</v>
      </c>
      <c r="O46" s="6">
        <v>6000</v>
      </c>
      <c r="P46" s="6">
        <v>8000</v>
      </c>
      <c r="Q46" s="6">
        <v>0</v>
      </c>
      <c r="R46" s="6">
        <v>14000</v>
      </c>
      <c r="S46" s="6">
        <v>14000</v>
      </c>
      <c r="T46" s="6">
        <v>0</v>
      </c>
      <c r="U46" s="6">
        <v>0</v>
      </c>
    </row>
    <row r="47" spans="1:21" ht="15" thickBot="1" x14ac:dyDescent="0.35">
      <c r="A47" s="5" t="s">
        <v>29</v>
      </c>
      <c r="B47" s="6">
        <v>13</v>
      </c>
      <c r="C47" s="6">
        <v>0</v>
      </c>
      <c r="D47" s="6">
        <v>2</v>
      </c>
      <c r="E47" s="6">
        <v>15</v>
      </c>
      <c r="F47" s="6">
        <v>14</v>
      </c>
      <c r="G47" s="6">
        <v>-1</v>
      </c>
      <c r="H47" s="6">
        <v>-7.14</v>
      </c>
      <c r="N47" s="5" t="s">
        <v>29</v>
      </c>
      <c r="O47" s="6">
        <v>12500</v>
      </c>
      <c r="P47" s="6">
        <v>0</v>
      </c>
      <c r="Q47" s="6">
        <v>1500</v>
      </c>
      <c r="R47" s="6">
        <v>14000</v>
      </c>
      <c r="S47" s="6">
        <v>14000</v>
      </c>
      <c r="T47" s="6">
        <v>0</v>
      </c>
      <c r="U47" s="6">
        <v>0</v>
      </c>
    </row>
    <row r="48" spans="1:21" ht="15" thickBot="1" x14ac:dyDescent="0.35">
      <c r="A48" s="5" t="s">
        <v>30</v>
      </c>
      <c r="B48" s="6">
        <v>7</v>
      </c>
      <c r="C48" s="6">
        <v>0</v>
      </c>
      <c r="D48" s="6">
        <v>0</v>
      </c>
      <c r="E48" s="6">
        <v>7</v>
      </c>
      <c r="F48" s="6">
        <v>7</v>
      </c>
      <c r="G48" s="6">
        <v>0</v>
      </c>
      <c r="H48" s="6">
        <v>0</v>
      </c>
      <c r="N48" s="5" t="s">
        <v>30</v>
      </c>
      <c r="O48" s="6">
        <v>7000</v>
      </c>
      <c r="P48" s="6">
        <v>0</v>
      </c>
      <c r="Q48" s="6">
        <v>0</v>
      </c>
      <c r="R48" s="6">
        <v>7000</v>
      </c>
      <c r="S48" s="6">
        <v>7000</v>
      </c>
      <c r="T48" s="6">
        <v>0</v>
      </c>
      <c r="U48" s="6">
        <v>0</v>
      </c>
    </row>
    <row r="49" spans="1:21" ht="15" thickBot="1" x14ac:dyDescent="0.35">
      <c r="A49" s="5" t="s">
        <v>31</v>
      </c>
      <c r="B49" s="6">
        <v>2</v>
      </c>
      <c r="C49" s="6">
        <v>7</v>
      </c>
      <c r="D49" s="6">
        <v>2</v>
      </c>
      <c r="E49" s="6">
        <v>11</v>
      </c>
      <c r="F49" s="6">
        <v>10</v>
      </c>
      <c r="G49" s="6">
        <v>-1</v>
      </c>
      <c r="H49" s="6">
        <v>-10</v>
      </c>
      <c r="N49" s="5" t="s">
        <v>31</v>
      </c>
      <c r="O49" s="6">
        <v>2000</v>
      </c>
      <c r="P49" s="6">
        <v>6500</v>
      </c>
      <c r="Q49" s="6">
        <v>1500</v>
      </c>
      <c r="R49" s="6">
        <v>10000</v>
      </c>
      <c r="S49" s="6">
        <v>10000</v>
      </c>
      <c r="T49" s="6">
        <v>0</v>
      </c>
      <c r="U49" s="6">
        <v>0</v>
      </c>
    </row>
    <row r="50" spans="1:21" ht="15" thickBot="1" x14ac:dyDescent="0.35">
      <c r="A50" s="5" t="s">
        <v>32</v>
      </c>
      <c r="B50" s="6">
        <v>13</v>
      </c>
      <c r="C50" s="6">
        <v>8</v>
      </c>
      <c r="D50" s="6">
        <v>6</v>
      </c>
      <c r="E50" s="6">
        <v>27</v>
      </c>
      <c r="F50" s="6">
        <v>26</v>
      </c>
      <c r="G50" s="6">
        <v>-1</v>
      </c>
      <c r="H50" s="6">
        <v>-3.85</v>
      </c>
      <c r="N50" s="5" t="s">
        <v>32</v>
      </c>
      <c r="O50" s="6">
        <v>12500</v>
      </c>
      <c r="P50" s="6">
        <v>8000</v>
      </c>
      <c r="Q50" s="6">
        <v>5500</v>
      </c>
      <c r="R50" s="6">
        <v>26000</v>
      </c>
      <c r="S50" s="6">
        <v>26000</v>
      </c>
      <c r="T50" s="6">
        <v>0</v>
      </c>
      <c r="U50" s="6">
        <v>0</v>
      </c>
    </row>
    <row r="51" spans="1:21" ht="15" thickBot="1" x14ac:dyDescent="0.35">
      <c r="A51" s="5" t="s">
        <v>33</v>
      </c>
      <c r="B51" s="6">
        <v>2</v>
      </c>
      <c r="C51" s="6">
        <v>7</v>
      </c>
      <c r="D51" s="6">
        <v>6</v>
      </c>
      <c r="E51" s="6">
        <v>15</v>
      </c>
      <c r="F51" s="6">
        <v>14</v>
      </c>
      <c r="G51" s="6">
        <v>-1</v>
      </c>
      <c r="H51" s="6">
        <v>-7.14</v>
      </c>
      <c r="N51" s="5" t="s">
        <v>33</v>
      </c>
      <c r="O51" s="6">
        <v>2000</v>
      </c>
      <c r="P51" s="6">
        <v>6500</v>
      </c>
      <c r="Q51" s="6">
        <v>5500</v>
      </c>
      <c r="R51" s="6">
        <v>14000</v>
      </c>
      <c r="S51" s="6">
        <v>14000</v>
      </c>
      <c r="T51" s="6">
        <v>0</v>
      </c>
      <c r="U51" s="6">
        <v>0</v>
      </c>
    </row>
    <row r="52" spans="1:21" ht="15" thickBot="1" x14ac:dyDescent="0.35">
      <c r="A52" s="5" t="s">
        <v>34</v>
      </c>
      <c r="B52" s="6">
        <v>7</v>
      </c>
      <c r="C52" s="6">
        <v>0</v>
      </c>
      <c r="D52" s="6">
        <v>0</v>
      </c>
      <c r="E52" s="6">
        <v>7</v>
      </c>
      <c r="F52" s="6">
        <v>7</v>
      </c>
      <c r="G52" s="6">
        <v>0</v>
      </c>
      <c r="H52" s="6">
        <v>0</v>
      </c>
      <c r="N52" s="5" t="s">
        <v>34</v>
      </c>
      <c r="O52" s="6">
        <v>7000</v>
      </c>
      <c r="P52" s="6">
        <v>0</v>
      </c>
      <c r="Q52" s="6">
        <v>0</v>
      </c>
      <c r="R52" s="6">
        <v>7000</v>
      </c>
      <c r="S52" s="6">
        <v>7000</v>
      </c>
      <c r="T52" s="6">
        <v>0</v>
      </c>
      <c r="U52" s="6">
        <v>0</v>
      </c>
    </row>
    <row r="53" spans="1:21" ht="15" thickBot="1" x14ac:dyDescent="0.35">
      <c r="A53" s="5" t="s">
        <v>35</v>
      </c>
      <c r="B53" s="6">
        <v>2</v>
      </c>
      <c r="C53" s="6">
        <v>8</v>
      </c>
      <c r="D53" s="6">
        <v>0</v>
      </c>
      <c r="E53" s="6">
        <v>10</v>
      </c>
      <c r="F53" s="6">
        <v>10</v>
      </c>
      <c r="G53" s="6">
        <v>0</v>
      </c>
      <c r="H53" s="6">
        <v>0</v>
      </c>
      <c r="N53" s="5" t="s">
        <v>35</v>
      </c>
      <c r="O53" s="6">
        <v>2000</v>
      </c>
      <c r="P53" s="6">
        <v>8000</v>
      </c>
      <c r="Q53" s="6">
        <v>0</v>
      </c>
      <c r="R53" s="6">
        <v>10000</v>
      </c>
      <c r="S53" s="6">
        <v>10000</v>
      </c>
      <c r="T53" s="6">
        <v>0</v>
      </c>
      <c r="U53" s="6">
        <v>0</v>
      </c>
    </row>
    <row r="54" spans="1:21" ht="15" thickBot="1" x14ac:dyDescent="0.35"/>
    <row r="55" spans="1:21" ht="15" thickBot="1" x14ac:dyDescent="0.35">
      <c r="A55" s="7" t="s">
        <v>61</v>
      </c>
      <c r="B55" s="8">
        <v>27</v>
      </c>
      <c r="N55" s="7" t="s">
        <v>61</v>
      </c>
      <c r="O55" s="8">
        <v>26000</v>
      </c>
    </row>
    <row r="56" spans="1:21" ht="15" thickBot="1" x14ac:dyDescent="0.35">
      <c r="A56" s="7" t="s">
        <v>62</v>
      </c>
      <c r="B56" s="8">
        <v>2</v>
      </c>
      <c r="N56" s="7" t="s">
        <v>62</v>
      </c>
      <c r="O56" s="8">
        <v>2000</v>
      </c>
    </row>
    <row r="57" spans="1:21" ht="15" thickBot="1" x14ac:dyDescent="0.35">
      <c r="A57" s="7" t="s">
        <v>63</v>
      </c>
      <c r="B57" s="8">
        <v>141</v>
      </c>
      <c r="N57" s="7" t="s">
        <v>63</v>
      </c>
      <c r="O57" s="8">
        <v>135000</v>
      </c>
    </row>
    <row r="58" spans="1:21" ht="15" thickBot="1" x14ac:dyDescent="0.35">
      <c r="A58" s="7" t="s">
        <v>64</v>
      </c>
      <c r="B58" s="8">
        <v>135</v>
      </c>
      <c r="N58" s="7" t="s">
        <v>64</v>
      </c>
      <c r="O58" s="8">
        <v>135000</v>
      </c>
    </row>
    <row r="59" spans="1:21" ht="15" thickBot="1" x14ac:dyDescent="0.35">
      <c r="A59" s="7" t="s">
        <v>65</v>
      </c>
      <c r="B59" s="13">
        <v>6</v>
      </c>
      <c r="N59" s="7" t="s">
        <v>65</v>
      </c>
      <c r="O59" s="8">
        <v>0</v>
      </c>
    </row>
    <row r="60" spans="1:21" ht="15" thickBot="1" x14ac:dyDescent="0.35">
      <c r="A60" s="7" t="s">
        <v>66</v>
      </c>
      <c r="B60" s="8"/>
      <c r="N60" s="7" t="s">
        <v>66</v>
      </c>
      <c r="O60" s="8"/>
    </row>
    <row r="61" spans="1:21" ht="15" thickBot="1" x14ac:dyDescent="0.35">
      <c r="A61" s="7" t="s">
        <v>67</v>
      </c>
      <c r="B61" s="8"/>
      <c r="N61" s="7" t="s">
        <v>67</v>
      </c>
      <c r="O61" s="8"/>
    </row>
    <row r="62" spans="1:21" ht="15" thickBot="1" x14ac:dyDescent="0.35">
      <c r="A62" s="7" t="s">
        <v>68</v>
      </c>
      <c r="B62" s="8">
        <v>0</v>
      </c>
      <c r="N62" s="7" t="s">
        <v>68</v>
      </c>
      <c r="O62" s="8">
        <v>0</v>
      </c>
    </row>
    <row r="64" spans="1:21" x14ac:dyDescent="0.3">
      <c r="A64" s="9" t="s">
        <v>69</v>
      </c>
      <c r="N64" s="9" t="s">
        <v>69</v>
      </c>
    </row>
    <row r="66" spans="1:14" x14ac:dyDescent="0.3">
      <c r="A66" s="10" t="s">
        <v>70</v>
      </c>
      <c r="N66" s="10" t="s">
        <v>70</v>
      </c>
    </row>
    <row r="67" spans="1:14" x14ac:dyDescent="0.3">
      <c r="A67" s="10" t="s">
        <v>84</v>
      </c>
      <c r="N67" s="10" t="s">
        <v>84</v>
      </c>
    </row>
  </sheetData>
  <hyperlinks>
    <hyperlink ref="A64" r:id="rId1" display="https://miau.my-x.hu/myx-free/coco/test/581050520231118154309.html" xr:uid="{89718A11-40E4-415C-B9D2-7E2D2D0A534D}"/>
    <hyperlink ref="N64" r:id="rId2" display="https://miau.my-x.hu/myx-free/coco/test/334483920231118154419.html" xr:uid="{DA9FC5AC-CD49-47AE-92CE-F093EFB75012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 (2)</vt:lpstr>
      <vt:lpstr>Sheet5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2023-11-18T14:36:36Z</dcterms:created>
  <dcterms:modified xsi:type="dcterms:W3CDTF">2023-11-18T15:00:31Z</dcterms:modified>
</cp:coreProperties>
</file>