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yal János\Desktop\CÉGES\Bizik, oklevelek\Kodolányi\2023 I. félév\Adatszerkezetek és algoritumusok\"/>
    </mc:Choice>
  </mc:AlternateContent>
  <xr:revisionPtr revIDLastSave="0" documentId="8_{D8004EC3-AB9F-4719-9C4E-49C3F30F64DF}" xr6:coauthVersionLast="47" xr6:coauthVersionMax="47" xr10:uidLastSave="{00000000-0000-0000-0000-000000000000}"/>
  <bookViews>
    <workbookView xWindow="-120" yWindow="-120" windowWidth="38640" windowHeight="21120" xr2:uid="{B88909A7-D7D8-4B55-BB52-5C630EC340DC}"/>
  </bookViews>
  <sheets>
    <sheet name="Alapadatok" sheetId="2" r:id="rId1"/>
    <sheet name="OAM" sheetId="1" r:id="rId2"/>
    <sheet name="Rangsorok" sheetId="3" r:id="rId3"/>
    <sheet name="Modell 1" sheetId="9" r:id="rId4"/>
    <sheet name="Modell 2 (O12 nélkül)" sheetId="10" r:id="rId5"/>
    <sheet name="Step IX OAM sorozat" sheetId="11" r:id="rId6"/>
    <sheet name="COCO STD eredmények" sheetId="15" r:id="rId7"/>
    <sheet name="Eredmények OAM" sheetId="12" r:id="rId8"/>
    <sheet name="Y0" sheetId="16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4" i="12" l="1"/>
  <c r="U5" i="12"/>
  <c r="U6" i="12"/>
  <c r="U7" i="12"/>
  <c r="U8" i="12"/>
  <c r="U9" i="12"/>
  <c r="U10" i="12"/>
  <c r="U11" i="12"/>
  <c r="U12" i="12"/>
  <c r="U13" i="12"/>
  <c r="U3" i="12"/>
  <c r="P9" i="16" l="1"/>
  <c r="P10" i="16"/>
  <c r="P11" i="16"/>
  <c r="P12" i="16"/>
  <c r="P13" i="16"/>
  <c r="P14" i="16"/>
  <c r="P15" i="16"/>
  <c r="P16" i="16"/>
  <c r="P17" i="16"/>
  <c r="P18" i="16"/>
  <c r="O9" i="16"/>
  <c r="O10" i="16"/>
  <c r="O11" i="16"/>
  <c r="O12" i="16"/>
  <c r="O13" i="16"/>
  <c r="O14" i="16"/>
  <c r="O15" i="16"/>
  <c r="O16" i="16"/>
  <c r="O17" i="16"/>
  <c r="O18" i="16"/>
  <c r="N9" i="16"/>
  <c r="N10" i="16"/>
  <c r="N11" i="16"/>
  <c r="N12" i="16"/>
  <c r="N13" i="16"/>
  <c r="N14" i="16"/>
  <c r="N15" i="16"/>
  <c r="N16" i="16"/>
  <c r="N17" i="16"/>
  <c r="N18" i="16"/>
  <c r="P8" i="16"/>
  <c r="O8" i="16"/>
  <c r="N8" i="16"/>
  <c r="M9" i="16"/>
  <c r="M10" i="16"/>
  <c r="M11" i="16"/>
  <c r="M12" i="16"/>
  <c r="M13" i="16"/>
  <c r="M14" i="16"/>
  <c r="M15" i="16"/>
  <c r="M16" i="16"/>
  <c r="M17" i="16"/>
  <c r="M18" i="16"/>
  <c r="M8" i="16"/>
  <c r="T4" i="12"/>
  <c r="T5" i="12"/>
  <c r="T6" i="12"/>
  <c r="T7" i="12"/>
  <c r="T8" i="12"/>
  <c r="T9" i="12"/>
  <c r="T10" i="12"/>
  <c r="T11" i="12"/>
  <c r="T12" i="12"/>
  <c r="T13" i="12"/>
  <c r="T3" i="12"/>
  <c r="R2" i="12"/>
  <c r="Q2" i="12"/>
  <c r="P2" i="12"/>
  <c r="O2" i="12"/>
  <c r="D13" i="12"/>
  <c r="B13" i="12"/>
  <c r="D12" i="12"/>
  <c r="B12" i="12"/>
  <c r="D11" i="12"/>
  <c r="B11" i="12"/>
  <c r="D10" i="12"/>
  <c r="B10" i="12"/>
  <c r="D9" i="12"/>
  <c r="B9" i="12"/>
  <c r="D8" i="12"/>
  <c r="B8" i="12"/>
  <c r="D7" i="12"/>
  <c r="B7" i="12"/>
  <c r="D6" i="12"/>
  <c r="I6" i="12" s="1"/>
  <c r="B6" i="12"/>
  <c r="D5" i="12"/>
  <c r="B5" i="12"/>
  <c r="D4" i="12"/>
  <c r="B4" i="12"/>
  <c r="D3" i="12"/>
  <c r="B3" i="12"/>
  <c r="C4" i="12"/>
  <c r="C5" i="12"/>
  <c r="C6" i="12"/>
  <c r="C7" i="12"/>
  <c r="C8" i="12"/>
  <c r="C9" i="12"/>
  <c r="C10" i="12"/>
  <c r="C11" i="12"/>
  <c r="C12" i="12"/>
  <c r="C13" i="12"/>
  <c r="C3" i="12"/>
  <c r="G13" i="12"/>
  <c r="N13" i="12" s="1"/>
  <c r="G12" i="12"/>
  <c r="N12" i="12" s="1"/>
  <c r="G11" i="12"/>
  <c r="N11" i="12" s="1"/>
  <c r="G10" i="12"/>
  <c r="N10" i="12" s="1"/>
  <c r="G9" i="12"/>
  <c r="N9" i="12" s="1"/>
  <c r="G8" i="12"/>
  <c r="N8" i="12" s="1"/>
  <c r="G7" i="12"/>
  <c r="N7" i="12" s="1"/>
  <c r="G6" i="12"/>
  <c r="N6" i="12" s="1"/>
  <c r="G5" i="12"/>
  <c r="N5" i="12" s="1"/>
  <c r="G4" i="12"/>
  <c r="N4" i="12" s="1"/>
  <c r="G3" i="12"/>
  <c r="N3" i="12" s="1"/>
  <c r="N2" i="12"/>
  <c r="K285" i="11"/>
  <c r="K272" i="11"/>
  <c r="K258" i="11"/>
  <c r="K245" i="11"/>
  <c r="K231" i="11"/>
  <c r="K218" i="11"/>
  <c r="K204" i="11"/>
  <c r="K191" i="11"/>
  <c r="K177" i="11"/>
  <c r="K164" i="11"/>
  <c r="K150" i="11"/>
  <c r="K137" i="11"/>
  <c r="K123" i="11"/>
  <c r="K110" i="11"/>
  <c r="K96" i="11"/>
  <c r="K83" i="11"/>
  <c r="K69" i="11"/>
  <c r="K56" i="11"/>
  <c r="K42" i="11"/>
  <c r="K29" i="11"/>
  <c r="K15" i="11"/>
  <c r="K2" i="11"/>
  <c r="I5" i="12" l="1"/>
  <c r="J8" i="12"/>
  <c r="H3" i="12"/>
  <c r="J10" i="12"/>
  <c r="J11" i="12"/>
  <c r="K9" i="12"/>
  <c r="H13" i="12"/>
  <c r="K12" i="12"/>
  <c r="H7" i="12"/>
  <c r="K4" i="12"/>
  <c r="K13" i="12"/>
  <c r="J13" i="12"/>
  <c r="I13" i="12"/>
  <c r="K6" i="12"/>
  <c r="J6" i="12"/>
  <c r="H5" i="12"/>
  <c r="K7" i="12"/>
  <c r="J5" i="12"/>
  <c r="I4" i="12"/>
  <c r="H4" i="12"/>
  <c r="K5" i="12"/>
  <c r="I9" i="12"/>
  <c r="P9" i="12" s="1"/>
  <c r="K11" i="12"/>
  <c r="R11" i="12" s="1"/>
  <c r="J4" i="12"/>
  <c r="I10" i="12"/>
  <c r="I8" i="12"/>
  <c r="H11" i="12"/>
  <c r="H9" i="12"/>
  <c r="H12" i="12"/>
  <c r="K3" i="12"/>
  <c r="I11" i="12"/>
  <c r="I12" i="12"/>
  <c r="I3" i="12"/>
  <c r="H6" i="12"/>
  <c r="O6" i="12" s="1"/>
  <c r="K10" i="12"/>
  <c r="R10" i="12" s="1"/>
  <c r="J12" i="12"/>
  <c r="J3" i="12"/>
  <c r="K8" i="12"/>
  <c r="J9" i="12"/>
  <c r="I7" i="12"/>
  <c r="H8" i="12"/>
  <c r="J7" i="12"/>
  <c r="Q7" i="12" s="1"/>
  <c r="H10" i="12"/>
  <c r="M4" i="3"/>
  <c r="M5" i="3"/>
  <c r="M6" i="3"/>
  <c r="M7" i="3"/>
  <c r="M8" i="3"/>
  <c r="M9" i="3"/>
  <c r="M10" i="3"/>
  <c r="M11" i="3"/>
  <c r="M12" i="3"/>
  <c r="M13" i="3"/>
  <c r="M3" i="3"/>
  <c r="R9" i="12" l="1"/>
  <c r="O7" i="12"/>
  <c r="P11" i="12"/>
  <c r="O12" i="12"/>
  <c r="R7" i="12"/>
  <c r="Q11" i="12"/>
  <c r="P12" i="12"/>
  <c r="P4" i="12"/>
  <c r="P7" i="12"/>
  <c r="Q10" i="12"/>
  <c r="R4" i="12"/>
  <c r="O13" i="12"/>
  <c r="O11" i="12"/>
  <c r="O3" i="12"/>
  <c r="R5" i="12"/>
  <c r="O8" i="12"/>
  <c r="Q9" i="12"/>
  <c r="R8" i="12"/>
  <c r="R6" i="12"/>
  <c r="Q8" i="12"/>
  <c r="R13" i="12"/>
  <c r="P3" i="12"/>
  <c r="O4" i="12"/>
  <c r="O10" i="12"/>
  <c r="Q5" i="12"/>
  <c r="O9" i="12"/>
  <c r="Q6" i="12"/>
  <c r="Q3" i="12"/>
  <c r="P10" i="12"/>
  <c r="P13" i="12"/>
  <c r="P5" i="12"/>
  <c r="R12" i="12"/>
  <c r="R3" i="12"/>
  <c r="O5" i="12"/>
  <c r="P8" i="12"/>
  <c r="Q12" i="12"/>
  <c r="Q4" i="12"/>
  <c r="Q13" i="12"/>
  <c r="P6" i="12"/>
  <c r="L4" i="3"/>
  <c r="L5" i="3"/>
  <c r="L6" i="3"/>
  <c r="L7" i="3"/>
  <c r="L8" i="3"/>
  <c r="L9" i="3"/>
  <c r="L10" i="3"/>
  <c r="L11" i="3"/>
  <c r="L12" i="3"/>
  <c r="L13" i="3"/>
  <c r="L3" i="3"/>
  <c r="C3" i="3"/>
  <c r="J4" i="3"/>
  <c r="J5" i="3"/>
  <c r="J6" i="3"/>
  <c r="J7" i="3"/>
  <c r="J8" i="3"/>
  <c r="J9" i="3"/>
  <c r="J10" i="3"/>
  <c r="J11" i="3"/>
  <c r="J12" i="3"/>
  <c r="J13" i="3"/>
  <c r="J14" i="3"/>
  <c r="J3" i="3"/>
  <c r="J2" i="3"/>
  <c r="I2" i="3"/>
  <c r="H2" i="3"/>
  <c r="G2" i="3"/>
  <c r="F2" i="3"/>
  <c r="E2" i="3"/>
  <c r="D2" i="3"/>
  <c r="C2" i="3"/>
  <c r="D3" i="3" l="1"/>
  <c r="E3" i="3"/>
  <c r="F3" i="3"/>
  <c r="G3" i="3"/>
  <c r="H3" i="3"/>
  <c r="I3" i="3"/>
  <c r="D4" i="3"/>
  <c r="E4" i="3"/>
  <c r="F4" i="3"/>
  <c r="G4" i="3"/>
  <c r="H4" i="3"/>
  <c r="I4" i="3"/>
  <c r="D5" i="3"/>
  <c r="E5" i="3"/>
  <c r="F5" i="3"/>
  <c r="G5" i="3"/>
  <c r="H5" i="3"/>
  <c r="I5" i="3"/>
  <c r="D6" i="3"/>
  <c r="E6" i="3"/>
  <c r="F6" i="3"/>
  <c r="G6" i="3"/>
  <c r="H6" i="3"/>
  <c r="I6" i="3"/>
  <c r="D7" i="3"/>
  <c r="E7" i="3"/>
  <c r="F7" i="3"/>
  <c r="G7" i="3"/>
  <c r="H7" i="3"/>
  <c r="I7" i="3"/>
  <c r="D8" i="3"/>
  <c r="E8" i="3"/>
  <c r="F8" i="3"/>
  <c r="G8" i="3"/>
  <c r="H8" i="3"/>
  <c r="I8" i="3"/>
  <c r="D9" i="3"/>
  <c r="E9" i="3"/>
  <c r="F9" i="3"/>
  <c r="G9" i="3"/>
  <c r="H9" i="3"/>
  <c r="I9" i="3"/>
  <c r="D10" i="3"/>
  <c r="E10" i="3"/>
  <c r="F10" i="3"/>
  <c r="G10" i="3"/>
  <c r="H10" i="3"/>
  <c r="I10" i="3"/>
  <c r="D11" i="3"/>
  <c r="E11" i="3"/>
  <c r="F11" i="3"/>
  <c r="G11" i="3"/>
  <c r="H11" i="3"/>
  <c r="I11" i="3"/>
  <c r="D12" i="3"/>
  <c r="E12" i="3"/>
  <c r="F12" i="3"/>
  <c r="G12" i="3"/>
  <c r="H12" i="3"/>
  <c r="I12" i="3"/>
  <c r="D13" i="3"/>
  <c r="E13" i="3"/>
  <c r="F13" i="3"/>
  <c r="G13" i="3"/>
  <c r="H13" i="3"/>
  <c r="I13" i="3"/>
  <c r="D14" i="3"/>
  <c r="E14" i="3"/>
  <c r="F14" i="3"/>
  <c r="G14" i="3"/>
  <c r="H14" i="3"/>
  <c r="I14" i="3"/>
  <c r="C4" i="3"/>
  <c r="C5" i="3"/>
  <c r="C6" i="3"/>
  <c r="C7" i="3"/>
  <c r="C8" i="3"/>
  <c r="C9" i="3"/>
  <c r="C10" i="3"/>
  <c r="C11" i="3"/>
  <c r="C12" i="3"/>
  <c r="C13" i="3"/>
  <c r="C14" i="3"/>
  <c r="K13" i="3"/>
  <c r="K14" i="3"/>
  <c r="K13" i="1"/>
  <c r="K14" i="1"/>
  <c r="K3" i="3"/>
  <c r="K12" i="3"/>
  <c r="K11" i="3"/>
  <c r="K10" i="3"/>
  <c r="K9" i="3"/>
  <c r="K8" i="3"/>
  <c r="K7" i="3"/>
  <c r="K6" i="3"/>
  <c r="K5" i="3"/>
  <c r="K4" i="3"/>
  <c r="K27" i="3" l="1"/>
  <c r="K28" i="3"/>
  <c r="K3" i="1"/>
  <c r="K4" i="1"/>
  <c r="K5" i="1"/>
  <c r="K6" i="1"/>
  <c r="K7" i="1"/>
  <c r="K8" i="1"/>
  <c r="K9" i="1"/>
  <c r="K10" i="1"/>
  <c r="K11" i="1"/>
  <c r="K12" i="1"/>
  <c r="K16" i="1" l="1"/>
  <c r="C16" i="1"/>
  <c r="J16" i="1"/>
  <c r="I16" i="1"/>
  <c r="H16" i="1"/>
  <c r="G16" i="1"/>
  <c r="F16" i="1"/>
  <c r="E16" i="1"/>
  <c r="D16" i="1"/>
  <c r="K22" i="3"/>
  <c r="K26" i="3"/>
  <c r="K25" i="3"/>
  <c r="K24" i="3"/>
  <c r="K23" i="3"/>
  <c r="K20" i="3"/>
  <c r="K19" i="3"/>
  <c r="K18" i="3"/>
  <c r="K21" i="3"/>
  <c r="K17" i="3"/>
</calcChain>
</file>

<file path=xl/sharedStrings.xml><?xml version="1.0" encoding="utf-8"?>
<sst xmlns="http://schemas.openxmlformats.org/spreadsheetml/2006/main" count="5053" uniqueCount="516">
  <si>
    <t>id</t>
  </si>
  <si>
    <t>url (forrás)</t>
  </si>
  <si>
    <t>TP-Link</t>
  </si>
  <si>
    <t>D-Link</t>
  </si>
  <si>
    <t>Linksys</t>
  </si>
  <si>
    <t>Tenda</t>
  </si>
  <si>
    <t>Kérdések:</t>
  </si>
  <si>
    <t>https://www.tp-link.com/hu/home-networking/wifi-router/archer-c6/</t>
  </si>
  <si>
    <t>https://www.tp-link.com/hu/home-networking/wifi-router/archer-ax53/</t>
  </si>
  <si>
    <t>https://www.tp-link.com/hu/home-networking/wifi-router/archer-ax55/</t>
  </si>
  <si>
    <t>https://www.tp-link.com/hu/home-networking/wifi-router/archer-axe75/</t>
  </si>
  <si>
    <t>https://www.dlink.ru/mn/products/5/2591.html</t>
  </si>
  <si>
    <t>https://eu.dlink.com/hu/hu/products/dir-x5460-ax5400-wi-fi-6-router</t>
  </si>
  <si>
    <t>https://www.tendacn.com/product/rx9pro.html</t>
  </si>
  <si>
    <t>https://www.tendacn.com/product/ac11.html</t>
  </si>
  <si>
    <t>Asus</t>
  </si>
  <si>
    <t>https://www.asus.com/hu/networking-iot-servers/wifi-routers/asus-wifi-routers/rt-ax57/</t>
  </si>
  <si>
    <t>https://www.linksys.com/ea7300-max-stream-ac1750-mu-mimo-gigabit-wifi-router/EA7300.html</t>
  </si>
  <si>
    <t>TP-Link Archer C6</t>
  </si>
  <si>
    <t>TP-Link Archer AX53</t>
  </si>
  <si>
    <t>TP-Link Archer AX55</t>
  </si>
  <si>
    <t>TP-Link Archer AX75</t>
  </si>
  <si>
    <t>D-Link AX5400</t>
  </si>
  <si>
    <t>D-Link X1530</t>
  </si>
  <si>
    <t>Típus / Tulajdonság</t>
  </si>
  <si>
    <t>Tenda RX9 Pro</t>
  </si>
  <si>
    <t>Tenda AC11</t>
  </si>
  <si>
    <t>Asus AX57</t>
  </si>
  <si>
    <t>Linksys EA7300</t>
  </si>
  <si>
    <t>Márka</t>
  </si>
  <si>
    <t>Súly (gr)</t>
  </si>
  <si>
    <t>RAM memória mérete (Mb)</t>
  </si>
  <si>
    <t>5Ghz sebesség (Mhz)</t>
  </si>
  <si>
    <t>2.4Ghz sebesség (Mhz)</t>
  </si>
  <si>
    <t>LAN port sebesség (Mbps)</t>
  </si>
  <si>
    <t>CPU magok (db)</t>
  </si>
  <si>
    <t>USB portok száma (db)</t>
  </si>
  <si>
    <t>Antennák száma (db)</t>
  </si>
  <si>
    <t>Y ell.</t>
  </si>
  <si>
    <t>https://tenda.co.hu/termekek/1/74/f3_300mbps_wireless_router</t>
  </si>
  <si>
    <t>Mercusys</t>
  </si>
  <si>
    <t>https://www.mercusys.com/hu/product/details/mw306r</t>
  </si>
  <si>
    <t>Tenda F3</t>
  </si>
  <si>
    <t>Mercusys MW306R</t>
  </si>
  <si>
    <t>Azonosító:</t>
  </si>
  <si>
    <t>Objektumok:</t>
  </si>
  <si>
    <t>Attribútumok:</t>
  </si>
  <si>
    <t>Lépcsôk:</t>
  </si>
  <si>
    <t>Eltolás:</t>
  </si>
  <si>
    <t>Leírás:</t>
  </si>
  <si>
    <t>Rangsor</t>
  </si>
  <si>
    <t>X(A1)</t>
  </si>
  <si>
    <t>X(A2)</t>
  </si>
  <si>
    <t>X(A3)</t>
  </si>
  <si>
    <t>X(A4)</t>
  </si>
  <si>
    <t>X(A5)</t>
  </si>
  <si>
    <t>X(A6)</t>
  </si>
  <si>
    <t>X(A7)</t>
  </si>
  <si>
    <t>X(A8)</t>
  </si>
  <si>
    <t>Y(A9)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</si>
  <si>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</si>
  <si>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</si>
  <si>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</si>
  <si>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</si>
  <si>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</si>
  <si>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</si>
  <si>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</si>
  <si>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</si>
  <si>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</si>
  <si>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</si>
  <si>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</si>
  <si>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</si>
  <si>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Lépcsôk(1)</t>
  </si>
  <si>
    <t>S1</t>
  </si>
  <si>
    <t>(0+0)/(2)=0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</si>
  <si>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</si>
  <si>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</si>
  <si>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</si>
  <si>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</si>
  <si>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</si>
  <si>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</si>
  <si>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</si>
  <si>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</si>
  <si>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</si>
  <si>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</si>
  <si>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</si>
  <si>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Lépcsôk(2)</t>
  </si>
  <si>
    <t>COCO:STD</t>
  </si>
  <si>
    <t>Becslés</t>
  </si>
  <si>
    <t>Tény+0</t>
  </si>
  <si>
    <t>Delta</t>
  </si>
  <si>
    <t>Delta/Tény</t>
  </si>
  <si>
    <t>S1 összeg:</t>
  </si>
  <si>
    <t>S12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</si>
  <si>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</si>
  <si>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</si>
  <si>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</si>
  <si>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</si>
  <si>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</si>
  <si>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</si>
  <si>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</si>
  <si>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r>
      <t xml:space="preserve">Maximális memória használat: </t>
    </r>
    <r>
      <rPr>
        <b/>
        <sz val="11"/>
        <color theme="1"/>
        <rFont val="Calibri"/>
        <family val="2"/>
        <charset val="238"/>
        <scheme val="minor"/>
      </rPr>
      <t>1.36 Mb</t>
    </r>
  </si>
  <si>
    <r>
      <rPr>
        <b/>
        <sz val="13"/>
        <color theme="1"/>
        <rFont val="Calibri"/>
        <family val="2"/>
        <charset val="238"/>
        <scheme val="minor"/>
      </rPr>
      <t>Ár HuF</t>
    </r>
    <r>
      <rPr>
        <sz val="13"/>
        <color theme="1"/>
        <rFont val="Calibri"/>
        <family val="2"/>
        <charset val="238"/>
        <scheme val="minor"/>
      </rPr>
      <t xml:space="preserve"> (árukereso.hu - 2023.11.19  legolcsóbb)</t>
    </r>
  </si>
  <si>
    <r>
      <t xml:space="preserve">A futtatás idôtartama: </t>
    </r>
    <r>
      <rPr>
        <b/>
        <sz val="11"/>
        <color theme="1"/>
        <rFont val="Calibri"/>
        <family val="2"/>
        <charset val="238"/>
        <scheme val="minor"/>
      </rPr>
      <t>0.03 mp (0 p)</t>
    </r>
  </si>
  <si>
    <t>irány</t>
  </si>
  <si>
    <t>korreláció</t>
  </si>
  <si>
    <t>?</t>
  </si>
  <si>
    <t>Validáció</t>
  </si>
  <si>
    <t xml:space="preserve">Melyik a legjobb ár-teljesítményű router az KO=50.000 Ft alatti (home) kategóriában? </t>
  </si>
  <si>
    <t>Minden router "jóáras", tehát megérheti az árát.</t>
  </si>
  <si>
    <t>Ár (HuF)</t>
  </si>
  <si>
    <t>Y (HuF)</t>
  </si>
  <si>
    <t>COCO STD: 6217044</t>
  </si>
  <si>
    <t>(13870+8720)/(2)=11295</t>
  </si>
  <si>
    <t>(6790+8850)/(2)=7820</t>
  </si>
  <si>
    <t>(11130+3660)/(2)=7395</t>
  </si>
  <si>
    <t>(3660+8940)/(2)=6300</t>
  </si>
  <si>
    <t>(4410+0)/(2)=2205</t>
  </si>
  <si>
    <t>(6280+12940)/(2)=9610</t>
  </si>
  <si>
    <t>(4040+20390)/(2)=12215</t>
  </si>
  <si>
    <t>(5280+0)/(2)=2640</t>
  </si>
  <si>
    <t>(6790+0)/(2)=3395</t>
  </si>
  <si>
    <t>(8940+3660)/(2)=6300</t>
  </si>
  <si>
    <t>(2600+2600)/(2)=2600</t>
  </si>
  <si>
    <t>(5150+0)/(2)=2575</t>
  </si>
  <si>
    <t>(4040+13730)/(2)=8885</t>
  </si>
  <si>
    <t>(4040+13600)/(2)=8820</t>
  </si>
  <si>
    <t>(4040+9190)/(2)=6615</t>
  </si>
  <si>
    <t>(4040+5014)/(2)=4527</t>
  </si>
  <si>
    <r>
      <t xml:space="preserve">A futtatás idôtartama: </t>
    </r>
    <r>
      <rPr>
        <b/>
        <sz val="11"/>
        <color theme="1"/>
        <rFont val="Calibri"/>
        <family val="2"/>
        <charset val="238"/>
        <scheme val="minor"/>
      </rPr>
      <t>0.07 mp (0 p)</t>
    </r>
  </si>
  <si>
    <t xml:space="preserve">O11 és O12 nem stimmel! </t>
  </si>
  <si>
    <t>Az O12-t kivesszük, mivel ugyan azt tudja mint az O11 de sokkal drágábban…</t>
  </si>
  <si>
    <t>COCO STD: 6399746</t>
  </si>
  <si>
    <t>(0+8720)/(1)=8720</t>
  </si>
  <si>
    <t>(0+8850)/(1)=8850</t>
  </si>
  <si>
    <t>(0+0)/(1)=0</t>
  </si>
  <si>
    <t>(0+3660)/(1)=3660</t>
  </si>
  <si>
    <t>(0+8940)/(1)=8940</t>
  </si>
  <si>
    <t>(0+12940)/(1)=12940</t>
  </si>
  <si>
    <t>(0+20390)/(1)=20390</t>
  </si>
  <si>
    <t>(0+2600)/(1)=2600</t>
  </si>
  <si>
    <t>(0+13730)/(1)=13730</t>
  </si>
  <si>
    <t>(0+13600)/(1)=13600</t>
  </si>
  <si>
    <t>(0+9190)/(1)=9190</t>
  </si>
  <si>
    <t>(0+4040)/(1)=4040</t>
  </si>
  <si>
    <t>S11 összeg:</t>
  </si>
  <si>
    <t>Minden router korrektűl van árazva!</t>
  </si>
  <si>
    <t>A lista az árukereso.hu-t böngészve, kvázi szimulálva a végfelhasználó naiv keresései alapján -véletlen kivaszáltva 12db-ot- jött létre!</t>
  </si>
  <si>
    <t>Inverzet készíteni nincs értelme!</t>
  </si>
  <si>
    <t>https://miau.my-x.hu/myx-free/index_e8.php3?x=stp4</t>
  </si>
  <si>
    <t>Ez után szóbajöhet a COCO STEP IX, bővebben itt:</t>
  </si>
  <si>
    <t>Eltérés</t>
  </si>
  <si>
    <t>o1_also</t>
  </si>
  <si>
    <t>alsohatár</t>
  </si>
  <si>
    <t>nyers</t>
  </si>
  <si>
    <t>o2_felso</t>
  </si>
  <si>
    <t>felsohatár</t>
  </si>
  <si>
    <t>o2_also</t>
  </si>
  <si>
    <t>o3_also</t>
  </si>
  <si>
    <t>o3_felso</t>
  </si>
  <si>
    <t>o4_also</t>
  </si>
  <si>
    <t>o4_felso</t>
  </si>
  <si>
    <t>o5_also</t>
  </si>
  <si>
    <t>o5_felso</t>
  </si>
  <si>
    <t>o6_also</t>
  </si>
  <si>
    <t>o6_felso</t>
  </si>
  <si>
    <t>o7_also</t>
  </si>
  <si>
    <t>o7_felso</t>
  </si>
  <si>
    <t>o8_also</t>
  </si>
  <si>
    <t>o9_felso</t>
  </si>
  <si>
    <t>o10_also</t>
  </si>
  <si>
    <t>o8_felso</t>
  </si>
  <si>
    <t>o9_also</t>
  </si>
  <si>
    <t>o10_felso</t>
  </si>
  <si>
    <t>o11_also</t>
  </si>
  <si>
    <t>o11_felso</t>
  </si>
  <si>
    <t>COCO STD: 4027499</t>
  </si>
  <si>
    <t>(8720+0)/(2)=4360</t>
  </si>
  <si>
    <t>(6190+20600)/(2)=13395</t>
  </si>
  <si>
    <t>(15400+8200)/(2)=11800</t>
  </si>
  <si>
    <t>(13590+11060)/(2)=12325</t>
  </si>
  <si>
    <t>(11290+17480)/(2)=14385</t>
  </si>
  <si>
    <t>(14200+20390)/(2)=17295</t>
  </si>
  <si>
    <t>(6190+0)/(2)=3095</t>
  </si>
  <si>
    <t>(8200+8200)/(2)=8200</t>
  </si>
  <si>
    <t>(11790+7750)/(2)=9770</t>
  </si>
  <si>
    <t>(5010+15240)/(2)=10125</t>
  </si>
  <si>
    <t>(5010+13730)/(2)=9370</t>
  </si>
  <si>
    <t>(0+11250)/(2)=5625</t>
  </si>
  <si>
    <t>(0+4040)/(2)=2020</t>
  </si>
  <si>
    <r>
      <t xml:space="preserve">A futtatás idôtartama: </t>
    </r>
    <r>
      <rPr>
        <b/>
        <sz val="11"/>
        <color theme="1"/>
        <rFont val="Calibri"/>
        <family val="2"/>
        <charset val="238"/>
        <scheme val="minor"/>
      </rPr>
      <t>0.06 mp (0 p)</t>
    </r>
  </si>
  <si>
    <r>
      <t xml:space="preserve">A futtatás idôtartama: </t>
    </r>
    <r>
      <rPr>
        <b/>
        <sz val="11"/>
        <color theme="1"/>
        <rFont val="Calibri"/>
        <family val="2"/>
        <charset val="238"/>
        <scheme val="minor"/>
      </rPr>
      <t>0.04 mp (0 p)</t>
    </r>
  </si>
  <si>
    <t>COCO STD: 4632563</t>
  </si>
  <si>
    <t>(10494.6+0)/(2)=5247.3</t>
  </si>
  <si>
    <t>(5039.2+60538.1)/(2)=32788.7</t>
  </si>
  <si>
    <t>(8323.1+0)/(2)=4161.55</t>
  </si>
  <si>
    <t>(2867.7+0)/(2)=1433.85</t>
  </si>
  <si>
    <t>(3435.2+0)/(2)=1717.6</t>
  </si>
  <si>
    <t>(4751.7+0)/(2)=2375.85</t>
  </si>
  <si>
    <t>(3056.8+15125.3)/(2)=9091.05</t>
  </si>
  <si>
    <t>(3896.7+0)/(2)=1948.35</t>
  </si>
  <si>
    <t>(6666+0)/(2)=3333</t>
  </si>
  <si>
    <t>(1967.3+0)/(2)=983.65</t>
  </si>
  <si>
    <t>(3056.8+8920.8)/(2)=5988.8</t>
  </si>
  <si>
    <t>(3056.8+3056.8)/(2)=3056.85</t>
  </si>
  <si>
    <t>COCO STD: 8263160</t>
  </si>
  <si>
    <t>(0+12593.4)/(2)=6296.7</t>
  </si>
  <si>
    <t>(33985.6+6885.1)/(2)=20435.35</t>
  </si>
  <si>
    <t>(14298.1+13704.2)/(2)=14001.15</t>
  </si>
  <si>
    <t>(16497.8+17091.8)/(2)=16794.8</t>
  </si>
  <si>
    <t>(22426.1+22426.1)/(2)=22426.1</t>
  </si>
  <si>
    <t>(21986.1+6885.1)/(2)=14435.6</t>
  </si>
  <si>
    <t>(0+15695)/(2)=7847.5</t>
  </si>
  <si>
    <t>(0+15101)/(2)=7550.5</t>
  </si>
  <si>
    <t>(0+14958)/(2)=7479</t>
  </si>
  <si>
    <t>(0+12967.3)/(2)=6483.65</t>
  </si>
  <si>
    <t>(0+4443.4)/(2)=2221.7</t>
  </si>
  <si>
    <t>COCO STD: 9113571</t>
  </si>
  <si>
    <t>(12390+17230)/(2)=14810</t>
  </si>
  <si>
    <t>(5310+5320)/(2)=5315</t>
  </si>
  <si>
    <t>(1360+1360)/(2)=1360</t>
  </si>
  <si>
    <t>(16640+7750)/(2)=12195</t>
  </si>
  <si>
    <t>(8200+0)/(2)=4100</t>
  </si>
  <si>
    <t>(2610+7920)/(2)=5265</t>
  </si>
  <si>
    <t>(1480+90889)/(2)=46184.5</t>
  </si>
  <si>
    <t>(10+0)/(2)=5</t>
  </si>
  <si>
    <t>(5310+0)/(2)=2655</t>
  </si>
  <si>
    <t>(1480+23880)/(2)=12680</t>
  </si>
  <si>
    <t>(1480+13730)/(2)=7605</t>
  </si>
  <si>
    <t>(4040+0)/(2)=2020</t>
  </si>
  <si>
    <t>(0+12240)/(2)=6120</t>
  </si>
  <si>
    <t>COCO STD: 6947393</t>
  </si>
  <si>
    <t>(20136.3+16199.4)/(2)=18167.85</t>
  </si>
  <si>
    <t>(27085.1+9519.6)/(2)=18302.35</t>
  </si>
  <si>
    <t>(0+3936.9)/(2)=1968.45</t>
  </si>
  <si>
    <t>(0+2796.7)/(2)=1398.35</t>
  </si>
  <si>
    <t>(31484.5+13919)/(2)=22701.75</t>
  </si>
  <si>
    <t>(21932.7+21932.7)/(2)=21932.7</t>
  </si>
  <si>
    <t>(14768.8+0)/(2)=7384.4</t>
  </si>
  <si>
    <t>(0+14768.8)/(2)=7384.4</t>
  </si>
  <si>
    <t>(0+14629)/(2)=7314.5</t>
  </si>
  <si>
    <t>(0+9885.3)/(2)=4942.65</t>
  </si>
  <si>
    <t>(0+4345.7)/(2)=2172.85</t>
  </si>
  <si>
    <t>COCO STD: 1067706</t>
  </si>
  <si>
    <t>(6224.5+7243.2)/(2)=6733.8</t>
  </si>
  <si>
    <t>(0+1691.6)/(2)=845.8</t>
  </si>
  <si>
    <t>(3542.1+7663.7)/(2)=5602.95</t>
  </si>
  <si>
    <t>(18551.9+20654.7)/(2)=19603.3</t>
  </si>
  <si>
    <t>(4121.6+0)/(2)=2060.8</t>
  </si>
  <si>
    <t>(3822.5+14645.2)/(2)=9233.9</t>
  </si>
  <si>
    <t>(8710.5+56206.1)/(2)=32458.3</t>
  </si>
  <si>
    <t>(2430+0)/(2)=1215</t>
  </si>
  <si>
    <t>(0+7243.2)/(2)=3621.6</t>
  </si>
  <si>
    <t>(8710.5+5588.9)/(2)=7149.7</t>
  </si>
  <si>
    <t>(8589+3775.8)/(2)=6182.4</t>
  </si>
  <si>
    <t>(3775.8+3775.8)/(2)=3775.8</t>
  </si>
  <si>
    <r>
      <t xml:space="preserve">A futtatás idôtartama: </t>
    </r>
    <r>
      <rPr>
        <b/>
        <sz val="11"/>
        <color theme="1"/>
        <rFont val="Calibri"/>
        <family val="2"/>
        <charset val="238"/>
        <scheme val="minor"/>
      </rPr>
      <t>0.02 mp (0 p)</t>
    </r>
  </si>
  <si>
    <t>COCO STD: 4999401</t>
  </si>
  <si>
    <t>(0+5908.7)/(2)=2954.35</t>
  </si>
  <si>
    <t>(50367.3+20307.5)/(2)=35337.45</t>
  </si>
  <si>
    <t>(0+10257)/(2)=5128.5</t>
  </si>
  <si>
    <t>(0+4199.2)/(2)=2099.6</t>
  </si>
  <si>
    <t>(0+14995.5)/(2)=7497.75</t>
  </si>
  <si>
    <t>(23393.8+17485.1)/(2)=20439.5</t>
  </si>
  <si>
    <t>(0+2983)/(2)=1491.5</t>
  </si>
  <si>
    <t>(15752.7+9844)/(2)=12798.35</t>
  </si>
  <si>
    <t>(0+9694.8)/(2)=4847.4</t>
  </si>
  <si>
    <t>(0+4635.2)/(2)=2317.6</t>
  </si>
  <si>
    <t>COCO STD: 7456002</t>
  </si>
  <si>
    <t>(23910+56864)/(2)=40387</t>
  </si>
  <si>
    <t>(0+1125)/(2)=562.5</t>
  </si>
  <si>
    <t>(0+5535)/(2)=2767.5</t>
  </si>
  <si>
    <t>(10000+10000)/(2)=10000</t>
  </si>
  <si>
    <t>(19280+11945)/(2)=15612.5</t>
  </si>
  <si>
    <t>(20390+11930)/(2)=16160</t>
  </si>
  <si>
    <t>(0+1800)/(2)=900</t>
  </si>
  <si>
    <t>(13730+11930)/(2)=12830</t>
  </si>
  <si>
    <t>(7390+6265)/(2)=6827.5</t>
  </si>
  <si>
    <t>(4040+4040)/(2)=4040</t>
  </si>
  <si>
    <t>COCO STD: 2708324</t>
  </si>
  <si>
    <t>(6120+8720)/(2)=7420</t>
  </si>
  <si>
    <t>(6790+11450)/(2)=9120</t>
  </si>
  <si>
    <t>(11180+6260)/(2)=8720</t>
  </si>
  <si>
    <t>(6210+3740)/(2)=4975</t>
  </si>
  <si>
    <t>(13600+0)/(2)=6800</t>
  </si>
  <si>
    <t>(8880+15540)/(2)=12210</t>
  </si>
  <si>
    <t>(0+22990)/(2)=11495</t>
  </si>
  <si>
    <t>(130+0)/(2)=65</t>
  </si>
  <si>
    <t>(6390+6260)/(2)=6325</t>
  </si>
  <si>
    <t>(0+13730)/(2)=6865</t>
  </si>
  <si>
    <t>(0+13600)/(2)=6800</t>
  </si>
  <si>
    <t>COCO STD: 5627958</t>
  </si>
  <si>
    <t>(13933.9+7386.2)/(2)=10660.05</t>
  </si>
  <si>
    <t>(5175.7+5076.6)/(2)=5126.15</t>
  </si>
  <si>
    <t>(0+3079.5)/(2)=1539.75</t>
  </si>
  <si>
    <t>(6669.7+0)/(2)=3334.85</t>
  </si>
  <si>
    <t>(4604+60682)/(2)=32642.95</t>
  </si>
  <si>
    <t>(4786.9+0)/(2)=2393.45</t>
  </si>
  <si>
    <t>(3079.5+0)/(2)=1539.75</t>
  </si>
  <si>
    <t>(7386.2+7386.2)/(2)=7386.2</t>
  </si>
  <si>
    <t>(5000.4+0)/(2)=2500.2</t>
  </si>
  <si>
    <t>(1981.8+60682)/(2)=31331.9</t>
  </si>
  <si>
    <t>(7287.1+7386.2)/(2)=7336.65</t>
  </si>
  <si>
    <t>COCO STD: 4275738</t>
  </si>
  <si>
    <t>(0+1979.1)/(2)=989.55</t>
  </si>
  <si>
    <t>(0+1236.9)/(2)=618.45</t>
  </si>
  <si>
    <t>(0+6085.7)/(2)=3042.85</t>
  </si>
  <si>
    <t>(0+10994.9)/(2)=5497.45</t>
  </si>
  <si>
    <t>(0+2858.7)/(2)=1429.35</t>
  </si>
  <si>
    <t>(32181.9+16492.3)/(2)=24337.1</t>
  </si>
  <si>
    <t>(22418.5+13116.9)/(2)=17767.7</t>
  </si>
  <si>
    <t>(15095.9+13116.9)/(2)=14106.4</t>
  </si>
  <si>
    <t>(0+6888.3)/(2)=3444.15</t>
  </si>
  <si>
    <t>(0+4441.9)/(2)=2220.95</t>
  </si>
  <si>
    <t>COCO STD: 3752728</t>
  </si>
  <si>
    <t>(0+64949)/(1)=64949</t>
  </si>
  <si>
    <t>COCO STD: 1379932</t>
  </si>
  <si>
    <t>(0+7628.2)/(2)=3814.1</t>
  </si>
  <si>
    <t>(0+5671.8)/(2)=2835.9</t>
  </si>
  <si>
    <t>(0+1529.9)/(2)=764.95</t>
  </si>
  <si>
    <t>(20373.8+0)/(2)=10186.9</t>
  </si>
  <si>
    <t>(26429.4+19003.8)/(2)=22716.6</t>
  </si>
  <si>
    <t>(15992+8363.8)/(2)=12177.9</t>
  </si>
  <si>
    <t>(0+14638)/(2)=7319</t>
  </si>
  <si>
    <t>(8742.3+0)/(2)=4371.15</t>
  </si>
  <si>
    <t>(12569.7+8342.5)/(2)=10456.1</t>
  </si>
  <si>
    <t>(0+12969.5)/(2)=6484.75</t>
  </si>
  <si>
    <t>(0+4307.2)/(2)=2153.6</t>
  </si>
  <si>
    <t>COCO STD: 6231294</t>
  </si>
  <si>
    <t>(0+11450)/(1)=11450</t>
  </si>
  <si>
    <t>(0+6260)/(1)=6260</t>
  </si>
  <si>
    <t>(0+3740)/(1)=3740</t>
  </si>
  <si>
    <t>(0+15540)/(1)=15540</t>
  </si>
  <si>
    <t>(0+99999)/(1)=99999</t>
  </si>
  <si>
    <t>(0+22990)/(1)=22990</t>
  </si>
  <si>
    <t>(0+11790)/(1)=11790</t>
  </si>
  <si>
    <t>COCO STD: 4624372</t>
  </si>
  <si>
    <t>(8762.6+7114.6)/(2)=7938.6</t>
  </si>
  <si>
    <t>(0+3848.7)/(2)=1924.35</t>
  </si>
  <si>
    <t>(11254.7+9606.7)/(2)=10430.7</t>
  </si>
  <si>
    <t>(10440.7+8240)/(2)=9340.4</t>
  </si>
  <si>
    <t>(13656.4+11244.6)/(2)=12450.5</t>
  </si>
  <si>
    <t>(6310.7+7958.7)/(2)=7134.65</t>
  </si>
  <si>
    <t>(9234.9+10882.9)/(2)=10058.9</t>
  </si>
  <si>
    <t>(8240+8240)/(2)=8240.05</t>
  </si>
  <si>
    <t>(11847.6+7787.8)/(2)=9817.7</t>
  </si>
  <si>
    <t>(0+5707.7)/(2)=2853.85</t>
  </si>
  <si>
    <t>(0+4059.7)/(2)=2029.85</t>
  </si>
  <si>
    <t>COCO STD: 9635104</t>
  </si>
  <si>
    <t>(13103.7+63306.9)/(2)=38205.3</t>
  </si>
  <si>
    <t>(16929.9+0)/(2)=8464.95</t>
  </si>
  <si>
    <t>(3457.8+0)/(2)=1728.9</t>
  </si>
  <si>
    <t>(4166.4+0)/(2)=2083.2</t>
  </si>
  <si>
    <t>(12347.9+8767.3)/(2)=10557.6</t>
  </si>
  <si>
    <t>(10231.7+31167.4)/(2)=20699.5</t>
  </si>
  <si>
    <t>(8446.1+0)/(2)=4223.05</t>
  </si>
  <si>
    <t>(2456.4+0)/(2)=1228.2</t>
  </si>
  <si>
    <t>(4865.5+0)/(2)=2432.75</t>
  </si>
  <si>
    <t>(3816.8+18885.6)/(2)=11351.2</t>
  </si>
  <si>
    <t>(3816.8+12848.6)/(2)=8332.7</t>
  </si>
  <si>
    <t>(3816.8+11138.6)/(2)=7477.7</t>
  </si>
  <si>
    <t>(3816.8+3816.8)/(2)=3816.8</t>
  </si>
  <si>
    <t>COCO STD: 9435280</t>
  </si>
  <si>
    <t>(15531.2+20656.5)/(2)=18093.85</t>
  </si>
  <si>
    <t>(0+4100.2)/(2)=2050.1</t>
  </si>
  <si>
    <t>(20697.9+10354.1)/(2)=15526.05</t>
  </si>
  <si>
    <t>(9225.5+2226.1)/(2)=5725.85</t>
  </si>
  <si>
    <t>(21112.1+15614.1)/(2)=18363.1</t>
  </si>
  <si>
    <t>(9981.4+1863.7)/(2)=5922.55</t>
  </si>
  <si>
    <t>(0+2226.1)/(2)=1113.05</t>
  </si>
  <si>
    <t>(4234.8+15614.1)/(2)=9924.45</t>
  </si>
  <si>
    <t>(0+1863.7)/(2)=931.85</t>
  </si>
  <si>
    <t>(4234.8+12352.5)/(2)=8293.65</t>
  </si>
  <si>
    <t>(0+8117.7)/(2)=4058.85</t>
  </si>
  <si>
    <t>(0+4183.1)/(2)=2091.55</t>
  </si>
  <si>
    <t>COCO STD: 6046874</t>
  </si>
  <si>
    <t>(0+5150)/(2)=2575</t>
  </si>
  <si>
    <t>(6660+17700)/(2)=12180</t>
  </si>
  <si>
    <t>(14830+8940)/(2)=11885</t>
  </si>
  <si>
    <t>(8810+3660)/(2)=6235</t>
  </si>
  <si>
    <t>(15130+83799)/(2)=49464.5</t>
  </si>
  <si>
    <t>(9320+15240)/(2)=12280</t>
  </si>
  <si>
    <t>(6660+0)/(2)=3330</t>
  </si>
  <si>
    <t>(3790+8940)/(2)=6365</t>
  </si>
  <si>
    <t>(9320+8580)/(2)=8950</t>
  </si>
  <si>
    <t>(9190+8450)/(2)=8820</t>
  </si>
  <si>
    <t>(9190+4040)/(2)=6615</t>
  </si>
  <si>
    <t>COCO STD: 9100134</t>
  </si>
  <si>
    <t>(13730+7080)/(2)=10405</t>
  </si>
  <si>
    <t>(2610+13520)/(2)=8065</t>
  </si>
  <si>
    <t>(10780+4410)/(2)=7595</t>
  </si>
  <si>
    <t>(16780+14850)/(2)=15815</t>
  </si>
  <si>
    <t>(13060+13070)/(2)=13065</t>
  </si>
  <si>
    <t>(4180+10830)/(2)=7505</t>
  </si>
  <si>
    <t>(13730+5150)/(2)=9440</t>
  </si>
  <si>
    <t>(2610+0)/(2)=1305</t>
  </si>
  <si>
    <t>(1810+4410)/(2)=3110</t>
  </si>
  <si>
    <t>(0+2600)/(2)=1300</t>
  </si>
  <si>
    <t>(0+8580)/(2)=4290</t>
  </si>
  <si>
    <t>(11790+5150)/(2)=8470</t>
  </si>
  <si>
    <t>COCO STD: 5979811</t>
  </si>
  <si>
    <t>(6190.2+0)/(2)=3095.1</t>
  </si>
  <si>
    <t>(0+5823)/(2)=2911.5</t>
  </si>
  <si>
    <t>(17058+62827.8)/(2)=39942.9</t>
  </si>
  <si>
    <t>(6776+6776)/(2)=6776</t>
  </si>
  <si>
    <t>(8358.5+0)/(2)=4179.25</t>
  </si>
  <si>
    <t>(6924.6+988)/(2)=3956.3</t>
  </si>
  <si>
    <t>(5936.6+12004.4)/(2)=8970.5</t>
  </si>
  <si>
    <t>(113.7+0)/(2)=56.85</t>
  </si>
  <si>
    <t>(13709.3+62827.8)/(2)=38268.55</t>
  </si>
  <si>
    <t>(1433.9+12004.4)/(2)=6719.15</t>
  </si>
  <si>
    <t>(3532.3+0)/(2)=1766.15</t>
  </si>
  <si>
    <t>(0+12004.4)/(2)=6002.2</t>
  </si>
  <si>
    <t>(0+11890.8)/(2)=5945.4</t>
  </si>
  <si>
    <t>(0+3532.3)/(2)=1766.15</t>
  </si>
  <si>
    <t>COCO STD: 9342849</t>
  </si>
  <si>
    <t>COCO STD: 4166493</t>
  </si>
  <si>
    <t>(5900.8+0)/(2)=2950.4</t>
  </si>
  <si>
    <t>(4594.8+0)/(2)=2297.4</t>
  </si>
  <si>
    <t>(0+67669.1)/(2)=33834.55</t>
  </si>
  <si>
    <t>(4046.7+0)/(2)=2023.35</t>
  </si>
  <si>
    <t>(5961.7+0)/(2)=2980.85</t>
  </si>
  <si>
    <t>(2984.2+0)/(2)=1492.1</t>
  </si>
  <si>
    <t>(4249.7+0)/(2)=2124.85</t>
  </si>
  <si>
    <t>(6218.8+0)/(2)=3109.4</t>
  </si>
  <si>
    <t>(88+0)/(2)=44</t>
  </si>
  <si>
    <t>(2564.7+0)/(2)=1282.35</t>
  </si>
  <si>
    <t>(1759.4+0)/(2)=879.7</t>
  </si>
  <si>
    <t>irány (minél…annál előnyösebb)</t>
  </si>
  <si>
    <t>alsóhatár</t>
  </si>
  <si>
    <t>tény</t>
  </si>
  <si>
    <t>felsőhatár</t>
  </si>
  <si>
    <t>értelmezés</t>
  </si>
  <si>
    <t>OAM</t>
  </si>
  <si>
    <t>min%</t>
  </si>
  <si>
    <t>max%</t>
  </si>
  <si>
    <t>lent/fent-arány</t>
  </si>
  <si>
    <t>fedezet</t>
  </si>
  <si>
    <t>Y0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</si>
  <si>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</si>
  <si>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</si>
  <si>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</si>
  <si>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</si>
  <si>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</si>
  <si>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</si>
  <si>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</si>
  <si>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</si>
  <si>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</si>
  <si>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</si>
  <si>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</si>
  <si>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a 99999999 érték hatása</t>
  </si>
  <si>
    <t>validitás</t>
  </si>
  <si>
    <t>konklúzió</t>
  </si>
  <si>
    <t>Y(A5)</t>
  </si>
  <si>
    <t>(5+5)/(2)=5</t>
  </si>
  <si>
    <t>(4+4)/(2)=4</t>
  </si>
  <si>
    <t>(3+3)/(2)=3</t>
  </si>
  <si>
    <t>(2+2)/(2)=2</t>
  </si>
  <si>
    <t>(1+1)/(2)=1</t>
  </si>
  <si>
    <t>COCO:Y0</t>
  </si>
  <si>
    <r>
      <t xml:space="preserve">Maximális memória használat: </t>
    </r>
    <r>
      <rPr>
        <b/>
        <sz val="11"/>
        <color theme="1"/>
        <rFont val="Calibri"/>
        <family val="2"/>
        <charset val="238"/>
        <scheme val="minor"/>
      </rPr>
      <t>1.35 Mb</t>
    </r>
  </si>
  <si>
    <t>COCO Y0: 5319539</t>
  </si>
  <si>
    <t>(10004.2+10004.2)/(2)=10004.2</t>
  </si>
  <si>
    <t>(16+9984.2)/(2)=5000.1</t>
  </si>
  <si>
    <t>(10+10)/(2)=10</t>
  </si>
  <si>
    <t>(9977.2+30)/(2)=5003.6</t>
  </si>
  <si>
    <t>(9+9983.2)/(2)=4996.1</t>
  </si>
  <si>
    <t>(9+9)/(2)=9</t>
  </si>
  <si>
    <t>(9976.2+29)/(2)=5002.6</t>
  </si>
  <si>
    <t>(8+9982.2)/(2)=4995.1</t>
  </si>
  <si>
    <t>(8+8)/(2)=8</t>
  </si>
  <si>
    <t>(9975.2+28)/(2)=5001.6</t>
  </si>
  <si>
    <t>(7+9981.2)/(2)=4994.1</t>
  </si>
  <si>
    <t>(7+7)/(2)=7</t>
  </si>
  <si>
    <t>(9974.2+27)/(2)=5000.6</t>
  </si>
  <si>
    <t>(6+9980.2)/(2)=4993.1</t>
  </si>
  <si>
    <t>(6+6)/(2)=6</t>
  </si>
  <si>
    <t>(9973.2+22)/(2)=4997.6</t>
  </si>
  <si>
    <t>(5+9979.2)/(2)=4992.1</t>
  </si>
  <si>
    <t>(9972.2+17)/(2)=4994.6</t>
  </si>
  <si>
    <t>(4+9978.2)/(2)=4991.1</t>
  </si>
  <si>
    <t>(9971.2+16)/(2)=4993.6</t>
  </si>
  <si>
    <t>(3+9977.2)/(2)=4990.1</t>
  </si>
  <si>
    <t>(9970.2+12)/(2)=4991.1</t>
  </si>
  <si>
    <t>(2+9976.2)/(2)=4989.1</t>
  </si>
  <si>
    <t>(9969.2+6)/(2)=4987.6</t>
  </si>
  <si>
    <t>(1+9975.2)/(2)=4988.1</t>
  </si>
  <si>
    <t>(9968.2+0)/(2)=4984.1</t>
  </si>
  <si>
    <t>inverz</t>
  </si>
  <si>
    <t>COCO Y0: 1172260</t>
  </si>
  <si>
    <t>(9995.8+9995.8)/(2)=9995.8</t>
  </si>
  <si>
    <t>(11+9975.8)/(2)=4993.4</t>
  </si>
  <si>
    <t>(9989.8+9994.8)/(2)=9992.3</t>
  </si>
  <si>
    <t>(9+15)/(2)=12</t>
  </si>
  <si>
    <t>(9983.8+9993.8)/(2)=9988.8</t>
  </si>
  <si>
    <t>(8+14)/(2)=11</t>
  </si>
  <si>
    <t>(9979.8+9992.8)/(2)=9986.35</t>
  </si>
  <si>
    <t>(7+13)/(2)=10</t>
  </si>
  <si>
    <t>(9978.8+9991.8)/(2)=9985.35</t>
  </si>
  <si>
    <t>(6+12)/(2)=9</t>
  </si>
  <si>
    <t>(9973.8+9990.8)/(2)=9982.35</t>
  </si>
  <si>
    <t>(5+11)/(2)=8</t>
  </si>
  <si>
    <t>(9968.8+9989.8)/(2)=9979.35</t>
  </si>
  <si>
    <t>(4+10)/(2)=7</t>
  </si>
  <si>
    <t>(9967.8+9988.8)/(2)=9978.35</t>
  </si>
  <si>
    <t>(3+9)/(2)=6</t>
  </si>
  <si>
    <t>(9966.8+9987.8)/(2)=9977.35</t>
  </si>
  <si>
    <t>(2+8)/(2)=5</t>
  </si>
  <si>
    <t>(9965.8+9986.8)/(2)=9976.35</t>
  </si>
  <si>
    <t>(1+7)/(2)=4</t>
  </si>
  <si>
    <t>(9964.8+0)/(2)=4982.4</t>
  </si>
  <si>
    <r>
      <t xml:space="preserve">A futtatás idôtartama: </t>
    </r>
    <r>
      <rPr>
        <b/>
        <sz val="11"/>
        <color theme="1"/>
        <rFont val="Calibri"/>
        <family val="2"/>
        <charset val="238"/>
        <scheme val="minor"/>
      </rPr>
      <t>0.05 mp (0 p)</t>
    </r>
  </si>
  <si>
    <t>legjobb ár / telj. Arány</t>
  </si>
  <si>
    <t>legrosszabb</t>
  </si>
  <si>
    <t>legjobb ár / telj. arány</t>
  </si>
  <si>
    <t>legrosszabb ár / telj. Arány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</si>
</sst>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sz val="13"/>
      <color rgb="FF0070C0"/>
      <name val="Calibri"/>
      <family val="2"/>
      <charset val="238"/>
      <scheme val="minor"/>
    </font>
    <font>
      <sz val="8.8000000000000007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trike/>
      <sz val="13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z val="13"/>
      <color rgb="FFFF0000"/>
      <name val="Calibri"/>
      <family val="2"/>
      <charset val="238"/>
      <scheme val="minor"/>
    </font>
    <font>
      <b/>
      <sz val="5"/>
      <color rgb="FFFFFFFF"/>
      <name val="Verdan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9" fontId="8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0" fontId="6" fillId="0" borderId="0" xfId="0" applyFont="1"/>
    <xf numFmtId="0" fontId="7" fillId="0" borderId="0" xfId="0" applyFon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9" fillId="0" borderId="0" xfId="2" applyFont="1"/>
    <xf numFmtId="0" fontId="10" fillId="0" borderId="0" xfId="2" applyFont="1"/>
    <xf numFmtId="0" fontId="11" fillId="0" borderId="0" xfId="1" applyFont="1"/>
    <xf numFmtId="0" fontId="6" fillId="0" borderId="0" xfId="2" applyFont="1"/>
    <xf numFmtId="49" fontId="6" fillId="0" borderId="0" xfId="0" applyNumberFormat="1" applyFont="1" applyAlignment="1">
      <alignment horizontal="center"/>
    </xf>
    <xf numFmtId="0" fontId="11" fillId="0" borderId="0" xfId="2" applyFont="1"/>
    <xf numFmtId="0" fontId="8" fillId="0" borderId="0" xfId="0" applyFont="1"/>
    <xf numFmtId="0" fontId="2" fillId="0" borderId="0" xfId="0" applyFont="1"/>
    <xf numFmtId="0" fontId="11" fillId="0" borderId="0" xfId="0" applyFont="1"/>
    <xf numFmtId="0" fontId="2" fillId="0" borderId="0" xfId="0" applyFont="1" applyAlignment="1">
      <alignment horizontal="righ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3" fillId="0" borderId="0" xfId="1"/>
    <xf numFmtId="49" fontId="0" fillId="0" borderId="0" xfId="0" applyNumberFormat="1" applyAlignment="1">
      <alignment horizontal="right"/>
    </xf>
    <xf numFmtId="0" fontId="0" fillId="0" borderId="0" xfId="0" applyAlignment="1">
      <alignment horizontal="center" wrapText="1"/>
    </xf>
    <xf numFmtId="164" fontId="0" fillId="0" borderId="0" xfId="0" applyNumberFormat="1" applyAlignment="1">
      <alignment horizontal="center"/>
    </xf>
    <xf numFmtId="0" fontId="14" fillId="0" borderId="0" xfId="0" applyFont="1"/>
    <xf numFmtId="0" fontId="15" fillId="0" borderId="0" xfId="0" applyFont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6" fillId="2" borderId="0" xfId="0" applyFont="1" applyFill="1"/>
    <xf numFmtId="0" fontId="6" fillId="2" borderId="0" xfId="0" applyFont="1" applyFill="1"/>
    <xf numFmtId="0" fontId="0" fillId="2" borderId="0" xfId="0" applyFill="1"/>
    <xf numFmtId="0" fontId="15" fillId="0" borderId="0" xfId="0" applyFont="1"/>
    <xf numFmtId="0" fontId="0" fillId="3" borderId="0" xfId="0" applyFill="1"/>
    <xf numFmtId="0" fontId="3" fillId="3" borderId="0" xfId="1" applyFill="1"/>
    <xf numFmtId="49" fontId="0" fillId="0" borderId="1" xfId="0" applyNumberFormat="1" applyBorder="1" applyAlignment="1">
      <alignment horizontal="center"/>
    </xf>
    <xf numFmtId="0" fontId="15" fillId="0" borderId="1" xfId="0" applyFont="1" applyBorder="1" applyAlignment="1">
      <alignment horizontal="center"/>
    </xf>
    <xf numFmtId="49" fontId="15" fillId="0" borderId="1" xfId="0" applyNumberFormat="1" applyFont="1" applyBorder="1" applyAlignment="1">
      <alignment horizontal="center"/>
    </xf>
    <xf numFmtId="0" fontId="13" fillId="0" borderId="0" xfId="0" applyFont="1"/>
    <xf numFmtId="164" fontId="2" fillId="0" borderId="0" xfId="0" applyNumberFormat="1" applyFont="1" applyAlignment="1">
      <alignment horizontal="center"/>
    </xf>
    <xf numFmtId="9" fontId="0" fillId="0" borderId="0" xfId="3" applyFont="1"/>
    <xf numFmtId="164" fontId="0" fillId="0" borderId="0" xfId="0" applyNumberFormat="1"/>
    <xf numFmtId="0" fontId="0" fillId="0" borderId="2" xfId="0" applyBorder="1"/>
    <xf numFmtId="0" fontId="0" fillId="0" borderId="0" xfId="0" applyAlignment="1">
      <alignment horizontal="left"/>
    </xf>
    <xf numFmtId="0" fontId="17" fillId="4" borderId="3" xfId="0" applyFont="1" applyFill="1" applyBorder="1" applyAlignment="1">
      <alignment horizontal="center" vertical="center" wrapText="1"/>
    </xf>
    <xf numFmtId="49" fontId="6" fillId="5" borderId="0" xfId="0" applyNumberFormat="1" applyFont="1" applyFill="1" applyAlignment="1">
      <alignment horizontal="center"/>
    </xf>
    <xf numFmtId="49" fontId="6" fillId="6" borderId="0" xfId="0" applyNumberFormat="1" applyFont="1" applyFill="1" applyAlignment="1">
      <alignment horizontal="center"/>
    </xf>
    <xf numFmtId="49" fontId="0" fillId="0" borderId="0" xfId="0" applyNumberFormat="1"/>
    <xf numFmtId="49" fontId="6" fillId="0" borderId="0" xfId="0" applyNumberFormat="1" applyFont="1" applyFill="1" applyAlignment="1">
      <alignment horizontal="center"/>
    </xf>
  </cellXfs>
  <cellStyles count="4">
    <cellStyle name="Hivatkozás" xfId="1" builtinId="8"/>
    <cellStyle name="Normál" xfId="0" builtinId="0"/>
    <cellStyle name="Normál 2" xfId="2" xr:uid="{6DDBEF47-B77A-4BFC-8C2B-4414BE573273}"/>
    <cellStyle name="Százalék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47625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EDFFACF7-E3E4-C430-803D-DD96FD7D5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47625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8AF65592-701D-CBAC-157B-C9F34B5BF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435</xdr:row>
      <xdr:rowOff>0</xdr:rowOff>
    </xdr:from>
    <xdr:to>
      <xdr:col>3</xdr:col>
      <xdr:colOff>76200</xdr:colOff>
      <xdr:row>438</xdr:row>
      <xdr:rowOff>47625</xdr:rowOff>
    </xdr:to>
    <xdr:pic>
      <xdr:nvPicPr>
        <xdr:cNvPr id="8" name="Picture 7" descr="COCO">
          <a:extLst>
            <a:ext uri="{FF2B5EF4-FFF2-40B4-BE49-F238E27FC236}">
              <a16:creationId xmlns:a16="http://schemas.microsoft.com/office/drawing/2014/main" id="{DC5C9B0D-AA4C-47BF-8868-4CA67C4146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96315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515</xdr:row>
      <xdr:rowOff>0</xdr:rowOff>
    </xdr:from>
    <xdr:to>
      <xdr:col>3</xdr:col>
      <xdr:colOff>76200</xdr:colOff>
      <xdr:row>518</xdr:row>
      <xdr:rowOff>47625</xdr:rowOff>
    </xdr:to>
    <xdr:pic>
      <xdr:nvPicPr>
        <xdr:cNvPr id="9" name="Picture 8" descr="COCO">
          <a:extLst>
            <a:ext uri="{FF2B5EF4-FFF2-40B4-BE49-F238E27FC236}">
              <a16:creationId xmlns:a16="http://schemas.microsoft.com/office/drawing/2014/main" id="{0C61A977-AE91-4D64-89EF-BA66233F0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063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599</xdr:row>
      <xdr:rowOff>0</xdr:rowOff>
    </xdr:from>
    <xdr:to>
      <xdr:col>3</xdr:col>
      <xdr:colOff>76200</xdr:colOff>
      <xdr:row>602</xdr:row>
      <xdr:rowOff>47625</xdr:rowOff>
    </xdr:to>
    <xdr:pic>
      <xdr:nvPicPr>
        <xdr:cNvPr id="10" name="Picture 9" descr="COCO">
          <a:extLst>
            <a:ext uri="{FF2B5EF4-FFF2-40B4-BE49-F238E27FC236}">
              <a16:creationId xmlns:a16="http://schemas.microsoft.com/office/drawing/2014/main" id="{AF7BB0E1-D442-48FB-BEA4-6E681A67AF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91615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683</xdr:row>
      <xdr:rowOff>0</xdr:rowOff>
    </xdr:from>
    <xdr:to>
      <xdr:col>3</xdr:col>
      <xdr:colOff>76200</xdr:colOff>
      <xdr:row>686</xdr:row>
      <xdr:rowOff>47625</xdr:rowOff>
    </xdr:to>
    <xdr:pic>
      <xdr:nvPicPr>
        <xdr:cNvPr id="11" name="Picture 10" descr="COCO">
          <a:extLst>
            <a:ext uri="{FF2B5EF4-FFF2-40B4-BE49-F238E27FC236}">
              <a16:creationId xmlns:a16="http://schemas.microsoft.com/office/drawing/2014/main" id="{A71570DD-A75F-4745-9D4E-8A6CC62C80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35455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767</xdr:row>
      <xdr:rowOff>0</xdr:rowOff>
    </xdr:from>
    <xdr:to>
      <xdr:col>3</xdr:col>
      <xdr:colOff>76200</xdr:colOff>
      <xdr:row>770</xdr:row>
      <xdr:rowOff>47625</xdr:rowOff>
    </xdr:to>
    <xdr:pic>
      <xdr:nvPicPr>
        <xdr:cNvPr id="13" name="Picture 12" descr="COCO">
          <a:extLst>
            <a:ext uri="{FF2B5EF4-FFF2-40B4-BE49-F238E27FC236}">
              <a16:creationId xmlns:a16="http://schemas.microsoft.com/office/drawing/2014/main" id="{E946FE3B-583D-4FC2-B30C-C16B46E853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9644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851</xdr:row>
      <xdr:rowOff>0</xdr:rowOff>
    </xdr:from>
    <xdr:to>
      <xdr:col>3</xdr:col>
      <xdr:colOff>76200</xdr:colOff>
      <xdr:row>854</xdr:row>
      <xdr:rowOff>47625</xdr:rowOff>
    </xdr:to>
    <xdr:pic>
      <xdr:nvPicPr>
        <xdr:cNvPr id="14" name="Picture 13" descr="COCO">
          <a:extLst>
            <a:ext uri="{FF2B5EF4-FFF2-40B4-BE49-F238E27FC236}">
              <a16:creationId xmlns:a16="http://schemas.microsoft.com/office/drawing/2014/main" id="{AC01F92F-1CD2-4281-A03C-C9A5D079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4409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935</xdr:row>
      <xdr:rowOff>0</xdr:rowOff>
    </xdr:from>
    <xdr:to>
      <xdr:col>3</xdr:col>
      <xdr:colOff>76200</xdr:colOff>
      <xdr:row>938</xdr:row>
      <xdr:rowOff>47625</xdr:rowOff>
    </xdr:to>
    <xdr:pic>
      <xdr:nvPicPr>
        <xdr:cNvPr id="15" name="Picture 14" descr="COCO">
          <a:extLst>
            <a:ext uri="{FF2B5EF4-FFF2-40B4-BE49-F238E27FC236}">
              <a16:creationId xmlns:a16="http://schemas.microsoft.com/office/drawing/2014/main" id="{E1B5D73D-A93C-4738-BF6B-B7457AD4B3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05075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1019</xdr:row>
      <xdr:rowOff>0</xdr:rowOff>
    </xdr:from>
    <xdr:to>
      <xdr:col>3</xdr:col>
      <xdr:colOff>76200</xdr:colOff>
      <xdr:row>1022</xdr:row>
      <xdr:rowOff>47625</xdr:rowOff>
    </xdr:to>
    <xdr:pic>
      <xdr:nvPicPr>
        <xdr:cNvPr id="16" name="Picture 15" descr="COCO">
          <a:extLst>
            <a:ext uri="{FF2B5EF4-FFF2-40B4-BE49-F238E27FC236}">
              <a16:creationId xmlns:a16="http://schemas.microsoft.com/office/drawing/2014/main" id="{DD26B183-DCA4-4688-A215-D1D06218BD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48915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0</xdr:row>
      <xdr:rowOff>0</xdr:rowOff>
    </xdr:from>
    <xdr:to>
      <xdr:col>20</xdr:col>
      <xdr:colOff>76200</xdr:colOff>
      <xdr:row>3</xdr:row>
      <xdr:rowOff>47625</xdr:rowOff>
    </xdr:to>
    <xdr:pic>
      <xdr:nvPicPr>
        <xdr:cNvPr id="2" name="Picture 1" descr="COCO">
          <a:extLst>
            <a:ext uri="{FF2B5EF4-FFF2-40B4-BE49-F238E27FC236}">
              <a16:creationId xmlns:a16="http://schemas.microsoft.com/office/drawing/2014/main" id="{90E0192A-1716-4289-B34A-404B4C28B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0</xdr:row>
      <xdr:rowOff>0</xdr:rowOff>
    </xdr:from>
    <xdr:ext cx="1913164" cy="619125"/>
    <xdr:pic>
      <xdr:nvPicPr>
        <xdr:cNvPr id="4" name="Picture 3" descr="COCO">
          <a:extLst>
            <a:ext uri="{FF2B5EF4-FFF2-40B4-BE49-F238E27FC236}">
              <a16:creationId xmlns:a16="http://schemas.microsoft.com/office/drawing/2014/main" id="{5122E986-AA5B-4C1C-96DA-910554612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483000"/>
          <a:ext cx="1913164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74</xdr:row>
      <xdr:rowOff>0</xdr:rowOff>
    </xdr:from>
    <xdr:to>
      <xdr:col>3</xdr:col>
      <xdr:colOff>76200</xdr:colOff>
      <xdr:row>77</xdr:row>
      <xdr:rowOff>47625</xdr:rowOff>
    </xdr:to>
    <xdr:pic>
      <xdr:nvPicPr>
        <xdr:cNvPr id="5" name="Picture 4" descr="COCO">
          <a:extLst>
            <a:ext uri="{FF2B5EF4-FFF2-40B4-BE49-F238E27FC236}">
              <a16:creationId xmlns:a16="http://schemas.microsoft.com/office/drawing/2014/main" id="{E728FD49-20AD-431C-8068-DB6D729F8E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622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74</xdr:row>
      <xdr:rowOff>0</xdr:rowOff>
    </xdr:from>
    <xdr:to>
      <xdr:col>20</xdr:col>
      <xdr:colOff>76200</xdr:colOff>
      <xdr:row>77</xdr:row>
      <xdr:rowOff>47625</xdr:rowOff>
    </xdr:to>
    <xdr:pic>
      <xdr:nvPicPr>
        <xdr:cNvPr id="7" name="Picture 6" descr="COCO">
          <a:extLst>
            <a:ext uri="{FF2B5EF4-FFF2-40B4-BE49-F238E27FC236}">
              <a16:creationId xmlns:a16="http://schemas.microsoft.com/office/drawing/2014/main" id="{46DBA20E-3121-4322-BDDC-8AECD4861C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23622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146</xdr:row>
      <xdr:rowOff>0</xdr:rowOff>
    </xdr:from>
    <xdr:to>
      <xdr:col>3</xdr:col>
      <xdr:colOff>76200</xdr:colOff>
      <xdr:row>149</xdr:row>
      <xdr:rowOff>47625</xdr:rowOff>
    </xdr:to>
    <xdr:pic>
      <xdr:nvPicPr>
        <xdr:cNvPr id="8" name="Picture 7" descr="COCO">
          <a:extLst>
            <a:ext uri="{FF2B5EF4-FFF2-40B4-BE49-F238E27FC236}">
              <a16:creationId xmlns:a16="http://schemas.microsoft.com/office/drawing/2014/main" id="{7F51C487-9EE0-4F63-83A4-C305A044F0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1485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146</xdr:row>
      <xdr:rowOff>0</xdr:rowOff>
    </xdr:from>
    <xdr:to>
      <xdr:col>20</xdr:col>
      <xdr:colOff>76200</xdr:colOff>
      <xdr:row>149</xdr:row>
      <xdr:rowOff>47625</xdr:rowOff>
    </xdr:to>
    <xdr:pic>
      <xdr:nvPicPr>
        <xdr:cNvPr id="9" name="Picture 8" descr="COCO">
          <a:extLst>
            <a:ext uri="{FF2B5EF4-FFF2-40B4-BE49-F238E27FC236}">
              <a16:creationId xmlns:a16="http://schemas.microsoft.com/office/drawing/2014/main" id="{48418E6C-6EFC-47A2-BC84-D036BA00CE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451485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218</xdr:row>
      <xdr:rowOff>0</xdr:rowOff>
    </xdr:from>
    <xdr:to>
      <xdr:col>3</xdr:col>
      <xdr:colOff>76200</xdr:colOff>
      <xdr:row>221</xdr:row>
      <xdr:rowOff>47625</xdr:rowOff>
    </xdr:to>
    <xdr:pic>
      <xdr:nvPicPr>
        <xdr:cNvPr id="10" name="Picture 9" descr="COCO">
          <a:extLst>
            <a:ext uri="{FF2B5EF4-FFF2-40B4-BE49-F238E27FC236}">
              <a16:creationId xmlns:a16="http://schemas.microsoft.com/office/drawing/2014/main" id="{45226A6F-F92C-49A5-BC46-DCA53D9013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2465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218</xdr:row>
      <xdr:rowOff>0</xdr:rowOff>
    </xdr:from>
    <xdr:to>
      <xdr:col>20</xdr:col>
      <xdr:colOff>76200</xdr:colOff>
      <xdr:row>221</xdr:row>
      <xdr:rowOff>47625</xdr:rowOff>
    </xdr:to>
    <xdr:pic>
      <xdr:nvPicPr>
        <xdr:cNvPr id="11" name="Picture 10" descr="COCO">
          <a:extLst>
            <a:ext uri="{FF2B5EF4-FFF2-40B4-BE49-F238E27FC236}">
              <a16:creationId xmlns:a16="http://schemas.microsoft.com/office/drawing/2014/main" id="{F3F55455-D076-49A1-BE33-907C3EE86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672465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290</xdr:row>
      <xdr:rowOff>0</xdr:rowOff>
    </xdr:from>
    <xdr:to>
      <xdr:col>3</xdr:col>
      <xdr:colOff>76200</xdr:colOff>
      <xdr:row>293</xdr:row>
      <xdr:rowOff>47625</xdr:rowOff>
    </xdr:to>
    <xdr:pic>
      <xdr:nvPicPr>
        <xdr:cNvPr id="12" name="Picture 11" descr="COCO">
          <a:extLst>
            <a:ext uri="{FF2B5EF4-FFF2-40B4-BE49-F238E27FC236}">
              <a16:creationId xmlns:a16="http://schemas.microsoft.com/office/drawing/2014/main" id="{3D340DD0-FA15-4A1D-A962-342371BFF9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9154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290</xdr:row>
      <xdr:rowOff>0</xdr:rowOff>
    </xdr:from>
    <xdr:to>
      <xdr:col>20</xdr:col>
      <xdr:colOff>76200</xdr:colOff>
      <xdr:row>293</xdr:row>
      <xdr:rowOff>47625</xdr:rowOff>
    </xdr:to>
    <xdr:pic>
      <xdr:nvPicPr>
        <xdr:cNvPr id="13" name="Picture 12" descr="COCO">
          <a:extLst>
            <a:ext uri="{FF2B5EF4-FFF2-40B4-BE49-F238E27FC236}">
              <a16:creationId xmlns:a16="http://schemas.microsoft.com/office/drawing/2014/main" id="{EE264578-0902-4118-B472-669BCD7512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89154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362</xdr:row>
      <xdr:rowOff>0</xdr:rowOff>
    </xdr:from>
    <xdr:to>
      <xdr:col>3</xdr:col>
      <xdr:colOff>76200</xdr:colOff>
      <xdr:row>365</xdr:row>
      <xdr:rowOff>47625</xdr:rowOff>
    </xdr:to>
    <xdr:pic>
      <xdr:nvPicPr>
        <xdr:cNvPr id="14" name="Picture 13" descr="COCO">
          <a:extLst>
            <a:ext uri="{FF2B5EF4-FFF2-40B4-BE49-F238E27FC236}">
              <a16:creationId xmlns:a16="http://schemas.microsoft.com/office/drawing/2014/main" id="{85CB5132-94BF-4E2F-A91A-1630A3154D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18235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362</xdr:row>
      <xdr:rowOff>0</xdr:rowOff>
    </xdr:from>
    <xdr:to>
      <xdr:col>20</xdr:col>
      <xdr:colOff>76200</xdr:colOff>
      <xdr:row>365</xdr:row>
      <xdr:rowOff>47625</xdr:rowOff>
    </xdr:to>
    <xdr:pic>
      <xdr:nvPicPr>
        <xdr:cNvPr id="15" name="Picture 14" descr="COCO">
          <a:extLst>
            <a:ext uri="{FF2B5EF4-FFF2-40B4-BE49-F238E27FC236}">
              <a16:creationId xmlns:a16="http://schemas.microsoft.com/office/drawing/2014/main" id="{6445A596-17A4-477A-ACF5-7ACB28C1B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1118235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434</xdr:row>
      <xdr:rowOff>0</xdr:rowOff>
    </xdr:from>
    <xdr:to>
      <xdr:col>3</xdr:col>
      <xdr:colOff>76200</xdr:colOff>
      <xdr:row>437</xdr:row>
      <xdr:rowOff>47625</xdr:rowOff>
    </xdr:to>
    <xdr:pic>
      <xdr:nvPicPr>
        <xdr:cNvPr id="16" name="Picture 15" descr="COCO">
          <a:extLst>
            <a:ext uri="{FF2B5EF4-FFF2-40B4-BE49-F238E27FC236}">
              <a16:creationId xmlns:a16="http://schemas.microsoft.com/office/drawing/2014/main" id="{FC35CC51-C5CF-4A55-AC65-C4D1CC3A7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39215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434</xdr:row>
      <xdr:rowOff>0</xdr:rowOff>
    </xdr:from>
    <xdr:to>
      <xdr:col>20</xdr:col>
      <xdr:colOff>76200</xdr:colOff>
      <xdr:row>437</xdr:row>
      <xdr:rowOff>47625</xdr:rowOff>
    </xdr:to>
    <xdr:pic>
      <xdr:nvPicPr>
        <xdr:cNvPr id="17" name="Picture 16" descr="COCO">
          <a:extLst>
            <a:ext uri="{FF2B5EF4-FFF2-40B4-BE49-F238E27FC236}">
              <a16:creationId xmlns:a16="http://schemas.microsoft.com/office/drawing/2014/main" id="{1BEBEB37-8CAC-442D-9058-1629EB6157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1339215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506</xdr:row>
      <xdr:rowOff>0</xdr:rowOff>
    </xdr:from>
    <xdr:to>
      <xdr:col>3</xdr:col>
      <xdr:colOff>76200</xdr:colOff>
      <xdr:row>509</xdr:row>
      <xdr:rowOff>47625</xdr:rowOff>
    </xdr:to>
    <xdr:pic>
      <xdr:nvPicPr>
        <xdr:cNvPr id="18" name="Picture 17" descr="COCO">
          <a:extLst>
            <a:ext uri="{FF2B5EF4-FFF2-40B4-BE49-F238E27FC236}">
              <a16:creationId xmlns:a16="http://schemas.microsoft.com/office/drawing/2014/main" id="{778B8B95-1206-4514-9FD4-75B736D74B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5829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506</xdr:row>
      <xdr:rowOff>0</xdr:rowOff>
    </xdr:from>
    <xdr:to>
      <xdr:col>20</xdr:col>
      <xdr:colOff>76200</xdr:colOff>
      <xdr:row>509</xdr:row>
      <xdr:rowOff>47625</xdr:rowOff>
    </xdr:to>
    <xdr:pic>
      <xdr:nvPicPr>
        <xdr:cNvPr id="19" name="Picture 18" descr="COCO">
          <a:extLst>
            <a:ext uri="{FF2B5EF4-FFF2-40B4-BE49-F238E27FC236}">
              <a16:creationId xmlns:a16="http://schemas.microsoft.com/office/drawing/2014/main" id="{69B75FC4-8983-44A8-B6C4-D2CFC84CE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155829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578</xdr:row>
      <xdr:rowOff>0</xdr:rowOff>
    </xdr:from>
    <xdr:to>
      <xdr:col>3</xdr:col>
      <xdr:colOff>76200</xdr:colOff>
      <xdr:row>581</xdr:row>
      <xdr:rowOff>47625</xdr:rowOff>
    </xdr:to>
    <xdr:pic>
      <xdr:nvPicPr>
        <xdr:cNvPr id="20" name="Picture 19" descr="COCO">
          <a:extLst>
            <a:ext uri="{FF2B5EF4-FFF2-40B4-BE49-F238E27FC236}">
              <a16:creationId xmlns:a16="http://schemas.microsoft.com/office/drawing/2014/main" id="{FCB8C057-F6A0-4DF2-90C5-C69D6BA22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9070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578</xdr:row>
      <xdr:rowOff>0</xdr:rowOff>
    </xdr:from>
    <xdr:to>
      <xdr:col>20</xdr:col>
      <xdr:colOff>76200</xdr:colOff>
      <xdr:row>581</xdr:row>
      <xdr:rowOff>47625</xdr:rowOff>
    </xdr:to>
    <xdr:pic>
      <xdr:nvPicPr>
        <xdr:cNvPr id="21" name="Picture 20" descr="COCO">
          <a:extLst>
            <a:ext uri="{FF2B5EF4-FFF2-40B4-BE49-F238E27FC236}">
              <a16:creationId xmlns:a16="http://schemas.microsoft.com/office/drawing/2014/main" id="{5CEF2C67-566E-49B5-84A4-1E681AD972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179070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650</xdr:row>
      <xdr:rowOff>0</xdr:rowOff>
    </xdr:from>
    <xdr:to>
      <xdr:col>3</xdr:col>
      <xdr:colOff>76200</xdr:colOff>
      <xdr:row>653</xdr:row>
      <xdr:rowOff>47625</xdr:rowOff>
    </xdr:to>
    <xdr:pic>
      <xdr:nvPicPr>
        <xdr:cNvPr id="22" name="Picture 21" descr="COCO">
          <a:extLst>
            <a:ext uri="{FF2B5EF4-FFF2-40B4-BE49-F238E27FC236}">
              <a16:creationId xmlns:a16="http://schemas.microsoft.com/office/drawing/2014/main" id="{7A8040AD-0FD1-4445-89A1-A724CBC87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1168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650</xdr:row>
      <xdr:rowOff>0</xdr:rowOff>
    </xdr:from>
    <xdr:to>
      <xdr:col>20</xdr:col>
      <xdr:colOff>76200</xdr:colOff>
      <xdr:row>653</xdr:row>
      <xdr:rowOff>47625</xdr:rowOff>
    </xdr:to>
    <xdr:pic>
      <xdr:nvPicPr>
        <xdr:cNvPr id="23" name="Picture 22" descr="COCO">
          <a:extLst>
            <a:ext uri="{FF2B5EF4-FFF2-40B4-BE49-F238E27FC236}">
              <a16:creationId xmlns:a16="http://schemas.microsoft.com/office/drawing/2014/main" id="{95BEC494-C4C8-4736-AFAB-760213562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201168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722</xdr:row>
      <xdr:rowOff>0</xdr:rowOff>
    </xdr:from>
    <xdr:to>
      <xdr:col>3</xdr:col>
      <xdr:colOff>76200</xdr:colOff>
      <xdr:row>725</xdr:row>
      <xdr:rowOff>47625</xdr:rowOff>
    </xdr:to>
    <xdr:pic>
      <xdr:nvPicPr>
        <xdr:cNvPr id="24" name="Picture 23" descr="COCO">
          <a:extLst>
            <a:ext uri="{FF2B5EF4-FFF2-40B4-BE49-F238E27FC236}">
              <a16:creationId xmlns:a16="http://schemas.microsoft.com/office/drawing/2014/main" id="{B6DD1109-D4B1-41EB-9F7C-B742EFB291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26945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722</xdr:row>
      <xdr:rowOff>0</xdr:rowOff>
    </xdr:from>
    <xdr:to>
      <xdr:col>20</xdr:col>
      <xdr:colOff>76200</xdr:colOff>
      <xdr:row>725</xdr:row>
      <xdr:rowOff>47625</xdr:rowOff>
    </xdr:to>
    <xdr:pic>
      <xdr:nvPicPr>
        <xdr:cNvPr id="25" name="Picture 24" descr="COCO">
          <a:extLst>
            <a:ext uri="{FF2B5EF4-FFF2-40B4-BE49-F238E27FC236}">
              <a16:creationId xmlns:a16="http://schemas.microsoft.com/office/drawing/2014/main" id="{15C9DBC2-169B-4F95-BD44-E93B2EFD9D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2226945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47625</xdr:rowOff>
    </xdr:to>
    <xdr:pic>
      <xdr:nvPicPr>
        <xdr:cNvPr id="2" name="Picture 1" descr="COCO">
          <a:extLst>
            <a:ext uri="{FF2B5EF4-FFF2-40B4-BE49-F238E27FC236}">
              <a16:creationId xmlns:a16="http://schemas.microsoft.com/office/drawing/2014/main" id="{654D4362-4370-42A1-9DCA-FB4AE8ED0A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0</xdr:colOff>
      <xdr:row>0</xdr:row>
      <xdr:rowOff>0</xdr:rowOff>
    </xdr:from>
    <xdr:to>
      <xdr:col>22</xdr:col>
      <xdr:colOff>76200</xdr:colOff>
      <xdr:row>3</xdr:row>
      <xdr:rowOff>47625</xdr:rowOff>
    </xdr:to>
    <xdr:pic>
      <xdr:nvPicPr>
        <xdr:cNvPr id="3" name="Picture 2" descr="COCO">
          <a:extLst>
            <a:ext uri="{FF2B5EF4-FFF2-40B4-BE49-F238E27FC236}">
              <a16:creationId xmlns:a16="http://schemas.microsoft.com/office/drawing/2014/main" id="{6CCE53A0-DF1A-4058-B210-A3019605B6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2400" y="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link.ru/mn/products/5/2591.html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miau.my-x.hu/myx-free/coco/test/621704420231129191130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miau.my-x.hu/myx-free/index_e8.php3?x=stp4" TargetMode="External"/><Relationship Id="rId1" Type="http://schemas.openxmlformats.org/officeDocument/2006/relationships/hyperlink" Target="https://miau.my-x.hu/myx-free/coco/test/639974620231129191321.html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miau.my-x.hu/myx-free/coco/test/402749920231218094204.html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miau.my-x.hu/myx-free/coco/test/745600220231218100159.html" TargetMode="External"/><Relationship Id="rId13" Type="http://schemas.openxmlformats.org/officeDocument/2006/relationships/hyperlink" Target="https://miau.my-x.hu/myx-free/coco/test/137993220231218100459.html" TargetMode="External"/><Relationship Id="rId18" Type="http://schemas.openxmlformats.org/officeDocument/2006/relationships/hyperlink" Target="https://miau.my-x.hu/myx-free/coco/test/604687420231218101029.html" TargetMode="External"/><Relationship Id="rId3" Type="http://schemas.openxmlformats.org/officeDocument/2006/relationships/hyperlink" Target="https://miau.my-x.hu/myx-free/coco/test/826316020231218095919.html" TargetMode="External"/><Relationship Id="rId21" Type="http://schemas.openxmlformats.org/officeDocument/2006/relationships/hyperlink" Target="https://miau.my-x.hu/myx-free/coco/test/934284920231218101138.html" TargetMode="External"/><Relationship Id="rId7" Type="http://schemas.openxmlformats.org/officeDocument/2006/relationships/hyperlink" Target="https://miau.my-x.hu/myx-free/coco/test/499940120231218100138.html" TargetMode="External"/><Relationship Id="rId12" Type="http://schemas.openxmlformats.org/officeDocument/2006/relationships/hyperlink" Target="https://miau.my-x.hu/myx-free/coco/test/375272820231218100434.html" TargetMode="External"/><Relationship Id="rId17" Type="http://schemas.openxmlformats.org/officeDocument/2006/relationships/hyperlink" Target="https://miau.my-x.hu/myx-free/coco/test/943528020231218101005.html" TargetMode="External"/><Relationship Id="rId2" Type="http://schemas.openxmlformats.org/officeDocument/2006/relationships/hyperlink" Target="https://miau.my-x.hu/myx-free/coco/test/402749920231218094204.html" TargetMode="External"/><Relationship Id="rId16" Type="http://schemas.openxmlformats.org/officeDocument/2006/relationships/hyperlink" Target="https://miau.my-x.hu/myx-free/coco/test/963510420231218100934.html" TargetMode="External"/><Relationship Id="rId20" Type="http://schemas.openxmlformats.org/officeDocument/2006/relationships/hyperlink" Target="https://miau.my-x.hu/myx-free/coco/test/597981120231218101116.html" TargetMode="External"/><Relationship Id="rId1" Type="http://schemas.openxmlformats.org/officeDocument/2006/relationships/hyperlink" Target="https://miau.my-x.hu/myx-free/coco/test/463256320231218095718.html" TargetMode="External"/><Relationship Id="rId6" Type="http://schemas.openxmlformats.org/officeDocument/2006/relationships/hyperlink" Target="https://miau.my-x.hu/myx-free/coco/test/106770620231218100114.html" TargetMode="External"/><Relationship Id="rId11" Type="http://schemas.openxmlformats.org/officeDocument/2006/relationships/hyperlink" Target="https://miau.my-x.hu/myx-free/coco/test/427573820231218100414.html" TargetMode="External"/><Relationship Id="rId5" Type="http://schemas.openxmlformats.org/officeDocument/2006/relationships/hyperlink" Target="https://miau.my-x.hu/myx-free/coco/test/694739320231218100050.html" TargetMode="External"/><Relationship Id="rId15" Type="http://schemas.openxmlformats.org/officeDocument/2006/relationships/hyperlink" Target="https://miau.my-x.hu/myx-free/coco/test/462437220231218100909.html" TargetMode="External"/><Relationship Id="rId23" Type="http://schemas.openxmlformats.org/officeDocument/2006/relationships/drawing" Target="../drawings/drawing4.xml"/><Relationship Id="rId10" Type="http://schemas.openxmlformats.org/officeDocument/2006/relationships/hyperlink" Target="https://miau.my-x.hu/myx-free/coco/test/562795820231218100336.html" TargetMode="External"/><Relationship Id="rId19" Type="http://schemas.openxmlformats.org/officeDocument/2006/relationships/hyperlink" Target="https://miau.my-x.hu/myx-free/coco/test/910013420231218101058.html" TargetMode="External"/><Relationship Id="rId4" Type="http://schemas.openxmlformats.org/officeDocument/2006/relationships/hyperlink" Target="https://miau.my-x.hu/myx-free/coco/test/911357120231218095953.html" TargetMode="External"/><Relationship Id="rId9" Type="http://schemas.openxmlformats.org/officeDocument/2006/relationships/hyperlink" Target="https://miau.my-x.hu/myx-free/coco/test/270832420231218100245.html" TargetMode="External"/><Relationship Id="rId14" Type="http://schemas.openxmlformats.org/officeDocument/2006/relationships/hyperlink" Target="https://miau.my-x.hu/myx-free/coco/test/623129420231218100528.html" TargetMode="External"/><Relationship Id="rId22" Type="http://schemas.openxmlformats.org/officeDocument/2006/relationships/hyperlink" Target="https://miau.my-x.hu/myx-free/coco/test/416649320231218101200.htm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hyperlink" Target="https://miau.my-x.hu/myx-free/coco/test/117226020231218104843.html" TargetMode="External"/><Relationship Id="rId1" Type="http://schemas.openxmlformats.org/officeDocument/2006/relationships/hyperlink" Target="https://miau.my-x.hu/myx-free/coco/test/53195392023121810362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E81E5-C432-49E1-B4D9-FFB39C053CB9}">
  <dimension ref="A1:E22"/>
  <sheetViews>
    <sheetView tabSelected="1" zoomScale="110" zoomScaleNormal="110" workbookViewId="0">
      <selection activeCell="E11" sqref="E11"/>
    </sheetView>
  </sheetViews>
  <sheetFormatPr defaultRowHeight="15" x14ac:dyDescent="0.25"/>
  <cols>
    <col min="2" max="2" width="112.7109375" customWidth="1"/>
    <col min="3" max="3" width="11.85546875" customWidth="1"/>
    <col min="4" max="4" width="47.85546875" customWidth="1"/>
  </cols>
  <sheetData>
    <row r="1" spans="1:5" ht="17.25" x14ac:dyDescent="0.3">
      <c r="A1" s="10" t="s">
        <v>0</v>
      </c>
      <c r="B1" s="10" t="s">
        <v>1</v>
      </c>
      <c r="C1" s="10" t="s">
        <v>29</v>
      </c>
      <c r="D1" s="2" t="s">
        <v>102</v>
      </c>
    </row>
    <row r="2" spans="1:5" ht="17.25" x14ac:dyDescent="0.3">
      <c r="A2" s="10">
        <v>1</v>
      </c>
      <c r="B2" s="11" t="s">
        <v>7</v>
      </c>
      <c r="C2" s="12" t="s">
        <v>2</v>
      </c>
      <c r="D2" s="13">
        <v>13600</v>
      </c>
    </row>
    <row r="3" spans="1:5" ht="17.25" x14ac:dyDescent="0.3">
      <c r="A3" s="10">
        <v>2</v>
      </c>
      <c r="B3" s="11" t="s">
        <v>8</v>
      </c>
      <c r="C3" s="12" t="s">
        <v>2</v>
      </c>
      <c r="D3" s="13">
        <v>22990</v>
      </c>
    </row>
    <row r="4" spans="1:5" ht="17.25" x14ac:dyDescent="0.3">
      <c r="A4" s="10">
        <v>3</v>
      </c>
      <c r="B4" s="14" t="s">
        <v>9</v>
      </c>
      <c r="C4" s="12" t="s">
        <v>2</v>
      </c>
      <c r="D4" s="48">
        <v>32990</v>
      </c>
      <c r="E4" t="s">
        <v>515</v>
      </c>
    </row>
    <row r="5" spans="1:5" ht="17.25" x14ac:dyDescent="0.3">
      <c r="A5" s="10">
        <v>4</v>
      </c>
      <c r="B5" s="11" t="s">
        <v>10</v>
      </c>
      <c r="C5" s="12" t="s">
        <v>2</v>
      </c>
      <c r="D5" s="13">
        <v>47990</v>
      </c>
    </row>
    <row r="6" spans="1:5" ht="17.25" x14ac:dyDescent="0.3">
      <c r="A6" s="10">
        <v>5</v>
      </c>
      <c r="B6" s="11" t="s">
        <v>11</v>
      </c>
      <c r="C6" s="12" t="s">
        <v>3</v>
      </c>
      <c r="D6" s="13">
        <v>11790</v>
      </c>
    </row>
    <row r="7" spans="1:5" ht="17.25" x14ac:dyDescent="0.3">
      <c r="A7" s="10">
        <v>6</v>
      </c>
      <c r="B7" s="14" t="s">
        <v>12</v>
      </c>
      <c r="C7" s="12" t="s">
        <v>3</v>
      </c>
      <c r="D7" s="51">
        <v>43900</v>
      </c>
    </row>
    <row r="8" spans="1:5" ht="17.25" x14ac:dyDescent="0.3">
      <c r="A8" s="10">
        <v>7</v>
      </c>
      <c r="B8" s="14" t="s">
        <v>13</v>
      </c>
      <c r="C8" s="12" t="s">
        <v>5</v>
      </c>
      <c r="D8" s="49">
        <v>20390</v>
      </c>
      <c r="E8" t="s">
        <v>514</v>
      </c>
    </row>
    <row r="9" spans="1:5" ht="17.25" x14ac:dyDescent="0.3">
      <c r="A9" s="10">
        <v>8</v>
      </c>
      <c r="B9" s="14" t="s">
        <v>14</v>
      </c>
      <c r="C9" s="12" t="s">
        <v>5</v>
      </c>
      <c r="D9" s="13">
        <v>13730</v>
      </c>
    </row>
    <row r="10" spans="1:5" ht="17.25" x14ac:dyDescent="0.3">
      <c r="A10" s="10">
        <v>9</v>
      </c>
      <c r="B10" s="14" t="s">
        <v>16</v>
      </c>
      <c r="C10" s="12" t="s">
        <v>15</v>
      </c>
      <c r="D10" s="13">
        <v>29270</v>
      </c>
    </row>
    <row r="11" spans="1:5" ht="17.25" x14ac:dyDescent="0.3">
      <c r="A11" s="10">
        <v>10</v>
      </c>
      <c r="B11" s="14" t="s">
        <v>17</v>
      </c>
      <c r="C11" s="12" t="s">
        <v>4</v>
      </c>
      <c r="D11" s="13">
        <v>19990</v>
      </c>
    </row>
    <row r="12" spans="1:5" ht="17.25" x14ac:dyDescent="0.3">
      <c r="A12" s="10">
        <v>11</v>
      </c>
      <c r="B12" s="17" t="s">
        <v>39</v>
      </c>
      <c r="C12" s="12" t="s">
        <v>5</v>
      </c>
      <c r="D12" s="13">
        <v>4040</v>
      </c>
    </row>
    <row r="13" spans="1:5" ht="17.25" x14ac:dyDescent="0.3">
      <c r="A13" s="10">
        <v>12</v>
      </c>
      <c r="B13" s="17" t="s">
        <v>41</v>
      </c>
      <c r="C13" s="12" t="s">
        <v>40</v>
      </c>
      <c r="D13" s="13">
        <v>5014</v>
      </c>
    </row>
    <row r="14" spans="1:5" ht="17.25" x14ac:dyDescent="0.3">
      <c r="A14" s="15"/>
      <c r="B14" s="9"/>
      <c r="C14" s="15"/>
      <c r="D14" s="15"/>
    </row>
    <row r="15" spans="1:5" ht="17.25" x14ac:dyDescent="0.3">
      <c r="A15" s="15"/>
      <c r="B15" s="9"/>
      <c r="C15" s="15"/>
      <c r="D15" s="15"/>
    </row>
    <row r="16" spans="1:5" x14ac:dyDescent="0.25">
      <c r="A16" s="15"/>
      <c r="B16" s="15"/>
      <c r="C16" s="15"/>
      <c r="D16" s="15"/>
    </row>
    <row r="17" spans="1:4" x14ac:dyDescent="0.25">
      <c r="A17" s="15"/>
      <c r="B17" s="15"/>
      <c r="C17" s="15"/>
      <c r="D17" s="15"/>
    </row>
    <row r="18" spans="1:4" x14ac:dyDescent="0.25">
      <c r="A18" s="15"/>
      <c r="B18" s="16" t="s">
        <v>6</v>
      </c>
      <c r="C18" s="15"/>
      <c r="D18" s="15"/>
    </row>
    <row r="19" spans="1:4" ht="17.25" x14ac:dyDescent="0.3">
      <c r="A19" s="15"/>
      <c r="B19" s="9" t="s">
        <v>108</v>
      </c>
      <c r="C19" s="32" t="s">
        <v>109</v>
      </c>
      <c r="D19" s="33"/>
    </row>
    <row r="20" spans="1:4" x14ac:dyDescent="0.25">
      <c r="A20" s="15"/>
      <c r="B20" s="1" t="s">
        <v>147</v>
      </c>
      <c r="C20" s="15"/>
      <c r="D20" s="15"/>
    </row>
    <row r="21" spans="1:4" x14ac:dyDescent="0.25">
      <c r="A21" s="15"/>
      <c r="B21" s="15"/>
      <c r="C21" s="15"/>
      <c r="D21" s="15"/>
    </row>
    <row r="22" spans="1:4" x14ac:dyDescent="0.25">
      <c r="A22" s="15"/>
      <c r="B22" s="15"/>
      <c r="C22" s="15"/>
      <c r="D22" s="15"/>
    </row>
  </sheetData>
  <hyperlinks>
    <hyperlink ref="B6" r:id="rId1" xr:uid="{44F5EB74-CB70-496E-8D67-010DC89158D8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34A5D-B56C-40D2-BEBF-BBB0DE97ED05}">
  <dimension ref="B2:L19"/>
  <sheetViews>
    <sheetView zoomScaleNormal="100" workbookViewId="0">
      <selection activeCell="K16" sqref="K16"/>
    </sheetView>
  </sheetViews>
  <sheetFormatPr defaultRowHeight="15" x14ac:dyDescent="0.25"/>
  <cols>
    <col min="2" max="2" width="26.7109375" customWidth="1"/>
    <col min="3" max="3" width="20.140625" customWidth="1"/>
    <col min="4" max="4" width="27.5703125" bestFit="1" customWidth="1"/>
    <col min="5" max="5" width="21.28515625" customWidth="1"/>
    <col min="6" max="6" width="21.7109375" customWidth="1"/>
    <col min="7" max="7" width="24" customWidth="1"/>
    <col min="8" max="8" width="25.140625" customWidth="1"/>
    <col min="9" max="9" width="16.85546875" customWidth="1"/>
    <col min="10" max="10" width="9.7109375" customWidth="1"/>
  </cols>
  <sheetData>
    <row r="2" spans="2:12" ht="18.75" x14ac:dyDescent="0.3">
      <c r="B2" s="3" t="s">
        <v>24</v>
      </c>
      <c r="C2" s="4" t="s">
        <v>37</v>
      </c>
      <c r="D2" s="4" t="s">
        <v>32</v>
      </c>
      <c r="E2" s="4" t="s">
        <v>33</v>
      </c>
      <c r="F2" s="4" t="s">
        <v>36</v>
      </c>
      <c r="G2" s="4" t="s">
        <v>31</v>
      </c>
      <c r="H2" s="4" t="s">
        <v>34</v>
      </c>
      <c r="I2" s="4" t="s">
        <v>35</v>
      </c>
      <c r="J2" s="4" t="s">
        <v>30</v>
      </c>
      <c r="K2" s="4" t="s">
        <v>110</v>
      </c>
      <c r="L2" s="4"/>
    </row>
    <row r="3" spans="2:12" ht="17.25" x14ac:dyDescent="0.3">
      <c r="B3" s="2" t="s">
        <v>18</v>
      </c>
      <c r="C3" s="4">
        <v>4</v>
      </c>
      <c r="D3" s="4">
        <v>867</v>
      </c>
      <c r="E3" s="4">
        <v>400</v>
      </c>
      <c r="F3" s="4">
        <v>0</v>
      </c>
      <c r="G3" s="4">
        <v>128</v>
      </c>
      <c r="H3" s="4">
        <v>1000</v>
      </c>
      <c r="I3" s="4">
        <v>1</v>
      </c>
      <c r="J3" s="4">
        <v>350</v>
      </c>
      <c r="K3" s="5">
        <f>Alapadatok!D2</f>
        <v>13600</v>
      </c>
    </row>
    <row r="4" spans="2:12" ht="17.25" x14ac:dyDescent="0.3">
      <c r="B4" s="2" t="s">
        <v>19</v>
      </c>
      <c r="C4" s="4">
        <v>4</v>
      </c>
      <c r="D4" s="4">
        <v>2402</v>
      </c>
      <c r="E4" s="4">
        <v>574</v>
      </c>
      <c r="F4" s="4">
        <v>0</v>
      </c>
      <c r="G4" s="4">
        <v>256</v>
      </c>
      <c r="H4" s="4">
        <v>1000</v>
      </c>
      <c r="I4" s="4">
        <v>2</v>
      </c>
      <c r="J4" s="4">
        <v>940</v>
      </c>
      <c r="K4" s="5">
        <f>Alapadatok!D3</f>
        <v>22990</v>
      </c>
    </row>
    <row r="5" spans="2:12" ht="17.25" x14ac:dyDescent="0.3">
      <c r="B5" s="2" t="s">
        <v>20</v>
      </c>
      <c r="C5" s="4">
        <v>4</v>
      </c>
      <c r="D5" s="4">
        <v>2402</v>
      </c>
      <c r="E5" s="4">
        <v>574</v>
      </c>
      <c r="F5" s="4">
        <v>1</v>
      </c>
      <c r="G5" s="4">
        <v>512</v>
      </c>
      <c r="H5" s="4">
        <v>1000</v>
      </c>
      <c r="I5" s="4">
        <v>2</v>
      </c>
      <c r="J5" s="4">
        <v>870</v>
      </c>
      <c r="K5" s="5">
        <f>Alapadatok!D4</f>
        <v>32990</v>
      </c>
    </row>
    <row r="6" spans="2:12" ht="17.25" x14ac:dyDescent="0.3">
      <c r="B6" s="2" t="s">
        <v>21</v>
      </c>
      <c r="C6" s="4">
        <v>6</v>
      </c>
      <c r="D6" s="4">
        <v>2402</v>
      </c>
      <c r="E6" s="4">
        <v>574</v>
      </c>
      <c r="F6" s="4">
        <v>1</v>
      </c>
      <c r="G6" s="4">
        <v>512</v>
      </c>
      <c r="H6" s="4">
        <v>1000</v>
      </c>
      <c r="I6" s="4">
        <v>4</v>
      </c>
      <c r="J6" s="4">
        <v>734</v>
      </c>
      <c r="K6" s="5">
        <f>Alapadatok!D5</f>
        <v>47990</v>
      </c>
    </row>
    <row r="7" spans="2:12" ht="17.25" x14ac:dyDescent="0.3">
      <c r="B7" s="2" t="s">
        <v>23</v>
      </c>
      <c r="C7" s="4">
        <v>4</v>
      </c>
      <c r="D7" s="4">
        <v>1201</v>
      </c>
      <c r="E7" s="4">
        <v>300</v>
      </c>
      <c r="F7" s="4">
        <v>0</v>
      </c>
      <c r="G7" s="4">
        <v>256</v>
      </c>
      <c r="H7" s="4">
        <v>100</v>
      </c>
      <c r="I7" s="4">
        <v>1</v>
      </c>
      <c r="J7" s="4">
        <v>300</v>
      </c>
      <c r="K7" s="5">
        <f>Alapadatok!D6</f>
        <v>11790</v>
      </c>
    </row>
    <row r="8" spans="2:12" ht="17.25" x14ac:dyDescent="0.3">
      <c r="B8" s="2" t="s">
        <v>22</v>
      </c>
      <c r="C8" s="4">
        <v>6</v>
      </c>
      <c r="D8" s="4">
        <v>4808</v>
      </c>
      <c r="E8" s="4">
        <v>600</v>
      </c>
      <c r="F8" s="4">
        <v>2</v>
      </c>
      <c r="G8" s="4">
        <v>512</v>
      </c>
      <c r="H8" s="4">
        <v>1000</v>
      </c>
      <c r="I8" s="4">
        <v>3</v>
      </c>
      <c r="J8" s="4">
        <v>732</v>
      </c>
      <c r="K8" s="5">
        <f>Alapadatok!D7</f>
        <v>43900</v>
      </c>
    </row>
    <row r="9" spans="2:12" ht="17.25" x14ac:dyDescent="0.3">
      <c r="B9" s="2" t="s">
        <v>25</v>
      </c>
      <c r="C9" s="4">
        <v>4</v>
      </c>
      <c r="D9" s="4">
        <v>2402</v>
      </c>
      <c r="E9" s="4">
        <v>574</v>
      </c>
      <c r="F9" s="4">
        <v>0</v>
      </c>
      <c r="G9" s="4">
        <v>128</v>
      </c>
      <c r="H9" s="4">
        <v>1000</v>
      </c>
      <c r="I9" s="4">
        <v>2</v>
      </c>
      <c r="J9" s="4">
        <v>970</v>
      </c>
      <c r="K9" s="5">
        <f>Alapadatok!D8</f>
        <v>20390</v>
      </c>
    </row>
    <row r="10" spans="2:12" ht="17.25" x14ac:dyDescent="0.3">
      <c r="B10" s="2" t="s">
        <v>26</v>
      </c>
      <c r="C10" s="4">
        <v>5</v>
      </c>
      <c r="D10" s="4">
        <v>867</v>
      </c>
      <c r="E10" s="4">
        <v>300</v>
      </c>
      <c r="F10" s="4">
        <v>0</v>
      </c>
      <c r="G10" s="4">
        <v>128</v>
      </c>
      <c r="H10" s="4">
        <v>1000</v>
      </c>
      <c r="I10" s="4">
        <v>1</v>
      </c>
      <c r="J10" s="4">
        <v>756</v>
      </c>
      <c r="K10" s="5">
        <f>Alapadatok!D9</f>
        <v>13730</v>
      </c>
    </row>
    <row r="11" spans="2:12" ht="17.25" x14ac:dyDescent="0.3">
      <c r="B11" s="2" t="s">
        <v>27</v>
      </c>
      <c r="C11" s="4">
        <v>4</v>
      </c>
      <c r="D11" s="4">
        <v>2402</v>
      </c>
      <c r="E11" s="4">
        <v>574</v>
      </c>
      <c r="F11" s="4">
        <v>0</v>
      </c>
      <c r="G11" s="4">
        <v>256</v>
      </c>
      <c r="H11" s="4">
        <v>1000</v>
      </c>
      <c r="I11" s="4">
        <v>4</v>
      </c>
      <c r="J11" s="4">
        <v>374</v>
      </c>
      <c r="K11" s="5">
        <f>Alapadatok!D10</f>
        <v>29270</v>
      </c>
    </row>
    <row r="12" spans="2:12" ht="17.25" x14ac:dyDescent="0.3">
      <c r="B12" s="2" t="s">
        <v>28</v>
      </c>
      <c r="C12" s="4">
        <v>3</v>
      </c>
      <c r="D12" s="4">
        <v>1404</v>
      </c>
      <c r="E12" s="4">
        <v>300</v>
      </c>
      <c r="F12" s="4">
        <v>1</v>
      </c>
      <c r="G12" s="4">
        <v>256</v>
      </c>
      <c r="H12" s="4">
        <v>1000</v>
      </c>
      <c r="I12" s="4">
        <v>2</v>
      </c>
      <c r="J12" s="4">
        <v>636</v>
      </c>
      <c r="K12" s="5">
        <f>Alapadatok!D11</f>
        <v>19990</v>
      </c>
    </row>
    <row r="13" spans="2:12" ht="17.25" x14ac:dyDescent="0.3">
      <c r="B13" s="2" t="s">
        <v>42</v>
      </c>
      <c r="C13" s="4">
        <v>3</v>
      </c>
      <c r="D13" s="4">
        <v>0</v>
      </c>
      <c r="E13" s="4">
        <v>300</v>
      </c>
      <c r="F13" s="4">
        <v>0</v>
      </c>
      <c r="G13" s="4">
        <v>0</v>
      </c>
      <c r="H13" s="4">
        <v>100</v>
      </c>
      <c r="I13" s="4">
        <v>1</v>
      </c>
      <c r="J13" s="4">
        <v>212</v>
      </c>
      <c r="K13" s="5">
        <f>Alapadatok!D12</f>
        <v>4040</v>
      </c>
      <c r="L13" s="25"/>
    </row>
    <row r="14" spans="2:12" ht="17.25" x14ac:dyDescent="0.3">
      <c r="B14" s="2" t="s">
        <v>43</v>
      </c>
      <c r="C14" s="4">
        <v>3</v>
      </c>
      <c r="D14" s="4">
        <v>0</v>
      </c>
      <c r="E14" s="4">
        <v>300</v>
      </c>
      <c r="F14" s="4">
        <v>0</v>
      </c>
      <c r="G14" s="4">
        <v>0</v>
      </c>
      <c r="H14" s="4">
        <v>100</v>
      </c>
      <c r="I14" s="4">
        <v>1</v>
      </c>
      <c r="J14" s="4">
        <v>150</v>
      </c>
      <c r="K14" s="5">
        <f>Alapadatok!D13</f>
        <v>5014</v>
      </c>
      <c r="L14" s="25"/>
    </row>
    <row r="15" spans="2:12" ht="17.25" x14ac:dyDescent="0.3">
      <c r="B15" s="2"/>
      <c r="C15" s="4"/>
      <c r="D15" s="4"/>
      <c r="E15" s="4"/>
      <c r="F15" s="4"/>
      <c r="G15" s="4"/>
      <c r="H15" s="4"/>
      <c r="I15" s="4"/>
      <c r="J15" s="4"/>
      <c r="K15" s="5"/>
      <c r="L15" s="25"/>
    </row>
    <row r="16" spans="2:12" ht="17.25" x14ac:dyDescent="0.3">
      <c r="B16" s="41" t="s">
        <v>105</v>
      </c>
      <c r="C16" s="42">
        <f>CORREL(C3:C14,$K$3:$K$14)</f>
        <v>0.77683975834564956</v>
      </c>
      <c r="D16" s="42">
        <f t="shared" ref="D16:K16" si="0">CORREL(D3:D14,$K$3:$K$14)</f>
        <v>0.85743580434338151</v>
      </c>
      <c r="E16" s="42">
        <f t="shared" si="0"/>
        <v>0.80471122157486819</v>
      </c>
      <c r="F16" s="42">
        <f t="shared" si="0"/>
        <v>0.75224048956300182</v>
      </c>
      <c r="G16" s="42">
        <f t="shared" si="0"/>
        <v>0.91978448902836951</v>
      </c>
      <c r="H16" s="42">
        <f t="shared" si="0"/>
        <v>0.64926001615156437</v>
      </c>
      <c r="I16" s="42">
        <f t="shared" si="0"/>
        <v>0.85798414278961121</v>
      </c>
      <c r="J16" s="42">
        <f t="shared" si="0"/>
        <v>0.57012830687353455</v>
      </c>
      <c r="K16" s="42">
        <f t="shared" si="0"/>
        <v>1</v>
      </c>
    </row>
    <row r="17" spans="2:11" ht="17.25" x14ac:dyDescent="0.3">
      <c r="B17" s="41" t="s">
        <v>104</v>
      </c>
      <c r="C17" s="42">
        <v>0</v>
      </c>
      <c r="D17" s="42">
        <v>0</v>
      </c>
      <c r="E17" s="42">
        <v>0</v>
      </c>
      <c r="F17" s="42">
        <v>0</v>
      </c>
      <c r="G17" s="42">
        <v>0</v>
      </c>
      <c r="H17" s="42">
        <v>0</v>
      </c>
      <c r="I17" s="42">
        <v>0</v>
      </c>
      <c r="J17" s="42">
        <v>0</v>
      </c>
      <c r="K17" s="42"/>
    </row>
    <row r="18" spans="2:11" ht="17.25" x14ac:dyDescent="0.3">
      <c r="B18" s="2"/>
      <c r="C18" s="27"/>
      <c r="D18" s="27"/>
      <c r="E18" s="27"/>
      <c r="F18" s="27"/>
      <c r="G18" s="27"/>
      <c r="H18" s="27"/>
      <c r="I18" s="27"/>
      <c r="J18" s="27"/>
      <c r="K18" s="27"/>
    </row>
    <row r="19" spans="2:11" x14ac:dyDescent="0.25">
      <c r="D19" s="1"/>
    </row>
  </sheetData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A0303-DFC8-40C6-8F93-E0206CE8DCE2}">
  <dimension ref="B1:P28"/>
  <sheetViews>
    <sheetView zoomScaleNormal="100" workbookViewId="0">
      <selection activeCell="H21" sqref="H21"/>
    </sheetView>
  </sheetViews>
  <sheetFormatPr defaultColWidth="15.85546875" defaultRowHeight="15" x14ac:dyDescent="0.25"/>
  <cols>
    <col min="2" max="2" width="25.85546875" customWidth="1"/>
  </cols>
  <sheetData>
    <row r="1" spans="2:16" x14ac:dyDescent="0.25">
      <c r="B1" t="s">
        <v>104</v>
      </c>
      <c r="C1">
        <v>0</v>
      </c>
      <c r="D1">
        <v>0</v>
      </c>
      <c r="E1">
        <v>0</v>
      </c>
      <c r="F1">
        <v>0</v>
      </c>
      <c r="G1">
        <v>0</v>
      </c>
      <c r="H1">
        <v>0</v>
      </c>
      <c r="I1">
        <v>0</v>
      </c>
      <c r="J1">
        <v>0</v>
      </c>
    </row>
    <row r="2" spans="2:16" ht="45.75" x14ac:dyDescent="0.3">
      <c r="B2" s="3" t="s">
        <v>24</v>
      </c>
      <c r="C2" s="26" t="str">
        <f>OAM!C2</f>
        <v>Antennák száma (db)</v>
      </c>
      <c r="D2" s="26" t="str">
        <f>OAM!D2</f>
        <v>5Ghz sebesség (Mhz)</v>
      </c>
      <c r="E2" s="26" t="str">
        <f>OAM!E2</f>
        <v>2.4Ghz sebesség (Mhz)</v>
      </c>
      <c r="F2" s="26" t="str">
        <f>OAM!F2</f>
        <v>USB portok száma (db)</v>
      </c>
      <c r="G2" s="26" t="str">
        <f>OAM!G2</f>
        <v>RAM memória mérete (Mb)</v>
      </c>
      <c r="H2" s="26" t="str">
        <f>OAM!H2</f>
        <v>LAN port sebesség (Mbps)</v>
      </c>
      <c r="I2" s="26" t="str">
        <f>OAM!I2</f>
        <v>CPU magok (db)</v>
      </c>
      <c r="J2" s="26" t="str">
        <f>OAM!J2</f>
        <v>Súly (gr)</v>
      </c>
      <c r="K2" s="6" t="s">
        <v>111</v>
      </c>
      <c r="L2" s="4" t="s">
        <v>88</v>
      </c>
      <c r="M2" s="4" t="s">
        <v>151</v>
      </c>
      <c r="N2" s="4" t="s">
        <v>107</v>
      </c>
    </row>
    <row r="3" spans="2:16" ht="17.25" x14ac:dyDescent="0.3">
      <c r="B3" s="2" t="s">
        <v>18</v>
      </c>
      <c r="C3" s="7">
        <f>RANK(OAM!C3,OAM!C$3:C$14,0)</f>
        <v>4</v>
      </c>
      <c r="D3" s="7">
        <f>RANK(OAM!D3,OAM!D$3:D$14,0)</f>
        <v>9</v>
      </c>
      <c r="E3" s="7">
        <f>RANK(OAM!E3,OAM!E$3:E$14,0)</f>
        <v>7</v>
      </c>
      <c r="F3" s="7">
        <f>RANK(OAM!F3,OAM!F$3:F$14,0)</f>
        <v>5</v>
      </c>
      <c r="G3" s="7">
        <f>RANK(OAM!G3,OAM!G$3:G$14,0)</f>
        <v>8</v>
      </c>
      <c r="H3" s="7">
        <f>RANK(OAM!H3,OAM!H$3:H$14,0)</f>
        <v>1</v>
      </c>
      <c r="I3" s="7">
        <f>RANK(OAM!I3,OAM!I$3:I$14,0)</f>
        <v>8</v>
      </c>
      <c r="J3" s="7">
        <f>RANK(OAM!J3,OAM!J$3:J$14,0)</f>
        <v>9</v>
      </c>
      <c r="K3" s="38">
        <f>Alapadatok!D2</f>
        <v>13600</v>
      </c>
      <c r="L3">
        <f>'Modell 2 (O12 nélkül)'!J47</f>
        <v>13600</v>
      </c>
      <c r="M3">
        <f>'Modell 2 (O12 nélkül)'!L47</f>
        <v>0</v>
      </c>
      <c r="N3" s="4" t="s">
        <v>106</v>
      </c>
      <c r="O3" s="34" t="s">
        <v>148</v>
      </c>
      <c r="P3" s="34"/>
    </row>
    <row r="4" spans="2:16" ht="17.25" x14ac:dyDescent="0.3">
      <c r="B4" s="2" t="s">
        <v>19</v>
      </c>
      <c r="C4" s="7">
        <f>RANK(OAM!C4,OAM!C$3:C$14,0)</f>
        <v>4</v>
      </c>
      <c r="D4" s="7">
        <f>RANK(OAM!D4,OAM!D$3:D$14,0)</f>
        <v>2</v>
      </c>
      <c r="E4" s="7">
        <f>RANK(OAM!E4,OAM!E$3:E$14,0)</f>
        <v>2</v>
      </c>
      <c r="F4" s="7">
        <f>RANK(OAM!F4,OAM!F$3:F$14,0)</f>
        <v>5</v>
      </c>
      <c r="G4" s="7">
        <f>RANK(OAM!G4,OAM!G$3:G$14,0)</f>
        <v>4</v>
      </c>
      <c r="H4" s="7">
        <f>RANK(OAM!H4,OAM!H$3:H$14,0)</f>
        <v>1</v>
      </c>
      <c r="I4" s="7">
        <f>RANK(OAM!I4,OAM!I$3:I$14,0)</f>
        <v>4</v>
      </c>
      <c r="J4" s="7">
        <f>RANK(OAM!J4,OAM!J$3:J$14,0)</f>
        <v>2</v>
      </c>
      <c r="K4" s="38">
        <f>Alapadatok!D3</f>
        <v>22990</v>
      </c>
      <c r="L4">
        <f>'Modell 2 (O12 nélkül)'!J48</f>
        <v>22990</v>
      </c>
      <c r="M4">
        <f>'Modell 2 (O12 nélkül)'!L48</f>
        <v>0</v>
      </c>
      <c r="N4" s="4" t="s">
        <v>106</v>
      </c>
    </row>
    <row r="5" spans="2:16" ht="17.25" x14ac:dyDescent="0.3">
      <c r="B5" s="2" t="s">
        <v>20</v>
      </c>
      <c r="C5" s="7">
        <f>RANK(OAM!C5,OAM!C$3:C$14,0)</f>
        <v>4</v>
      </c>
      <c r="D5" s="7">
        <f>RANK(OAM!D5,OAM!D$3:D$14,0)</f>
        <v>2</v>
      </c>
      <c r="E5" s="7">
        <f>RANK(OAM!E5,OAM!E$3:E$14,0)</f>
        <v>2</v>
      </c>
      <c r="F5" s="7">
        <f>RANK(OAM!F5,OAM!F$3:F$14,0)</f>
        <v>2</v>
      </c>
      <c r="G5" s="7">
        <f>RANK(OAM!G5,OAM!G$3:G$14,0)</f>
        <v>1</v>
      </c>
      <c r="H5" s="7">
        <f>RANK(OAM!H5,OAM!H$3:H$14,0)</f>
        <v>1</v>
      </c>
      <c r="I5" s="7">
        <f>RANK(OAM!I5,OAM!I$3:I$14,0)</f>
        <v>4</v>
      </c>
      <c r="J5" s="7">
        <f>RANK(OAM!J5,OAM!J$3:J$14,0)</f>
        <v>3</v>
      </c>
      <c r="K5" s="38">
        <f>Alapadatok!D4</f>
        <v>32990</v>
      </c>
      <c r="L5">
        <f>'Modell 2 (O12 nélkül)'!J49</f>
        <v>32990</v>
      </c>
      <c r="M5">
        <f>'Modell 2 (O12 nélkül)'!L49</f>
        <v>0</v>
      </c>
      <c r="N5" s="4" t="s">
        <v>106</v>
      </c>
    </row>
    <row r="6" spans="2:16" ht="17.25" x14ac:dyDescent="0.3">
      <c r="B6" s="2" t="s">
        <v>21</v>
      </c>
      <c r="C6" s="7">
        <f>RANK(OAM!C6,OAM!C$3:C$14,0)</f>
        <v>1</v>
      </c>
      <c r="D6" s="7">
        <f>RANK(OAM!D6,OAM!D$3:D$14,0)</f>
        <v>2</v>
      </c>
      <c r="E6" s="7">
        <f>RANK(OAM!E6,OAM!E$3:E$14,0)</f>
        <v>2</v>
      </c>
      <c r="F6" s="7">
        <f>RANK(OAM!F6,OAM!F$3:F$14,0)</f>
        <v>2</v>
      </c>
      <c r="G6" s="7">
        <f>RANK(OAM!G6,OAM!G$3:G$14,0)</f>
        <v>1</v>
      </c>
      <c r="H6" s="7">
        <f>RANK(OAM!H6,OAM!H$3:H$14,0)</f>
        <v>1</v>
      </c>
      <c r="I6" s="7">
        <f>RANK(OAM!I6,OAM!I$3:I$14,0)</f>
        <v>1</v>
      </c>
      <c r="J6" s="7">
        <f>RANK(OAM!J6,OAM!J$3:J$14,0)</f>
        <v>5</v>
      </c>
      <c r="K6" s="38">
        <f>Alapadatok!D5</f>
        <v>47990</v>
      </c>
      <c r="L6">
        <f>'Modell 2 (O12 nélkül)'!J50</f>
        <v>47990</v>
      </c>
      <c r="M6">
        <f>'Modell 2 (O12 nélkül)'!L50</f>
        <v>0</v>
      </c>
      <c r="N6" s="4" t="s">
        <v>106</v>
      </c>
    </row>
    <row r="7" spans="2:16" ht="17.25" x14ac:dyDescent="0.3">
      <c r="B7" s="2" t="s">
        <v>23</v>
      </c>
      <c r="C7" s="7">
        <f>RANK(OAM!C7,OAM!C$3:C$14,0)</f>
        <v>4</v>
      </c>
      <c r="D7" s="7">
        <f>RANK(OAM!D7,OAM!D$3:D$14,0)</f>
        <v>8</v>
      </c>
      <c r="E7" s="7">
        <f>RANK(OAM!E7,OAM!E$3:E$14,0)</f>
        <v>8</v>
      </c>
      <c r="F7" s="7">
        <f>RANK(OAM!F7,OAM!F$3:F$14,0)</f>
        <v>5</v>
      </c>
      <c r="G7" s="7">
        <f>RANK(OAM!G7,OAM!G$3:G$14,0)</f>
        <v>4</v>
      </c>
      <c r="H7" s="7">
        <f>RANK(OAM!H7,OAM!H$3:H$14,0)</f>
        <v>10</v>
      </c>
      <c r="I7" s="7">
        <f>RANK(OAM!I7,OAM!I$3:I$14,0)</f>
        <v>8</v>
      </c>
      <c r="J7" s="7">
        <f>RANK(OAM!J7,OAM!J$3:J$14,0)</f>
        <v>10</v>
      </c>
      <c r="K7" s="38">
        <f>Alapadatok!D6</f>
        <v>11790</v>
      </c>
      <c r="L7">
        <f>'Modell 2 (O12 nélkül)'!J51</f>
        <v>11790</v>
      </c>
      <c r="M7">
        <f>'Modell 2 (O12 nélkül)'!L51</f>
        <v>0</v>
      </c>
      <c r="N7" s="4" t="s">
        <v>106</v>
      </c>
    </row>
    <row r="8" spans="2:16" ht="17.25" x14ac:dyDescent="0.3">
      <c r="B8" s="2" t="s">
        <v>22</v>
      </c>
      <c r="C8" s="7">
        <f>RANK(OAM!C8,OAM!C$3:C$14,0)</f>
        <v>1</v>
      </c>
      <c r="D8" s="7">
        <f>RANK(OAM!D8,OAM!D$3:D$14,0)</f>
        <v>1</v>
      </c>
      <c r="E8" s="7">
        <f>RANK(OAM!E8,OAM!E$3:E$14,0)</f>
        <v>1</v>
      </c>
      <c r="F8" s="7">
        <f>RANK(OAM!F8,OAM!F$3:F$14,0)</f>
        <v>1</v>
      </c>
      <c r="G8" s="7">
        <f>RANK(OAM!G8,OAM!G$3:G$14,0)</f>
        <v>1</v>
      </c>
      <c r="H8" s="7">
        <f>RANK(OAM!H8,OAM!H$3:H$14,0)</f>
        <v>1</v>
      </c>
      <c r="I8" s="7">
        <f>RANK(OAM!I8,OAM!I$3:I$14,0)</f>
        <v>3</v>
      </c>
      <c r="J8" s="7">
        <f>RANK(OAM!J8,OAM!J$3:J$14,0)</f>
        <v>6</v>
      </c>
      <c r="K8" s="38">
        <f>Alapadatok!D7</f>
        <v>43900</v>
      </c>
      <c r="L8">
        <f>'Modell 2 (O12 nélkül)'!J52</f>
        <v>43900</v>
      </c>
      <c r="M8">
        <f>'Modell 2 (O12 nélkül)'!L52</f>
        <v>0</v>
      </c>
      <c r="N8" s="4" t="s">
        <v>106</v>
      </c>
    </row>
    <row r="9" spans="2:16" ht="17.25" x14ac:dyDescent="0.3">
      <c r="B9" s="2" t="s">
        <v>25</v>
      </c>
      <c r="C9" s="7">
        <f>RANK(OAM!C9,OAM!C$3:C$14,0)</f>
        <v>4</v>
      </c>
      <c r="D9" s="7">
        <f>RANK(OAM!D9,OAM!D$3:D$14,0)</f>
        <v>2</v>
      </c>
      <c r="E9" s="7">
        <f>RANK(OAM!E9,OAM!E$3:E$14,0)</f>
        <v>2</v>
      </c>
      <c r="F9" s="7">
        <f>RANK(OAM!F9,OAM!F$3:F$14,0)</f>
        <v>5</v>
      </c>
      <c r="G9" s="7">
        <f>RANK(OAM!G9,OAM!G$3:G$14,0)</f>
        <v>8</v>
      </c>
      <c r="H9" s="7">
        <f>RANK(OAM!H9,OAM!H$3:H$14,0)</f>
        <v>1</v>
      </c>
      <c r="I9" s="7">
        <f>RANK(OAM!I9,OAM!I$3:I$14,0)</f>
        <v>4</v>
      </c>
      <c r="J9" s="7">
        <f>RANK(OAM!J9,OAM!J$3:J$14,0)</f>
        <v>1</v>
      </c>
      <c r="K9" s="38">
        <f>Alapadatok!D8</f>
        <v>20390</v>
      </c>
      <c r="L9">
        <f>'Modell 2 (O12 nélkül)'!J53</f>
        <v>20390</v>
      </c>
      <c r="M9">
        <f>'Modell 2 (O12 nélkül)'!L53</f>
        <v>0</v>
      </c>
      <c r="N9" s="4" t="s">
        <v>106</v>
      </c>
    </row>
    <row r="10" spans="2:16" ht="17.25" x14ac:dyDescent="0.3">
      <c r="B10" s="2" t="s">
        <v>26</v>
      </c>
      <c r="C10" s="7">
        <f>RANK(OAM!C10,OAM!C$3:C$14,0)</f>
        <v>3</v>
      </c>
      <c r="D10" s="7">
        <f>RANK(OAM!D10,OAM!D$3:D$14,0)</f>
        <v>9</v>
      </c>
      <c r="E10" s="7">
        <f>RANK(OAM!E10,OAM!E$3:E$14,0)</f>
        <v>8</v>
      </c>
      <c r="F10" s="7">
        <f>RANK(OAM!F10,OAM!F$3:F$14,0)</f>
        <v>5</v>
      </c>
      <c r="G10" s="7">
        <f>RANK(OAM!G10,OAM!G$3:G$14,0)</f>
        <v>8</v>
      </c>
      <c r="H10" s="7">
        <f>RANK(OAM!H10,OAM!H$3:H$14,0)</f>
        <v>1</v>
      </c>
      <c r="I10" s="7">
        <f>RANK(OAM!I10,OAM!I$3:I$14,0)</f>
        <v>8</v>
      </c>
      <c r="J10" s="7">
        <f>RANK(OAM!J10,OAM!J$3:J$14,0)</f>
        <v>4</v>
      </c>
      <c r="K10" s="38">
        <f>Alapadatok!D9</f>
        <v>13730</v>
      </c>
      <c r="L10">
        <f>'Modell 2 (O12 nélkül)'!J54</f>
        <v>13730</v>
      </c>
      <c r="M10">
        <f>'Modell 2 (O12 nélkül)'!L54</f>
        <v>0</v>
      </c>
      <c r="N10" s="4" t="s">
        <v>106</v>
      </c>
    </row>
    <row r="11" spans="2:16" ht="17.25" x14ac:dyDescent="0.3">
      <c r="B11" s="2" t="s">
        <v>27</v>
      </c>
      <c r="C11" s="7">
        <f>RANK(OAM!C11,OAM!C$3:C$14,0)</f>
        <v>4</v>
      </c>
      <c r="D11" s="7">
        <f>RANK(OAM!D11,OAM!D$3:D$14,0)</f>
        <v>2</v>
      </c>
      <c r="E11" s="7">
        <f>RANK(OAM!E11,OAM!E$3:E$14,0)</f>
        <v>2</v>
      </c>
      <c r="F11" s="7">
        <f>RANK(OAM!F11,OAM!F$3:F$14,0)</f>
        <v>5</v>
      </c>
      <c r="G11" s="7">
        <f>RANK(OAM!G11,OAM!G$3:G$14,0)</f>
        <v>4</v>
      </c>
      <c r="H11" s="7">
        <f>RANK(OAM!H11,OAM!H$3:H$14,0)</f>
        <v>1</v>
      </c>
      <c r="I11" s="7">
        <f>RANK(OAM!I11,OAM!I$3:I$14,0)</f>
        <v>1</v>
      </c>
      <c r="J11" s="7">
        <f>RANK(OAM!J11,OAM!J$3:J$14,0)</f>
        <v>8</v>
      </c>
      <c r="K11" s="38">
        <f>Alapadatok!D10</f>
        <v>29270</v>
      </c>
      <c r="L11">
        <f>'Modell 2 (O12 nélkül)'!J55</f>
        <v>29270</v>
      </c>
      <c r="M11">
        <f>'Modell 2 (O12 nélkül)'!L55</f>
        <v>0</v>
      </c>
      <c r="N11" s="4" t="s">
        <v>106</v>
      </c>
    </row>
    <row r="12" spans="2:16" ht="17.25" x14ac:dyDescent="0.3">
      <c r="B12" s="2" t="s">
        <v>28</v>
      </c>
      <c r="C12" s="7">
        <f>RANK(OAM!C12,OAM!C$3:C$14,0)</f>
        <v>10</v>
      </c>
      <c r="D12" s="7">
        <f>RANK(OAM!D12,OAM!D$3:D$14,0)</f>
        <v>7</v>
      </c>
      <c r="E12" s="7">
        <f>RANK(OAM!E12,OAM!E$3:E$14,0)</f>
        <v>8</v>
      </c>
      <c r="F12" s="7">
        <f>RANK(OAM!F12,OAM!F$3:F$14,0)</f>
        <v>2</v>
      </c>
      <c r="G12" s="7">
        <f>RANK(OAM!G12,OAM!G$3:G$14,0)</f>
        <v>4</v>
      </c>
      <c r="H12" s="7">
        <f>RANK(OAM!H12,OAM!H$3:H$14,0)</f>
        <v>1</v>
      </c>
      <c r="I12" s="7">
        <f>RANK(OAM!I12,OAM!I$3:I$14,0)</f>
        <v>4</v>
      </c>
      <c r="J12" s="7">
        <f>RANK(OAM!J12,OAM!J$3:J$14,0)</f>
        <v>7</v>
      </c>
      <c r="K12" s="38">
        <f>Alapadatok!D11</f>
        <v>19990</v>
      </c>
      <c r="L12">
        <f>'Modell 2 (O12 nélkül)'!J56</f>
        <v>19990</v>
      </c>
      <c r="M12">
        <f>'Modell 2 (O12 nélkül)'!L56</f>
        <v>0</v>
      </c>
      <c r="N12" s="4" t="s">
        <v>106</v>
      </c>
    </row>
    <row r="13" spans="2:16" ht="17.25" x14ac:dyDescent="0.3">
      <c r="B13" s="2" t="s">
        <v>42</v>
      </c>
      <c r="C13" s="7">
        <f>RANK(OAM!C13,OAM!C$3:C$14,0)</f>
        <v>10</v>
      </c>
      <c r="D13" s="7">
        <f>RANK(OAM!D13,OAM!D$3:D$14,0)</f>
        <v>11</v>
      </c>
      <c r="E13" s="7">
        <f>RANK(OAM!E13,OAM!E$3:E$14,0)</f>
        <v>8</v>
      </c>
      <c r="F13" s="7">
        <f>RANK(OAM!F13,OAM!F$3:F$14,0)</f>
        <v>5</v>
      </c>
      <c r="G13" s="7">
        <f>RANK(OAM!G13,OAM!G$3:G$14,0)</f>
        <v>11</v>
      </c>
      <c r="H13" s="7">
        <f>RANK(OAM!H13,OAM!H$3:H$14,0)</f>
        <v>10</v>
      </c>
      <c r="I13" s="7">
        <f>RANK(OAM!I13,OAM!I$3:I$14,0)</f>
        <v>8</v>
      </c>
      <c r="J13" s="7">
        <f>RANK(OAM!J13,OAM!J$3:J$14,0)</f>
        <v>11</v>
      </c>
      <c r="K13" s="38">
        <f>Alapadatok!D12</f>
        <v>4040</v>
      </c>
      <c r="L13">
        <f>'Modell 2 (O12 nélkül)'!J57</f>
        <v>4040</v>
      </c>
      <c r="M13">
        <f>'Modell 2 (O12 nélkül)'!L57</f>
        <v>0</v>
      </c>
      <c r="N13" s="4" t="s">
        <v>106</v>
      </c>
    </row>
    <row r="14" spans="2:16" ht="17.25" x14ac:dyDescent="0.3">
      <c r="B14" s="28" t="s">
        <v>43</v>
      </c>
      <c r="C14" s="39">
        <f>RANK(OAM!C14,OAM!C$3:C$14,0)</f>
        <v>10</v>
      </c>
      <c r="D14" s="39">
        <f>RANK(OAM!D14,OAM!D$3:D$14,0)</f>
        <v>11</v>
      </c>
      <c r="E14" s="39">
        <f>RANK(OAM!E14,OAM!E$3:E$14,0)</f>
        <v>8</v>
      </c>
      <c r="F14" s="39">
        <f>RANK(OAM!F14,OAM!F$3:F$14,0)</f>
        <v>5</v>
      </c>
      <c r="G14" s="39">
        <f>RANK(OAM!G14,OAM!G$3:G$14,0)</f>
        <v>11</v>
      </c>
      <c r="H14" s="39">
        <f>RANK(OAM!H14,OAM!H$3:H$14,0)</f>
        <v>10</v>
      </c>
      <c r="I14" s="39">
        <f>RANK(OAM!I14,OAM!I$3:I$14,0)</f>
        <v>8</v>
      </c>
      <c r="J14" s="39">
        <f>RANK(OAM!J14,OAM!J$3:J$14,0)</f>
        <v>12</v>
      </c>
      <c r="K14" s="40">
        <f>Alapadatok!D13</f>
        <v>5014</v>
      </c>
      <c r="L14" s="35">
        <v>0</v>
      </c>
      <c r="M14" s="35"/>
      <c r="N14" s="29" t="s">
        <v>106</v>
      </c>
    </row>
    <row r="15" spans="2:16" x14ac:dyDescent="0.25">
      <c r="K15" s="5"/>
    </row>
    <row r="16" spans="2:16" x14ac:dyDescent="0.25">
      <c r="K16" s="7" t="s">
        <v>38</v>
      </c>
    </row>
    <row r="17" spans="11:11" x14ac:dyDescent="0.25">
      <c r="K17" s="8" t="b">
        <f>IF(K3=OAM!K3, TRUE, FALSE)</f>
        <v>1</v>
      </c>
    </row>
    <row r="18" spans="11:11" x14ac:dyDescent="0.25">
      <c r="K18" s="8" t="b">
        <f>IF(K4=OAM!K4, TRUE,)</f>
        <v>1</v>
      </c>
    </row>
    <row r="19" spans="11:11" x14ac:dyDescent="0.25">
      <c r="K19" s="8" t="b">
        <f>IF(K5=OAM!K5, TRUE,)</f>
        <v>1</v>
      </c>
    </row>
    <row r="20" spans="11:11" x14ac:dyDescent="0.25">
      <c r="K20" s="8" t="b">
        <f>IF(K6=OAM!K6, TRUE,)</f>
        <v>1</v>
      </c>
    </row>
    <row r="21" spans="11:11" x14ac:dyDescent="0.25">
      <c r="K21" s="8" t="b">
        <f>IF(K7=OAM!K7, TRUE,)</f>
        <v>1</v>
      </c>
    </row>
    <row r="22" spans="11:11" x14ac:dyDescent="0.25">
      <c r="K22" s="8" t="b">
        <f>IF(K8=OAM!K8, TRUE,)</f>
        <v>1</v>
      </c>
    </row>
    <row r="23" spans="11:11" x14ac:dyDescent="0.25">
      <c r="K23" s="8" t="b">
        <f>IF(K9=OAM!K9, TRUE,)</f>
        <v>1</v>
      </c>
    </row>
    <row r="24" spans="11:11" x14ac:dyDescent="0.25">
      <c r="K24" s="8" t="b">
        <f>IF(K10=OAM!K10, TRUE,)</f>
        <v>1</v>
      </c>
    </row>
    <row r="25" spans="11:11" x14ac:dyDescent="0.25">
      <c r="K25" s="8" t="b">
        <f>IF(K11=OAM!K11, TRUE,)</f>
        <v>1</v>
      </c>
    </row>
    <row r="26" spans="11:11" x14ac:dyDescent="0.25">
      <c r="K26" s="8" t="b">
        <f>IF(K12=OAM!K12, TRUE,)</f>
        <v>1</v>
      </c>
    </row>
    <row r="27" spans="11:11" x14ac:dyDescent="0.25">
      <c r="K27" s="8" t="b">
        <f>IF(K13=OAM!K13, TRUE,)</f>
        <v>1</v>
      </c>
    </row>
    <row r="28" spans="11:11" x14ac:dyDescent="0.25">
      <c r="K28" s="8" t="b">
        <f>IF(K14=OAM!K14, TRUE,)</f>
        <v>1</v>
      </c>
    </row>
  </sheetData>
  <phoneticPr fontId="5" type="noConversion"/>
  <conditionalFormatting sqref="K3:K13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">
      <colorScale>
        <cfvo type="min"/>
        <cfvo type="max"/>
        <color rgb="FFFFEF9C"/>
        <color rgb="FF63BE7B"/>
      </colorScale>
    </cfRule>
  </conditionalFormatting>
  <conditionalFormatting sqref="L3:L1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3:M13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3:M13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F9895-A796-4DAC-9AE6-477C70F96659}">
  <dimension ref="A5:R75"/>
  <sheetViews>
    <sheetView zoomScale="110" zoomScaleNormal="110" workbookViewId="0">
      <selection activeCell="L64" sqref="L64"/>
    </sheetView>
  </sheetViews>
  <sheetFormatPr defaultRowHeight="15" x14ac:dyDescent="0.25"/>
  <cols>
    <col min="13" max="13" width="10.7109375" customWidth="1"/>
  </cols>
  <sheetData>
    <row r="5" spans="1:12" ht="45" x14ac:dyDescent="0.25">
      <c r="A5" s="18" t="s">
        <v>44</v>
      </c>
      <c r="B5" s="19">
        <v>6217044</v>
      </c>
      <c r="C5" s="18" t="s">
        <v>45</v>
      </c>
      <c r="D5" s="19">
        <v>12</v>
      </c>
      <c r="E5" s="18" t="s">
        <v>46</v>
      </c>
      <c r="F5" s="19">
        <v>8</v>
      </c>
      <c r="G5" s="18" t="s">
        <v>47</v>
      </c>
      <c r="H5" s="19">
        <v>12</v>
      </c>
      <c r="I5" s="18" t="s">
        <v>48</v>
      </c>
      <c r="J5" s="19">
        <v>0</v>
      </c>
      <c r="K5" s="18" t="s">
        <v>49</v>
      </c>
      <c r="L5" s="19" t="s">
        <v>112</v>
      </c>
    </row>
    <row r="7" spans="1:12" x14ac:dyDescent="0.25">
      <c r="A7" s="20" t="s">
        <v>50</v>
      </c>
      <c r="B7" s="21" t="s">
        <v>51</v>
      </c>
      <c r="C7" s="21" t="s">
        <v>52</v>
      </c>
      <c r="D7" s="21" t="s">
        <v>53</v>
      </c>
      <c r="E7" s="21" t="s">
        <v>54</v>
      </c>
      <c r="F7" s="21" t="s">
        <v>55</v>
      </c>
      <c r="G7" s="21" t="s">
        <v>56</v>
      </c>
      <c r="H7" s="21" t="s">
        <v>57</v>
      </c>
      <c r="I7" s="21" t="s">
        <v>58</v>
      </c>
      <c r="J7" s="21" t="s">
        <v>59</v>
      </c>
    </row>
    <row r="8" spans="1:12" x14ac:dyDescent="0.25">
      <c r="A8" s="21" t="s">
        <v>60</v>
      </c>
      <c r="B8" s="20">
        <v>4</v>
      </c>
      <c r="C8" s="20">
        <v>9</v>
      </c>
      <c r="D8" s="20">
        <v>7</v>
      </c>
      <c r="E8" s="20">
        <v>5</v>
      </c>
      <c r="F8" s="20">
        <v>8</v>
      </c>
      <c r="G8" s="20">
        <v>1</v>
      </c>
      <c r="H8" s="20">
        <v>8</v>
      </c>
      <c r="I8" s="20">
        <v>9</v>
      </c>
      <c r="J8" s="20">
        <v>13600</v>
      </c>
    </row>
    <row r="9" spans="1:12" x14ac:dyDescent="0.25">
      <c r="A9" s="21" t="s">
        <v>61</v>
      </c>
      <c r="B9" s="20">
        <v>4</v>
      </c>
      <c r="C9" s="20">
        <v>2</v>
      </c>
      <c r="D9" s="20">
        <v>2</v>
      </c>
      <c r="E9" s="20">
        <v>5</v>
      </c>
      <c r="F9" s="20">
        <v>4</v>
      </c>
      <c r="G9" s="20">
        <v>1</v>
      </c>
      <c r="H9" s="20">
        <v>4</v>
      </c>
      <c r="I9" s="20">
        <v>2</v>
      </c>
      <c r="J9" s="20">
        <v>22990</v>
      </c>
    </row>
    <row r="10" spans="1:12" x14ac:dyDescent="0.25">
      <c r="A10" s="21" t="s">
        <v>62</v>
      </c>
      <c r="B10" s="20">
        <v>4</v>
      </c>
      <c r="C10" s="20">
        <v>2</v>
      </c>
      <c r="D10" s="20">
        <v>2</v>
      </c>
      <c r="E10" s="20">
        <v>2</v>
      </c>
      <c r="F10" s="20">
        <v>1</v>
      </c>
      <c r="G10" s="20">
        <v>1</v>
      </c>
      <c r="H10" s="20">
        <v>4</v>
      </c>
      <c r="I10" s="20">
        <v>3</v>
      </c>
      <c r="J10" s="20">
        <v>32990</v>
      </c>
    </row>
    <row r="11" spans="1:12" x14ac:dyDescent="0.25">
      <c r="A11" s="21" t="s">
        <v>63</v>
      </c>
      <c r="B11" s="20">
        <v>1</v>
      </c>
      <c r="C11" s="20">
        <v>2</v>
      </c>
      <c r="D11" s="20">
        <v>2</v>
      </c>
      <c r="E11" s="20">
        <v>2</v>
      </c>
      <c r="F11" s="20">
        <v>1</v>
      </c>
      <c r="G11" s="20">
        <v>1</v>
      </c>
      <c r="H11" s="20">
        <v>1</v>
      </c>
      <c r="I11" s="20">
        <v>5</v>
      </c>
      <c r="J11" s="20">
        <v>47990</v>
      </c>
    </row>
    <row r="12" spans="1:12" x14ac:dyDescent="0.25">
      <c r="A12" s="21" t="s">
        <v>64</v>
      </c>
      <c r="B12" s="20">
        <v>4</v>
      </c>
      <c r="C12" s="20">
        <v>8</v>
      </c>
      <c r="D12" s="20">
        <v>8</v>
      </c>
      <c r="E12" s="20">
        <v>5</v>
      </c>
      <c r="F12" s="20">
        <v>4</v>
      </c>
      <c r="G12" s="20">
        <v>10</v>
      </c>
      <c r="H12" s="20">
        <v>8</v>
      </c>
      <c r="I12" s="20">
        <v>10</v>
      </c>
      <c r="J12" s="20">
        <v>11790</v>
      </c>
    </row>
    <row r="13" spans="1:12" x14ac:dyDescent="0.25">
      <c r="A13" s="21" t="s">
        <v>65</v>
      </c>
      <c r="B13" s="20">
        <v>1</v>
      </c>
      <c r="C13" s="20">
        <v>1</v>
      </c>
      <c r="D13" s="20">
        <v>1</v>
      </c>
      <c r="E13" s="20">
        <v>1</v>
      </c>
      <c r="F13" s="20">
        <v>1</v>
      </c>
      <c r="G13" s="20">
        <v>1</v>
      </c>
      <c r="H13" s="20">
        <v>3</v>
      </c>
      <c r="I13" s="20">
        <v>6</v>
      </c>
      <c r="J13" s="20">
        <v>43900</v>
      </c>
    </row>
    <row r="14" spans="1:12" x14ac:dyDescent="0.25">
      <c r="A14" s="21" t="s">
        <v>66</v>
      </c>
      <c r="B14" s="20">
        <v>4</v>
      </c>
      <c r="C14" s="20">
        <v>2</v>
      </c>
      <c r="D14" s="20">
        <v>2</v>
      </c>
      <c r="E14" s="20">
        <v>5</v>
      </c>
      <c r="F14" s="20">
        <v>8</v>
      </c>
      <c r="G14" s="20">
        <v>1</v>
      </c>
      <c r="H14" s="20">
        <v>4</v>
      </c>
      <c r="I14" s="20">
        <v>1</v>
      </c>
      <c r="J14" s="20">
        <v>20390</v>
      </c>
    </row>
    <row r="15" spans="1:12" x14ac:dyDescent="0.25">
      <c r="A15" s="21" t="s">
        <v>67</v>
      </c>
      <c r="B15" s="20">
        <v>3</v>
      </c>
      <c r="C15" s="20">
        <v>9</v>
      </c>
      <c r="D15" s="20">
        <v>8</v>
      </c>
      <c r="E15" s="20">
        <v>5</v>
      </c>
      <c r="F15" s="20">
        <v>8</v>
      </c>
      <c r="G15" s="20">
        <v>1</v>
      </c>
      <c r="H15" s="20">
        <v>8</v>
      </c>
      <c r="I15" s="20">
        <v>4</v>
      </c>
      <c r="J15" s="20">
        <v>13730</v>
      </c>
    </row>
    <row r="16" spans="1:12" x14ac:dyDescent="0.25">
      <c r="A16" s="21" t="s">
        <v>68</v>
      </c>
      <c r="B16" s="20">
        <v>4</v>
      </c>
      <c r="C16" s="20">
        <v>2</v>
      </c>
      <c r="D16" s="20">
        <v>2</v>
      </c>
      <c r="E16" s="20">
        <v>5</v>
      </c>
      <c r="F16" s="20">
        <v>4</v>
      </c>
      <c r="G16" s="20">
        <v>1</v>
      </c>
      <c r="H16" s="20">
        <v>1</v>
      </c>
      <c r="I16" s="20">
        <v>8</v>
      </c>
      <c r="J16" s="20">
        <v>29270</v>
      </c>
    </row>
    <row r="17" spans="1:10" x14ac:dyDescent="0.25">
      <c r="A17" s="21" t="s">
        <v>69</v>
      </c>
      <c r="B17" s="20">
        <v>10</v>
      </c>
      <c r="C17" s="20">
        <v>7</v>
      </c>
      <c r="D17" s="20">
        <v>8</v>
      </c>
      <c r="E17" s="20">
        <v>2</v>
      </c>
      <c r="F17" s="20">
        <v>4</v>
      </c>
      <c r="G17" s="20">
        <v>1</v>
      </c>
      <c r="H17" s="20">
        <v>4</v>
      </c>
      <c r="I17" s="20">
        <v>7</v>
      </c>
      <c r="J17" s="20">
        <v>19990</v>
      </c>
    </row>
    <row r="18" spans="1:10" x14ac:dyDescent="0.25">
      <c r="A18" s="21" t="s">
        <v>70</v>
      </c>
      <c r="B18" s="20">
        <v>10</v>
      </c>
      <c r="C18" s="20">
        <v>11</v>
      </c>
      <c r="D18" s="20">
        <v>8</v>
      </c>
      <c r="E18" s="20">
        <v>5</v>
      </c>
      <c r="F18" s="20">
        <v>11</v>
      </c>
      <c r="G18" s="20">
        <v>10</v>
      </c>
      <c r="H18" s="20">
        <v>8</v>
      </c>
      <c r="I18" s="20">
        <v>11</v>
      </c>
      <c r="J18" s="20">
        <v>4040</v>
      </c>
    </row>
    <row r="19" spans="1:10" x14ac:dyDescent="0.25">
      <c r="A19" s="21" t="s">
        <v>71</v>
      </c>
      <c r="B19" s="20">
        <v>10</v>
      </c>
      <c r="C19" s="20">
        <v>11</v>
      </c>
      <c r="D19" s="20">
        <v>8</v>
      </c>
      <c r="E19" s="20">
        <v>5</v>
      </c>
      <c r="F19" s="20">
        <v>11</v>
      </c>
      <c r="G19" s="20">
        <v>10</v>
      </c>
      <c r="H19" s="20">
        <v>8</v>
      </c>
      <c r="I19" s="20">
        <v>12</v>
      </c>
      <c r="J19" s="20">
        <v>5014</v>
      </c>
    </row>
    <row r="21" spans="1:10" ht="30" x14ac:dyDescent="0.25">
      <c r="A21" s="20" t="s">
        <v>72</v>
      </c>
      <c r="B21" s="21" t="s">
        <v>51</v>
      </c>
      <c r="C21" s="21" t="s">
        <v>52</v>
      </c>
      <c r="D21" s="21" t="s">
        <v>53</v>
      </c>
      <c r="E21" s="21" t="s">
        <v>54</v>
      </c>
      <c r="F21" s="21" t="s">
        <v>55</v>
      </c>
      <c r="G21" s="21" t="s">
        <v>56</v>
      </c>
      <c r="H21" s="21" t="s">
        <v>57</v>
      </c>
      <c r="I21" s="21" t="s">
        <v>58</v>
      </c>
    </row>
    <row r="22" spans="1:10" ht="45" x14ac:dyDescent="0.25">
      <c r="A22" s="21" t="s">
        <v>73</v>
      </c>
      <c r="B22" s="20" t="s">
        <v>113</v>
      </c>
      <c r="C22" s="20" t="s">
        <v>114</v>
      </c>
      <c r="D22" s="20" t="s">
        <v>74</v>
      </c>
      <c r="E22" s="20" t="s">
        <v>115</v>
      </c>
      <c r="F22" s="20" t="s">
        <v>116</v>
      </c>
      <c r="G22" s="20" t="s">
        <v>117</v>
      </c>
      <c r="H22" s="20" t="s">
        <v>118</v>
      </c>
      <c r="I22" s="20" t="s">
        <v>119</v>
      </c>
    </row>
    <row r="23" spans="1:10" ht="45" x14ac:dyDescent="0.25">
      <c r="A23" s="21" t="s">
        <v>75</v>
      </c>
      <c r="B23" s="20" t="s">
        <v>120</v>
      </c>
      <c r="C23" s="20" t="s">
        <v>121</v>
      </c>
      <c r="D23" s="20" t="s">
        <v>74</v>
      </c>
      <c r="E23" s="20" t="s">
        <v>122</v>
      </c>
      <c r="F23" s="20" t="s">
        <v>123</v>
      </c>
      <c r="G23" s="20" t="s">
        <v>74</v>
      </c>
      <c r="H23" s="20" t="s">
        <v>74</v>
      </c>
      <c r="I23" s="20" t="s">
        <v>119</v>
      </c>
    </row>
    <row r="24" spans="1:10" ht="45" x14ac:dyDescent="0.25">
      <c r="A24" s="21" t="s">
        <v>76</v>
      </c>
      <c r="B24" s="20" t="s">
        <v>120</v>
      </c>
      <c r="C24" s="20" t="s">
        <v>74</v>
      </c>
      <c r="D24" s="20" t="s">
        <v>74</v>
      </c>
      <c r="E24" s="20" t="s">
        <v>74</v>
      </c>
      <c r="F24" s="20" t="s">
        <v>123</v>
      </c>
      <c r="G24" s="20" t="s">
        <v>74</v>
      </c>
      <c r="H24" s="20" t="s">
        <v>74</v>
      </c>
      <c r="I24" s="20" t="s">
        <v>119</v>
      </c>
    </row>
    <row r="25" spans="1:10" ht="45" x14ac:dyDescent="0.25">
      <c r="A25" s="21" t="s">
        <v>77</v>
      </c>
      <c r="B25" s="20" t="s">
        <v>124</v>
      </c>
      <c r="C25" s="20" t="s">
        <v>74</v>
      </c>
      <c r="D25" s="20" t="s">
        <v>74</v>
      </c>
      <c r="E25" s="20" t="s">
        <v>74</v>
      </c>
      <c r="F25" s="20" t="s">
        <v>123</v>
      </c>
      <c r="G25" s="20" t="s">
        <v>74</v>
      </c>
      <c r="H25" s="20" t="s">
        <v>74</v>
      </c>
      <c r="I25" s="20" t="s">
        <v>125</v>
      </c>
    </row>
    <row r="26" spans="1:10" ht="45" x14ac:dyDescent="0.25">
      <c r="A26" s="21" t="s">
        <v>78</v>
      </c>
      <c r="B26" s="20" t="s">
        <v>74</v>
      </c>
      <c r="C26" s="20" t="s">
        <v>74</v>
      </c>
      <c r="D26" s="20" t="s">
        <v>74</v>
      </c>
      <c r="E26" s="20" t="s">
        <v>74</v>
      </c>
      <c r="F26" s="20" t="s">
        <v>74</v>
      </c>
      <c r="G26" s="20" t="s">
        <v>74</v>
      </c>
      <c r="H26" s="20" t="s">
        <v>74</v>
      </c>
      <c r="I26" s="20" t="s">
        <v>125</v>
      </c>
    </row>
    <row r="27" spans="1:10" ht="45" x14ac:dyDescent="0.25">
      <c r="A27" s="21" t="s">
        <v>79</v>
      </c>
      <c r="B27" s="20" t="s">
        <v>74</v>
      </c>
      <c r="C27" s="20" t="s">
        <v>74</v>
      </c>
      <c r="D27" s="20" t="s">
        <v>74</v>
      </c>
      <c r="E27" s="20" t="s">
        <v>74</v>
      </c>
      <c r="F27" s="20" t="s">
        <v>74</v>
      </c>
      <c r="G27" s="20" t="s">
        <v>74</v>
      </c>
      <c r="H27" s="20" t="s">
        <v>74</v>
      </c>
      <c r="I27" s="20" t="s">
        <v>125</v>
      </c>
    </row>
    <row r="28" spans="1:10" ht="45" x14ac:dyDescent="0.25">
      <c r="A28" s="21" t="s">
        <v>80</v>
      </c>
      <c r="B28" s="20" t="s">
        <v>74</v>
      </c>
      <c r="C28" s="20" t="s">
        <v>74</v>
      </c>
      <c r="D28" s="20" t="s">
        <v>74</v>
      </c>
      <c r="E28" s="20" t="s">
        <v>74</v>
      </c>
      <c r="F28" s="20" t="s">
        <v>74</v>
      </c>
      <c r="G28" s="20" t="s">
        <v>74</v>
      </c>
      <c r="H28" s="20" t="s">
        <v>74</v>
      </c>
      <c r="I28" s="20" t="s">
        <v>125</v>
      </c>
    </row>
    <row r="29" spans="1:10" ht="45" x14ac:dyDescent="0.25">
      <c r="A29" s="21" t="s">
        <v>81</v>
      </c>
      <c r="B29" s="20" t="s">
        <v>74</v>
      </c>
      <c r="C29" s="20" t="s">
        <v>74</v>
      </c>
      <c r="D29" s="20" t="s">
        <v>74</v>
      </c>
      <c r="E29" s="20" t="s">
        <v>74</v>
      </c>
      <c r="F29" s="20" t="s">
        <v>74</v>
      </c>
      <c r="G29" s="20" t="s">
        <v>74</v>
      </c>
      <c r="H29" s="20" t="s">
        <v>74</v>
      </c>
      <c r="I29" s="20" t="s">
        <v>125</v>
      </c>
    </row>
    <row r="30" spans="1:10" ht="45" x14ac:dyDescent="0.25">
      <c r="A30" s="21" t="s">
        <v>82</v>
      </c>
      <c r="B30" s="20" t="s">
        <v>74</v>
      </c>
      <c r="C30" s="20" t="s">
        <v>74</v>
      </c>
      <c r="D30" s="20" t="s">
        <v>74</v>
      </c>
      <c r="E30" s="20" t="s">
        <v>74</v>
      </c>
      <c r="F30" s="20" t="s">
        <v>74</v>
      </c>
      <c r="G30" s="20" t="s">
        <v>74</v>
      </c>
      <c r="H30" s="20" t="s">
        <v>74</v>
      </c>
      <c r="I30" s="20" t="s">
        <v>126</v>
      </c>
    </row>
    <row r="31" spans="1:10" ht="45" x14ac:dyDescent="0.25">
      <c r="A31" s="21" t="s">
        <v>83</v>
      </c>
      <c r="B31" s="20" t="s">
        <v>74</v>
      </c>
      <c r="C31" s="20" t="s">
        <v>74</v>
      </c>
      <c r="D31" s="20" t="s">
        <v>74</v>
      </c>
      <c r="E31" s="20" t="s">
        <v>74</v>
      </c>
      <c r="F31" s="20" t="s">
        <v>74</v>
      </c>
      <c r="G31" s="20" t="s">
        <v>74</v>
      </c>
      <c r="H31" s="20" t="s">
        <v>74</v>
      </c>
      <c r="I31" s="20" t="s">
        <v>127</v>
      </c>
    </row>
    <row r="32" spans="1:10" ht="45" x14ac:dyDescent="0.25">
      <c r="A32" s="21" t="s">
        <v>84</v>
      </c>
      <c r="B32" s="20" t="s">
        <v>74</v>
      </c>
      <c r="C32" s="20" t="s">
        <v>74</v>
      </c>
      <c r="D32" s="20" t="s">
        <v>74</v>
      </c>
      <c r="E32" s="20" t="s">
        <v>74</v>
      </c>
      <c r="F32" s="20" t="s">
        <v>74</v>
      </c>
      <c r="G32" s="20" t="s">
        <v>74</v>
      </c>
      <c r="H32" s="20" t="s">
        <v>74</v>
      </c>
      <c r="I32" s="20" t="s">
        <v>128</v>
      </c>
    </row>
    <row r="33" spans="1:9" ht="45" x14ac:dyDescent="0.25">
      <c r="A33" s="21" t="s">
        <v>85</v>
      </c>
      <c r="B33" s="20" t="s">
        <v>74</v>
      </c>
      <c r="C33" s="20" t="s">
        <v>74</v>
      </c>
      <c r="D33" s="20" t="s">
        <v>74</v>
      </c>
      <c r="E33" s="20" t="s">
        <v>74</v>
      </c>
      <c r="F33" s="20" t="s">
        <v>74</v>
      </c>
      <c r="G33" s="20" t="s">
        <v>74</v>
      </c>
      <c r="H33" s="20" t="s">
        <v>74</v>
      </c>
      <c r="I33" s="20" t="s">
        <v>128</v>
      </c>
    </row>
    <row r="35" spans="1:9" ht="30" x14ac:dyDescent="0.25">
      <c r="A35" s="20" t="s">
        <v>86</v>
      </c>
      <c r="B35" s="21" t="s">
        <v>51</v>
      </c>
      <c r="C35" s="21" t="s">
        <v>52</v>
      </c>
      <c r="D35" s="21" t="s">
        <v>53</v>
      </c>
      <c r="E35" s="21" t="s">
        <v>54</v>
      </c>
      <c r="F35" s="21" t="s">
        <v>55</v>
      </c>
      <c r="G35" s="21" t="s">
        <v>56</v>
      </c>
      <c r="H35" s="21" t="s">
        <v>57</v>
      </c>
      <c r="I35" s="21" t="s">
        <v>58</v>
      </c>
    </row>
    <row r="36" spans="1:9" x14ac:dyDescent="0.25">
      <c r="A36" s="21" t="s">
        <v>73</v>
      </c>
      <c r="B36" s="20">
        <v>11295</v>
      </c>
      <c r="C36" s="20">
        <v>7820</v>
      </c>
      <c r="D36" s="20">
        <v>0</v>
      </c>
      <c r="E36" s="20">
        <v>7395</v>
      </c>
      <c r="F36" s="20">
        <v>6300</v>
      </c>
      <c r="G36" s="20">
        <v>2205</v>
      </c>
      <c r="H36" s="20">
        <v>9610</v>
      </c>
      <c r="I36" s="20">
        <v>12215</v>
      </c>
    </row>
    <row r="37" spans="1:9" x14ac:dyDescent="0.25">
      <c r="A37" s="21" t="s">
        <v>75</v>
      </c>
      <c r="B37" s="20">
        <v>2640</v>
      </c>
      <c r="C37" s="20">
        <v>3395</v>
      </c>
      <c r="D37" s="20">
        <v>0</v>
      </c>
      <c r="E37" s="20">
        <v>6300</v>
      </c>
      <c r="F37" s="20">
        <v>2600</v>
      </c>
      <c r="G37" s="20">
        <v>0</v>
      </c>
      <c r="H37" s="20">
        <v>0</v>
      </c>
      <c r="I37" s="20">
        <v>12215</v>
      </c>
    </row>
    <row r="38" spans="1:9" x14ac:dyDescent="0.25">
      <c r="A38" s="21" t="s">
        <v>76</v>
      </c>
      <c r="B38" s="20">
        <v>2640</v>
      </c>
      <c r="C38" s="20">
        <v>0</v>
      </c>
      <c r="D38" s="20">
        <v>0</v>
      </c>
      <c r="E38" s="20">
        <v>0</v>
      </c>
      <c r="F38" s="20">
        <v>2600</v>
      </c>
      <c r="G38" s="20">
        <v>0</v>
      </c>
      <c r="H38" s="20">
        <v>0</v>
      </c>
      <c r="I38" s="20">
        <v>12215</v>
      </c>
    </row>
    <row r="39" spans="1:9" x14ac:dyDescent="0.25">
      <c r="A39" s="21" t="s">
        <v>77</v>
      </c>
      <c r="B39" s="20">
        <v>2575</v>
      </c>
      <c r="C39" s="20">
        <v>0</v>
      </c>
      <c r="D39" s="20">
        <v>0</v>
      </c>
      <c r="E39" s="20">
        <v>0</v>
      </c>
      <c r="F39" s="20">
        <v>2600</v>
      </c>
      <c r="G39" s="20">
        <v>0</v>
      </c>
      <c r="H39" s="20">
        <v>0</v>
      </c>
      <c r="I39" s="20">
        <v>8885</v>
      </c>
    </row>
    <row r="40" spans="1:9" x14ac:dyDescent="0.25">
      <c r="A40" s="21" t="s">
        <v>78</v>
      </c>
      <c r="B40" s="20">
        <v>0</v>
      </c>
      <c r="C40" s="20">
        <v>0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0">
        <v>8885</v>
      </c>
    </row>
    <row r="41" spans="1:9" x14ac:dyDescent="0.25">
      <c r="A41" s="21" t="s">
        <v>79</v>
      </c>
      <c r="B41" s="20">
        <v>0</v>
      </c>
      <c r="C41" s="20">
        <v>0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8885</v>
      </c>
    </row>
    <row r="42" spans="1:9" x14ac:dyDescent="0.25">
      <c r="A42" s="21" t="s">
        <v>80</v>
      </c>
      <c r="B42" s="20">
        <v>0</v>
      </c>
      <c r="C42" s="20">
        <v>0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0">
        <v>8885</v>
      </c>
    </row>
    <row r="43" spans="1:9" x14ac:dyDescent="0.25">
      <c r="A43" s="21" t="s">
        <v>81</v>
      </c>
      <c r="B43" s="20">
        <v>0</v>
      </c>
      <c r="C43" s="20">
        <v>0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0">
        <v>8885</v>
      </c>
    </row>
    <row r="44" spans="1:9" x14ac:dyDescent="0.25">
      <c r="A44" s="21" t="s">
        <v>82</v>
      </c>
      <c r="B44" s="20">
        <v>0</v>
      </c>
      <c r="C44" s="20">
        <v>0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0">
        <v>8820</v>
      </c>
    </row>
    <row r="45" spans="1:9" x14ac:dyDescent="0.25">
      <c r="A45" s="21" t="s">
        <v>83</v>
      </c>
      <c r="B45" s="20">
        <v>0</v>
      </c>
      <c r="C45" s="20">
        <v>0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0">
        <v>6615</v>
      </c>
    </row>
    <row r="46" spans="1:9" x14ac:dyDescent="0.25">
      <c r="A46" s="21" t="s">
        <v>84</v>
      </c>
      <c r="B46" s="20">
        <v>0</v>
      </c>
      <c r="C46" s="20">
        <v>0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0">
        <v>4527</v>
      </c>
    </row>
    <row r="47" spans="1:9" x14ac:dyDescent="0.25">
      <c r="A47" s="21" t="s">
        <v>85</v>
      </c>
      <c r="B47" s="20">
        <v>0</v>
      </c>
      <c r="C47" s="20">
        <v>0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0">
        <v>4527</v>
      </c>
    </row>
    <row r="49" spans="1:18" ht="30" x14ac:dyDescent="0.25">
      <c r="A49" s="20" t="s">
        <v>87</v>
      </c>
      <c r="B49" s="21" t="s">
        <v>51</v>
      </c>
      <c r="C49" s="21" t="s">
        <v>52</v>
      </c>
      <c r="D49" s="21" t="s">
        <v>53</v>
      </c>
      <c r="E49" s="21" t="s">
        <v>54</v>
      </c>
      <c r="F49" s="21" t="s">
        <v>55</v>
      </c>
      <c r="G49" s="21" t="s">
        <v>56</v>
      </c>
      <c r="H49" s="21" t="s">
        <v>57</v>
      </c>
      <c r="I49" s="21" t="s">
        <v>58</v>
      </c>
      <c r="J49" s="21" t="s">
        <v>88</v>
      </c>
      <c r="K49" s="21" t="s">
        <v>89</v>
      </c>
      <c r="L49" s="21" t="s">
        <v>90</v>
      </c>
      <c r="M49" s="21" t="s">
        <v>91</v>
      </c>
    </row>
    <row r="50" spans="1:18" x14ac:dyDescent="0.25">
      <c r="A50" s="21" t="s">
        <v>60</v>
      </c>
      <c r="B50" s="20">
        <v>2575</v>
      </c>
      <c r="C50" s="20">
        <v>0</v>
      </c>
      <c r="D50" s="20">
        <v>0</v>
      </c>
      <c r="E50" s="20">
        <v>0</v>
      </c>
      <c r="F50" s="20">
        <v>0</v>
      </c>
      <c r="G50" s="20">
        <v>2205</v>
      </c>
      <c r="H50" s="20">
        <v>0</v>
      </c>
      <c r="I50" s="20">
        <v>8820</v>
      </c>
      <c r="J50" s="20">
        <v>13600</v>
      </c>
      <c r="K50" s="20">
        <v>13600</v>
      </c>
      <c r="L50" s="20">
        <v>0</v>
      </c>
      <c r="M50" s="20">
        <v>0</v>
      </c>
    </row>
    <row r="51" spans="1:18" x14ac:dyDescent="0.25">
      <c r="A51" s="21" t="s">
        <v>61</v>
      </c>
      <c r="B51" s="20">
        <v>2575</v>
      </c>
      <c r="C51" s="20">
        <v>3395</v>
      </c>
      <c r="D51" s="20">
        <v>0</v>
      </c>
      <c r="E51" s="20">
        <v>0</v>
      </c>
      <c r="F51" s="20">
        <v>2600</v>
      </c>
      <c r="G51" s="20">
        <v>2205</v>
      </c>
      <c r="H51" s="20">
        <v>0</v>
      </c>
      <c r="I51" s="20">
        <v>12215</v>
      </c>
      <c r="J51" s="20">
        <v>22990</v>
      </c>
      <c r="K51" s="20">
        <v>22990</v>
      </c>
      <c r="L51" s="20">
        <v>0</v>
      </c>
      <c r="M51" s="20">
        <v>0</v>
      </c>
    </row>
    <row r="52" spans="1:18" x14ac:dyDescent="0.25">
      <c r="A52" s="21" t="s">
        <v>62</v>
      </c>
      <c r="B52" s="20">
        <v>2575</v>
      </c>
      <c r="C52" s="20">
        <v>3395</v>
      </c>
      <c r="D52" s="20">
        <v>0</v>
      </c>
      <c r="E52" s="20">
        <v>6300</v>
      </c>
      <c r="F52" s="20">
        <v>6300</v>
      </c>
      <c r="G52" s="20">
        <v>2205</v>
      </c>
      <c r="H52" s="20">
        <v>0</v>
      </c>
      <c r="I52" s="20">
        <v>12215</v>
      </c>
      <c r="J52" s="20">
        <v>32990</v>
      </c>
      <c r="K52" s="20">
        <v>32990</v>
      </c>
      <c r="L52" s="20">
        <v>0</v>
      </c>
      <c r="M52" s="20">
        <v>0</v>
      </c>
    </row>
    <row r="53" spans="1:18" x14ac:dyDescent="0.25">
      <c r="A53" s="21" t="s">
        <v>63</v>
      </c>
      <c r="B53" s="20">
        <v>11295</v>
      </c>
      <c r="C53" s="20">
        <v>3395</v>
      </c>
      <c r="D53" s="20">
        <v>0</v>
      </c>
      <c r="E53" s="20">
        <v>6300</v>
      </c>
      <c r="F53" s="20">
        <v>6300</v>
      </c>
      <c r="G53" s="20">
        <v>2205</v>
      </c>
      <c r="H53" s="20">
        <v>9610</v>
      </c>
      <c r="I53" s="20">
        <v>8885</v>
      </c>
      <c r="J53" s="20">
        <v>47990</v>
      </c>
      <c r="K53" s="20">
        <v>47990</v>
      </c>
      <c r="L53" s="20">
        <v>0</v>
      </c>
      <c r="M53" s="20">
        <v>0</v>
      </c>
    </row>
    <row r="54" spans="1:18" x14ac:dyDescent="0.25">
      <c r="A54" s="21" t="s">
        <v>64</v>
      </c>
      <c r="B54" s="20">
        <v>2575</v>
      </c>
      <c r="C54" s="20">
        <v>0</v>
      </c>
      <c r="D54" s="20">
        <v>0</v>
      </c>
      <c r="E54" s="20">
        <v>0</v>
      </c>
      <c r="F54" s="20">
        <v>2600</v>
      </c>
      <c r="G54" s="20">
        <v>0</v>
      </c>
      <c r="H54" s="20">
        <v>0</v>
      </c>
      <c r="I54" s="20">
        <v>6615</v>
      </c>
      <c r="J54" s="20">
        <v>11790</v>
      </c>
      <c r="K54" s="20">
        <v>11790</v>
      </c>
      <c r="L54" s="20">
        <v>0</v>
      </c>
      <c r="M54" s="20">
        <v>0</v>
      </c>
    </row>
    <row r="55" spans="1:18" x14ac:dyDescent="0.25">
      <c r="A55" s="21" t="s">
        <v>65</v>
      </c>
      <c r="B55" s="20">
        <v>11295</v>
      </c>
      <c r="C55" s="20">
        <v>7820</v>
      </c>
      <c r="D55" s="20">
        <v>0</v>
      </c>
      <c r="E55" s="20">
        <v>7395</v>
      </c>
      <c r="F55" s="20">
        <v>6300</v>
      </c>
      <c r="G55" s="20">
        <v>2205</v>
      </c>
      <c r="H55" s="20">
        <v>0</v>
      </c>
      <c r="I55" s="20">
        <v>8885</v>
      </c>
      <c r="J55" s="20">
        <v>43900</v>
      </c>
      <c r="K55" s="20">
        <v>43900</v>
      </c>
      <c r="L55" s="20">
        <v>0</v>
      </c>
      <c r="M55" s="20">
        <v>0</v>
      </c>
    </row>
    <row r="56" spans="1:18" x14ac:dyDescent="0.25">
      <c r="A56" s="21" t="s">
        <v>66</v>
      </c>
      <c r="B56" s="20">
        <v>2575</v>
      </c>
      <c r="C56" s="20">
        <v>3395</v>
      </c>
      <c r="D56" s="20">
        <v>0</v>
      </c>
      <c r="E56" s="20">
        <v>0</v>
      </c>
      <c r="F56" s="20">
        <v>0</v>
      </c>
      <c r="G56" s="20">
        <v>2205</v>
      </c>
      <c r="H56" s="20">
        <v>0</v>
      </c>
      <c r="I56" s="20">
        <v>12215</v>
      </c>
      <c r="J56" s="20">
        <v>20390</v>
      </c>
      <c r="K56" s="20">
        <v>20390</v>
      </c>
      <c r="L56" s="20">
        <v>0</v>
      </c>
      <c r="M56" s="20">
        <v>0</v>
      </c>
    </row>
    <row r="57" spans="1:18" x14ac:dyDescent="0.25">
      <c r="A57" s="21" t="s">
        <v>67</v>
      </c>
      <c r="B57" s="20">
        <v>2640</v>
      </c>
      <c r="C57" s="20">
        <v>0</v>
      </c>
      <c r="D57" s="20">
        <v>0</v>
      </c>
      <c r="E57" s="20">
        <v>0</v>
      </c>
      <c r="F57" s="20">
        <v>0</v>
      </c>
      <c r="G57" s="20">
        <v>2205</v>
      </c>
      <c r="H57" s="20">
        <v>0</v>
      </c>
      <c r="I57" s="20">
        <v>8885</v>
      </c>
      <c r="J57" s="20">
        <v>13730</v>
      </c>
      <c r="K57" s="20">
        <v>13730</v>
      </c>
      <c r="L57" s="20">
        <v>0</v>
      </c>
      <c r="M57" s="20">
        <v>0</v>
      </c>
    </row>
    <row r="58" spans="1:18" x14ac:dyDescent="0.25">
      <c r="A58" s="21" t="s">
        <v>68</v>
      </c>
      <c r="B58" s="20">
        <v>2575</v>
      </c>
      <c r="C58" s="20">
        <v>3395</v>
      </c>
      <c r="D58" s="20">
        <v>0</v>
      </c>
      <c r="E58" s="20">
        <v>0</v>
      </c>
      <c r="F58" s="20">
        <v>2600</v>
      </c>
      <c r="G58" s="20">
        <v>2205</v>
      </c>
      <c r="H58" s="20">
        <v>9610</v>
      </c>
      <c r="I58" s="20">
        <v>8885</v>
      </c>
      <c r="J58" s="20">
        <v>29270</v>
      </c>
      <c r="K58" s="20">
        <v>29270</v>
      </c>
      <c r="L58" s="20">
        <v>0</v>
      </c>
      <c r="M58" s="20">
        <v>0</v>
      </c>
    </row>
    <row r="59" spans="1:18" x14ac:dyDescent="0.25">
      <c r="A59" s="21" t="s">
        <v>69</v>
      </c>
      <c r="B59" s="20">
        <v>0</v>
      </c>
      <c r="C59" s="20">
        <v>0</v>
      </c>
      <c r="D59" s="20">
        <v>0</v>
      </c>
      <c r="E59" s="20">
        <v>6300</v>
      </c>
      <c r="F59" s="20">
        <v>2600</v>
      </c>
      <c r="G59" s="20">
        <v>2205</v>
      </c>
      <c r="H59" s="20">
        <v>0</v>
      </c>
      <c r="I59" s="20">
        <v>8885</v>
      </c>
      <c r="J59" s="20">
        <v>19990</v>
      </c>
      <c r="K59" s="20">
        <v>19990</v>
      </c>
      <c r="L59" s="20">
        <v>0</v>
      </c>
      <c r="M59" s="20">
        <v>0</v>
      </c>
    </row>
    <row r="60" spans="1:18" x14ac:dyDescent="0.25">
      <c r="A60" s="30" t="s">
        <v>70</v>
      </c>
      <c r="B60" s="31">
        <v>0</v>
      </c>
      <c r="C60" s="31">
        <v>0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4527</v>
      </c>
      <c r="J60" s="31">
        <v>4527</v>
      </c>
      <c r="K60" s="31">
        <v>4040</v>
      </c>
      <c r="L60" s="31">
        <v>-487</v>
      </c>
      <c r="M60" s="31">
        <v>-12.05</v>
      </c>
    </row>
    <row r="61" spans="1:18" x14ac:dyDescent="0.25">
      <c r="A61" s="30" t="s">
        <v>71</v>
      </c>
      <c r="B61" s="31">
        <v>0</v>
      </c>
      <c r="C61" s="31">
        <v>0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31">
        <v>4527</v>
      </c>
      <c r="J61" s="31">
        <v>4527</v>
      </c>
      <c r="K61" s="31">
        <v>5014</v>
      </c>
      <c r="L61" s="31">
        <v>487</v>
      </c>
      <c r="M61" s="31">
        <v>9.7100000000000009</v>
      </c>
    </row>
    <row r="63" spans="1:18" ht="30" x14ac:dyDescent="0.25">
      <c r="A63" s="22" t="s">
        <v>92</v>
      </c>
      <c r="B63" s="23">
        <v>56840</v>
      </c>
      <c r="L63" s="1" t="s">
        <v>130</v>
      </c>
      <c r="M63" s="1"/>
      <c r="N63" s="1"/>
      <c r="O63" s="1"/>
      <c r="P63" s="1"/>
      <c r="Q63" s="1"/>
      <c r="R63" s="1"/>
    </row>
    <row r="64" spans="1:18" ht="30" x14ac:dyDescent="0.25">
      <c r="A64" s="22" t="s">
        <v>93</v>
      </c>
      <c r="B64" s="23">
        <v>4527</v>
      </c>
      <c r="L64" s="1" t="s">
        <v>131</v>
      </c>
      <c r="M64" s="1"/>
      <c r="N64" s="1"/>
      <c r="O64" s="1"/>
      <c r="P64" s="1"/>
      <c r="Q64" s="1"/>
      <c r="R64" s="1"/>
    </row>
    <row r="65" spans="1:2" ht="30" x14ac:dyDescent="0.25">
      <c r="A65" s="22" t="s">
        <v>94</v>
      </c>
      <c r="B65" s="23">
        <v>265694</v>
      </c>
    </row>
    <row r="66" spans="1:2" ht="30" x14ac:dyDescent="0.25">
      <c r="A66" s="22" t="s">
        <v>95</v>
      </c>
      <c r="B66" s="23">
        <v>265694</v>
      </c>
    </row>
    <row r="67" spans="1:2" ht="45" x14ac:dyDescent="0.25">
      <c r="A67" s="22" t="s">
        <v>96</v>
      </c>
      <c r="B67" s="23">
        <v>0</v>
      </c>
    </row>
    <row r="68" spans="1:2" ht="45" x14ac:dyDescent="0.25">
      <c r="A68" s="22" t="s">
        <v>97</v>
      </c>
      <c r="B68" s="23"/>
    </row>
    <row r="69" spans="1:2" ht="45" x14ac:dyDescent="0.25">
      <c r="A69" s="22" t="s">
        <v>98</v>
      </c>
      <c r="B69" s="23"/>
    </row>
    <row r="70" spans="1:2" ht="45" x14ac:dyDescent="0.25">
      <c r="A70" s="22" t="s">
        <v>99</v>
      </c>
      <c r="B70" s="23">
        <v>0</v>
      </c>
    </row>
    <row r="72" spans="1:2" x14ac:dyDescent="0.25">
      <c r="A72" s="24" t="s">
        <v>100</v>
      </c>
    </row>
    <row r="74" spans="1:2" x14ac:dyDescent="0.25">
      <c r="A74" t="s">
        <v>101</v>
      </c>
    </row>
    <row r="75" spans="1:2" x14ac:dyDescent="0.25">
      <c r="A75" t="s">
        <v>129</v>
      </c>
    </row>
  </sheetData>
  <hyperlinks>
    <hyperlink ref="A72" r:id="rId1" display="https://miau.my-x.hu/myx-free/coco/test/621704420231129191130.html" xr:uid="{C0A84E52-A419-42B6-80AC-DBAEB7E1B6E6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9DF8C-7F6A-46A6-9B47-7651C0624E56}">
  <dimension ref="A5:Q71"/>
  <sheetViews>
    <sheetView zoomScale="110" zoomScaleNormal="110" workbookViewId="0">
      <selection activeCell="J22" sqref="J22"/>
    </sheetView>
  </sheetViews>
  <sheetFormatPr defaultRowHeight="15" x14ac:dyDescent="0.25"/>
  <cols>
    <col min="13" max="13" width="10.5703125" customWidth="1"/>
  </cols>
  <sheetData>
    <row r="5" spans="1:12" ht="45" x14ac:dyDescent="0.25">
      <c r="A5" s="18" t="s">
        <v>44</v>
      </c>
      <c r="B5" s="19">
        <v>6399746</v>
      </c>
      <c r="C5" s="18" t="s">
        <v>45</v>
      </c>
      <c r="D5" s="19">
        <v>11</v>
      </c>
      <c r="E5" s="18" t="s">
        <v>46</v>
      </c>
      <c r="F5" s="19">
        <v>8</v>
      </c>
      <c r="G5" s="18" t="s">
        <v>47</v>
      </c>
      <c r="H5" s="19">
        <v>11</v>
      </c>
      <c r="I5" s="18" t="s">
        <v>48</v>
      </c>
      <c r="J5" s="19">
        <v>0</v>
      </c>
      <c r="K5" s="18" t="s">
        <v>49</v>
      </c>
      <c r="L5" s="19" t="s">
        <v>132</v>
      </c>
    </row>
    <row r="7" spans="1:12" x14ac:dyDescent="0.25">
      <c r="A7" s="20" t="s">
        <v>50</v>
      </c>
      <c r="B7" s="21" t="s">
        <v>51</v>
      </c>
      <c r="C7" s="21" t="s">
        <v>52</v>
      </c>
      <c r="D7" s="21" t="s">
        <v>53</v>
      </c>
      <c r="E7" s="21" t="s">
        <v>54</v>
      </c>
      <c r="F7" s="21" t="s">
        <v>55</v>
      </c>
      <c r="G7" s="21" t="s">
        <v>56</v>
      </c>
      <c r="H7" s="21" t="s">
        <v>57</v>
      </c>
      <c r="I7" s="21" t="s">
        <v>58</v>
      </c>
      <c r="J7" s="21" t="s">
        <v>59</v>
      </c>
    </row>
    <row r="8" spans="1:12" x14ac:dyDescent="0.25">
      <c r="A8" s="21" t="s">
        <v>60</v>
      </c>
      <c r="B8" s="20">
        <v>4</v>
      </c>
      <c r="C8" s="20">
        <v>9</v>
      </c>
      <c r="D8" s="20">
        <v>7</v>
      </c>
      <c r="E8" s="20">
        <v>5</v>
      </c>
      <c r="F8" s="20">
        <v>8</v>
      </c>
      <c r="G8" s="20">
        <v>1</v>
      </c>
      <c r="H8" s="20">
        <v>8</v>
      </c>
      <c r="I8" s="20">
        <v>9</v>
      </c>
      <c r="J8" s="20">
        <v>13600</v>
      </c>
    </row>
    <row r="9" spans="1:12" x14ac:dyDescent="0.25">
      <c r="A9" s="21" t="s">
        <v>61</v>
      </c>
      <c r="B9" s="20">
        <v>4</v>
      </c>
      <c r="C9" s="20">
        <v>2</v>
      </c>
      <c r="D9" s="20">
        <v>2</v>
      </c>
      <c r="E9" s="20">
        <v>5</v>
      </c>
      <c r="F9" s="20">
        <v>4</v>
      </c>
      <c r="G9" s="20">
        <v>1</v>
      </c>
      <c r="H9" s="20">
        <v>4</v>
      </c>
      <c r="I9" s="20">
        <v>2</v>
      </c>
      <c r="J9" s="20">
        <v>22990</v>
      </c>
    </row>
    <row r="10" spans="1:12" x14ac:dyDescent="0.25">
      <c r="A10" s="21" t="s">
        <v>62</v>
      </c>
      <c r="B10" s="20">
        <v>4</v>
      </c>
      <c r="C10" s="20">
        <v>2</v>
      </c>
      <c r="D10" s="20">
        <v>2</v>
      </c>
      <c r="E10" s="20">
        <v>2</v>
      </c>
      <c r="F10" s="20">
        <v>1</v>
      </c>
      <c r="G10" s="20">
        <v>1</v>
      </c>
      <c r="H10" s="20">
        <v>4</v>
      </c>
      <c r="I10" s="20">
        <v>3</v>
      </c>
      <c r="J10" s="20">
        <v>32990</v>
      </c>
    </row>
    <row r="11" spans="1:12" x14ac:dyDescent="0.25">
      <c r="A11" s="21" t="s">
        <v>63</v>
      </c>
      <c r="B11" s="20">
        <v>1</v>
      </c>
      <c r="C11" s="20">
        <v>2</v>
      </c>
      <c r="D11" s="20">
        <v>2</v>
      </c>
      <c r="E11" s="20">
        <v>2</v>
      </c>
      <c r="F11" s="20">
        <v>1</v>
      </c>
      <c r="G11" s="20">
        <v>1</v>
      </c>
      <c r="H11" s="20">
        <v>1</v>
      </c>
      <c r="I11" s="20">
        <v>5</v>
      </c>
      <c r="J11" s="20">
        <v>47990</v>
      </c>
    </row>
    <row r="12" spans="1:12" x14ac:dyDescent="0.25">
      <c r="A12" s="21" t="s">
        <v>64</v>
      </c>
      <c r="B12" s="20">
        <v>4</v>
      </c>
      <c r="C12" s="20">
        <v>8</v>
      </c>
      <c r="D12" s="20">
        <v>8</v>
      </c>
      <c r="E12" s="20">
        <v>5</v>
      </c>
      <c r="F12" s="20">
        <v>4</v>
      </c>
      <c r="G12" s="20">
        <v>10</v>
      </c>
      <c r="H12" s="20">
        <v>8</v>
      </c>
      <c r="I12" s="20">
        <v>10</v>
      </c>
      <c r="J12" s="20">
        <v>11790</v>
      </c>
    </row>
    <row r="13" spans="1:12" x14ac:dyDescent="0.25">
      <c r="A13" s="21" t="s">
        <v>65</v>
      </c>
      <c r="B13" s="20">
        <v>1</v>
      </c>
      <c r="C13" s="20">
        <v>1</v>
      </c>
      <c r="D13" s="20">
        <v>1</v>
      </c>
      <c r="E13" s="20">
        <v>1</v>
      </c>
      <c r="F13" s="20">
        <v>1</v>
      </c>
      <c r="G13" s="20">
        <v>1</v>
      </c>
      <c r="H13" s="20">
        <v>3</v>
      </c>
      <c r="I13" s="20">
        <v>6</v>
      </c>
      <c r="J13" s="20">
        <v>43900</v>
      </c>
    </row>
    <row r="14" spans="1:12" x14ac:dyDescent="0.25">
      <c r="A14" s="21" t="s">
        <v>66</v>
      </c>
      <c r="B14" s="20">
        <v>4</v>
      </c>
      <c r="C14" s="20">
        <v>2</v>
      </c>
      <c r="D14" s="20">
        <v>2</v>
      </c>
      <c r="E14" s="20">
        <v>5</v>
      </c>
      <c r="F14" s="20">
        <v>8</v>
      </c>
      <c r="G14" s="20">
        <v>1</v>
      </c>
      <c r="H14" s="20">
        <v>4</v>
      </c>
      <c r="I14" s="20">
        <v>1</v>
      </c>
      <c r="J14" s="20">
        <v>20390</v>
      </c>
    </row>
    <row r="15" spans="1:12" x14ac:dyDescent="0.25">
      <c r="A15" s="21" t="s">
        <v>67</v>
      </c>
      <c r="B15" s="20">
        <v>3</v>
      </c>
      <c r="C15" s="20">
        <v>9</v>
      </c>
      <c r="D15" s="20">
        <v>8</v>
      </c>
      <c r="E15" s="20">
        <v>5</v>
      </c>
      <c r="F15" s="20">
        <v>8</v>
      </c>
      <c r="G15" s="20">
        <v>1</v>
      </c>
      <c r="H15" s="20">
        <v>8</v>
      </c>
      <c r="I15" s="20">
        <v>4</v>
      </c>
      <c r="J15" s="20">
        <v>13730</v>
      </c>
    </row>
    <row r="16" spans="1:12" x14ac:dyDescent="0.25">
      <c r="A16" s="21" t="s">
        <v>68</v>
      </c>
      <c r="B16" s="20">
        <v>4</v>
      </c>
      <c r="C16" s="20">
        <v>2</v>
      </c>
      <c r="D16" s="20">
        <v>2</v>
      </c>
      <c r="E16" s="20">
        <v>5</v>
      </c>
      <c r="F16" s="20">
        <v>4</v>
      </c>
      <c r="G16" s="20">
        <v>1</v>
      </c>
      <c r="H16" s="20">
        <v>1</v>
      </c>
      <c r="I16" s="20">
        <v>8</v>
      </c>
      <c r="J16" s="20">
        <v>29270</v>
      </c>
    </row>
    <row r="17" spans="1:10" x14ac:dyDescent="0.25">
      <c r="A17" s="21" t="s">
        <v>69</v>
      </c>
      <c r="B17" s="20">
        <v>10</v>
      </c>
      <c r="C17" s="20">
        <v>7</v>
      </c>
      <c r="D17" s="20">
        <v>8</v>
      </c>
      <c r="E17" s="20">
        <v>2</v>
      </c>
      <c r="F17" s="20">
        <v>4</v>
      </c>
      <c r="G17" s="20">
        <v>1</v>
      </c>
      <c r="H17" s="20">
        <v>4</v>
      </c>
      <c r="I17" s="20">
        <v>7</v>
      </c>
      <c r="J17" s="20">
        <v>19990</v>
      </c>
    </row>
    <row r="18" spans="1:10" x14ac:dyDescent="0.25">
      <c r="A18" s="21" t="s">
        <v>70</v>
      </c>
      <c r="B18" s="20">
        <v>10</v>
      </c>
      <c r="C18" s="20">
        <v>11</v>
      </c>
      <c r="D18" s="20">
        <v>8</v>
      </c>
      <c r="E18" s="20">
        <v>5</v>
      </c>
      <c r="F18" s="20">
        <v>11</v>
      </c>
      <c r="G18" s="20">
        <v>10</v>
      </c>
      <c r="H18" s="20">
        <v>8</v>
      </c>
      <c r="I18" s="20">
        <v>11</v>
      </c>
      <c r="J18" s="20">
        <v>4040</v>
      </c>
    </row>
    <row r="20" spans="1:10" ht="30" x14ac:dyDescent="0.25">
      <c r="A20" s="20" t="s">
        <v>72</v>
      </c>
      <c r="B20" s="21" t="s">
        <v>51</v>
      </c>
      <c r="C20" s="21" t="s">
        <v>52</v>
      </c>
      <c r="D20" s="21" t="s">
        <v>53</v>
      </c>
      <c r="E20" s="21" t="s">
        <v>54</v>
      </c>
      <c r="F20" s="21" t="s">
        <v>55</v>
      </c>
      <c r="G20" s="21" t="s">
        <v>56</v>
      </c>
      <c r="H20" s="21" t="s">
        <v>57</v>
      </c>
      <c r="I20" s="21" t="s">
        <v>58</v>
      </c>
    </row>
    <row r="21" spans="1:10" ht="45" x14ac:dyDescent="0.25">
      <c r="A21" s="21" t="s">
        <v>73</v>
      </c>
      <c r="B21" s="20" t="s">
        <v>133</v>
      </c>
      <c r="C21" s="20" t="s">
        <v>134</v>
      </c>
      <c r="D21" s="20" t="s">
        <v>135</v>
      </c>
      <c r="E21" s="20" t="s">
        <v>136</v>
      </c>
      <c r="F21" s="20" t="s">
        <v>137</v>
      </c>
      <c r="G21" s="20" t="s">
        <v>135</v>
      </c>
      <c r="H21" s="20" t="s">
        <v>138</v>
      </c>
      <c r="I21" s="20" t="s">
        <v>139</v>
      </c>
    </row>
    <row r="22" spans="1:10" ht="45" x14ac:dyDescent="0.25">
      <c r="A22" s="21" t="s">
        <v>75</v>
      </c>
      <c r="B22" s="20" t="s">
        <v>135</v>
      </c>
      <c r="C22" s="20" t="s">
        <v>135</v>
      </c>
      <c r="D22" s="20" t="s">
        <v>135</v>
      </c>
      <c r="E22" s="20" t="s">
        <v>136</v>
      </c>
      <c r="F22" s="20" t="s">
        <v>140</v>
      </c>
      <c r="G22" s="20" t="s">
        <v>135</v>
      </c>
      <c r="H22" s="20" t="s">
        <v>135</v>
      </c>
      <c r="I22" s="20" t="s">
        <v>139</v>
      </c>
    </row>
    <row r="23" spans="1:10" ht="45" x14ac:dyDescent="0.25">
      <c r="A23" s="21" t="s">
        <v>76</v>
      </c>
      <c r="B23" s="20" t="s">
        <v>135</v>
      </c>
      <c r="C23" s="20" t="s">
        <v>135</v>
      </c>
      <c r="D23" s="20" t="s">
        <v>135</v>
      </c>
      <c r="E23" s="20" t="s">
        <v>135</v>
      </c>
      <c r="F23" s="20" t="s">
        <v>140</v>
      </c>
      <c r="G23" s="20" t="s">
        <v>135</v>
      </c>
      <c r="H23" s="20" t="s">
        <v>135</v>
      </c>
      <c r="I23" s="20" t="s">
        <v>139</v>
      </c>
    </row>
    <row r="24" spans="1:10" ht="45" x14ac:dyDescent="0.25">
      <c r="A24" s="21" t="s">
        <v>77</v>
      </c>
      <c r="B24" s="20" t="s">
        <v>135</v>
      </c>
      <c r="C24" s="20" t="s">
        <v>135</v>
      </c>
      <c r="D24" s="20" t="s">
        <v>135</v>
      </c>
      <c r="E24" s="20" t="s">
        <v>135</v>
      </c>
      <c r="F24" s="20" t="s">
        <v>140</v>
      </c>
      <c r="G24" s="20" t="s">
        <v>135</v>
      </c>
      <c r="H24" s="20" t="s">
        <v>135</v>
      </c>
      <c r="I24" s="20" t="s">
        <v>141</v>
      </c>
    </row>
    <row r="25" spans="1:10" ht="45" x14ac:dyDescent="0.25">
      <c r="A25" s="21" t="s">
        <v>78</v>
      </c>
      <c r="B25" s="20" t="s">
        <v>135</v>
      </c>
      <c r="C25" s="20" t="s">
        <v>135</v>
      </c>
      <c r="D25" s="20" t="s">
        <v>135</v>
      </c>
      <c r="E25" s="20" t="s">
        <v>135</v>
      </c>
      <c r="F25" s="20" t="s">
        <v>135</v>
      </c>
      <c r="G25" s="20" t="s">
        <v>135</v>
      </c>
      <c r="H25" s="20" t="s">
        <v>135</v>
      </c>
      <c r="I25" s="20" t="s">
        <v>141</v>
      </c>
    </row>
    <row r="26" spans="1:10" ht="45" x14ac:dyDescent="0.25">
      <c r="A26" s="21" t="s">
        <v>79</v>
      </c>
      <c r="B26" s="20" t="s">
        <v>135</v>
      </c>
      <c r="C26" s="20" t="s">
        <v>135</v>
      </c>
      <c r="D26" s="20" t="s">
        <v>135</v>
      </c>
      <c r="E26" s="20" t="s">
        <v>135</v>
      </c>
      <c r="F26" s="20" t="s">
        <v>135</v>
      </c>
      <c r="G26" s="20" t="s">
        <v>135</v>
      </c>
      <c r="H26" s="20" t="s">
        <v>135</v>
      </c>
      <c r="I26" s="20" t="s">
        <v>141</v>
      </c>
    </row>
    <row r="27" spans="1:10" ht="45" x14ac:dyDescent="0.25">
      <c r="A27" s="21" t="s">
        <v>80</v>
      </c>
      <c r="B27" s="20" t="s">
        <v>135</v>
      </c>
      <c r="C27" s="20" t="s">
        <v>135</v>
      </c>
      <c r="D27" s="20" t="s">
        <v>135</v>
      </c>
      <c r="E27" s="20" t="s">
        <v>135</v>
      </c>
      <c r="F27" s="20" t="s">
        <v>135</v>
      </c>
      <c r="G27" s="20" t="s">
        <v>135</v>
      </c>
      <c r="H27" s="20" t="s">
        <v>135</v>
      </c>
      <c r="I27" s="20" t="s">
        <v>141</v>
      </c>
    </row>
    <row r="28" spans="1:10" ht="45" x14ac:dyDescent="0.25">
      <c r="A28" s="21" t="s">
        <v>81</v>
      </c>
      <c r="B28" s="20" t="s">
        <v>135</v>
      </c>
      <c r="C28" s="20" t="s">
        <v>135</v>
      </c>
      <c r="D28" s="20" t="s">
        <v>135</v>
      </c>
      <c r="E28" s="20" t="s">
        <v>135</v>
      </c>
      <c r="F28" s="20" t="s">
        <v>135</v>
      </c>
      <c r="G28" s="20" t="s">
        <v>135</v>
      </c>
      <c r="H28" s="20" t="s">
        <v>135</v>
      </c>
      <c r="I28" s="20" t="s">
        <v>141</v>
      </c>
    </row>
    <row r="29" spans="1:10" ht="45" x14ac:dyDescent="0.25">
      <c r="A29" s="21" t="s">
        <v>82</v>
      </c>
      <c r="B29" s="20" t="s">
        <v>135</v>
      </c>
      <c r="C29" s="20" t="s">
        <v>135</v>
      </c>
      <c r="D29" s="20" t="s">
        <v>135</v>
      </c>
      <c r="E29" s="20" t="s">
        <v>135</v>
      </c>
      <c r="F29" s="20" t="s">
        <v>135</v>
      </c>
      <c r="G29" s="20" t="s">
        <v>135</v>
      </c>
      <c r="H29" s="20" t="s">
        <v>135</v>
      </c>
      <c r="I29" s="20" t="s">
        <v>142</v>
      </c>
    </row>
    <row r="30" spans="1:10" ht="45" x14ac:dyDescent="0.25">
      <c r="A30" s="21" t="s">
        <v>83</v>
      </c>
      <c r="B30" s="20" t="s">
        <v>135</v>
      </c>
      <c r="C30" s="20" t="s">
        <v>135</v>
      </c>
      <c r="D30" s="20" t="s">
        <v>135</v>
      </c>
      <c r="E30" s="20" t="s">
        <v>135</v>
      </c>
      <c r="F30" s="20" t="s">
        <v>135</v>
      </c>
      <c r="G30" s="20" t="s">
        <v>135</v>
      </c>
      <c r="H30" s="20" t="s">
        <v>135</v>
      </c>
      <c r="I30" s="20" t="s">
        <v>143</v>
      </c>
    </row>
    <row r="31" spans="1:10" ht="45" x14ac:dyDescent="0.25">
      <c r="A31" s="21" t="s">
        <v>84</v>
      </c>
      <c r="B31" s="20" t="s">
        <v>135</v>
      </c>
      <c r="C31" s="20" t="s">
        <v>135</v>
      </c>
      <c r="D31" s="20" t="s">
        <v>135</v>
      </c>
      <c r="E31" s="20" t="s">
        <v>135</v>
      </c>
      <c r="F31" s="20" t="s">
        <v>135</v>
      </c>
      <c r="G31" s="20" t="s">
        <v>135</v>
      </c>
      <c r="H31" s="20" t="s">
        <v>135</v>
      </c>
      <c r="I31" s="20" t="s">
        <v>144</v>
      </c>
    </row>
    <row r="33" spans="1:13" ht="30" x14ac:dyDescent="0.25">
      <c r="A33" s="20" t="s">
        <v>86</v>
      </c>
      <c r="B33" s="21" t="s">
        <v>51</v>
      </c>
      <c r="C33" s="21" t="s">
        <v>52</v>
      </c>
      <c r="D33" s="21" t="s">
        <v>53</v>
      </c>
      <c r="E33" s="21" t="s">
        <v>54</v>
      </c>
      <c r="F33" s="21" t="s">
        <v>55</v>
      </c>
      <c r="G33" s="21" t="s">
        <v>56</v>
      </c>
      <c r="H33" s="21" t="s">
        <v>57</v>
      </c>
      <c r="I33" s="21" t="s">
        <v>58</v>
      </c>
    </row>
    <row r="34" spans="1:13" x14ac:dyDescent="0.25">
      <c r="A34" s="21" t="s">
        <v>73</v>
      </c>
      <c r="B34" s="20">
        <v>8720</v>
      </c>
      <c r="C34" s="20">
        <v>8850</v>
      </c>
      <c r="D34" s="20">
        <v>0</v>
      </c>
      <c r="E34" s="20">
        <v>3660</v>
      </c>
      <c r="F34" s="20">
        <v>8940</v>
      </c>
      <c r="G34" s="20">
        <v>0</v>
      </c>
      <c r="H34" s="20">
        <v>12940</v>
      </c>
      <c r="I34" s="20">
        <v>20390</v>
      </c>
    </row>
    <row r="35" spans="1:13" x14ac:dyDescent="0.25">
      <c r="A35" s="21" t="s">
        <v>75</v>
      </c>
      <c r="B35" s="20">
        <v>0</v>
      </c>
      <c r="C35" s="20">
        <v>0</v>
      </c>
      <c r="D35" s="20">
        <v>0</v>
      </c>
      <c r="E35" s="20">
        <v>3660</v>
      </c>
      <c r="F35" s="20">
        <v>2600</v>
      </c>
      <c r="G35" s="20">
        <v>0</v>
      </c>
      <c r="H35" s="20">
        <v>0</v>
      </c>
      <c r="I35" s="20">
        <v>20390</v>
      </c>
    </row>
    <row r="36" spans="1:13" x14ac:dyDescent="0.25">
      <c r="A36" s="21" t="s">
        <v>76</v>
      </c>
      <c r="B36" s="20">
        <v>0</v>
      </c>
      <c r="C36" s="20">
        <v>0</v>
      </c>
      <c r="D36" s="20">
        <v>0</v>
      </c>
      <c r="E36" s="20">
        <v>0</v>
      </c>
      <c r="F36" s="20">
        <v>2600</v>
      </c>
      <c r="G36" s="20">
        <v>0</v>
      </c>
      <c r="H36" s="20">
        <v>0</v>
      </c>
      <c r="I36" s="20">
        <v>20390</v>
      </c>
    </row>
    <row r="37" spans="1:13" x14ac:dyDescent="0.25">
      <c r="A37" s="21" t="s">
        <v>77</v>
      </c>
      <c r="B37" s="20">
        <v>0</v>
      </c>
      <c r="C37" s="20">
        <v>0</v>
      </c>
      <c r="D37" s="20">
        <v>0</v>
      </c>
      <c r="E37" s="20">
        <v>0</v>
      </c>
      <c r="F37" s="20">
        <v>2600</v>
      </c>
      <c r="G37" s="20">
        <v>0</v>
      </c>
      <c r="H37" s="20">
        <v>0</v>
      </c>
      <c r="I37" s="20">
        <v>13730</v>
      </c>
    </row>
    <row r="38" spans="1:13" x14ac:dyDescent="0.25">
      <c r="A38" s="21" t="s">
        <v>78</v>
      </c>
      <c r="B38" s="20">
        <v>0</v>
      </c>
      <c r="C38" s="20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13730</v>
      </c>
    </row>
    <row r="39" spans="1:13" x14ac:dyDescent="0.25">
      <c r="A39" s="21" t="s">
        <v>79</v>
      </c>
      <c r="B39" s="20">
        <v>0</v>
      </c>
      <c r="C39" s="20">
        <v>0</v>
      </c>
      <c r="D39" s="20">
        <v>0</v>
      </c>
      <c r="E39" s="20">
        <v>0</v>
      </c>
      <c r="F39" s="20">
        <v>0</v>
      </c>
      <c r="G39" s="20">
        <v>0</v>
      </c>
      <c r="H39" s="20">
        <v>0</v>
      </c>
      <c r="I39" s="20">
        <v>13730</v>
      </c>
    </row>
    <row r="40" spans="1:13" x14ac:dyDescent="0.25">
      <c r="A40" s="21" t="s">
        <v>80</v>
      </c>
      <c r="B40" s="20">
        <v>0</v>
      </c>
      <c r="C40" s="20">
        <v>0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0">
        <v>13730</v>
      </c>
    </row>
    <row r="41" spans="1:13" x14ac:dyDescent="0.25">
      <c r="A41" s="21" t="s">
        <v>81</v>
      </c>
      <c r="B41" s="20">
        <v>0</v>
      </c>
      <c r="C41" s="20">
        <v>0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13730</v>
      </c>
    </row>
    <row r="42" spans="1:13" x14ac:dyDescent="0.25">
      <c r="A42" s="21" t="s">
        <v>82</v>
      </c>
      <c r="B42" s="20">
        <v>0</v>
      </c>
      <c r="C42" s="20">
        <v>0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0">
        <v>13600</v>
      </c>
    </row>
    <row r="43" spans="1:13" x14ac:dyDescent="0.25">
      <c r="A43" s="21" t="s">
        <v>83</v>
      </c>
      <c r="B43" s="20">
        <v>0</v>
      </c>
      <c r="C43" s="20">
        <v>0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0">
        <v>9190</v>
      </c>
    </row>
    <row r="44" spans="1:13" x14ac:dyDescent="0.25">
      <c r="A44" s="21" t="s">
        <v>84</v>
      </c>
      <c r="B44" s="20">
        <v>0</v>
      </c>
      <c r="C44" s="20">
        <v>0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0">
        <v>4040</v>
      </c>
    </row>
    <row r="46" spans="1:13" ht="30" x14ac:dyDescent="0.25">
      <c r="A46" s="20" t="s">
        <v>87</v>
      </c>
      <c r="B46" s="21" t="s">
        <v>51</v>
      </c>
      <c r="C46" s="21" t="s">
        <v>52</v>
      </c>
      <c r="D46" s="21" t="s">
        <v>53</v>
      </c>
      <c r="E46" s="21" t="s">
        <v>54</v>
      </c>
      <c r="F46" s="21" t="s">
        <v>55</v>
      </c>
      <c r="G46" s="21" t="s">
        <v>56</v>
      </c>
      <c r="H46" s="21" t="s">
        <v>57</v>
      </c>
      <c r="I46" s="21" t="s">
        <v>58</v>
      </c>
      <c r="J46" s="21" t="s">
        <v>88</v>
      </c>
      <c r="K46" s="21" t="s">
        <v>89</v>
      </c>
      <c r="L46" s="21" t="s">
        <v>90</v>
      </c>
      <c r="M46" s="21" t="s">
        <v>91</v>
      </c>
    </row>
    <row r="47" spans="1:13" x14ac:dyDescent="0.25">
      <c r="A47" s="21" t="s">
        <v>60</v>
      </c>
      <c r="B47" s="20">
        <v>0</v>
      </c>
      <c r="C47" s="20">
        <v>0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0">
        <v>13600</v>
      </c>
      <c r="J47" s="20">
        <v>13600</v>
      </c>
      <c r="K47" s="20">
        <v>13600</v>
      </c>
      <c r="L47" s="31">
        <v>0</v>
      </c>
      <c r="M47" s="20">
        <v>0</v>
      </c>
    </row>
    <row r="48" spans="1:13" x14ac:dyDescent="0.25">
      <c r="A48" s="21" t="s">
        <v>61</v>
      </c>
      <c r="B48" s="20">
        <v>0</v>
      </c>
      <c r="C48" s="20">
        <v>0</v>
      </c>
      <c r="D48" s="20">
        <v>0</v>
      </c>
      <c r="E48" s="20">
        <v>0</v>
      </c>
      <c r="F48" s="20">
        <v>2600</v>
      </c>
      <c r="G48" s="20">
        <v>0</v>
      </c>
      <c r="H48" s="20">
        <v>0</v>
      </c>
      <c r="I48" s="20">
        <v>20390</v>
      </c>
      <c r="J48" s="20">
        <v>22990</v>
      </c>
      <c r="K48" s="20">
        <v>22990</v>
      </c>
      <c r="L48" s="31">
        <v>0</v>
      </c>
      <c r="M48" s="20">
        <v>0</v>
      </c>
    </row>
    <row r="49" spans="1:17" x14ac:dyDescent="0.25">
      <c r="A49" s="21" t="s">
        <v>62</v>
      </c>
      <c r="B49" s="20">
        <v>0</v>
      </c>
      <c r="C49" s="20">
        <v>0</v>
      </c>
      <c r="D49" s="20">
        <v>0</v>
      </c>
      <c r="E49" s="20">
        <v>3660</v>
      </c>
      <c r="F49" s="20">
        <v>8940</v>
      </c>
      <c r="G49" s="20">
        <v>0</v>
      </c>
      <c r="H49" s="20">
        <v>0</v>
      </c>
      <c r="I49" s="20">
        <v>20390</v>
      </c>
      <c r="J49" s="20">
        <v>32990</v>
      </c>
      <c r="K49" s="20">
        <v>32990</v>
      </c>
      <c r="L49" s="31">
        <v>0</v>
      </c>
      <c r="M49" s="20">
        <v>0</v>
      </c>
    </row>
    <row r="50" spans="1:17" x14ac:dyDescent="0.25">
      <c r="A50" s="21" t="s">
        <v>63</v>
      </c>
      <c r="B50" s="20">
        <v>8720</v>
      </c>
      <c r="C50" s="20">
        <v>0</v>
      </c>
      <c r="D50" s="20">
        <v>0</v>
      </c>
      <c r="E50" s="20">
        <v>3660</v>
      </c>
      <c r="F50" s="20">
        <v>8940</v>
      </c>
      <c r="G50" s="20">
        <v>0</v>
      </c>
      <c r="H50" s="20">
        <v>12940</v>
      </c>
      <c r="I50" s="20">
        <v>13730</v>
      </c>
      <c r="J50" s="20">
        <v>47990</v>
      </c>
      <c r="K50" s="20">
        <v>47990</v>
      </c>
      <c r="L50" s="31">
        <v>0</v>
      </c>
      <c r="M50" s="20">
        <v>0</v>
      </c>
    </row>
    <row r="51" spans="1:17" x14ac:dyDescent="0.25">
      <c r="A51" s="21" t="s">
        <v>64</v>
      </c>
      <c r="B51" s="20">
        <v>0</v>
      </c>
      <c r="C51" s="20">
        <v>0</v>
      </c>
      <c r="D51" s="20">
        <v>0</v>
      </c>
      <c r="E51" s="20">
        <v>0</v>
      </c>
      <c r="F51" s="20">
        <v>2600</v>
      </c>
      <c r="G51" s="20">
        <v>0</v>
      </c>
      <c r="H51" s="20">
        <v>0</v>
      </c>
      <c r="I51" s="20">
        <v>9190</v>
      </c>
      <c r="J51" s="20">
        <v>11790</v>
      </c>
      <c r="K51" s="20">
        <v>11790</v>
      </c>
      <c r="L51" s="31">
        <v>0</v>
      </c>
      <c r="M51" s="20">
        <v>0</v>
      </c>
    </row>
    <row r="52" spans="1:17" x14ac:dyDescent="0.25">
      <c r="A52" s="21" t="s">
        <v>65</v>
      </c>
      <c r="B52" s="20">
        <v>8720</v>
      </c>
      <c r="C52" s="20">
        <v>8850</v>
      </c>
      <c r="D52" s="20">
        <v>0</v>
      </c>
      <c r="E52" s="20">
        <v>3660</v>
      </c>
      <c r="F52" s="20">
        <v>8940</v>
      </c>
      <c r="G52" s="20">
        <v>0</v>
      </c>
      <c r="H52" s="20">
        <v>0</v>
      </c>
      <c r="I52" s="20">
        <v>13730</v>
      </c>
      <c r="J52" s="20">
        <v>43900</v>
      </c>
      <c r="K52" s="20">
        <v>43900</v>
      </c>
      <c r="L52" s="31">
        <v>0</v>
      </c>
      <c r="M52" s="20">
        <v>0</v>
      </c>
    </row>
    <row r="53" spans="1:17" x14ac:dyDescent="0.25">
      <c r="A53" s="21" t="s">
        <v>66</v>
      </c>
      <c r="B53" s="20">
        <v>0</v>
      </c>
      <c r="C53" s="20">
        <v>0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0">
        <v>20390</v>
      </c>
      <c r="J53" s="20">
        <v>20390</v>
      </c>
      <c r="K53" s="20">
        <v>20390</v>
      </c>
      <c r="L53" s="31">
        <v>0</v>
      </c>
      <c r="M53" s="20">
        <v>0</v>
      </c>
    </row>
    <row r="54" spans="1:17" x14ac:dyDescent="0.25">
      <c r="A54" s="21" t="s">
        <v>67</v>
      </c>
      <c r="B54" s="20">
        <v>0</v>
      </c>
      <c r="C54" s="20">
        <v>0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0">
        <v>13730</v>
      </c>
      <c r="J54" s="20">
        <v>13730</v>
      </c>
      <c r="K54" s="20">
        <v>13730</v>
      </c>
      <c r="L54" s="31">
        <v>0</v>
      </c>
      <c r="M54" s="20">
        <v>0</v>
      </c>
    </row>
    <row r="55" spans="1:17" x14ac:dyDescent="0.25">
      <c r="A55" s="21" t="s">
        <v>68</v>
      </c>
      <c r="B55" s="20">
        <v>0</v>
      </c>
      <c r="C55" s="20">
        <v>0</v>
      </c>
      <c r="D55" s="20">
        <v>0</v>
      </c>
      <c r="E55" s="20">
        <v>0</v>
      </c>
      <c r="F55" s="20">
        <v>2600</v>
      </c>
      <c r="G55" s="20">
        <v>0</v>
      </c>
      <c r="H55" s="20">
        <v>12940</v>
      </c>
      <c r="I55" s="20">
        <v>13730</v>
      </c>
      <c r="J55" s="20">
        <v>29270</v>
      </c>
      <c r="K55" s="20">
        <v>29270</v>
      </c>
      <c r="L55" s="31">
        <v>0</v>
      </c>
      <c r="M55" s="20">
        <v>0</v>
      </c>
    </row>
    <row r="56" spans="1:17" x14ac:dyDescent="0.25">
      <c r="A56" s="21" t="s">
        <v>69</v>
      </c>
      <c r="B56" s="20">
        <v>0</v>
      </c>
      <c r="C56" s="20">
        <v>0</v>
      </c>
      <c r="D56" s="20">
        <v>0</v>
      </c>
      <c r="E56" s="20">
        <v>3660</v>
      </c>
      <c r="F56" s="20">
        <v>2600</v>
      </c>
      <c r="G56" s="20">
        <v>0</v>
      </c>
      <c r="H56" s="20">
        <v>0</v>
      </c>
      <c r="I56" s="20">
        <v>13730</v>
      </c>
      <c r="J56" s="20">
        <v>19990</v>
      </c>
      <c r="K56" s="20">
        <v>19990</v>
      </c>
      <c r="L56" s="31">
        <v>0</v>
      </c>
      <c r="M56" s="20">
        <v>0</v>
      </c>
    </row>
    <row r="57" spans="1:17" x14ac:dyDescent="0.25">
      <c r="A57" s="21" t="s">
        <v>70</v>
      </c>
      <c r="B57" s="20">
        <v>0</v>
      </c>
      <c r="C57" s="20">
        <v>0</v>
      </c>
      <c r="D57" s="20">
        <v>0</v>
      </c>
      <c r="E57" s="20">
        <v>0</v>
      </c>
      <c r="F57" s="20">
        <v>0</v>
      </c>
      <c r="G57" s="20">
        <v>0</v>
      </c>
      <c r="H57" s="20">
        <v>0</v>
      </c>
      <c r="I57" s="20">
        <v>4040</v>
      </c>
      <c r="J57" s="20">
        <v>4040</v>
      </c>
      <c r="K57" s="20">
        <v>4040</v>
      </c>
      <c r="L57" s="31">
        <v>0</v>
      </c>
      <c r="M57" s="20">
        <v>0</v>
      </c>
    </row>
    <row r="59" spans="1:17" ht="30" x14ac:dyDescent="0.25">
      <c r="A59" s="22" t="s">
        <v>92</v>
      </c>
      <c r="B59" s="23">
        <v>63500</v>
      </c>
    </row>
    <row r="60" spans="1:17" ht="30" x14ac:dyDescent="0.25">
      <c r="A60" s="22" t="s">
        <v>145</v>
      </c>
      <c r="B60" s="23">
        <v>4040</v>
      </c>
      <c r="L60" s="1" t="s">
        <v>146</v>
      </c>
    </row>
    <row r="61" spans="1:17" ht="30" x14ac:dyDescent="0.25">
      <c r="A61" s="22" t="s">
        <v>94</v>
      </c>
      <c r="B61" s="23">
        <v>260680</v>
      </c>
    </row>
    <row r="62" spans="1:17" ht="30" x14ac:dyDescent="0.25">
      <c r="A62" s="22" t="s">
        <v>95</v>
      </c>
      <c r="B62" s="23">
        <v>260680</v>
      </c>
      <c r="L62" s="36" t="s">
        <v>150</v>
      </c>
      <c r="M62" s="36"/>
      <c r="N62" s="36"/>
      <c r="O62" s="36"/>
      <c r="P62" s="36"/>
      <c r="Q62" s="36"/>
    </row>
    <row r="63" spans="1:17" ht="45" x14ac:dyDescent="0.25">
      <c r="A63" s="22" t="s">
        <v>96</v>
      </c>
      <c r="B63" s="23">
        <v>0</v>
      </c>
      <c r="L63" s="37" t="s">
        <v>149</v>
      </c>
      <c r="M63" s="36"/>
      <c r="N63" s="36"/>
      <c r="O63" s="36"/>
      <c r="P63" s="36"/>
      <c r="Q63" s="36"/>
    </row>
    <row r="64" spans="1:17" ht="45" x14ac:dyDescent="0.25">
      <c r="A64" s="22" t="s">
        <v>97</v>
      </c>
      <c r="B64" s="23"/>
    </row>
    <row r="65" spans="1:2" ht="45" x14ac:dyDescent="0.25">
      <c r="A65" s="22" t="s">
        <v>98</v>
      </c>
      <c r="B65" s="23"/>
    </row>
    <row r="66" spans="1:2" ht="45" x14ac:dyDescent="0.25">
      <c r="A66" s="22" t="s">
        <v>99</v>
      </c>
      <c r="B66" s="23">
        <v>0</v>
      </c>
    </row>
    <row r="68" spans="1:2" x14ac:dyDescent="0.25">
      <c r="A68" s="24" t="s">
        <v>100</v>
      </c>
    </row>
    <row r="70" spans="1:2" x14ac:dyDescent="0.25">
      <c r="A70" t="s">
        <v>101</v>
      </c>
    </row>
    <row r="71" spans="1:2" x14ac:dyDescent="0.25">
      <c r="A71" t="s">
        <v>103</v>
      </c>
    </row>
  </sheetData>
  <hyperlinks>
    <hyperlink ref="A68" r:id="rId1" display="https://miau.my-x.hu/myx-free/coco/test/639974620231129191321.html" xr:uid="{6FB5FC0B-2259-4DBB-BE5F-D0DE9E62EB5E}"/>
    <hyperlink ref="L63" r:id="rId2" xr:uid="{0BC95F6D-FAE9-41BE-B480-86B449C1BE75}"/>
  </hyperlinks>
  <pageMargins left="0.7" right="0.7" top="0.75" bottom="0.75" header="0.3" footer="0.3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AAC2D-FF80-4F4D-95C5-0D53A2B64219}">
  <dimension ref="A1:K285"/>
  <sheetViews>
    <sheetView zoomScale="110" zoomScaleNormal="110" workbookViewId="0">
      <selection activeCell="J42" sqref="J42"/>
    </sheetView>
  </sheetViews>
  <sheetFormatPr defaultRowHeight="15" x14ac:dyDescent="0.25"/>
  <cols>
    <col min="10" max="10" width="11.140625" customWidth="1"/>
  </cols>
  <sheetData>
    <row r="1" spans="1:11" x14ac:dyDescent="0.25">
      <c r="A1" t="s">
        <v>152</v>
      </c>
      <c r="J1" t="s">
        <v>153</v>
      </c>
      <c r="K1" t="s">
        <v>154</v>
      </c>
    </row>
    <row r="2" spans="1:11" x14ac:dyDescent="0.25">
      <c r="A2">
        <v>4</v>
      </c>
      <c r="B2">
        <v>9</v>
      </c>
      <c r="C2">
        <v>7</v>
      </c>
      <c r="D2">
        <v>5</v>
      </c>
      <c r="E2">
        <v>8</v>
      </c>
      <c r="F2">
        <v>1</v>
      </c>
      <c r="G2">
        <v>8</v>
      </c>
      <c r="H2">
        <v>9</v>
      </c>
      <c r="I2" s="34">
        <v>0</v>
      </c>
      <c r="J2">
        <v>2020</v>
      </c>
      <c r="K2">
        <f>'Modell 2 (O12 nélkül)'!J8</f>
        <v>13600</v>
      </c>
    </row>
    <row r="3" spans="1:11" x14ac:dyDescent="0.25">
      <c r="A3">
        <v>4</v>
      </c>
      <c r="B3">
        <v>2</v>
      </c>
      <c r="C3">
        <v>2</v>
      </c>
      <c r="D3">
        <v>5</v>
      </c>
      <c r="E3">
        <v>4</v>
      </c>
      <c r="F3">
        <v>1</v>
      </c>
      <c r="G3">
        <v>4</v>
      </c>
      <c r="H3">
        <v>2</v>
      </c>
      <c r="I3">
        <v>22990</v>
      </c>
    </row>
    <row r="4" spans="1:11" x14ac:dyDescent="0.25">
      <c r="A4">
        <v>4</v>
      </c>
      <c r="B4">
        <v>2</v>
      </c>
      <c r="C4">
        <v>2</v>
      </c>
      <c r="D4">
        <v>2</v>
      </c>
      <c r="E4">
        <v>1</v>
      </c>
      <c r="F4">
        <v>1</v>
      </c>
      <c r="G4">
        <v>4</v>
      </c>
      <c r="H4">
        <v>3</v>
      </c>
      <c r="I4">
        <v>32990</v>
      </c>
    </row>
    <row r="5" spans="1:11" x14ac:dyDescent="0.25">
      <c r="A5">
        <v>1</v>
      </c>
      <c r="B5">
        <v>2</v>
      </c>
      <c r="C5">
        <v>2</v>
      </c>
      <c r="D5">
        <v>2</v>
      </c>
      <c r="E5">
        <v>1</v>
      </c>
      <c r="F5">
        <v>1</v>
      </c>
      <c r="G5">
        <v>1</v>
      </c>
      <c r="H5">
        <v>5</v>
      </c>
      <c r="I5">
        <v>47990</v>
      </c>
    </row>
    <row r="6" spans="1:11" x14ac:dyDescent="0.25">
      <c r="A6">
        <v>4</v>
      </c>
      <c r="B6">
        <v>8</v>
      </c>
      <c r="C6">
        <v>8</v>
      </c>
      <c r="D6">
        <v>5</v>
      </c>
      <c r="E6">
        <v>4</v>
      </c>
      <c r="F6">
        <v>10</v>
      </c>
      <c r="G6">
        <v>8</v>
      </c>
      <c r="H6">
        <v>10</v>
      </c>
      <c r="I6">
        <v>11790</v>
      </c>
    </row>
    <row r="7" spans="1:11" x14ac:dyDescent="0.25">
      <c r="A7">
        <v>1</v>
      </c>
      <c r="B7">
        <v>1</v>
      </c>
      <c r="C7">
        <v>1</v>
      </c>
      <c r="D7">
        <v>1</v>
      </c>
      <c r="E7">
        <v>1</v>
      </c>
      <c r="F7">
        <v>1</v>
      </c>
      <c r="G7">
        <v>3</v>
      </c>
      <c r="H7">
        <v>6</v>
      </c>
      <c r="I7">
        <v>43900</v>
      </c>
    </row>
    <row r="8" spans="1:11" x14ac:dyDescent="0.25">
      <c r="A8">
        <v>4</v>
      </c>
      <c r="B8">
        <v>2</v>
      </c>
      <c r="C8">
        <v>2</v>
      </c>
      <c r="D8">
        <v>5</v>
      </c>
      <c r="E8">
        <v>8</v>
      </c>
      <c r="F8">
        <v>1</v>
      </c>
      <c r="G8">
        <v>4</v>
      </c>
      <c r="H8">
        <v>1</v>
      </c>
      <c r="I8">
        <v>20390</v>
      </c>
    </row>
    <row r="9" spans="1:11" x14ac:dyDescent="0.25">
      <c r="A9">
        <v>3</v>
      </c>
      <c r="B9">
        <v>9</v>
      </c>
      <c r="C9">
        <v>8</v>
      </c>
      <c r="D9">
        <v>5</v>
      </c>
      <c r="E9">
        <v>8</v>
      </c>
      <c r="F9">
        <v>1</v>
      </c>
      <c r="G9">
        <v>8</v>
      </c>
      <c r="H9">
        <v>4</v>
      </c>
      <c r="I9">
        <v>13730</v>
      </c>
    </row>
    <row r="10" spans="1:11" x14ac:dyDescent="0.25">
      <c r="A10">
        <v>4</v>
      </c>
      <c r="B10">
        <v>2</v>
      </c>
      <c r="C10">
        <v>2</v>
      </c>
      <c r="D10">
        <v>5</v>
      </c>
      <c r="E10">
        <v>4</v>
      </c>
      <c r="F10">
        <v>1</v>
      </c>
      <c r="G10">
        <v>1</v>
      </c>
      <c r="H10">
        <v>8</v>
      </c>
      <c r="I10">
        <v>29270</v>
      </c>
    </row>
    <row r="11" spans="1:11" x14ac:dyDescent="0.25">
      <c r="A11">
        <v>10</v>
      </c>
      <c r="B11">
        <v>7</v>
      </c>
      <c r="C11">
        <v>8</v>
      </c>
      <c r="D11">
        <v>2</v>
      </c>
      <c r="E11">
        <v>4</v>
      </c>
      <c r="F11">
        <v>1</v>
      </c>
      <c r="G11">
        <v>4</v>
      </c>
      <c r="H11">
        <v>7</v>
      </c>
      <c r="I11">
        <v>19990</v>
      </c>
    </row>
    <row r="12" spans="1:11" x14ac:dyDescent="0.25">
      <c r="A12">
        <v>10</v>
      </c>
      <c r="B12">
        <v>11</v>
      </c>
      <c r="C12">
        <v>8</v>
      </c>
      <c r="D12">
        <v>5</v>
      </c>
      <c r="E12">
        <v>11</v>
      </c>
      <c r="F12">
        <v>10</v>
      </c>
      <c r="G12">
        <v>8</v>
      </c>
      <c r="H12">
        <v>11</v>
      </c>
      <c r="I12">
        <v>4040</v>
      </c>
    </row>
    <row r="14" spans="1:11" x14ac:dyDescent="0.25">
      <c r="A14" t="s">
        <v>155</v>
      </c>
      <c r="J14" t="s">
        <v>156</v>
      </c>
      <c r="K14" t="s">
        <v>154</v>
      </c>
    </row>
    <row r="15" spans="1:11" x14ac:dyDescent="0.25">
      <c r="A15">
        <v>4</v>
      </c>
      <c r="B15">
        <v>9</v>
      </c>
      <c r="C15">
        <v>7</v>
      </c>
      <c r="D15">
        <v>5</v>
      </c>
      <c r="E15">
        <v>8</v>
      </c>
      <c r="F15">
        <v>1</v>
      </c>
      <c r="G15">
        <v>8</v>
      </c>
      <c r="H15">
        <v>9</v>
      </c>
      <c r="I15" s="34">
        <v>99999</v>
      </c>
      <c r="J15">
        <v>45545.7</v>
      </c>
      <c r="K15">
        <f>'Modell 2 (O12 nélkül)'!J8</f>
        <v>13600</v>
      </c>
    </row>
    <row r="16" spans="1:11" x14ac:dyDescent="0.25">
      <c r="A16">
        <v>4</v>
      </c>
      <c r="B16">
        <v>2</v>
      </c>
      <c r="C16">
        <v>2</v>
      </c>
      <c r="D16">
        <v>5</v>
      </c>
      <c r="E16">
        <v>4</v>
      </c>
      <c r="F16">
        <v>1</v>
      </c>
      <c r="G16">
        <v>4</v>
      </c>
      <c r="H16">
        <v>2</v>
      </c>
      <c r="I16">
        <v>22990</v>
      </c>
    </row>
    <row r="17" spans="1:11" x14ac:dyDescent="0.25">
      <c r="A17">
        <v>4</v>
      </c>
      <c r="B17">
        <v>2</v>
      </c>
      <c r="C17">
        <v>2</v>
      </c>
      <c r="D17">
        <v>2</v>
      </c>
      <c r="E17">
        <v>1</v>
      </c>
      <c r="F17">
        <v>1</v>
      </c>
      <c r="G17">
        <v>4</v>
      </c>
      <c r="H17">
        <v>3</v>
      </c>
      <c r="I17">
        <v>32990</v>
      </c>
    </row>
    <row r="18" spans="1:11" x14ac:dyDescent="0.25">
      <c r="A18">
        <v>1</v>
      </c>
      <c r="B18">
        <v>2</v>
      </c>
      <c r="C18">
        <v>2</v>
      </c>
      <c r="D18">
        <v>2</v>
      </c>
      <c r="E18">
        <v>1</v>
      </c>
      <c r="F18">
        <v>1</v>
      </c>
      <c r="G18">
        <v>1</v>
      </c>
      <c r="H18">
        <v>5</v>
      </c>
      <c r="I18">
        <v>47990</v>
      </c>
    </row>
    <row r="19" spans="1:11" x14ac:dyDescent="0.25">
      <c r="A19">
        <v>4</v>
      </c>
      <c r="B19">
        <v>8</v>
      </c>
      <c r="C19">
        <v>8</v>
      </c>
      <c r="D19">
        <v>5</v>
      </c>
      <c r="E19">
        <v>4</v>
      </c>
      <c r="F19">
        <v>10</v>
      </c>
      <c r="G19">
        <v>8</v>
      </c>
      <c r="H19">
        <v>10</v>
      </c>
      <c r="I19">
        <v>11790</v>
      </c>
    </row>
    <row r="20" spans="1:11" x14ac:dyDescent="0.25">
      <c r="A20">
        <v>1</v>
      </c>
      <c r="B20">
        <v>1</v>
      </c>
      <c r="C20">
        <v>1</v>
      </c>
      <c r="D20">
        <v>1</v>
      </c>
      <c r="E20">
        <v>1</v>
      </c>
      <c r="F20">
        <v>1</v>
      </c>
      <c r="G20">
        <v>3</v>
      </c>
      <c r="H20">
        <v>6</v>
      </c>
      <c r="I20">
        <v>43900</v>
      </c>
    </row>
    <row r="21" spans="1:11" x14ac:dyDescent="0.25">
      <c r="A21">
        <v>4</v>
      </c>
      <c r="B21">
        <v>2</v>
      </c>
      <c r="C21">
        <v>2</v>
      </c>
      <c r="D21">
        <v>5</v>
      </c>
      <c r="E21">
        <v>8</v>
      </c>
      <c r="F21">
        <v>1</v>
      </c>
      <c r="G21">
        <v>4</v>
      </c>
      <c r="H21">
        <v>1</v>
      </c>
      <c r="I21">
        <v>20390</v>
      </c>
    </row>
    <row r="22" spans="1:11" x14ac:dyDescent="0.25">
      <c r="A22">
        <v>3</v>
      </c>
      <c r="B22">
        <v>9</v>
      </c>
      <c r="C22">
        <v>8</v>
      </c>
      <c r="D22">
        <v>5</v>
      </c>
      <c r="E22">
        <v>8</v>
      </c>
      <c r="F22">
        <v>1</v>
      </c>
      <c r="G22">
        <v>8</v>
      </c>
      <c r="H22">
        <v>4</v>
      </c>
      <c r="I22">
        <v>13730</v>
      </c>
    </row>
    <row r="23" spans="1:11" x14ac:dyDescent="0.25">
      <c r="A23">
        <v>4</v>
      </c>
      <c r="B23">
        <v>2</v>
      </c>
      <c r="C23">
        <v>2</v>
      </c>
      <c r="D23">
        <v>5</v>
      </c>
      <c r="E23">
        <v>4</v>
      </c>
      <c r="F23">
        <v>1</v>
      </c>
      <c r="G23">
        <v>1</v>
      </c>
      <c r="H23">
        <v>8</v>
      </c>
      <c r="I23">
        <v>29270</v>
      </c>
    </row>
    <row r="24" spans="1:11" x14ac:dyDescent="0.25">
      <c r="A24">
        <v>10</v>
      </c>
      <c r="B24">
        <v>7</v>
      </c>
      <c r="C24">
        <v>8</v>
      </c>
      <c r="D24">
        <v>2</v>
      </c>
      <c r="E24">
        <v>4</v>
      </c>
      <c r="F24">
        <v>1</v>
      </c>
      <c r="G24">
        <v>4</v>
      </c>
      <c r="H24">
        <v>7</v>
      </c>
      <c r="I24">
        <v>19990</v>
      </c>
    </row>
    <row r="25" spans="1:11" x14ac:dyDescent="0.25">
      <c r="A25">
        <v>10</v>
      </c>
      <c r="B25">
        <v>11</v>
      </c>
      <c r="C25">
        <v>8</v>
      </c>
      <c r="D25">
        <v>5</v>
      </c>
      <c r="E25">
        <v>11</v>
      </c>
      <c r="F25">
        <v>10</v>
      </c>
      <c r="G25">
        <v>8</v>
      </c>
      <c r="H25">
        <v>11</v>
      </c>
      <c r="I25">
        <v>4040</v>
      </c>
    </row>
    <row r="27" spans="1:11" x14ac:dyDescent="0.25">
      <c r="A27" t="s">
        <v>157</v>
      </c>
      <c r="J27" t="s">
        <v>153</v>
      </c>
      <c r="K27" t="s">
        <v>154</v>
      </c>
    </row>
    <row r="28" spans="1:11" x14ac:dyDescent="0.25">
      <c r="A28">
        <v>4</v>
      </c>
      <c r="B28">
        <v>9</v>
      </c>
      <c r="C28">
        <v>7</v>
      </c>
      <c r="D28">
        <v>5</v>
      </c>
      <c r="E28">
        <v>8</v>
      </c>
      <c r="F28">
        <v>1</v>
      </c>
      <c r="G28">
        <v>8</v>
      </c>
      <c r="H28">
        <v>9</v>
      </c>
      <c r="I28">
        <v>13600</v>
      </c>
    </row>
    <row r="29" spans="1:11" x14ac:dyDescent="0.25">
      <c r="A29">
        <v>4</v>
      </c>
      <c r="B29">
        <v>2</v>
      </c>
      <c r="C29">
        <v>2</v>
      </c>
      <c r="D29">
        <v>5</v>
      </c>
      <c r="E29">
        <v>4</v>
      </c>
      <c r="F29">
        <v>1</v>
      </c>
      <c r="G29">
        <v>4</v>
      </c>
      <c r="H29">
        <v>2</v>
      </c>
      <c r="I29" s="34">
        <v>0</v>
      </c>
      <c r="J29">
        <v>7847.5</v>
      </c>
      <c r="K29">
        <f>'Modell 2 (O12 nélkül)'!J9</f>
        <v>22990</v>
      </c>
    </row>
    <row r="30" spans="1:11" x14ac:dyDescent="0.25">
      <c r="A30">
        <v>4</v>
      </c>
      <c r="B30">
        <v>2</v>
      </c>
      <c r="C30">
        <v>2</v>
      </c>
      <c r="D30">
        <v>2</v>
      </c>
      <c r="E30">
        <v>1</v>
      </c>
      <c r="F30">
        <v>1</v>
      </c>
      <c r="G30">
        <v>4</v>
      </c>
      <c r="H30">
        <v>3</v>
      </c>
      <c r="I30">
        <v>32990</v>
      </c>
    </row>
    <row r="31" spans="1:11" x14ac:dyDescent="0.25">
      <c r="A31">
        <v>1</v>
      </c>
      <c r="B31">
        <v>2</v>
      </c>
      <c r="C31">
        <v>2</v>
      </c>
      <c r="D31">
        <v>2</v>
      </c>
      <c r="E31">
        <v>1</v>
      </c>
      <c r="F31">
        <v>1</v>
      </c>
      <c r="G31">
        <v>1</v>
      </c>
      <c r="H31">
        <v>5</v>
      </c>
      <c r="I31">
        <v>47990</v>
      </c>
    </row>
    <row r="32" spans="1:11" x14ac:dyDescent="0.25">
      <c r="A32">
        <v>4</v>
      </c>
      <c r="B32">
        <v>8</v>
      </c>
      <c r="C32">
        <v>8</v>
      </c>
      <c r="D32">
        <v>5</v>
      </c>
      <c r="E32">
        <v>4</v>
      </c>
      <c r="F32">
        <v>10</v>
      </c>
      <c r="G32">
        <v>8</v>
      </c>
      <c r="H32">
        <v>10</v>
      </c>
      <c r="I32">
        <v>11790</v>
      </c>
    </row>
    <row r="33" spans="1:11" x14ac:dyDescent="0.25">
      <c r="A33">
        <v>1</v>
      </c>
      <c r="B33">
        <v>1</v>
      </c>
      <c r="C33">
        <v>1</v>
      </c>
      <c r="D33">
        <v>1</v>
      </c>
      <c r="E33">
        <v>1</v>
      </c>
      <c r="F33">
        <v>1</v>
      </c>
      <c r="G33">
        <v>3</v>
      </c>
      <c r="H33">
        <v>6</v>
      </c>
      <c r="I33">
        <v>43900</v>
      </c>
    </row>
    <row r="34" spans="1:11" x14ac:dyDescent="0.25">
      <c r="A34">
        <v>4</v>
      </c>
      <c r="B34">
        <v>2</v>
      </c>
      <c r="C34">
        <v>2</v>
      </c>
      <c r="D34">
        <v>5</v>
      </c>
      <c r="E34">
        <v>8</v>
      </c>
      <c r="F34">
        <v>1</v>
      </c>
      <c r="G34">
        <v>4</v>
      </c>
      <c r="H34">
        <v>1</v>
      </c>
      <c r="I34">
        <v>20390</v>
      </c>
    </row>
    <row r="35" spans="1:11" x14ac:dyDescent="0.25">
      <c r="A35">
        <v>3</v>
      </c>
      <c r="B35">
        <v>9</v>
      </c>
      <c r="C35">
        <v>8</v>
      </c>
      <c r="D35">
        <v>5</v>
      </c>
      <c r="E35">
        <v>8</v>
      </c>
      <c r="F35">
        <v>1</v>
      </c>
      <c r="G35">
        <v>8</v>
      </c>
      <c r="H35">
        <v>4</v>
      </c>
      <c r="I35">
        <v>13730</v>
      </c>
    </row>
    <row r="36" spans="1:11" x14ac:dyDescent="0.25">
      <c r="A36">
        <v>4</v>
      </c>
      <c r="B36">
        <v>2</v>
      </c>
      <c r="C36">
        <v>2</v>
      </c>
      <c r="D36">
        <v>5</v>
      </c>
      <c r="E36">
        <v>4</v>
      </c>
      <c r="F36">
        <v>1</v>
      </c>
      <c r="G36">
        <v>1</v>
      </c>
      <c r="H36">
        <v>8</v>
      </c>
      <c r="I36">
        <v>29270</v>
      </c>
    </row>
    <row r="37" spans="1:11" x14ac:dyDescent="0.25">
      <c r="A37">
        <v>10</v>
      </c>
      <c r="B37">
        <v>7</v>
      </c>
      <c r="C37">
        <v>8</v>
      </c>
      <c r="D37">
        <v>2</v>
      </c>
      <c r="E37">
        <v>4</v>
      </c>
      <c r="F37">
        <v>1</v>
      </c>
      <c r="G37">
        <v>4</v>
      </c>
      <c r="H37">
        <v>7</v>
      </c>
      <c r="I37">
        <v>19990</v>
      </c>
    </row>
    <row r="38" spans="1:11" x14ac:dyDescent="0.25">
      <c r="A38">
        <v>10</v>
      </c>
      <c r="B38">
        <v>11</v>
      </c>
      <c r="C38">
        <v>8</v>
      </c>
      <c r="D38">
        <v>5</v>
      </c>
      <c r="E38">
        <v>11</v>
      </c>
      <c r="F38">
        <v>10</v>
      </c>
      <c r="G38">
        <v>8</v>
      </c>
      <c r="H38">
        <v>11</v>
      </c>
      <c r="I38">
        <v>4040</v>
      </c>
    </row>
    <row r="40" spans="1:11" x14ac:dyDescent="0.25">
      <c r="A40" t="s">
        <v>155</v>
      </c>
      <c r="J40" t="s">
        <v>156</v>
      </c>
      <c r="K40" t="s">
        <v>154</v>
      </c>
    </row>
    <row r="41" spans="1:11" x14ac:dyDescent="0.25">
      <c r="A41">
        <v>4</v>
      </c>
      <c r="B41">
        <v>9</v>
      </c>
      <c r="C41">
        <v>7</v>
      </c>
      <c r="D41">
        <v>5</v>
      </c>
      <c r="E41">
        <v>8</v>
      </c>
      <c r="F41">
        <v>1</v>
      </c>
      <c r="G41">
        <v>8</v>
      </c>
      <c r="H41">
        <v>9</v>
      </c>
      <c r="I41">
        <v>13600</v>
      </c>
    </row>
    <row r="42" spans="1:11" x14ac:dyDescent="0.25">
      <c r="A42">
        <v>4</v>
      </c>
      <c r="B42">
        <v>2</v>
      </c>
      <c r="C42">
        <v>2</v>
      </c>
      <c r="D42">
        <v>5</v>
      </c>
      <c r="E42">
        <v>4</v>
      </c>
      <c r="F42">
        <v>1</v>
      </c>
      <c r="G42">
        <v>4</v>
      </c>
      <c r="H42">
        <v>2</v>
      </c>
      <c r="I42" s="34">
        <v>99999</v>
      </c>
      <c r="J42">
        <v>64069.5</v>
      </c>
      <c r="K42">
        <f>'Modell 2 (O12 nélkül)'!J9</f>
        <v>22990</v>
      </c>
    </row>
    <row r="43" spans="1:11" x14ac:dyDescent="0.25">
      <c r="A43">
        <v>4</v>
      </c>
      <c r="B43">
        <v>2</v>
      </c>
      <c r="C43">
        <v>2</v>
      </c>
      <c r="D43">
        <v>2</v>
      </c>
      <c r="E43">
        <v>1</v>
      </c>
      <c r="F43">
        <v>1</v>
      </c>
      <c r="G43">
        <v>4</v>
      </c>
      <c r="H43">
        <v>3</v>
      </c>
      <c r="I43">
        <v>32990</v>
      </c>
    </row>
    <row r="44" spans="1:11" x14ac:dyDescent="0.25">
      <c r="A44">
        <v>1</v>
      </c>
      <c r="B44">
        <v>2</v>
      </c>
      <c r="C44">
        <v>2</v>
      </c>
      <c r="D44">
        <v>2</v>
      </c>
      <c r="E44">
        <v>1</v>
      </c>
      <c r="F44">
        <v>1</v>
      </c>
      <c r="G44">
        <v>1</v>
      </c>
      <c r="H44">
        <v>5</v>
      </c>
      <c r="I44">
        <v>47990</v>
      </c>
    </row>
    <row r="45" spans="1:11" x14ac:dyDescent="0.25">
      <c r="A45">
        <v>4</v>
      </c>
      <c r="B45">
        <v>8</v>
      </c>
      <c r="C45">
        <v>8</v>
      </c>
      <c r="D45">
        <v>5</v>
      </c>
      <c r="E45">
        <v>4</v>
      </c>
      <c r="F45">
        <v>10</v>
      </c>
      <c r="G45">
        <v>8</v>
      </c>
      <c r="H45">
        <v>10</v>
      </c>
      <c r="I45">
        <v>11790</v>
      </c>
    </row>
    <row r="46" spans="1:11" x14ac:dyDescent="0.25">
      <c r="A46">
        <v>1</v>
      </c>
      <c r="B46">
        <v>1</v>
      </c>
      <c r="C46">
        <v>1</v>
      </c>
      <c r="D46">
        <v>1</v>
      </c>
      <c r="E46">
        <v>1</v>
      </c>
      <c r="F46">
        <v>1</v>
      </c>
      <c r="G46">
        <v>3</v>
      </c>
      <c r="H46">
        <v>6</v>
      </c>
      <c r="I46">
        <v>43900</v>
      </c>
    </row>
    <row r="47" spans="1:11" x14ac:dyDescent="0.25">
      <c r="A47">
        <v>4</v>
      </c>
      <c r="B47">
        <v>2</v>
      </c>
      <c r="C47">
        <v>2</v>
      </c>
      <c r="D47">
        <v>5</v>
      </c>
      <c r="E47">
        <v>8</v>
      </c>
      <c r="F47">
        <v>1</v>
      </c>
      <c r="G47">
        <v>4</v>
      </c>
      <c r="H47">
        <v>1</v>
      </c>
      <c r="I47">
        <v>20390</v>
      </c>
    </row>
    <row r="48" spans="1:11" x14ac:dyDescent="0.25">
      <c r="A48">
        <v>3</v>
      </c>
      <c r="B48">
        <v>9</v>
      </c>
      <c r="C48">
        <v>8</v>
      </c>
      <c r="D48">
        <v>5</v>
      </c>
      <c r="E48">
        <v>8</v>
      </c>
      <c r="F48">
        <v>1</v>
      </c>
      <c r="G48">
        <v>8</v>
      </c>
      <c r="H48">
        <v>4</v>
      </c>
      <c r="I48">
        <v>13730</v>
      </c>
    </row>
    <row r="49" spans="1:11" x14ac:dyDescent="0.25">
      <c r="A49">
        <v>4</v>
      </c>
      <c r="B49">
        <v>2</v>
      </c>
      <c r="C49">
        <v>2</v>
      </c>
      <c r="D49">
        <v>5</v>
      </c>
      <c r="E49">
        <v>4</v>
      </c>
      <c r="F49">
        <v>1</v>
      </c>
      <c r="G49">
        <v>1</v>
      </c>
      <c r="H49">
        <v>8</v>
      </c>
      <c r="I49">
        <v>29270</v>
      </c>
    </row>
    <row r="50" spans="1:11" x14ac:dyDescent="0.25">
      <c r="A50">
        <v>10</v>
      </c>
      <c r="B50">
        <v>7</v>
      </c>
      <c r="C50">
        <v>8</v>
      </c>
      <c r="D50">
        <v>2</v>
      </c>
      <c r="E50">
        <v>4</v>
      </c>
      <c r="F50">
        <v>1</v>
      </c>
      <c r="G50">
        <v>4</v>
      </c>
      <c r="H50">
        <v>7</v>
      </c>
      <c r="I50">
        <v>19990</v>
      </c>
    </row>
    <row r="51" spans="1:11" x14ac:dyDescent="0.25">
      <c r="A51">
        <v>10</v>
      </c>
      <c r="B51">
        <v>11</v>
      </c>
      <c r="C51">
        <v>8</v>
      </c>
      <c r="D51">
        <v>5</v>
      </c>
      <c r="E51">
        <v>11</v>
      </c>
      <c r="F51">
        <v>10</v>
      </c>
      <c r="G51">
        <v>8</v>
      </c>
      <c r="H51">
        <v>11</v>
      </c>
      <c r="I51">
        <v>4040</v>
      </c>
    </row>
    <row r="53" spans="1:11" x14ac:dyDescent="0.25">
      <c r="A53" t="s">
        <v>158</v>
      </c>
      <c r="J53" t="s">
        <v>153</v>
      </c>
      <c r="K53" t="s">
        <v>154</v>
      </c>
    </row>
    <row r="54" spans="1:11" x14ac:dyDescent="0.25">
      <c r="A54">
        <v>4</v>
      </c>
      <c r="B54">
        <v>9</v>
      </c>
      <c r="C54">
        <v>7</v>
      </c>
      <c r="D54">
        <v>5</v>
      </c>
      <c r="E54">
        <v>8</v>
      </c>
      <c r="F54">
        <v>1</v>
      </c>
      <c r="G54">
        <v>8</v>
      </c>
      <c r="H54">
        <v>9</v>
      </c>
      <c r="I54">
        <v>13600</v>
      </c>
    </row>
    <row r="55" spans="1:11" x14ac:dyDescent="0.25">
      <c r="A55">
        <v>4</v>
      </c>
      <c r="B55">
        <v>2</v>
      </c>
      <c r="C55">
        <v>2</v>
      </c>
      <c r="D55">
        <v>5</v>
      </c>
      <c r="E55">
        <v>4</v>
      </c>
      <c r="F55">
        <v>1</v>
      </c>
      <c r="G55">
        <v>4</v>
      </c>
      <c r="H55">
        <v>2</v>
      </c>
      <c r="I55">
        <v>22990</v>
      </c>
    </row>
    <row r="56" spans="1:11" x14ac:dyDescent="0.25">
      <c r="A56">
        <v>4</v>
      </c>
      <c r="B56">
        <v>2</v>
      </c>
      <c r="C56">
        <v>2</v>
      </c>
      <c r="D56">
        <v>2</v>
      </c>
      <c r="E56">
        <v>1</v>
      </c>
      <c r="F56">
        <v>1</v>
      </c>
      <c r="G56">
        <v>4</v>
      </c>
      <c r="H56">
        <v>3</v>
      </c>
      <c r="I56" s="34">
        <v>0</v>
      </c>
      <c r="J56">
        <v>10751.2</v>
      </c>
      <c r="K56">
        <f>'Modell 2 (O12 nélkül)'!J10</f>
        <v>32990</v>
      </c>
    </row>
    <row r="57" spans="1:11" x14ac:dyDescent="0.25">
      <c r="A57">
        <v>1</v>
      </c>
      <c r="B57">
        <v>2</v>
      </c>
      <c r="C57">
        <v>2</v>
      </c>
      <c r="D57">
        <v>2</v>
      </c>
      <c r="E57">
        <v>1</v>
      </c>
      <c r="F57">
        <v>1</v>
      </c>
      <c r="G57">
        <v>1</v>
      </c>
      <c r="H57">
        <v>5</v>
      </c>
      <c r="I57">
        <v>47990</v>
      </c>
    </row>
    <row r="58" spans="1:11" x14ac:dyDescent="0.25">
      <c r="A58">
        <v>4</v>
      </c>
      <c r="B58">
        <v>8</v>
      </c>
      <c r="C58">
        <v>8</v>
      </c>
      <c r="D58">
        <v>5</v>
      </c>
      <c r="E58">
        <v>4</v>
      </c>
      <c r="F58">
        <v>10</v>
      </c>
      <c r="G58">
        <v>8</v>
      </c>
      <c r="H58">
        <v>10</v>
      </c>
      <c r="I58">
        <v>11790</v>
      </c>
    </row>
    <row r="59" spans="1:11" x14ac:dyDescent="0.25">
      <c r="A59">
        <v>1</v>
      </c>
      <c r="B59">
        <v>1</v>
      </c>
      <c r="C59">
        <v>1</v>
      </c>
      <c r="D59">
        <v>1</v>
      </c>
      <c r="E59">
        <v>1</v>
      </c>
      <c r="F59">
        <v>1</v>
      </c>
      <c r="G59">
        <v>3</v>
      </c>
      <c r="H59">
        <v>6</v>
      </c>
      <c r="I59">
        <v>43900</v>
      </c>
    </row>
    <row r="60" spans="1:11" x14ac:dyDescent="0.25">
      <c r="A60">
        <v>4</v>
      </c>
      <c r="B60">
        <v>2</v>
      </c>
      <c r="C60">
        <v>2</v>
      </c>
      <c r="D60">
        <v>5</v>
      </c>
      <c r="E60">
        <v>8</v>
      </c>
      <c r="F60">
        <v>1</v>
      </c>
      <c r="G60">
        <v>4</v>
      </c>
      <c r="H60">
        <v>1</v>
      </c>
      <c r="I60">
        <v>20390</v>
      </c>
    </row>
    <row r="61" spans="1:11" x14ac:dyDescent="0.25">
      <c r="A61">
        <v>3</v>
      </c>
      <c r="B61">
        <v>9</v>
      </c>
      <c r="C61">
        <v>8</v>
      </c>
      <c r="D61">
        <v>5</v>
      </c>
      <c r="E61">
        <v>8</v>
      </c>
      <c r="F61">
        <v>1</v>
      </c>
      <c r="G61">
        <v>8</v>
      </c>
      <c r="H61">
        <v>4</v>
      </c>
      <c r="I61">
        <v>13730</v>
      </c>
    </row>
    <row r="62" spans="1:11" x14ac:dyDescent="0.25">
      <c r="A62">
        <v>4</v>
      </c>
      <c r="B62">
        <v>2</v>
      </c>
      <c r="C62">
        <v>2</v>
      </c>
      <c r="D62">
        <v>5</v>
      </c>
      <c r="E62">
        <v>4</v>
      </c>
      <c r="F62">
        <v>1</v>
      </c>
      <c r="G62">
        <v>1</v>
      </c>
      <c r="H62">
        <v>8</v>
      </c>
      <c r="I62">
        <v>29270</v>
      </c>
    </row>
    <row r="63" spans="1:11" x14ac:dyDescent="0.25">
      <c r="A63">
        <v>10</v>
      </c>
      <c r="B63">
        <v>7</v>
      </c>
      <c r="C63">
        <v>8</v>
      </c>
      <c r="D63">
        <v>2</v>
      </c>
      <c r="E63">
        <v>4</v>
      </c>
      <c r="F63">
        <v>1</v>
      </c>
      <c r="G63">
        <v>4</v>
      </c>
      <c r="H63">
        <v>7</v>
      </c>
      <c r="I63">
        <v>19990</v>
      </c>
    </row>
    <row r="64" spans="1:11" x14ac:dyDescent="0.25">
      <c r="A64">
        <v>10</v>
      </c>
      <c r="B64">
        <v>11</v>
      </c>
      <c r="C64">
        <v>8</v>
      </c>
      <c r="D64">
        <v>5</v>
      </c>
      <c r="E64">
        <v>11</v>
      </c>
      <c r="F64">
        <v>10</v>
      </c>
      <c r="G64">
        <v>8</v>
      </c>
      <c r="H64">
        <v>11</v>
      </c>
      <c r="I64">
        <v>4040</v>
      </c>
    </row>
    <row r="66" spans="1:11" x14ac:dyDescent="0.25">
      <c r="A66" t="s">
        <v>159</v>
      </c>
      <c r="J66" t="s">
        <v>156</v>
      </c>
      <c r="K66" t="s">
        <v>154</v>
      </c>
    </row>
    <row r="67" spans="1:11" x14ac:dyDescent="0.25">
      <c r="A67">
        <v>4</v>
      </c>
      <c r="B67">
        <v>9</v>
      </c>
      <c r="C67">
        <v>7</v>
      </c>
      <c r="D67">
        <v>5</v>
      </c>
      <c r="E67">
        <v>8</v>
      </c>
      <c r="F67">
        <v>1</v>
      </c>
      <c r="G67">
        <v>8</v>
      </c>
      <c r="H67">
        <v>9</v>
      </c>
      <c r="I67">
        <v>13600</v>
      </c>
    </row>
    <row r="68" spans="1:11" x14ac:dyDescent="0.25">
      <c r="A68">
        <v>4</v>
      </c>
      <c r="B68">
        <v>2</v>
      </c>
      <c r="C68">
        <v>2</v>
      </c>
      <c r="D68">
        <v>5</v>
      </c>
      <c r="E68">
        <v>4</v>
      </c>
      <c r="F68">
        <v>1</v>
      </c>
      <c r="G68">
        <v>4</v>
      </c>
      <c r="H68">
        <v>2</v>
      </c>
      <c r="I68">
        <v>22990</v>
      </c>
    </row>
    <row r="69" spans="1:11" x14ac:dyDescent="0.25">
      <c r="A69">
        <v>4</v>
      </c>
      <c r="B69">
        <v>2</v>
      </c>
      <c r="C69">
        <v>2</v>
      </c>
      <c r="D69">
        <v>2</v>
      </c>
      <c r="E69">
        <v>1</v>
      </c>
      <c r="F69">
        <v>1</v>
      </c>
      <c r="G69">
        <v>4</v>
      </c>
      <c r="H69">
        <v>3</v>
      </c>
      <c r="I69" s="34">
        <v>99999</v>
      </c>
      <c r="J69">
        <v>67305</v>
      </c>
      <c r="K69">
        <f>'Modell 2 (O12 nélkül)'!J10</f>
        <v>32990</v>
      </c>
    </row>
    <row r="70" spans="1:11" x14ac:dyDescent="0.25">
      <c r="A70">
        <v>1</v>
      </c>
      <c r="B70">
        <v>2</v>
      </c>
      <c r="C70">
        <v>2</v>
      </c>
      <c r="D70">
        <v>2</v>
      </c>
      <c r="E70">
        <v>1</v>
      </c>
      <c r="F70">
        <v>1</v>
      </c>
      <c r="G70">
        <v>1</v>
      </c>
      <c r="H70">
        <v>5</v>
      </c>
      <c r="I70">
        <v>47990</v>
      </c>
    </row>
    <row r="71" spans="1:11" x14ac:dyDescent="0.25">
      <c r="A71">
        <v>4</v>
      </c>
      <c r="B71">
        <v>8</v>
      </c>
      <c r="C71">
        <v>8</v>
      </c>
      <c r="D71">
        <v>5</v>
      </c>
      <c r="E71">
        <v>4</v>
      </c>
      <c r="F71">
        <v>10</v>
      </c>
      <c r="G71">
        <v>8</v>
      </c>
      <c r="H71">
        <v>10</v>
      </c>
      <c r="I71">
        <v>11790</v>
      </c>
    </row>
    <row r="72" spans="1:11" x14ac:dyDescent="0.25">
      <c r="A72">
        <v>1</v>
      </c>
      <c r="B72">
        <v>1</v>
      </c>
      <c r="C72">
        <v>1</v>
      </c>
      <c r="D72">
        <v>1</v>
      </c>
      <c r="E72">
        <v>1</v>
      </c>
      <c r="F72">
        <v>1</v>
      </c>
      <c r="G72">
        <v>3</v>
      </c>
      <c r="H72">
        <v>6</v>
      </c>
      <c r="I72">
        <v>43900</v>
      </c>
    </row>
    <row r="73" spans="1:11" x14ac:dyDescent="0.25">
      <c r="A73">
        <v>4</v>
      </c>
      <c r="B73">
        <v>2</v>
      </c>
      <c r="C73">
        <v>2</v>
      </c>
      <c r="D73">
        <v>5</v>
      </c>
      <c r="E73">
        <v>8</v>
      </c>
      <c r="F73">
        <v>1</v>
      </c>
      <c r="G73">
        <v>4</v>
      </c>
      <c r="H73">
        <v>1</v>
      </c>
      <c r="I73">
        <v>20390</v>
      </c>
    </row>
    <row r="74" spans="1:11" x14ac:dyDescent="0.25">
      <c r="A74">
        <v>3</v>
      </c>
      <c r="B74">
        <v>9</v>
      </c>
      <c r="C74">
        <v>8</v>
      </c>
      <c r="D74">
        <v>5</v>
      </c>
      <c r="E74">
        <v>8</v>
      </c>
      <c r="F74">
        <v>1</v>
      </c>
      <c r="G74">
        <v>8</v>
      </c>
      <c r="H74">
        <v>4</v>
      </c>
      <c r="I74">
        <v>13730</v>
      </c>
    </row>
    <row r="75" spans="1:11" x14ac:dyDescent="0.25">
      <c r="A75">
        <v>4</v>
      </c>
      <c r="B75">
        <v>2</v>
      </c>
      <c r="C75">
        <v>2</v>
      </c>
      <c r="D75">
        <v>5</v>
      </c>
      <c r="E75">
        <v>4</v>
      </c>
      <c r="F75">
        <v>1</v>
      </c>
      <c r="G75">
        <v>1</v>
      </c>
      <c r="H75">
        <v>8</v>
      </c>
      <c r="I75">
        <v>29270</v>
      </c>
    </row>
    <row r="76" spans="1:11" x14ac:dyDescent="0.25">
      <c r="A76">
        <v>10</v>
      </c>
      <c r="B76">
        <v>7</v>
      </c>
      <c r="C76">
        <v>8</v>
      </c>
      <c r="D76">
        <v>2</v>
      </c>
      <c r="E76">
        <v>4</v>
      </c>
      <c r="F76">
        <v>1</v>
      </c>
      <c r="G76">
        <v>4</v>
      </c>
      <c r="H76">
        <v>7</v>
      </c>
      <c r="I76">
        <v>19990</v>
      </c>
    </row>
    <row r="77" spans="1:11" x14ac:dyDescent="0.25">
      <c r="A77">
        <v>10</v>
      </c>
      <c r="B77">
        <v>11</v>
      </c>
      <c r="C77">
        <v>8</v>
      </c>
      <c r="D77">
        <v>5</v>
      </c>
      <c r="E77">
        <v>11</v>
      </c>
      <c r="F77">
        <v>10</v>
      </c>
      <c r="G77">
        <v>8</v>
      </c>
      <c r="H77">
        <v>11</v>
      </c>
      <c r="I77">
        <v>4040</v>
      </c>
    </row>
    <row r="79" spans="1:11" x14ac:dyDescent="0.25">
      <c r="A79" t="s">
        <v>160</v>
      </c>
      <c r="J79" t="s">
        <v>153</v>
      </c>
      <c r="K79" t="s">
        <v>154</v>
      </c>
    </row>
    <row r="80" spans="1:11" x14ac:dyDescent="0.25">
      <c r="A80">
        <v>4</v>
      </c>
      <c r="B80">
        <v>9</v>
      </c>
      <c r="C80">
        <v>7</v>
      </c>
      <c r="D80">
        <v>5</v>
      </c>
      <c r="E80">
        <v>8</v>
      </c>
      <c r="F80">
        <v>1</v>
      </c>
      <c r="G80">
        <v>8</v>
      </c>
      <c r="H80">
        <v>9</v>
      </c>
      <c r="I80">
        <v>13600</v>
      </c>
    </row>
    <row r="81" spans="1:11" x14ac:dyDescent="0.25">
      <c r="A81">
        <v>4</v>
      </c>
      <c r="B81">
        <v>2</v>
      </c>
      <c r="C81">
        <v>2</v>
      </c>
      <c r="D81">
        <v>5</v>
      </c>
      <c r="E81">
        <v>4</v>
      </c>
      <c r="F81">
        <v>1</v>
      </c>
      <c r="G81">
        <v>4</v>
      </c>
      <c r="H81">
        <v>2</v>
      </c>
      <c r="I81">
        <v>22990</v>
      </c>
    </row>
    <row r="82" spans="1:11" x14ac:dyDescent="0.25">
      <c r="A82">
        <v>4</v>
      </c>
      <c r="B82">
        <v>2</v>
      </c>
      <c r="C82">
        <v>2</v>
      </c>
      <c r="D82">
        <v>2</v>
      </c>
      <c r="E82">
        <v>1</v>
      </c>
      <c r="F82">
        <v>1</v>
      </c>
      <c r="G82">
        <v>4</v>
      </c>
      <c r="H82">
        <v>3</v>
      </c>
      <c r="I82">
        <v>32990</v>
      </c>
    </row>
    <row r="83" spans="1:11" x14ac:dyDescent="0.25">
      <c r="A83">
        <v>1</v>
      </c>
      <c r="B83">
        <v>2</v>
      </c>
      <c r="C83">
        <v>2</v>
      </c>
      <c r="D83">
        <v>2</v>
      </c>
      <c r="E83">
        <v>1</v>
      </c>
      <c r="F83">
        <v>1</v>
      </c>
      <c r="G83">
        <v>1</v>
      </c>
      <c r="H83">
        <v>5</v>
      </c>
      <c r="I83" s="34">
        <v>0</v>
      </c>
      <c r="J83">
        <v>22527.599999999999</v>
      </c>
      <c r="K83">
        <f>'Modell 2 (O12 nélkül)'!J11</f>
        <v>47990</v>
      </c>
    </row>
    <row r="84" spans="1:11" x14ac:dyDescent="0.25">
      <c r="A84">
        <v>4</v>
      </c>
      <c r="B84">
        <v>8</v>
      </c>
      <c r="C84">
        <v>8</v>
      </c>
      <c r="D84">
        <v>5</v>
      </c>
      <c r="E84">
        <v>4</v>
      </c>
      <c r="F84">
        <v>10</v>
      </c>
      <c r="G84">
        <v>8</v>
      </c>
      <c r="H84">
        <v>10</v>
      </c>
      <c r="I84">
        <v>11790</v>
      </c>
    </row>
    <row r="85" spans="1:11" x14ac:dyDescent="0.25">
      <c r="A85">
        <v>1</v>
      </c>
      <c r="B85">
        <v>1</v>
      </c>
      <c r="C85">
        <v>1</v>
      </c>
      <c r="D85">
        <v>1</v>
      </c>
      <c r="E85">
        <v>1</v>
      </c>
      <c r="F85">
        <v>1</v>
      </c>
      <c r="G85">
        <v>3</v>
      </c>
      <c r="H85">
        <v>6</v>
      </c>
      <c r="I85">
        <v>43900</v>
      </c>
    </row>
    <row r="86" spans="1:11" x14ac:dyDescent="0.25">
      <c r="A86">
        <v>4</v>
      </c>
      <c r="B86">
        <v>2</v>
      </c>
      <c r="C86">
        <v>2</v>
      </c>
      <c r="D86">
        <v>5</v>
      </c>
      <c r="E86">
        <v>8</v>
      </c>
      <c r="F86">
        <v>1</v>
      </c>
      <c r="G86">
        <v>4</v>
      </c>
      <c r="H86">
        <v>1</v>
      </c>
      <c r="I86">
        <v>20390</v>
      </c>
    </row>
    <row r="87" spans="1:11" x14ac:dyDescent="0.25">
      <c r="A87">
        <v>3</v>
      </c>
      <c r="B87">
        <v>9</v>
      </c>
      <c r="C87">
        <v>8</v>
      </c>
      <c r="D87">
        <v>5</v>
      </c>
      <c r="E87">
        <v>8</v>
      </c>
      <c r="F87">
        <v>1</v>
      </c>
      <c r="G87">
        <v>8</v>
      </c>
      <c r="H87">
        <v>4</v>
      </c>
      <c r="I87">
        <v>13730</v>
      </c>
    </row>
    <row r="88" spans="1:11" x14ac:dyDescent="0.25">
      <c r="A88">
        <v>4</v>
      </c>
      <c r="B88">
        <v>2</v>
      </c>
      <c r="C88">
        <v>2</v>
      </c>
      <c r="D88">
        <v>5</v>
      </c>
      <c r="E88">
        <v>4</v>
      </c>
      <c r="F88">
        <v>1</v>
      </c>
      <c r="G88">
        <v>1</v>
      </c>
      <c r="H88">
        <v>8</v>
      </c>
      <c r="I88">
        <v>29270</v>
      </c>
    </row>
    <row r="89" spans="1:11" x14ac:dyDescent="0.25">
      <c r="A89">
        <v>10</v>
      </c>
      <c r="B89">
        <v>7</v>
      </c>
      <c r="C89">
        <v>8</v>
      </c>
      <c r="D89">
        <v>2</v>
      </c>
      <c r="E89">
        <v>4</v>
      </c>
      <c r="F89">
        <v>1</v>
      </c>
      <c r="G89">
        <v>4</v>
      </c>
      <c r="H89">
        <v>7</v>
      </c>
      <c r="I89">
        <v>19990</v>
      </c>
    </row>
    <row r="90" spans="1:11" x14ac:dyDescent="0.25">
      <c r="A90">
        <v>10</v>
      </c>
      <c r="B90">
        <v>11</v>
      </c>
      <c r="C90">
        <v>8</v>
      </c>
      <c r="D90">
        <v>5</v>
      </c>
      <c r="E90">
        <v>11</v>
      </c>
      <c r="F90">
        <v>10</v>
      </c>
      <c r="G90">
        <v>8</v>
      </c>
      <c r="H90">
        <v>11</v>
      </c>
      <c r="I90">
        <v>4040</v>
      </c>
    </row>
    <row r="92" spans="1:11" x14ac:dyDescent="0.25">
      <c r="A92" t="s">
        <v>161</v>
      </c>
      <c r="J92" t="s">
        <v>156</v>
      </c>
      <c r="K92" t="s">
        <v>154</v>
      </c>
    </row>
    <row r="93" spans="1:11" x14ac:dyDescent="0.25">
      <c r="A93">
        <v>4</v>
      </c>
      <c r="B93">
        <v>9</v>
      </c>
      <c r="C93">
        <v>7</v>
      </c>
      <c r="D93">
        <v>5</v>
      </c>
      <c r="E93">
        <v>8</v>
      </c>
      <c r="F93">
        <v>1</v>
      </c>
      <c r="G93">
        <v>8</v>
      </c>
      <c r="H93">
        <v>9</v>
      </c>
      <c r="I93">
        <v>13600</v>
      </c>
    </row>
    <row r="94" spans="1:11" x14ac:dyDescent="0.25">
      <c r="A94">
        <v>4</v>
      </c>
      <c r="B94">
        <v>2</v>
      </c>
      <c r="C94">
        <v>2</v>
      </c>
      <c r="D94">
        <v>5</v>
      </c>
      <c r="E94">
        <v>4</v>
      </c>
      <c r="F94">
        <v>1</v>
      </c>
      <c r="G94">
        <v>4</v>
      </c>
      <c r="H94">
        <v>2</v>
      </c>
      <c r="I94">
        <v>22990</v>
      </c>
    </row>
    <row r="95" spans="1:11" x14ac:dyDescent="0.25">
      <c r="A95">
        <v>4</v>
      </c>
      <c r="B95">
        <v>2</v>
      </c>
      <c r="C95">
        <v>2</v>
      </c>
      <c r="D95">
        <v>2</v>
      </c>
      <c r="E95">
        <v>1</v>
      </c>
      <c r="F95">
        <v>1</v>
      </c>
      <c r="G95">
        <v>4</v>
      </c>
      <c r="H95">
        <v>3</v>
      </c>
      <c r="I95">
        <v>32990</v>
      </c>
    </row>
    <row r="96" spans="1:11" x14ac:dyDescent="0.25">
      <c r="A96">
        <v>1</v>
      </c>
      <c r="B96">
        <v>2</v>
      </c>
      <c r="C96">
        <v>2</v>
      </c>
      <c r="D96">
        <v>2</v>
      </c>
      <c r="E96">
        <v>1</v>
      </c>
      <c r="F96">
        <v>1</v>
      </c>
      <c r="G96">
        <v>1</v>
      </c>
      <c r="H96">
        <v>5</v>
      </c>
      <c r="I96" s="34">
        <v>99999</v>
      </c>
      <c r="J96">
        <v>84759.5</v>
      </c>
      <c r="K96">
        <f>'Modell 2 (O12 nélkül)'!J11</f>
        <v>47990</v>
      </c>
    </row>
    <row r="97" spans="1:11" x14ac:dyDescent="0.25">
      <c r="A97">
        <v>4</v>
      </c>
      <c r="B97">
        <v>8</v>
      </c>
      <c r="C97">
        <v>8</v>
      </c>
      <c r="D97">
        <v>5</v>
      </c>
      <c r="E97">
        <v>4</v>
      </c>
      <c r="F97">
        <v>10</v>
      </c>
      <c r="G97">
        <v>8</v>
      </c>
      <c r="H97">
        <v>10</v>
      </c>
      <c r="I97">
        <v>11790</v>
      </c>
    </row>
    <row r="98" spans="1:11" x14ac:dyDescent="0.25">
      <c r="A98">
        <v>1</v>
      </c>
      <c r="B98">
        <v>1</v>
      </c>
      <c r="C98">
        <v>1</v>
      </c>
      <c r="D98">
        <v>1</v>
      </c>
      <c r="E98">
        <v>1</v>
      </c>
      <c r="F98">
        <v>1</v>
      </c>
      <c r="G98">
        <v>3</v>
      </c>
      <c r="H98">
        <v>6</v>
      </c>
      <c r="I98">
        <v>43900</v>
      </c>
    </row>
    <row r="99" spans="1:11" x14ac:dyDescent="0.25">
      <c r="A99">
        <v>4</v>
      </c>
      <c r="B99">
        <v>2</v>
      </c>
      <c r="C99">
        <v>2</v>
      </c>
      <c r="D99">
        <v>5</v>
      </c>
      <c r="E99">
        <v>8</v>
      </c>
      <c r="F99">
        <v>1</v>
      </c>
      <c r="G99">
        <v>4</v>
      </c>
      <c r="H99">
        <v>1</v>
      </c>
      <c r="I99">
        <v>20390</v>
      </c>
    </row>
    <row r="100" spans="1:11" x14ac:dyDescent="0.25">
      <c r="A100">
        <v>3</v>
      </c>
      <c r="B100">
        <v>9</v>
      </c>
      <c r="C100">
        <v>8</v>
      </c>
      <c r="D100">
        <v>5</v>
      </c>
      <c r="E100">
        <v>8</v>
      </c>
      <c r="F100">
        <v>1</v>
      </c>
      <c r="G100">
        <v>8</v>
      </c>
      <c r="H100">
        <v>4</v>
      </c>
      <c r="I100">
        <v>13730</v>
      </c>
    </row>
    <row r="101" spans="1:11" x14ac:dyDescent="0.25">
      <c r="A101">
        <v>4</v>
      </c>
      <c r="B101">
        <v>2</v>
      </c>
      <c r="C101">
        <v>2</v>
      </c>
      <c r="D101">
        <v>5</v>
      </c>
      <c r="E101">
        <v>4</v>
      </c>
      <c r="F101">
        <v>1</v>
      </c>
      <c r="G101">
        <v>1</v>
      </c>
      <c r="H101">
        <v>8</v>
      </c>
      <c r="I101">
        <v>29270</v>
      </c>
    </row>
    <row r="102" spans="1:11" x14ac:dyDescent="0.25">
      <c r="A102">
        <v>10</v>
      </c>
      <c r="B102">
        <v>7</v>
      </c>
      <c r="C102">
        <v>8</v>
      </c>
      <c r="D102">
        <v>2</v>
      </c>
      <c r="E102">
        <v>4</v>
      </c>
      <c r="F102">
        <v>1</v>
      </c>
      <c r="G102">
        <v>4</v>
      </c>
      <c r="H102">
        <v>7</v>
      </c>
      <c r="I102">
        <v>19990</v>
      </c>
    </row>
    <row r="103" spans="1:11" x14ac:dyDescent="0.25">
      <c r="A103">
        <v>10</v>
      </c>
      <c r="B103">
        <v>11</v>
      </c>
      <c r="C103">
        <v>8</v>
      </c>
      <c r="D103">
        <v>5</v>
      </c>
      <c r="E103">
        <v>11</v>
      </c>
      <c r="F103">
        <v>10</v>
      </c>
      <c r="G103">
        <v>8</v>
      </c>
      <c r="H103">
        <v>11</v>
      </c>
      <c r="I103">
        <v>4040</v>
      </c>
    </row>
    <row r="105" spans="1:11" x14ac:dyDescent="0.25">
      <c r="A105" t="s">
        <v>162</v>
      </c>
      <c r="J105" t="s">
        <v>153</v>
      </c>
      <c r="K105" t="s">
        <v>154</v>
      </c>
    </row>
    <row r="106" spans="1:11" x14ac:dyDescent="0.25">
      <c r="A106">
        <v>4</v>
      </c>
      <c r="B106">
        <v>9</v>
      </c>
      <c r="C106">
        <v>7</v>
      </c>
      <c r="D106">
        <v>5</v>
      </c>
      <c r="E106">
        <v>8</v>
      </c>
      <c r="F106">
        <v>1</v>
      </c>
      <c r="G106">
        <v>8</v>
      </c>
      <c r="H106">
        <v>9</v>
      </c>
      <c r="I106">
        <v>13600</v>
      </c>
    </row>
    <row r="107" spans="1:11" x14ac:dyDescent="0.25">
      <c r="A107">
        <v>4</v>
      </c>
      <c r="B107">
        <v>2</v>
      </c>
      <c r="C107">
        <v>2</v>
      </c>
      <c r="D107">
        <v>5</v>
      </c>
      <c r="E107">
        <v>4</v>
      </c>
      <c r="F107">
        <v>1</v>
      </c>
      <c r="G107">
        <v>4</v>
      </c>
      <c r="H107">
        <v>2</v>
      </c>
      <c r="I107">
        <v>22990</v>
      </c>
    </row>
    <row r="108" spans="1:11" x14ac:dyDescent="0.25">
      <c r="A108">
        <v>4</v>
      </c>
      <c r="B108">
        <v>2</v>
      </c>
      <c r="C108">
        <v>2</v>
      </c>
      <c r="D108">
        <v>2</v>
      </c>
      <c r="E108">
        <v>1</v>
      </c>
      <c r="F108">
        <v>1</v>
      </c>
      <c r="G108">
        <v>4</v>
      </c>
      <c r="H108">
        <v>3</v>
      </c>
      <c r="I108">
        <v>32990</v>
      </c>
    </row>
    <row r="109" spans="1:11" x14ac:dyDescent="0.25">
      <c r="A109">
        <v>1</v>
      </c>
      <c r="B109">
        <v>2</v>
      </c>
      <c r="C109">
        <v>2</v>
      </c>
      <c r="D109">
        <v>2</v>
      </c>
      <c r="E109">
        <v>1</v>
      </c>
      <c r="F109">
        <v>1</v>
      </c>
      <c r="G109">
        <v>1</v>
      </c>
      <c r="H109">
        <v>5</v>
      </c>
      <c r="I109">
        <v>47990</v>
      </c>
    </row>
    <row r="110" spans="1:11" x14ac:dyDescent="0.25">
      <c r="A110">
        <v>4</v>
      </c>
      <c r="B110">
        <v>8</v>
      </c>
      <c r="C110">
        <v>8</v>
      </c>
      <c r="D110">
        <v>5</v>
      </c>
      <c r="E110">
        <v>4</v>
      </c>
      <c r="F110">
        <v>10</v>
      </c>
      <c r="G110">
        <v>8</v>
      </c>
      <c r="H110">
        <v>10</v>
      </c>
      <c r="I110" s="34">
        <v>0</v>
      </c>
      <c r="J110">
        <v>2020</v>
      </c>
      <c r="K110">
        <f>'Modell 2 (O12 nélkül)'!J12</f>
        <v>11790</v>
      </c>
    </row>
    <row r="111" spans="1:11" x14ac:dyDescent="0.25">
      <c r="A111">
        <v>1</v>
      </c>
      <c r="B111">
        <v>1</v>
      </c>
      <c r="C111">
        <v>1</v>
      </c>
      <c r="D111">
        <v>1</v>
      </c>
      <c r="E111">
        <v>1</v>
      </c>
      <c r="F111">
        <v>1</v>
      </c>
      <c r="G111">
        <v>3</v>
      </c>
      <c r="H111">
        <v>6</v>
      </c>
      <c r="I111">
        <v>43900</v>
      </c>
    </row>
    <row r="112" spans="1:11" x14ac:dyDescent="0.25">
      <c r="A112">
        <v>4</v>
      </c>
      <c r="B112">
        <v>2</v>
      </c>
      <c r="C112">
        <v>2</v>
      </c>
      <c r="D112">
        <v>5</v>
      </c>
      <c r="E112">
        <v>8</v>
      </c>
      <c r="F112">
        <v>1</v>
      </c>
      <c r="G112">
        <v>4</v>
      </c>
      <c r="H112">
        <v>1</v>
      </c>
      <c r="I112">
        <v>20390</v>
      </c>
    </row>
    <row r="113" spans="1:11" x14ac:dyDescent="0.25">
      <c r="A113">
        <v>3</v>
      </c>
      <c r="B113">
        <v>9</v>
      </c>
      <c r="C113">
        <v>8</v>
      </c>
      <c r="D113">
        <v>5</v>
      </c>
      <c r="E113">
        <v>8</v>
      </c>
      <c r="F113">
        <v>1</v>
      </c>
      <c r="G113">
        <v>8</v>
      </c>
      <c r="H113">
        <v>4</v>
      </c>
      <c r="I113">
        <v>13730</v>
      </c>
    </row>
    <row r="114" spans="1:11" x14ac:dyDescent="0.25">
      <c r="A114">
        <v>4</v>
      </c>
      <c r="B114">
        <v>2</v>
      </c>
      <c r="C114">
        <v>2</v>
      </c>
      <c r="D114">
        <v>5</v>
      </c>
      <c r="E114">
        <v>4</v>
      </c>
      <c r="F114">
        <v>1</v>
      </c>
      <c r="G114">
        <v>1</v>
      </c>
      <c r="H114">
        <v>8</v>
      </c>
      <c r="I114">
        <v>29270</v>
      </c>
    </row>
    <row r="115" spans="1:11" x14ac:dyDescent="0.25">
      <c r="A115">
        <v>10</v>
      </c>
      <c r="B115">
        <v>7</v>
      </c>
      <c r="C115">
        <v>8</v>
      </c>
      <c r="D115">
        <v>2</v>
      </c>
      <c r="E115">
        <v>4</v>
      </c>
      <c r="F115">
        <v>1</v>
      </c>
      <c r="G115">
        <v>4</v>
      </c>
      <c r="H115">
        <v>7</v>
      </c>
      <c r="I115">
        <v>19990</v>
      </c>
    </row>
    <row r="116" spans="1:11" x14ac:dyDescent="0.25">
      <c r="A116">
        <v>10</v>
      </c>
      <c r="B116">
        <v>11</v>
      </c>
      <c r="C116">
        <v>8</v>
      </c>
      <c r="D116">
        <v>5</v>
      </c>
      <c r="E116">
        <v>11</v>
      </c>
      <c r="F116">
        <v>10</v>
      </c>
      <c r="G116">
        <v>8</v>
      </c>
      <c r="H116">
        <v>11</v>
      </c>
      <c r="I116">
        <v>4040</v>
      </c>
    </row>
    <row r="118" spans="1:11" x14ac:dyDescent="0.25">
      <c r="A118" t="s">
        <v>163</v>
      </c>
      <c r="J118" t="s">
        <v>156</v>
      </c>
      <c r="K118" t="s">
        <v>154</v>
      </c>
    </row>
    <row r="119" spans="1:11" x14ac:dyDescent="0.25">
      <c r="A119">
        <v>4</v>
      </c>
      <c r="B119">
        <v>9</v>
      </c>
      <c r="C119">
        <v>7</v>
      </c>
      <c r="D119">
        <v>5</v>
      </c>
      <c r="E119">
        <v>8</v>
      </c>
      <c r="F119">
        <v>1</v>
      </c>
      <c r="G119">
        <v>8</v>
      </c>
      <c r="H119">
        <v>9</v>
      </c>
      <c r="I119">
        <v>13600</v>
      </c>
    </row>
    <row r="120" spans="1:11" x14ac:dyDescent="0.25">
      <c r="A120">
        <v>4</v>
      </c>
      <c r="B120">
        <v>2</v>
      </c>
      <c r="C120">
        <v>2</v>
      </c>
      <c r="D120">
        <v>5</v>
      </c>
      <c r="E120">
        <v>4</v>
      </c>
      <c r="F120">
        <v>1</v>
      </c>
      <c r="G120">
        <v>4</v>
      </c>
      <c r="H120">
        <v>2</v>
      </c>
      <c r="I120">
        <v>22990</v>
      </c>
    </row>
    <row r="121" spans="1:11" x14ac:dyDescent="0.25">
      <c r="A121">
        <v>4</v>
      </c>
      <c r="B121">
        <v>2</v>
      </c>
      <c r="C121">
        <v>2</v>
      </c>
      <c r="D121">
        <v>2</v>
      </c>
      <c r="E121">
        <v>1</v>
      </c>
      <c r="F121">
        <v>1</v>
      </c>
      <c r="G121">
        <v>4</v>
      </c>
      <c r="H121">
        <v>3</v>
      </c>
      <c r="I121">
        <v>32990</v>
      </c>
    </row>
    <row r="122" spans="1:11" x14ac:dyDescent="0.25">
      <c r="A122">
        <v>1</v>
      </c>
      <c r="B122">
        <v>2</v>
      </c>
      <c r="C122">
        <v>2</v>
      </c>
      <c r="D122">
        <v>2</v>
      </c>
      <c r="E122">
        <v>1</v>
      </c>
      <c r="F122">
        <v>1</v>
      </c>
      <c r="G122">
        <v>1</v>
      </c>
      <c r="H122">
        <v>5</v>
      </c>
      <c r="I122">
        <v>47990</v>
      </c>
    </row>
    <row r="123" spans="1:11" x14ac:dyDescent="0.25">
      <c r="A123">
        <v>4</v>
      </c>
      <c r="B123">
        <v>8</v>
      </c>
      <c r="C123">
        <v>8</v>
      </c>
      <c r="D123">
        <v>5</v>
      </c>
      <c r="E123">
        <v>4</v>
      </c>
      <c r="F123">
        <v>10</v>
      </c>
      <c r="G123">
        <v>8</v>
      </c>
      <c r="H123">
        <v>10</v>
      </c>
      <c r="I123" s="34">
        <v>99999</v>
      </c>
      <c r="J123">
        <v>46874.2</v>
      </c>
      <c r="K123">
        <f>'Modell 2 (O12 nélkül)'!J12</f>
        <v>11790</v>
      </c>
    </row>
    <row r="124" spans="1:11" x14ac:dyDescent="0.25">
      <c r="A124">
        <v>1</v>
      </c>
      <c r="B124">
        <v>1</v>
      </c>
      <c r="C124">
        <v>1</v>
      </c>
      <c r="D124">
        <v>1</v>
      </c>
      <c r="E124">
        <v>1</v>
      </c>
      <c r="F124">
        <v>1</v>
      </c>
      <c r="G124">
        <v>3</v>
      </c>
      <c r="H124">
        <v>6</v>
      </c>
      <c r="I124">
        <v>43900</v>
      </c>
    </row>
    <row r="125" spans="1:11" x14ac:dyDescent="0.25">
      <c r="A125">
        <v>4</v>
      </c>
      <c r="B125">
        <v>2</v>
      </c>
      <c r="C125">
        <v>2</v>
      </c>
      <c r="D125">
        <v>5</v>
      </c>
      <c r="E125">
        <v>8</v>
      </c>
      <c r="F125">
        <v>1</v>
      </c>
      <c r="G125">
        <v>4</v>
      </c>
      <c r="H125">
        <v>1</v>
      </c>
      <c r="I125">
        <v>20390</v>
      </c>
    </row>
    <row r="126" spans="1:11" x14ac:dyDescent="0.25">
      <c r="A126">
        <v>3</v>
      </c>
      <c r="B126">
        <v>9</v>
      </c>
      <c r="C126">
        <v>8</v>
      </c>
      <c r="D126">
        <v>5</v>
      </c>
      <c r="E126">
        <v>8</v>
      </c>
      <c r="F126">
        <v>1</v>
      </c>
      <c r="G126">
        <v>8</v>
      </c>
      <c r="H126">
        <v>4</v>
      </c>
      <c r="I126">
        <v>13730</v>
      </c>
    </row>
    <row r="127" spans="1:11" x14ac:dyDescent="0.25">
      <c r="A127">
        <v>4</v>
      </c>
      <c r="B127">
        <v>2</v>
      </c>
      <c r="C127">
        <v>2</v>
      </c>
      <c r="D127">
        <v>5</v>
      </c>
      <c r="E127">
        <v>4</v>
      </c>
      <c r="F127">
        <v>1</v>
      </c>
      <c r="G127">
        <v>1</v>
      </c>
      <c r="H127">
        <v>8</v>
      </c>
      <c r="I127">
        <v>29270</v>
      </c>
    </row>
    <row r="128" spans="1:11" x14ac:dyDescent="0.25">
      <c r="A128">
        <v>10</v>
      </c>
      <c r="B128">
        <v>7</v>
      </c>
      <c r="C128">
        <v>8</v>
      </c>
      <c r="D128">
        <v>2</v>
      </c>
      <c r="E128">
        <v>4</v>
      </c>
      <c r="F128">
        <v>1</v>
      </c>
      <c r="G128">
        <v>4</v>
      </c>
      <c r="H128">
        <v>7</v>
      </c>
      <c r="I128">
        <v>19990</v>
      </c>
    </row>
    <row r="129" spans="1:11" x14ac:dyDescent="0.25">
      <c r="A129">
        <v>10</v>
      </c>
      <c r="B129">
        <v>11</v>
      </c>
      <c r="C129">
        <v>8</v>
      </c>
      <c r="D129">
        <v>5</v>
      </c>
      <c r="E129">
        <v>11</v>
      </c>
      <c r="F129">
        <v>10</v>
      </c>
      <c r="G129">
        <v>8</v>
      </c>
      <c r="H129">
        <v>11</v>
      </c>
      <c r="I129">
        <v>4040</v>
      </c>
    </row>
    <row r="131" spans="1:11" x14ac:dyDescent="0.25">
      <c r="A131" t="s">
        <v>164</v>
      </c>
      <c r="J131" t="s">
        <v>153</v>
      </c>
      <c r="K131" t="s">
        <v>154</v>
      </c>
    </row>
    <row r="132" spans="1:11" x14ac:dyDescent="0.25">
      <c r="A132">
        <v>4</v>
      </c>
      <c r="B132">
        <v>9</v>
      </c>
      <c r="C132">
        <v>7</v>
      </c>
      <c r="D132">
        <v>5</v>
      </c>
      <c r="E132">
        <v>8</v>
      </c>
      <c r="F132">
        <v>1</v>
      </c>
      <c r="G132">
        <v>8</v>
      </c>
      <c r="H132">
        <v>9</v>
      </c>
      <c r="I132">
        <v>13600</v>
      </c>
    </row>
    <row r="133" spans="1:11" x14ac:dyDescent="0.25">
      <c r="A133">
        <v>4</v>
      </c>
      <c r="B133">
        <v>2</v>
      </c>
      <c r="C133">
        <v>2</v>
      </c>
      <c r="D133">
        <v>5</v>
      </c>
      <c r="E133">
        <v>4</v>
      </c>
      <c r="F133">
        <v>1</v>
      </c>
      <c r="G133">
        <v>4</v>
      </c>
      <c r="H133">
        <v>2</v>
      </c>
      <c r="I133">
        <v>22990</v>
      </c>
    </row>
    <row r="134" spans="1:11" x14ac:dyDescent="0.25">
      <c r="A134">
        <v>4</v>
      </c>
      <c r="B134">
        <v>2</v>
      </c>
      <c r="C134">
        <v>2</v>
      </c>
      <c r="D134">
        <v>2</v>
      </c>
      <c r="E134">
        <v>1</v>
      </c>
      <c r="F134">
        <v>1</v>
      </c>
      <c r="G134">
        <v>4</v>
      </c>
      <c r="H134">
        <v>3</v>
      </c>
      <c r="I134">
        <v>32990</v>
      </c>
    </row>
    <row r="135" spans="1:11" x14ac:dyDescent="0.25">
      <c r="A135">
        <v>1</v>
      </c>
      <c r="B135">
        <v>2</v>
      </c>
      <c r="C135">
        <v>2</v>
      </c>
      <c r="D135">
        <v>2</v>
      </c>
      <c r="E135">
        <v>1</v>
      </c>
      <c r="F135">
        <v>1</v>
      </c>
      <c r="G135">
        <v>1</v>
      </c>
      <c r="H135">
        <v>5</v>
      </c>
      <c r="I135">
        <v>47990</v>
      </c>
    </row>
    <row r="136" spans="1:11" x14ac:dyDescent="0.25">
      <c r="A136">
        <v>4</v>
      </c>
      <c r="B136">
        <v>8</v>
      </c>
      <c r="C136">
        <v>8</v>
      </c>
      <c r="D136">
        <v>5</v>
      </c>
      <c r="E136">
        <v>4</v>
      </c>
      <c r="F136">
        <v>10</v>
      </c>
      <c r="G136">
        <v>8</v>
      </c>
      <c r="H136">
        <v>10</v>
      </c>
      <c r="I136">
        <v>11790</v>
      </c>
    </row>
    <row r="137" spans="1:11" x14ac:dyDescent="0.25">
      <c r="A137">
        <v>1</v>
      </c>
      <c r="B137">
        <v>1</v>
      </c>
      <c r="C137">
        <v>1</v>
      </c>
      <c r="D137">
        <v>1</v>
      </c>
      <c r="E137">
        <v>1</v>
      </c>
      <c r="F137">
        <v>1</v>
      </c>
      <c r="G137">
        <v>3</v>
      </c>
      <c r="H137">
        <v>6</v>
      </c>
      <c r="I137" s="34">
        <v>0</v>
      </c>
      <c r="J137">
        <v>15021.7</v>
      </c>
      <c r="K137">
        <f>'Modell 2 (O12 nélkül)'!J13</f>
        <v>43900</v>
      </c>
    </row>
    <row r="138" spans="1:11" x14ac:dyDescent="0.25">
      <c r="A138">
        <v>4</v>
      </c>
      <c r="B138">
        <v>2</v>
      </c>
      <c r="C138">
        <v>2</v>
      </c>
      <c r="D138">
        <v>5</v>
      </c>
      <c r="E138">
        <v>8</v>
      </c>
      <c r="F138">
        <v>1</v>
      </c>
      <c r="G138">
        <v>4</v>
      </c>
      <c r="H138">
        <v>1</v>
      </c>
      <c r="I138">
        <v>20390</v>
      </c>
    </row>
    <row r="139" spans="1:11" x14ac:dyDescent="0.25">
      <c r="A139">
        <v>3</v>
      </c>
      <c r="B139">
        <v>9</v>
      </c>
      <c r="C139">
        <v>8</v>
      </c>
      <c r="D139">
        <v>5</v>
      </c>
      <c r="E139">
        <v>8</v>
      </c>
      <c r="F139">
        <v>1</v>
      </c>
      <c r="G139">
        <v>8</v>
      </c>
      <c r="H139">
        <v>4</v>
      </c>
      <c r="I139">
        <v>13730</v>
      </c>
    </row>
    <row r="140" spans="1:11" x14ac:dyDescent="0.25">
      <c r="A140">
        <v>4</v>
      </c>
      <c r="B140">
        <v>2</v>
      </c>
      <c r="C140">
        <v>2</v>
      </c>
      <c r="D140">
        <v>5</v>
      </c>
      <c r="E140">
        <v>4</v>
      </c>
      <c r="F140">
        <v>1</v>
      </c>
      <c r="G140">
        <v>1</v>
      </c>
      <c r="H140">
        <v>8</v>
      </c>
      <c r="I140">
        <v>29270</v>
      </c>
    </row>
    <row r="141" spans="1:11" x14ac:dyDescent="0.25">
      <c r="A141">
        <v>10</v>
      </c>
      <c r="B141">
        <v>7</v>
      </c>
      <c r="C141">
        <v>8</v>
      </c>
      <c r="D141">
        <v>2</v>
      </c>
      <c r="E141">
        <v>4</v>
      </c>
      <c r="F141">
        <v>1</v>
      </c>
      <c r="G141">
        <v>4</v>
      </c>
      <c r="H141">
        <v>7</v>
      </c>
      <c r="I141">
        <v>19990</v>
      </c>
    </row>
    <row r="142" spans="1:11" x14ac:dyDescent="0.25">
      <c r="A142">
        <v>10</v>
      </c>
      <c r="B142">
        <v>11</v>
      </c>
      <c r="C142">
        <v>8</v>
      </c>
      <c r="D142">
        <v>5</v>
      </c>
      <c r="E142">
        <v>11</v>
      </c>
      <c r="F142">
        <v>10</v>
      </c>
      <c r="G142">
        <v>8</v>
      </c>
      <c r="H142">
        <v>11</v>
      </c>
      <c r="I142">
        <v>4040</v>
      </c>
    </row>
    <row r="144" spans="1:11" x14ac:dyDescent="0.25">
      <c r="A144" t="s">
        <v>165</v>
      </c>
      <c r="J144" t="s">
        <v>156</v>
      </c>
      <c r="K144" t="s">
        <v>154</v>
      </c>
    </row>
    <row r="145" spans="1:11" x14ac:dyDescent="0.25">
      <c r="A145">
        <v>4</v>
      </c>
      <c r="B145">
        <v>9</v>
      </c>
      <c r="C145">
        <v>7</v>
      </c>
      <c r="D145">
        <v>5</v>
      </c>
      <c r="E145">
        <v>8</v>
      </c>
      <c r="F145">
        <v>1</v>
      </c>
      <c r="G145">
        <v>8</v>
      </c>
      <c r="H145">
        <v>9</v>
      </c>
      <c r="I145">
        <v>13600</v>
      </c>
    </row>
    <row r="146" spans="1:11" x14ac:dyDescent="0.25">
      <c r="A146">
        <v>4</v>
      </c>
      <c r="B146">
        <v>2</v>
      </c>
      <c r="C146">
        <v>2</v>
      </c>
      <c r="D146">
        <v>5</v>
      </c>
      <c r="E146">
        <v>4</v>
      </c>
      <c r="F146">
        <v>1</v>
      </c>
      <c r="G146">
        <v>4</v>
      </c>
      <c r="H146">
        <v>2</v>
      </c>
      <c r="I146">
        <v>22990</v>
      </c>
    </row>
    <row r="147" spans="1:11" x14ac:dyDescent="0.25">
      <c r="A147">
        <v>4</v>
      </c>
      <c r="B147">
        <v>2</v>
      </c>
      <c r="C147">
        <v>2</v>
      </c>
      <c r="D147">
        <v>2</v>
      </c>
      <c r="E147">
        <v>1</v>
      </c>
      <c r="F147">
        <v>1</v>
      </c>
      <c r="G147">
        <v>4</v>
      </c>
      <c r="H147">
        <v>3</v>
      </c>
      <c r="I147">
        <v>32990</v>
      </c>
    </row>
    <row r="148" spans="1:11" x14ac:dyDescent="0.25">
      <c r="A148">
        <v>1</v>
      </c>
      <c r="B148">
        <v>2</v>
      </c>
      <c r="C148">
        <v>2</v>
      </c>
      <c r="D148">
        <v>2</v>
      </c>
      <c r="E148">
        <v>1</v>
      </c>
      <c r="F148">
        <v>1</v>
      </c>
      <c r="G148">
        <v>1</v>
      </c>
      <c r="H148">
        <v>5</v>
      </c>
      <c r="I148">
        <v>47990</v>
      </c>
    </row>
    <row r="149" spans="1:11" x14ac:dyDescent="0.25">
      <c r="A149">
        <v>4</v>
      </c>
      <c r="B149">
        <v>8</v>
      </c>
      <c r="C149">
        <v>8</v>
      </c>
      <c r="D149">
        <v>5</v>
      </c>
      <c r="E149">
        <v>4</v>
      </c>
      <c r="F149">
        <v>10</v>
      </c>
      <c r="G149">
        <v>8</v>
      </c>
      <c r="H149">
        <v>10</v>
      </c>
      <c r="I149">
        <v>11790</v>
      </c>
    </row>
    <row r="150" spans="1:11" x14ac:dyDescent="0.25">
      <c r="A150">
        <v>1</v>
      </c>
      <c r="B150">
        <v>1</v>
      </c>
      <c r="C150">
        <v>1</v>
      </c>
      <c r="D150">
        <v>1</v>
      </c>
      <c r="E150">
        <v>1</v>
      </c>
      <c r="F150">
        <v>1</v>
      </c>
      <c r="G150">
        <v>3</v>
      </c>
      <c r="H150">
        <v>6</v>
      </c>
      <c r="I150" s="34">
        <v>99999</v>
      </c>
      <c r="J150">
        <v>99999</v>
      </c>
      <c r="K150">
        <f>'Modell 2 (O12 nélkül)'!J13</f>
        <v>43900</v>
      </c>
    </row>
    <row r="151" spans="1:11" x14ac:dyDescent="0.25">
      <c r="A151">
        <v>4</v>
      </c>
      <c r="B151">
        <v>2</v>
      </c>
      <c r="C151">
        <v>2</v>
      </c>
      <c r="D151">
        <v>5</v>
      </c>
      <c r="E151">
        <v>8</v>
      </c>
      <c r="F151">
        <v>1</v>
      </c>
      <c r="G151">
        <v>4</v>
      </c>
      <c r="H151">
        <v>1</v>
      </c>
      <c r="I151">
        <v>20390</v>
      </c>
    </row>
    <row r="152" spans="1:11" x14ac:dyDescent="0.25">
      <c r="A152">
        <v>3</v>
      </c>
      <c r="B152">
        <v>9</v>
      </c>
      <c r="C152">
        <v>8</v>
      </c>
      <c r="D152">
        <v>5</v>
      </c>
      <c r="E152">
        <v>8</v>
      </c>
      <c r="F152">
        <v>1</v>
      </c>
      <c r="G152">
        <v>8</v>
      </c>
      <c r="H152">
        <v>4</v>
      </c>
      <c r="I152">
        <v>13730</v>
      </c>
    </row>
    <row r="153" spans="1:11" x14ac:dyDescent="0.25">
      <c r="A153">
        <v>4</v>
      </c>
      <c r="B153">
        <v>2</v>
      </c>
      <c r="C153">
        <v>2</v>
      </c>
      <c r="D153">
        <v>5</v>
      </c>
      <c r="E153">
        <v>4</v>
      </c>
      <c r="F153">
        <v>1</v>
      </c>
      <c r="G153">
        <v>1</v>
      </c>
      <c r="H153">
        <v>8</v>
      </c>
      <c r="I153">
        <v>29270</v>
      </c>
    </row>
    <row r="154" spans="1:11" x14ac:dyDescent="0.25">
      <c r="A154">
        <v>10</v>
      </c>
      <c r="B154">
        <v>7</v>
      </c>
      <c r="C154">
        <v>8</v>
      </c>
      <c r="D154">
        <v>2</v>
      </c>
      <c r="E154">
        <v>4</v>
      </c>
      <c r="F154">
        <v>1</v>
      </c>
      <c r="G154">
        <v>4</v>
      </c>
      <c r="H154">
        <v>7</v>
      </c>
      <c r="I154">
        <v>19990</v>
      </c>
    </row>
    <row r="155" spans="1:11" x14ac:dyDescent="0.25">
      <c r="A155">
        <v>10</v>
      </c>
      <c r="B155">
        <v>11</v>
      </c>
      <c r="C155">
        <v>8</v>
      </c>
      <c r="D155">
        <v>5</v>
      </c>
      <c r="E155">
        <v>11</v>
      </c>
      <c r="F155">
        <v>10</v>
      </c>
      <c r="G155">
        <v>8</v>
      </c>
      <c r="H155">
        <v>11</v>
      </c>
      <c r="I155">
        <v>4040</v>
      </c>
    </row>
    <row r="157" spans="1:11" x14ac:dyDescent="0.25">
      <c r="A157" t="s">
        <v>166</v>
      </c>
      <c r="J157" t="s">
        <v>153</v>
      </c>
      <c r="K157" t="s">
        <v>154</v>
      </c>
    </row>
    <row r="158" spans="1:11" x14ac:dyDescent="0.25">
      <c r="A158">
        <v>4</v>
      </c>
      <c r="B158">
        <v>9</v>
      </c>
      <c r="C158">
        <v>7</v>
      </c>
      <c r="D158">
        <v>5</v>
      </c>
      <c r="E158">
        <v>8</v>
      </c>
      <c r="F158">
        <v>1</v>
      </c>
      <c r="G158">
        <v>8</v>
      </c>
      <c r="H158">
        <v>9</v>
      </c>
      <c r="I158">
        <v>13600</v>
      </c>
    </row>
    <row r="159" spans="1:11" x14ac:dyDescent="0.25">
      <c r="A159">
        <v>4</v>
      </c>
      <c r="B159">
        <v>2</v>
      </c>
      <c r="C159">
        <v>2</v>
      </c>
      <c r="D159">
        <v>5</v>
      </c>
      <c r="E159">
        <v>4</v>
      </c>
      <c r="F159">
        <v>1</v>
      </c>
      <c r="G159">
        <v>4</v>
      </c>
      <c r="H159">
        <v>2</v>
      </c>
      <c r="I159">
        <v>22990</v>
      </c>
    </row>
    <row r="160" spans="1:11" x14ac:dyDescent="0.25">
      <c r="A160">
        <v>4</v>
      </c>
      <c r="B160">
        <v>2</v>
      </c>
      <c r="C160">
        <v>2</v>
      </c>
      <c r="D160">
        <v>2</v>
      </c>
      <c r="E160">
        <v>1</v>
      </c>
      <c r="F160">
        <v>1</v>
      </c>
      <c r="G160">
        <v>4</v>
      </c>
      <c r="H160">
        <v>3</v>
      </c>
      <c r="I160">
        <v>32990</v>
      </c>
    </row>
    <row r="161" spans="1:11" x14ac:dyDescent="0.25">
      <c r="A161">
        <v>1</v>
      </c>
      <c r="B161">
        <v>2</v>
      </c>
      <c r="C161">
        <v>2</v>
      </c>
      <c r="D161">
        <v>2</v>
      </c>
      <c r="E161">
        <v>1</v>
      </c>
      <c r="F161">
        <v>1</v>
      </c>
      <c r="G161">
        <v>1</v>
      </c>
      <c r="H161">
        <v>5</v>
      </c>
      <c r="I161">
        <v>47990</v>
      </c>
    </row>
    <row r="162" spans="1:11" x14ac:dyDescent="0.25">
      <c r="A162">
        <v>4</v>
      </c>
      <c r="B162">
        <v>8</v>
      </c>
      <c r="C162">
        <v>8</v>
      </c>
      <c r="D162">
        <v>5</v>
      </c>
      <c r="E162">
        <v>4</v>
      </c>
      <c r="F162">
        <v>10</v>
      </c>
      <c r="G162">
        <v>8</v>
      </c>
      <c r="H162">
        <v>10</v>
      </c>
      <c r="I162">
        <v>11790</v>
      </c>
    </row>
    <row r="163" spans="1:11" x14ac:dyDescent="0.25">
      <c r="A163">
        <v>1</v>
      </c>
      <c r="B163">
        <v>1</v>
      </c>
      <c r="C163">
        <v>1</v>
      </c>
      <c r="D163">
        <v>1</v>
      </c>
      <c r="E163">
        <v>1</v>
      </c>
      <c r="F163">
        <v>1</v>
      </c>
      <c r="G163">
        <v>3</v>
      </c>
      <c r="H163">
        <v>6</v>
      </c>
      <c r="I163">
        <v>43900</v>
      </c>
    </row>
    <row r="164" spans="1:11" x14ac:dyDescent="0.25">
      <c r="A164">
        <v>4</v>
      </c>
      <c r="B164">
        <v>2</v>
      </c>
      <c r="C164">
        <v>2</v>
      </c>
      <c r="D164">
        <v>5</v>
      </c>
      <c r="E164">
        <v>8</v>
      </c>
      <c r="F164">
        <v>1</v>
      </c>
      <c r="G164">
        <v>4</v>
      </c>
      <c r="H164">
        <v>1</v>
      </c>
      <c r="I164" s="34">
        <v>0</v>
      </c>
      <c r="J164">
        <v>8083.9</v>
      </c>
      <c r="K164">
        <f>'Modell 2 (O12 nélkül)'!J14</f>
        <v>20390</v>
      </c>
    </row>
    <row r="165" spans="1:11" x14ac:dyDescent="0.25">
      <c r="A165">
        <v>3</v>
      </c>
      <c r="B165">
        <v>9</v>
      </c>
      <c r="C165">
        <v>8</v>
      </c>
      <c r="D165">
        <v>5</v>
      </c>
      <c r="E165">
        <v>8</v>
      </c>
      <c r="F165">
        <v>1</v>
      </c>
      <c r="G165">
        <v>8</v>
      </c>
      <c r="H165">
        <v>4</v>
      </c>
      <c r="I165">
        <v>13730</v>
      </c>
    </row>
    <row r="166" spans="1:11" x14ac:dyDescent="0.25">
      <c r="A166">
        <v>4</v>
      </c>
      <c r="B166">
        <v>2</v>
      </c>
      <c r="C166">
        <v>2</v>
      </c>
      <c r="D166">
        <v>5</v>
      </c>
      <c r="E166">
        <v>4</v>
      </c>
      <c r="F166">
        <v>1</v>
      </c>
      <c r="G166">
        <v>1</v>
      </c>
      <c r="H166">
        <v>8</v>
      </c>
      <c r="I166">
        <v>29270</v>
      </c>
    </row>
    <row r="167" spans="1:11" x14ac:dyDescent="0.25">
      <c r="A167">
        <v>10</v>
      </c>
      <c r="B167">
        <v>7</v>
      </c>
      <c r="C167">
        <v>8</v>
      </c>
      <c r="D167">
        <v>2</v>
      </c>
      <c r="E167">
        <v>4</v>
      </c>
      <c r="F167">
        <v>1</v>
      </c>
      <c r="G167">
        <v>4</v>
      </c>
      <c r="H167">
        <v>7</v>
      </c>
      <c r="I167">
        <v>19990</v>
      </c>
    </row>
    <row r="168" spans="1:11" x14ac:dyDescent="0.25">
      <c r="A168">
        <v>10</v>
      </c>
      <c r="B168">
        <v>11</v>
      </c>
      <c r="C168">
        <v>8</v>
      </c>
      <c r="D168">
        <v>5</v>
      </c>
      <c r="E168">
        <v>11</v>
      </c>
      <c r="F168">
        <v>10</v>
      </c>
      <c r="G168">
        <v>8</v>
      </c>
      <c r="H168">
        <v>11</v>
      </c>
      <c r="I168">
        <v>4040</v>
      </c>
    </row>
    <row r="170" spans="1:11" x14ac:dyDescent="0.25">
      <c r="A170" t="s">
        <v>167</v>
      </c>
      <c r="J170" t="s">
        <v>156</v>
      </c>
      <c r="K170" t="s">
        <v>154</v>
      </c>
    </row>
    <row r="171" spans="1:11" x14ac:dyDescent="0.25">
      <c r="A171">
        <v>4</v>
      </c>
      <c r="B171">
        <v>9</v>
      </c>
      <c r="C171">
        <v>7</v>
      </c>
      <c r="D171">
        <v>5</v>
      </c>
      <c r="E171">
        <v>8</v>
      </c>
      <c r="F171">
        <v>1</v>
      </c>
      <c r="G171">
        <v>8</v>
      </c>
      <c r="H171">
        <v>9</v>
      </c>
      <c r="I171">
        <v>13600</v>
      </c>
    </row>
    <row r="172" spans="1:11" x14ac:dyDescent="0.25">
      <c r="A172">
        <v>4</v>
      </c>
      <c r="B172">
        <v>2</v>
      </c>
      <c r="C172">
        <v>2</v>
      </c>
      <c r="D172">
        <v>5</v>
      </c>
      <c r="E172">
        <v>4</v>
      </c>
      <c r="F172">
        <v>1</v>
      </c>
      <c r="G172">
        <v>4</v>
      </c>
      <c r="H172">
        <v>2</v>
      </c>
      <c r="I172">
        <v>22990</v>
      </c>
    </row>
    <row r="173" spans="1:11" x14ac:dyDescent="0.25">
      <c r="A173">
        <v>4</v>
      </c>
      <c r="B173">
        <v>2</v>
      </c>
      <c r="C173">
        <v>2</v>
      </c>
      <c r="D173">
        <v>2</v>
      </c>
      <c r="E173">
        <v>1</v>
      </c>
      <c r="F173">
        <v>1</v>
      </c>
      <c r="G173">
        <v>4</v>
      </c>
      <c r="H173">
        <v>3</v>
      </c>
      <c r="I173">
        <v>32990</v>
      </c>
    </row>
    <row r="174" spans="1:11" x14ac:dyDescent="0.25">
      <c r="A174">
        <v>1</v>
      </c>
      <c r="B174">
        <v>2</v>
      </c>
      <c r="C174">
        <v>2</v>
      </c>
      <c r="D174">
        <v>2</v>
      </c>
      <c r="E174">
        <v>1</v>
      </c>
      <c r="F174">
        <v>1</v>
      </c>
      <c r="G174">
        <v>1</v>
      </c>
      <c r="H174">
        <v>5</v>
      </c>
      <c r="I174">
        <v>47990</v>
      </c>
    </row>
    <row r="175" spans="1:11" x14ac:dyDescent="0.25">
      <c r="A175">
        <v>4</v>
      </c>
      <c r="B175">
        <v>8</v>
      </c>
      <c r="C175">
        <v>8</v>
      </c>
      <c r="D175">
        <v>5</v>
      </c>
      <c r="E175">
        <v>4</v>
      </c>
      <c r="F175">
        <v>10</v>
      </c>
      <c r="G175">
        <v>8</v>
      </c>
      <c r="H175">
        <v>10</v>
      </c>
      <c r="I175">
        <v>11790</v>
      </c>
    </row>
    <row r="176" spans="1:11" x14ac:dyDescent="0.25">
      <c r="A176">
        <v>1</v>
      </c>
      <c r="B176">
        <v>1</v>
      </c>
      <c r="C176">
        <v>1</v>
      </c>
      <c r="D176">
        <v>1</v>
      </c>
      <c r="E176">
        <v>1</v>
      </c>
      <c r="F176">
        <v>1</v>
      </c>
      <c r="G176">
        <v>3</v>
      </c>
      <c r="H176">
        <v>6</v>
      </c>
      <c r="I176">
        <v>43900</v>
      </c>
    </row>
    <row r="177" spans="1:11" x14ac:dyDescent="0.25">
      <c r="A177">
        <v>4</v>
      </c>
      <c r="B177">
        <v>2</v>
      </c>
      <c r="C177">
        <v>2</v>
      </c>
      <c r="D177">
        <v>5</v>
      </c>
      <c r="E177">
        <v>8</v>
      </c>
      <c r="F177">
        <v>1</v>
      </c>
      <c r="G177">
        <v>4</v>
      </c>
      <c r="H177">
        <v>1</v>
      </c>
      <c r="I177" s="34">
        <v>99999</v>
      </c>
      <c r="J177">
        <v>99999</v>
      </c>
      <c r="K177">
        <f>'Modell 2 (O12 nélkül)'!J14</f>
        <v>20390</v>
      </c>
    </row>
    <row r="178" spans="1:11" x14ac:dyDescent="0.25">
      <c r="A178">
        <v>3</v>
      </c>
      <c r="B178">
        <v>9</v>
      </c>
      <c r="C178">
        <v>8</v>
      </c>
      <c r="D178">
        <v>5</v>
      </c>
      <c r="E178">
        <v>8</v>
      </c>
      <c r="F178">
        <v>1</v>
      </c>
      <c r="G178">
        <v>8</v>
      </c>
      <c r="H178">
        <v>4</v>
      </c>
      <c r="I178">
        <v>13730</v>
      </c>
    </row>
    <row r="179" spans="1:11" x14ac:dyDescent="0.25">
      <c r="A179">
        <v>4</v>
      </c>
      <c r="B179">
        <v>2</v>
      </c>
      <c r="C179">
        <v>2</v>
      </c>
      <c r="D179">
        <v>5</v>
      </c>
      <c r="E179">
        <v>4</v>
      </c>
      <c r="F179">
        <v>1</v>
      </c>
      <c r="G179">
        <v>1</v>
      </c>
      <c r="H179">
        <v>8</v>
      </c>
      <c r="I179">
        <v>29270</v>
      </c>
    </row>
    <row r="180" spans="1:11" x14ac:dyDescent="0.25">
      <c r="A180">
        <v>10</v>
      </c>
      <c r="B180">
        <v>7</v>
      </c>
      <c r="C180">
        <v>8</v>
      </c>
      <c r="D180">
        <v>2</v>
      </c>
      <c r="E180">
        <v>4</v>
      </c>
      <c r="F180">
        <v>1</v>
      </c>
      <c r="G180">
        <v>4</v>
      </c>
      <c r="H180">
        <v>7</v>
      </c>
      <c r="I180">
        <v>19990</v>
      </c>
    </row>
    <row r="181" spans="1:11" x14ac:dyDescent="0.25">
      <c r="A181">
        <v>10</v>
      </c>
      <c r="B181">
        <v>11</v>
      </c>
      <c r="C181">
        <v>8</v>
      </c>
      <c r="D181">
        <v>5</v>
      </c>
      <c r="E181">
        <v>11</v>
      </c>
      <c r="F181">
        <v>10</v>
      </c>
      <c r="G181">
        <v>8</v>
      </c>
      <c r="H181">
        <v>11</v>
      </c>
      <c r="I181">
        <v>4040</v>
      </c>
    </row>
    <row r="183" spans="1:11" x14ac:dyDescent="0.25">
      <c r="A183" t="s">
        <v>168</v>
      </c>
      <c r="J183" t="s">
        <v>153</v>
      </c>
      <c r="K183" t="s">
        <v>154</v>
      </c>
    </row>
    <row r="184" spans="1:11" x14ac:dyDescent="0.25">
      <c r="A184">
        <v>4</v>
      </c>
      <c r="B184">
        <v>9</v>
      </c>
      <c r="C184">
        <v>7</v>
      </c>
      <c r="D184">
        <v>5</v>
      </c>
      <c r="E184">
        <v>8</v>
      </c>
      <c r="F184">
        <v>1</v>
      </c>
      <c r="G184">
        <v>8</v>
      </c>
      <c r="H184">
        <v>9</v>
      </c>
      <c r="I184">
        <v>13600</v>
      </c>
    </row>
    <row r="185" spans="1:11" x14ac:dyDescent="0.25">
      <c r="A185">
        <v>4</v>
      </c>
      <c r="B185">
        <v>2</v>
      </c>
      <c r="C185">
        <v>2</v>
      </c>
      <c r="D185">
        <v>5</v>
      </c>
      <c r="E185">
        <v>4</v>
      </c>
      <c r="F185">
        <v>1</v>
      </c>
      <c r="G185">
        <v>4</v>
      </c>
      <c r="H185">
        <v>2</v>
      </c>
      <c r="I185">
        <v>22990</v>
      </c>
    </row>
    <row r="186" spans="1:11" x14ac:dyDescent="0.25">
      <c r="A186">
        <v>4</v>
      </c>
      <c r="B186">
        <v>2</v>
      </c>
      <c r="C186">
        <v>2</v>
      </c>
      <c r="D186">
        <v>2</v>
      </c>
      <c r="E186">
        <v>1</v>
      </c>
      <c r="F186">
        <v>1</v>
      </c>
      <c r="G186">
        <v>4</v>
      </c>
      <c r="H186">
        <v>3</v>
      </c>
      <c r="I186">
        <v>32990</v>
      </c>
    </row>
    <row r="187" spans="1:11" x14ac:dyDescent="0.25">
      <c r="A187">
        <v>1</v>
      </c>
      <c r="B187">
        <v>2</v>
      </c>
      <c r="C187">
        <v>2</v>
      </c>
      <c r="D187">
        <v>2</v>
      </c>
      <c r="E187">
        <v>1</v>
      </c>
      <c r="F187">
        <v>1</v>
      </c>
      <c r="G187">
        <v>1</v>
      </c>
      <c r="H187">
        <v>5</v>
      </c>
      <c r="I187">
        <v>47990</v>
      </c>
    </row>
    <row r="188" spans="1:11" x14ac:dyDescent="0.25">
      <c r="A188">
        <v>4</v>
      </c>
      <c r="B188">
        <v>8</v>
      </c>
      <c r="C188">
        <v>8</v>
      </c>
      <c r="D188">
        <v>5</v>
      </c>
      <c r="E188">
        <v>4</v>
      </c>
      <c r="F188">
        <v>10</v>
      </c>
      <c r="G188">
        <v>8</v>
      </c>
      <c r="H188">
        <v>10</v>
      </c>
      <c r="I188">
        <v>11790</v>
      </c>
    </row>
    <row r="189" spans="1:11" x14ac:dyDescent="0.25">
      <c r="A189">
        <v>1</v>
      </c>
      <c r="B189">
        <v>1</v>
      </c>
      <c r="C189">
        <v>1</v>
      </c>
      <c r="D189">
        <v>1</v>
      </c>
      <c r="E189">
        <v>1</v>
      </c>
      <c r="F189">
        <v>1</v>
      </c>
      <c r="G189">
        <v>3</v>
      </c>
      <c r="H189">
        <v>6</v>
      </c>
      <c r="I189">
        <v>43900</v>
      </c>
    </row>
    <row r="190" spans="1:11" x14ac:dyDescent="0.25">
      <c r="A190">
        <v>4</v>
      </c>
      <c r="B190">
        <v>2</v>
      </c>
      <c r="C190">
        <v>2</v>
      </c>
      <c r="D190">
        <v>5</v>
      </c>
      <c r="E190">
        <v>8</v>
      </c>
      <c r="F190">
        <v>1</v>
      </c>
      <c r="G190">
        <v>4</v>
      </c>
      <c r="H190">
        <v>1</v>
      </c>
      <c r="I190">
        <v>20390</v>
      </c>
    </row>
    <row r="191" spans="1:11" x14ac:dyDescent="0.25">
      <c r="A191">
        <v>3</v>
      </c>
      <c r="B191">
        <v>9</v>
      </c>
      <c r="C191">
        <v>8</v>
      </c>
      <c r="D191">
        <v>5</v>
      </c>
      <c r="E191">
        <v>8</v>
      </c>
      <c r="F191">
        <v>1</v>
      </c>
      <c r="G191">
        <v>8</v>
      </c>
      <c r="H191">
        <v>4</v>
      </c>
      <c r="I191" s="34">
        <v>0</v>
      </c>
      <c r="J191">
        <v>2029.9</v>
      </c>
      <c r="K191">
        <f>'Modell 2 (O12 nélkül)'!J15</f>
        <v>13730</v>
      </c>
    </row>
    <row r="192" spans="1:11" x14ac:dyDescent="0.25">
      <c r="A192">
        <v>4</v>
      </c>
      <c r="B192">
        <v>2</v>
      </c>
      <c r="C192">
        <v>2</v>
      </c>
      <c r="D192">
        <v>5</v>
      </c>
      <c r="E192">
        <v>4</v>
      </c>
      <c r="F192">
        <v>1</v>
      </c>
      <c r="G192">
        <v>1</v>
      </c>
      <c r="H192">
        <v>8</v>
      </c>
      <c r="I192">
        <v>29270</v>
      </c>
    </row>
    <row r="193" spans="1:11" x14ac:dyDescent="0.25">
      <c r="A193">
        <v>10</v>
      </c>
      <c r="B193">
        <v>7</v>
      </c>
      <c r="C193">
        <v>8</v>
      </c>
      <c r="D193">
        <v>2</v>
      </c>
      <c r="E193">
        <v>4</v>
      </c>
      <c r="F193">
        <v>1</v>
      </c>
      <c r="G193">
        <v>4</v>
      </c>
      <c r="H193">
        <v>7</v>
      </c>
      <c r="I193">
        <v>19990</v>
      </c>
    </row>
    <row r="194" spans="1:11" x14ac:dyDescent="0.25">
      <c r="A194">
        <v>10</v>
      </c>
      <c r="B194">
        <v>11</v>
      </c>
      <c r="C194">
        <v>8</v>
      </c>
      <c r="D194">
        <v>5</v>
      </c>
      <c r="E194">
        <v>11</v>
      </c>
      <c r="F194">
        <v>10</v>
      </c>
      <c r="G194">
        <v>8</v>
      </c>
      <c r="H194">
        <v>11</v>
      </c>
      <c r="I194">
        <v>4040</v>
      </c>
    </row>
    <row r="196" spans="1:11" x14ac:dyDescent="0.25">
      <c r="A196" t="s">
        <v>171</v>
      </c>
      <c r="J196" t="s">
        <v>156</v>
      </c>
      <c r="K196" t="s">
        <v>154</v>
      </c>
    </row>
    <row r="197" spans="1:11" x14ac:dyDescent="0.25">
      <c r="A197">
        <v>4</v>
      </c>
      <c r="B197">
        <v>9</v>
      </c>
      <c r="C197">
        <v>7</v>
      </c>
      <c r="D197">
        <v>5</v>
      </c>
      <c r="E197">
        <v>8</v>
      </c>
      <c r="F197">
        <v>1</v>
      </c>
      <c r="G197">
        <v>8</v>
      </c>
      <c r="H197">
        <v>9</v>
      </c>
      <c r="I197">
        <v>13600</v>
      </c>
    </row>
    <row r="198" spans="1:11" x14ac:dyDescent="0.25">
      <c r="A198">
        <v>4</v>
      </c>
      <c r="B198">
        <v>2</v>
      </c>
      <c r="C198">
        <v>2</v>
      </c>
      <c r="D198">
        <v>5</v>
      </c>
      <c r="E198">
        <v>4</v>
      </c>
      <c r="F198">
        <v>1</v>
      </c>
      <c r="G198">
        <v>4</v>
      </c>
      <c r="H198">
        <v>2</v>
      </c>
      <c r="I198">
        <v>22990</v>
      </c>
    </row>
    <row r="199" spans="1:11" x14ac:dyDescent="0.25">
      <c r="A199">
        <v>4</v>
      </c>
      <c r="B199">
        <v>2</v>
      </c>
      <c r="C199">
        <v>2</v>
      </c>
      <c r="D199">
        <v>2</v>
      </c>
      <c r="E199">
        <v>1</v>
      </c>
      <c r="F199">
        <v>1</v>
      </c>
      <c r="G199">
        <v>4</v>
      </c>
      <c r="H199">
        <v>3</v>
      </c>
      <c r="I199">
        <v>32990</v>
      </c>
    </row>
    <row r="200" spans="1:11" x14ac:dyDescent="0.25">
      <c r="A200">
        <v>1</v>
      </c>
      <c r="B200">
        <v>2</v>
      </c>
      <c r="C200">
        <v>2</v>
      </c>
      <c r="D200">
        <v>2</v>
      </c>
      <c r="E200">
        <v>1</v>
      </c>
      <c r="F200">
        <v>1</v>
      </c>
      <c r="G200">
        <v>1</v>
      </c>
      <c r="H200">
        <v>5</v>
      </c>
      <c r="I200">
        <v>47990</v>
      </c>
    </row>
    <row r="201" spans="1:11" x14ac:dyDescent="0.25">
      <c r="A201">
        <v>4</v>
      </c>
      <c r="B201">
        <v>8</v>
      </c>
      <c r="C201">
        <v>8</v>
      </c>
      <c r="D201">
        <v>5</v>
      </c>
      <c r="E201">
        <v>4</v>
      </c>
      <c r="F201">
        <v>10</v>
      </c>
      <c r="G201">
        <v>8</v>
      </c>
      <c r="H201">
        <v>10</v>
      </c>
      <c r="I201">
        <v>11790</v>
      </c>
    </row>
    <row r="202" spans="1:11" x14ac:dyDescent="0.25">
      <c r="A202">
        <v>1</v>
      </c>
      <c r="B202">
        <v>1</v>
      </c>
      <c r="C202">
        <v>1</v>
      </c>
      <c r="D202">
        <v>1</v>
      </c>
      <c r="E202">
        <v>1</v>
      </c>
      <c r="F202">
        <v>1</v>
      </c>
      <c r="G202">
        <v>3</v>
      </c>
      <c r="H202">
        <v>6</v>
      </c>
      <c r="I202">
        <v>43900</v>
      </c>
    </row>
    <row r="203" spans="1:11" x14ac:dyDescent="0.25">
      <c r="A203">
        <v>4</v>
      </c>
      <c r="B203">
        <v>2</v>
      </c>
      <c r="C203">
        <v>2</v>
      </c>
      <c r="D203">
        <v>5</v>
      </c>
      <c r="E203">
        <v>8</v>
      </c>
      <c r="F203">
        <v>1</v>
      </c>
      <c r="G203">
        <v>4</v>
      </c>
      <c r="H203">
        <v>1</v>
      </c>
      <c r="I203">
        <v>20390</v>
      </c>
    </row>
    <row r="204" spans="1:11" x14ac:dyDescent="0.25">
      <c r="A204">
        <v>3</v>
      </c>
      <c r="B204">
        <v>9</v>
      </c>
      <c r="C204">
        <v>8</v>
      </c>
      <c r="D204">
        <v>5</v>
      </c>
      <c r="E204">
        <v>8</v>
      </c>
      <c r="F204">
        <v>1</v>
      </c>
      <c r="G204">
        <v>8</v>
      </c>
      <c r="H204">
        <v>4</v>
      </c>
      <c r="I204" s="34">
        <v>99999</v>
      </c>
      <c r="J204">
        <v>60988</v>
      </c>
      <c r="K204">
        <f>'Modell 2 (O12 nélkül)'!J15</f>
        <v>13730</v>
      </c>
    </row>
    <row r="205" spans="1:11" x14ac:dyDescent="0.25">
      <c r="A205">
        <v>4</v>
      </c>
      <c r="B205">
        <v>2</v>
      </c>
      <c r="C205">
        <v>2</v>
      </c>
      <c r="D205">
        <v>5</v>
      </c>
      <c r="E205">
        <v>4</v>
      </c>
      <c r="F205">
        <v>1</v>
      </c>
      <c r="G205">
        <v>1</v>
      </c>
      <c r="H205">
        <v>8</v>
      </c>
      <c r="I205">
        <v>29270</v>
      </c>
    </row>
    <row r="206" spans="1:11" x14ac:dyDescent="0.25">
      <c r="A206">
        <v>10</v>
      </c>
      <c r="B206">
        <v>7</v>
      </c>
      <c r="C206">
        <v>8</v>
      </c>
      <c r="D206">
        <v>2</v>
      </c>
      <c r="E206">
        <v>4</v>
      </c>
      <c r="F206">
        <v>1</v>
      </c>
      <c r="G206">
        <v>4</v>
      </c>
      <c r="H206">
        <v>7</v>
      </c>
      <c r="I206">
        <v>19990</v>
      </c>
    </row>
    <row r="207" spans="1:11" x14ac:dyDescent="0.25">
      <c r="A207">
        <v>10</v>
      </c>
      <c r="B207">
        <v>11</v>
      </c>
      <c r="C207">
        <v>8</v>
      </c>
      <c r="D207">
        <v>5</v>
      </c>
      <c r="E207">
        <v>11</v>
      </c>
      <c r="F207">
        <v>10</v>
      </c>
      <c r="G207">
        <v>8</v>
      </c>
      <c r="H207">
        <v>11</v>
      </c>
      <c r="I207">
        <v>4040</v>
      </c>
    </row>
    <row r="209" spans="1:11" x14ac:dyDescent="0.25">
      <c r="A209" t="s">
        <v>172</v>
      </c>
      <c r="J209" t="s">
        <v>153</v>
      </c>
      <c r="K209" t="s">
        <v>154</v>
      </c>
    </row>
    <row r="210" spans="1:11" x14ac:dyDescent="0.25">
      <c r="A210">
        <v>4</v>
      </c>
      <c r="B210">
        <v>9</v>
      </c>
      <c r="C210">
        <v>7</v>
      </c>
      <c r="D210">
        <v>5</v>
      </c>
      <c r="E210">
        <v>8</v>
      </c>
      <c r="F210">
        <v>1</v>
      </c>
      <c r="G210">
        <v>8</v>
      </c>
      <c r="H210">
        <v>9</v>
      </c>
      <c r="I210">
        <v>13600</v>
      </c>
    </row>
    <row r="211" spans="1:11" x14ac:dyDescent="0.25">
      <c r="A211">
        <v>4</v>
      </c>
      <c r="B211">
        <v>2</v>
      </c>
      <c r="C211">
        <v>2</v>
      </c>
      <c r="D211">
        <v>5</v>
      </c>
      <c r="E211">
        <v>4</v>
      </c>
      <c r="F211">
        <v>1</v>
      </c>
      <c r="G211">
        <v>4</v>
      </c>
      <c r="H211">
        <v>2</v>
      </c>
      <c r="I211">
        <v>22990</v>
      </c>
    </row>
    <row r="212" spans="1:11" x14ac:dyDescent="0.25">
      <c r="A212">
        <v>4</v>
      </c>
      <c r="B212">
        <v>2</v>
      </c>
      <c r="C212">
        <v>2</v>
      </c>
      <c r="D212">
        <v>2</v>
      </c>
      <c r="E212">
        <v>1</v>
      </c>
      <c r="F212">
        <v>1</v>
      </c>
      <c r="G212">
        <v>4</v>
      </c>
      <c r="H212">
        <v>3</v>
      </c>
      <c r="I212">
        <v>32990</v>
      </c>
    </row>
    <row r="213" spans="1:11" x14ac:dyDescent="0.25">
      <c r="A213">
        <v>1</v>
      </c>
      <c r="B213">
        <v>2</v>
      </c>
      <c r="C213">
        <v>2</v>
      </c>
      <c r="D213">
        <v>2</v>
      </c>
      <c r="E213">
        <v>1</v>
      </c>
      <c r="F213">
        <v>1</v>
      </c>
      <c r="G213">
        <v>1</v>
      </c>
      <c r="H213">
        <v>5</v>
      </c>
      <c r="I213">
        <v>47990</v>
      </c>
    </row>
    <row r="214" spans="1:11" x14ac:dyDescent="0.25">
      <c r="A214">
        <v>4</v>
      </c>
      <c r="B214">
        <v>8</v>
      </c>
      <c r="C214">
        <v>8</v>
      </c>
      <c r="D214">
        <v>5</v>
      </c>
      <c r="E214">
        <v>4</v>
      </c>
      <c r="F214">
        <v>10</v>
      </c>
      <c r="G214">
        <v>8</v>
      </c>
      <c r="H214">
        <v>10</v>
      </c>
      <c r="I214">
        <v>11790</v>
      </c>
    </row>
    <row r="215" spans="1:11" x14ac:dyDescent="0.25">
      <c r="A215">
        <v>1</v>
      </c>
      <c r="B215">
        <v>1</v>
      </c>
      <c r="C215">
        <v>1</v>
      </c>
      <c r="D215">
        <v>1</v>
      </c>
      <c r="E215">
        <v>1</v>
      </c>
      <c r="F215">
        <v>1</v>
      </c>
      <c r="G215">
        <v>3</v>
      </c>
      <c r="H215">
        <v>6</v>
      </c>
      <c r="I215">
        <v>43900</v>
      </c>
    </row>
    <row r="216" spans="1:11" x14ac:dyDescent="0.25">
      <c r="A216">
        <v>4</v>
      </c>
      <c r="B216">
        <v>2</v>
      </c>
      <c r="C216">
        <v>2</v>
      </c>
      <c r="D216">
        <v>5</v>
      </c>
      <c r="E216">
        <v>8</v>
      </c>
      <c r="F216">
        <v>1</v>
      </c>
      <c r="G216">
        <v>4</v>
      </c>
      <c r="H216">
        <v>1</v>
      </c>
      <c r="I216">
        <v>20390</v>
      </c>
    </row>
    <row r="217" spans="1:11" x14ac:dyDescent="0.25">
      <c r="A217">
        <v>3</v>
      </c>
      <c r="B217">
        <v>9</v>
      </c>
      <c r="C217">
        <v>8</v>
      </c>
      <c r="D217">
        <v>5</v>
      </c>
      <c r="E217">
        <v>8</v>
      </c>
      <c r="F217">
        <v>1</v>
      </c>
      <c r="G217">
        <v>8</v>
      </c>
      <c r="H217">
        <v>4</v>
      </c>
      <c r="I217">
        <v>13730</v>
      </c>
    </row>
    <row r="218" spans="1:11" x14ac:dyDescent="0.25">
      <c r="A218">
        <v>4</v>
      </c>
      <c r="B218">
        <v>2</v>
      </c>
      <c r="C218">
        <v>2</v>
      </c>
      <c r="D218">
        <v>5</v>
      </c>
      <c r="E218">
        <v>4</v>
      </c>
      <c r="F218">
        <v>1</v>
      </c>
      <c r="G218">
        <v>1</v>
      </c>
      <c r="H218">
        <v>8</v>
      </c>
      <c r="I218" s="34">
        <v>0</v>
      </c>
      <c r="J218">
        <v>8153.9</v>
      </c>
      <c r="K218">
        <f>'Modell 2 (O12 nélkül)'!J16</f>
        <v>29270</v>
      </c>
    </row>
    <row r="219" spans="1:11" x14ac:dyDescent="0.25">
      <c r="A219">
        <v>10</v>
      </c>
      <c r="B219">
        <v>7</v>
      </c>
      <c r="C219">
        <v>8</v>
      </c>
      <c r="D219">
        <v>2</v>
      </c>
      <c r="E219">
        <v>4</v>
      </c>
      <c r="F219">
        <v>1</v>
      </c>
      <c r="G219">
        <v>4</v>
      </c>
      <c r="H219">
        <v>7</v>
      </c>
      <c r="I219">
        <v>19990</v>
      </c>
    </row>
    <row r="220" spans="1:11" x14ac:dyDescent="0.25">
      <c r="A220">
        <v>10</v>
      </c>
      <c r="B220">
        <v>11</v>
      </c>
      <c r="C220">
        <v>8</v>
      </c>
      <c r="D220">
        <v>5</v>
      </c>
      <c r="E220">
        <v>11</v>
      </c>
      <c r="F220">
        <v>10</v>
      </c>
      <c r="G220">
        <v>8</v>
      </c>
      <c r="H220">
        <v>11</v>
      </c>
      <c r="I220">
        <v>4040</v>
      </c>
    </row>
    <row r="222" spans="1:11" x14ac:dyDescent="0.25">
      <c r="A222" t="s">
        <v>169</v>
      </c>
      <c r="J222" t="s">
        <v>156</v>
      </c>
      <c r="K222" t="s">
        <v>154</v>
      </c>
    </row>
    <row r="223" spans="1:11" x14ac:dyDescent="0.25">
      <c r="A223">
        <v>4</v>
      </c>
      <c r="B223">
        <v>9</v>
      </c>
      <c r="C223">
        <v>7</v>
      </c>
      <c r="D223">
        <v>5</v>
      </c>
      <c r="E223">
        <v>8</v>
      </c>
      <c r="F223">
        <v>1</v>
      </c>
      <c r="G223">
        <v>8</v>
      </c>
      <c r="H223">
        <v>9</v>
      </c>
      <c r="I223">
        <v>13600</v>
      </c>
    </row>
    <row r="224" spans="1:11" x14ac:dyDescent="0.25">
      <c r="A224">
        <v>4</v>
      </c>
      <c r="B224">
        <v>2</v>
      </c>
      <c r="C224">
        <v>2</v>
      </c>
      <c r="D224">
        <v>5</v>
      </c>
      <c r="E224">
        <v>4</v>
      </c>
      <c r="F224">
        <v>1</v>
      </c>
      <c r="G224">
        <v>4</v>
      </c>
      <c r="H224">
        <v>2</v>
      </c>
      <c r="I224">
        <v>22990</v>
      </c>
    </row>
    <row r="225" spans="1:11" x14ac:dyDescent="0.25">
      <c r="A225">
        <v>4</v>
      </c>
      <c r="B225">
        <v>2</v>
      </c>
      <c r="C225">
        <v>2</v>
      </c>
      <c r="D225">
        <v>2</v>
      </c>
      <c r="E225">
        <v>1</v>
      </c>
      <c r="F225">
        <v>1</v>
      </c>
      <c r="G225">
        <v>4</v>
      </c>
      <c r="H225">
        <v>3</v>
      </c>
      <c r="I225">
        <v>32990</v>
      </c>
    </row>
    <row r="226" spans="1:11" x14ac:dyDescent="0.25">
      <c r="A226">
        <v>1</v>
      </c>
      <c r="B226">
        <v>2</v>
      </c>
      <c r="C226">
        <v>2</v>
      </c>
      <c r="D226">
        <v>2</v>
      </c>
      <c r="E226">
        <v>1</v>
      </c>
      <c r="F226">
        <v>1</v>
      </c>
      <c r="G226">
        <v>1</v>
      </c>
      <c r="H226">
        <v>5</v>
      </c>
      <c r="I226">
        <v>47990</v>
      </c>
    </row>
    <row r="227" spans="1:11" x14ac:dyDescent="0.25">
      <c r="A227">
        <v>4</v>
      </c>
      <c r="B227">
        <v>8</v>
      </c>
      <c r="C227">
        <v>8</v>
      </c>
      <c r="D227">
        <v>5</v>
      </c>
      <c r="E227">
        <v>4</v>
      </c>
      <c r="F227">
        <v>10</v>
      </c>
      <c r="G227">
        <v>8</v>
      </c>
      <c r="H227">
        <v>10</v>
      </c>
      <c r="I227">
        <v>11790</v>
      </c>
    </row>
    <row r="228" spans="1:11" x14ac:dyDescent="0.25">
      <c r="A228">
        <v>1</v>
      </c>
      <c r="B228">
        <v>1</v>
      </c>
      <c r="C228">
        <v>1</v>
      </c>
      <c r="D228">
        <v>1</v>
      </c>
      <c r="E228">
        <v>1</v>
      </c>
      <c r="F228">
        <v>1</v>
      </c>
      <c r="G228">
        <v>3</v>
      </c>
      <c r="H228">
        <v>6</v>
      </c>
      <c r="I228">
        <v>43900</v>
      </c>
    </row>
    <row r="229" spans="1:11" x14ac:dyDescent="0.25">
      <c r="A229">
        <v>4</v>
      </c>
      <c r="B229">
        <v>2</v>
      </c>
      <c r="C229">
        <v>2</v>
      </c>
      <c r="D229">
        <v>5</v>
      </c>
      <c r="E229">
        <v>8</v>
      </c>
      <c r="F229">
        <v>1</v>
      </c>
      <c r="G229">
        <v>4</v>
      </c>
      <c r="H229">
        <v>1</v>
      </c>
      <c r="I229">
        <v>20390</v>
      </c>
    </row>
    <row r="230" spans="1:11" x14ac:dyDescent="0.25">
      <c r="A230">
        <v>3</v>
      </c>
      <c r="B230">
        <v>9</v>
      </c>
      <c r="C230">
        <v>8</v>
      </c>
      <c r="D230">
        <v>5</v>
      </c>
      <c r="E230">
        <v>8</v>
      </c>
      <c r="F230">
        <v>1</v>
      </c>
      <c r="G230">
        <v>8</v>
      </c>
      <c r="H230">
        <v>4</v>
      </c>
      <c r="I230">
        <v>13730</v>
      </c>
    </row>
    <row r="231" spans="1:11" x14ac:dyDescent="0.25">
      <c r="A231">
        <v>4</v>
      </c>
      <c r="B231">
        <v>2</v>
      </c>
      <c r="C231">
        <v>2</v>
      </c>
      <c r="D231">
        <v>5</v>
      </c>
      <c r="E231">
        <v>4</v>
      </c>
      <c r="F231">
        <v>1</v>
      </c>
      <c r="G231">
        <v>1</v>
      </c>
      <c r="H231">
        <v>8</v>
      </c>
      <c r="I231" s="34">
        <v>99999</v>
      </c>
      <c r="J231">
        <v>68994.5</v>
      </c>
      <c r="K231">
        <f>'Modell 2 (O12 nélkül)'!J16</f>
        <v>29270</v>
      </c>
    </row>
    <row r="232" spans="1:11" x14ac:dyDescent="0.25">
      <c r="A232">
        <v>10</v>
      </c>
      <c r="B232">
        <v>7</v>
      </c>
      <c r="C232">
        <v>8</v>
      </c>
      <c r="D232">
        <v>2</v>
      </c>
      <c r="E232">
        <v>4</v>
      </c>
      <c r="F232">
        <v>1</v>
      </c>
      <c r="G232">
        <v>4</v>
      </c>
      <c r="H232">
        <v>7</v>
      </c>
      <c r="I232">
        <v>19990</v>
      </c>
    </row>
    <row r="233" spans="1:11" x14ac:dyDescent="0.25">
      <c r="A233">
        <v>10</v>
      </c>
      <c r="B233">
        <v>11</v>
      </c>
      <c r="C233">
        <v>8</v>
      </c>
      <c r="D233">
        <v>5</v>
      </c>
      <c r="E233">
        <v>11</v>
      </c>
      <c r="F233">
        <v>10</v>
      </c>
      <c r="G233">
        <v>8</v>
      </c>
      <c r="H233">
        <v>11</v>
      </c>
      <c r="I233">
        <v>4040</v>
      </c>
    </row>
    <row r="235" spans="1:11" x14ac:dyDescent="0.25">
      <c r="A235" t="s">
        <v>170</v>
      </c>
      <c r="J235" t="s">
        <v>153</v>
      </c>
      <c r="K235" t="s">
        <v>154</v>
      </c>
    </row>
    <row r="236" spans="1:11" x14ac:dyDescent="0.25">
      <c r="A236">
        <v>4</v>
      </c>
      <c r="B236">
        <v>9</v>
      </c>
      <c r="C236">
        <v>7</v>
      </c>
      <c r="D236">
        <v>5</v>
      </c>
      <c r="E236">
        <v>8</v>
      </c>
      <c r="F236">
        <v>1</v>
      </c>
      <c r="G236">
        <v>8</v>
      </c>
      <c r="H236">
        <v>9</v>
      </c>
      <c r="I236">
        <v>13600</v>
      </c>
    </row>
    <row r="237" spans="1:11" x14ac:dyDescent="0.25">
      <c r="A237">
        <v>4</v>
      </c>
      <c r="B237">
        <v>2</v>
      </c>
      <c r="C237">
        <v>2</v>
      </c>
      <c r="D237">
        <v>5</v>
      </c>
      <c r="E237">
        <v>4</v>
      </c>
      <c r="F237">
        <v>1</v>
      </c>
      <c r="G237">
        <v>4</v>
      </c>
      <c r="H237">
        <v>2</v>
      </c>
      <c r="I237">
        <v>22990</v>
      </c>
    </row>
    <row r="238" spans="1:11" x14ac:dyDescent="0.25">
      <c r="A238">
        <v>4</v>
      </c>
      <c r="B238">
        <v>2</v>
      </c>
      <c r="C238">
        <v>2</v>
      </c>
      <c r="D238">
        <v>2</v>
      </c>
      <c r="E238">
        <v>1</v>
      </c>
      <c r="F238">
        <v>1</v>
      </c>
      <c r="G238">
        <v>4</v>
      </c>
      <c r="H238">
        <v>3</v>
      </c>
      <c r="I238">
        <v>32990</v>
      </c>
    </row>
    <row r="239" spans="1:11" x14ac:dyDescent="0.25">
      <c r="A239">
        <v>1</v>
      </c>
      <c r="B239">
        <v>2</v>
      </c>
      <c r="C239">
        <v>2</v>
      </c>
      <c r="D239">
        <v>2</v>
      </c>
      <c r="E239">
        <v>1</v>
      </c>
      <c r="F239">
        <v>1</v>
      </c>
      <c r="G239">
        <v>1</v>
      </c>
      <c r="H239">
        <v>5</v>
      </c>
      <c r="I239">
        <v>47990</v>
      </c>
    </row>
    <row r="240" spans="1:11" x14ac:dyDescent="0.25">
      <c r="A240">
        <v>4</v>
      </c>
      <c r="B240">
        <v>8</v>
      </c>
      <c r="C240">
        <v>8</v>
      </c>
      <c r="D240">
        <v>5</v>
      </c>
      <c r="E240">
        <v>4</v>
      </c>
      <c r="F240">
        <v>10</v>
      </c>
      <c r="G240">
        <v>8</v>
      </c>
      <c r="H240">
        <v>10</v>
      </c>
      <c r="I240">
        <v>11790</v>
      </c>
    </row>
    <row r="241" spans="1:11" x14ac:dyDescent="0.25">
      <c r="A241">
        <v>1</v>
      </c>
      <c r="B241">
        <v>1</v>
      </c>
      <c r="C241">
        <v>1</v>
      </c>
      <c r="D241">
        <v>1</v>
      </c>
      <c r="E241">
        <v>1</v>
      </c>
      <c r="F241">
        <v>1</v>
      </c>
      <c r="G241">
        <v>3</v>
      </c>
      <c r="H241">
        <v>6</v>
      </c>
      <c r="I241">
        <v>43900</v>
      </c>
    </row>
    <row r="242" spans="1:11" x14ac:dyDescent="0.25">
      <c r="A242">
        <v>4</v>
      </c>
      <c r="B242">
        <v>2</v>
      </c>
      <c r="C242">
        <v>2</v>
      </c>
      <c r="D242">
        <v>5</v>
      </c>
      <c r="E242">
        <v>8</v>
      </c>
      <c r="F242">
        <v>1</v>
      </c>
      <c r="G242">
        <v>4</v>
      </c>
      <c r="H242">
        <v>1</v>
      </c>
      <c r="I242">
        <v>20390</v>
      </c>
    </row>
    <row r="243" spans="1:11" x14ac:dyDescent="0.25">
      <c r="A243">
        <v>3</v>
      </c>
      <c r="B243">
        <v>9</v>
      </c>
      <c r="C243">
        <v>8</v>
      </c>
      <c r="D243">
        <v>5</v>
      </c>
      <c r="E243">
        <v>8</v>
      </c>
      <c r="F243">
        <v>1</v>
      </c>
      <c r="G243">
        <v>8</v>
      </c>
      <c r="H243">
        <v>4</v>
      </c>
      <c r="I243">
        <v>13730</v>
      </c>
    </row>
    <row r="244" spans="1:11" x14ac:dyDescent="0.25">
      <c r="A244">
        <v>4</v>
      </c>
      <c r="B244">
        <v>2</v>
      </c>
      <c r="C244">
        <v>2</v>
      </c>
      <c r="D244">
        <v>5</v>
      </c>
      <c r="E244">
        <v>4</v>
      </c>
      <c r="F244">
        <v>1</v>
      </c>
      <c r="G244">
        <v>1</v>
      </c>
      <c r="H244">
        <v>8</v>
      </c>
      <c r="I244">
        <v>29270</v>
      </c>
    </row>
    <row r="245" spans="1:11" x14ac:dyDescent="0.25">
      <c r="A245">
        <v>10</v>
      </c>
      <c r="B245">
        <v>7</v>
      </c>
      <c r="C245">
        <v>8</v>
      </c>
      <c r="D245">
        <v>2</v>
      </c>
      <c r="E245">
        <v>4</v>
      </c>
      <c r="F245">
        <v>1</v>
      </c>
      <c r="G245">
        <v>4</v>
      </c>
      <c r="H245">
        <v>7</v>
      </c>
      <c r="I245" s="34">
        <v>0</v>
      </c>
      <c r="J245">
        <v>3320</v>
      </c>
      <c r="K245">
        <f>'Modell 2 (O12 nélkül)'!J17</f>
        <v>19990</v>
      </c>
    </row>
    <row r="246" spans="1:11" x14ac:dyDescent="0.25">
      <c r="A246">
        <v>10</v>
      </c>
      <c r="B246">
        <v>11</v>
      </c>
      <c r="C246">
        <v>8</v>
      </c>
      <c r="D246">
        <v>5</v>
      </c>
      <c r="E246">
        <v>11</v>
      </c>
      <c r="F246">
        <v>10</v>
      </c>
      <c r="G246">
        <v>8</v>
      </c>
      <c r="H246">
        <v>11</v>
      </c>
      <c r="I246">
        <v>4040</v>
      </c>
    </row>
    <row r="248" spans="1:11" x14ac:dyDescent="0.25">
      <c r="A248" t="s">
        <v>173</v>
      </c>
      <c r="J248" t="s">
        <v>156</v>
      </c>
      <c r="K248" t="s">
        <v>154</v>
      </c>
    </row>
    <row r="249" spans="1:11" x14ac:dyDescent="0.25">
      <c r="A249">
        <v>4</v>
      </c>
      <c r="B249">
        <v>9</v>
      </c>
      <c r="C249">
        <v>7</v>
      </c>
      <c r="D249">
        <v>5</v>
      </c>
      <c r="E249">
        <v>8</v>
      </c>
      <c r="F249">
        <v>1</v>
      </c>
      <c r="G249">
        <v>8</v>
      </c>
      <c r="H249">
        <v>9</v>
      </c>
      <c r="I249">
        <v>13600</v>
      </c>
    </row>
    <row r="250" spans="1:11" x14ac:dyDescent="0.25">
      <c r="A250">
        <v>4</v>
      </c>
      <c r="B250">
        <v>2</v>
      </c>
      <c r="C250">
        <v>2</v>
      </c>
      <c r="D250">
        <v>5</v>
      </c>
      <c r="E250">
        <v>4</v>
      </c>
      <c r="F250">
        <v>1</v>
      </c>
      <c r="G250">
        <v>4</v>
      </c>
      <c r="H250">
        <v>2</v>
      </c>
      <c r="I250">
        <v>22990</v>
      </c>
    </row>
    <row r="251" spans="1:11" x14ac:dyDescent="0.25">
      <c r="A251">
        <v>4</v>
      </c>
      <c r="B251">
        <v>2</v>
      </c>
      <c r="C251">
        <v>2</v>
      </c>
      <c r="D251">
        <v>2</v>
      </c>
      <c r="E251">
        <v>1</v>
      </c>
      <c r="F251">
        <v>1</v>
      </c>
      <c r="G251">
        <v>4</v>
      </c>
      <c r="H251">
        <v>3</v>
      </c>
      <c r="I251">
        <v>32990</v>
      </c>
    </row>
    <row r="252" spans="1:11" x14ac:dyDescent="0.25">
      <c r="A252">
        <v>1</v>
      </c>
      <c r="B252">
        <v>2</v>
      </c>
      <c r="C252">
        <v>2</v>
      </c>
      <c r="D252">
        <v>2</v>
      </c>
      <c r="E252">
        <v>1</v>
      </c>
      <c r="F252">
        <v>1</v>
      </c>
      <c r="G252">
        <v>1</v>
      </c>
      <c r="H252">
        <v>5</v>
      </c>
      <c r="I252">
        <v>47990</v>
      </c>
    </row>
    <row r="253" spans="1:11" x14ac:dyDescent="0.25">
      <c r="A253">
        <v>4</v>
      </c>
      <c r="B253">
        <v>8</v>
      </c>
      <c r="C253">
        <v>8</v>
      </c>
      <c r="D253">
        <v>5</v>
      </c>
      <c r="E253">
        <v>4</v>
      </c>
      <c r="F253">
        <v>10</v>
      </c>
      <c r="G253">
        <v>8</v>
      </c>
      <c r="H253">
        <v>10</v>
      </c>
      <c r="I253">
        <v>11790</v>
      </c>
    </row>
    <row r="254" spans="1:11" x14ac:dyDescent="0.25">
      <c r="A254">
        <v>1</v>
      </c>
      <c r="B254">
        <v>1</v>
      </c>
      <c r="C254">
        <v>1</v>
      </c>
      <c r="D254">
        <v>1</v>
      </c>
      <c r="E254">
        <v>1</v>
      </c>
      <c r="F254">
        <v>1</v>
      </c>
      <c r="G254">
        <v>3</v>
      </c>
      <c r="H254">
        <v>6</v>
      </c>
      <c r="I254">
        <v>43900</v>
      </c>
    </row>
    <row r="255" spans="1:11" x14ac:dyDescent="0.25">
      <c r="A255">
        <v>4</v>
      </c>
      <c r="B255">
        <v>2</v>
      </c>
      <c r="C255">
        <v>2</v>
      </c>
      <c r="D255">
        <v>5</v>
      </c>
      <c r="E255">
        <v>8</v>
      </c>
      <c r="F255">
        <v>1</v>
      </c>
      <c r="G255">
        <v>4</v>
      </c>
      <c r="H255">
        <v>1</v>
      </c>
      <c r="I255">
        <v>20390</v>
      </c>
    </row>
    <row r="256" spans="1:11" x14ac:dyDescent="0.25">
      <c r="A256">
        <v>3</v>
      </c>
      <c r="B256">
        <v>9</v>
      </c>
      <c r="C256">
        <v>8</v>
      </c>
      <c r="D256">
        <v>5</v>
      </c>
      <c r="E256">
        <v>8</v>
      </c>
      <c r="F256">
        <v>1</v>
      </c>
      <c r="G256">
        <v>8</v>
      </c>
      <c r="H256">
        <v>4</v>
      </c>
      <c r="I256">
        <v>13730</v>
      </c>
    </row>
    <row r="257" spans="1:11" x14ac:dyDescent="0.25">
      <c r="A257">
        <v>4</v>
      </c>
      <c r="B257">
        <v>2</v>
      </c>
      <c r="C257">
        <v>2</v>
      </c>
      <c r="D257">
        <v>5</v>
      </c>
      <c r="E257">
        <v>4</v>
      </c>
      <c r="F257">
        <v>1</v>
      </c>
      <c r="G257">
        <v>1</v>
      </c>
      <c r="H257">
        <v>8</v>
      </c>
      <c r="I257">
        <v>29270</v>
      </c>
    </row>
    <row r="258" spans="1:11" x14ac:dyDescent="0.25">
      <c r="A258">
        <v>10</v>
      </c>
      <c r="B258">
        <v>7</v>
      </c>
      <c r="C258">
        <v>8</v>
      </c>
      <c r="D258">
        <v>2</v>
      </c>
      <c r="E258">
        <v>4</v>
      </c>
      <c r="F258">
        <v>1</v>
      </c>
      <c r="G258">
        <v>4</v>
      </c>
      <c r="H258">
        <v>7</v>
      </c>
      <c r="I258" s="34">
        <v>99999</v>
      </c>
      <c r="J258">
        <v>58137.5</v>
      </c>
      <c r="K258">
        <f>'Modell 2 (O12 nélkül)'!J17</f>
        <v>19990</v>
      </c>
    </row>
    <row r="259" spans="1:11" x14ac:dyDescent="0.25">
      <c r="A259">
        <v>10</v>
      </c>
      <c r="B259">
        <v>11</v>
      </c>
      <c r="C259">
        <v>8</v>
      </c>
      <c r="D259">
        <v>5</v>
      </c>
      <c r="E259">
        <v>11</v>
      </c>
      <c r="F259">
        <v>10</v>
      </c>
      <c r="G259">
        <v>8</v>
      </c>
      <c r="H259">
        <v>11</v>
      </c>
      <c r="I259">
        <v>4040</v>
      </c>
    </row>
    <row r="261" spans="1:11" x14ac:dyDescent="0.25">
      <c r="A261" t="s">
        <v>174</v>
      </c>
      <c r="J261" t="s">
        <v>153</v>
      </c>
      <c r="K261" t="s">
        <v>154</v>
      </c>
    </row>
    <row r="262" spans="1:11" x14ac:dyDescent="0.25">
      <c r="A262">
        <v>4</v>
      </c>
      <c r="B262">
        <v>9</v>
      </c>
      <c r="C262">
        <v>7</v>
      </c>
      <c r="D262">
        <v>5</v>
      </c>
      <c r="E262">
        <v>8</v>
      </c>
      <c r="F262">
        <v>1</v>
      </c>
      <c r="G262">
        <v>8</v>
      </c>
      <c r="H262">
        <v>9</v>
      </c>
      <c r="I262">
        <v>13600</v>
      </c>
    </row>
    <row r="263" spans="1:11" x14ac:dyDescent="0.25">
      <c r="A263">
        <v>4</v>
      </c>
      <c r="B263">
        <v>2</v>
      </c>
      <c r="C263">
        <v>2</v>
      </c>
      <c r="D263">
        <v>5</v>
      </c>
      <c r="E263">
        <v>4</v>
      </c>
      <c r="F263">
        <v>1</v>
      </c>
      <c r="G263">
        <v>4</v>
      </c>
      <c r="H263">
        <v>2</v>
      </c>
      <c r="I263">
        <v>22990</v>
      </c>
    </row>
    <row r="264" spans="1:11" x14ac:dyDescent="0.25">
      <c r="A264">
        <v>4</v>
      </c>
      <c r="B264">
        <v>2</v>
      </c>
      <c r="C264">
        <v>2</v>
      </c>
      <c r="D264">
        <v>2</v>
      </c>
      <c r="E264">
        <v>1</v>
      </c>
      <c r="F264">
        <v>1</v>
      </c>
      <c r="G264">
        <v>4</v>
      </c>
      <c r="H264">
        <v>3</v>
      </c>
      <c r="I264">
        <v>32990</v>
      </c>
    </row>
    <row r="265" spans="1:11" x14ac:dyDescent="0.25">
      <c r="A265">
        <v>1</v>
      </c>
      <c r="B265">
        <v>2</v>
      </c>
      <c r="C265">
        <v>2</v>
      </c>
      <c r="D265">
        <v>2</v>
      </c>
      <c r="E265">
        <v>1</v>
      </c>
      <c r="F265">
        <v>1</v>
      </c>
      <c r="G265">
        <v>1</v>
      </c>
      <c r="H265">
        <v>5</v>
      </c>
      <c r="I265">
        <v>47990</v>
      </c>
    </row>
    <row r="266" spans="1:11" x14ac:dyDescent="0.25">
      <c r="A266">
        <v>4</v>
      </c>
      <c r="B266">
        <v>8</v>
      </c>
      <c r="C266">
        <v>8</v>
      </c>
      <c r="D266">
        <v>5</v>
      </c>
      <c r="E266">
        <v>4</v>
      </c>
      <c r="F266">
        <v>10</v>
      </c>
      <c r="G266">
        <v>8</v>
      </c>
      <c r="H266">
        <v>10</v>
      </c>
      <c r="I266">
        <v>11790</v>
      </c>
    </row>
    <row r="267" spans="1:11" x14ac:dyDescent="0.25">
      <c r="A267">
        <v>1</v>
      </c>
      <c r="B267">
        <v>1</v>
      </c>
      <c r="C267">
        <v>1</v>
      </c>
      <c r="D267">
        <v>1</v>
      </c>
      <c r="E267">
        <v>1</v>
      </c>
      <c r="F267">
        <v>1</v>
      </c>
      <c r="G267">
        <v>3</v>
      </c>
      <c r="H267">
        <v>6</v>
      </c>
      <c r="I267">
        <v>43900</v>
      </c>
    </row>
    <row r="268" spans="1:11" x14ac:dyDescent="0.25">
      <c r="A268">
        <v>4</v>
      </c>
      <c r="B268">
        <v>2</v>
      </c>
      <c r="C268">
        <v>2</v>
      </c>
      <c r="D268">
        <v>5</v>
      </c>
      <c r="E268">
        <v>8</v>
      </c>
      <c r="F268">
        <v>1</v>
      </c>
      <c r="G268">
        <v>4</v>
      </c>
      <c r="H268">
        <v>1</v>
      </c>
      <c r="I268">
        <v>20390</v>
      </c>
    </row>
    <row r="269" spans="1:11" x14ac:dyDescent="0.25">
      <c r="A269">
        <v>3</v>
      </c>
      <c r="B269">
        <v>9</v>
      </c>
      <c r="C269">
        <v>8</v>
      </c>
      <c r="D269">
        <v>5</v>
      </c>
      <c r="E269">
        <v>8</v>
      </c>
      <c r="F269">
        <v>1</v>
      </c>
      <c r="G269">
        <v>8</v>
      </c>
      <c r="H269">
        <v>4</v>
      </c>
      <c r="I269">
        <v>13730</v>
      </c>
    </row>
    <row r="270" spans="1:11" x14ac:dyDescent="0.25">
      <c r="A270">
        <v>4</v>
      </c>
      <c r="B270">
        <v>2</v>
      </c>
      <c r="C270">
        <v>2</v>
      </c>
      <c r="D270">
        <v>5</v>
      </c>
      <c r="E270">
        <v>4</v>
      </c>
      <c r="F270">
        <v>1</v>
      </c>
      <c r="G270">
        <v>1</v>
      </c>
      <c r="H270">
        <v>8</v>
      </c>
      <c r="I270">
        <v>29270</v>
      </c>
    </row>
    <row r="271" spans="1:11" x14ac:dyDescent="0.25">
      <c r="A271">
        <v>10</v>
      </c>
      <c r="B271">
        <v>7</v>
      </c>
      <c r="C271">
        <v>8</v>
      </c>
      <c r="D271">
        <v>2</v>
      </c>
      <c r="E271">
        <v>4</v>
      </c>
      <c r="F271">
        <v>1</v>
      </c>
      <c r="G271">
        <v>4</v>
      </c>
      <c r="H271">
        <v>7</v>
      </c>
      <c r="I271">
        <v>19990</v>
      </c>
    </row>
    <row r="272" spans="1:11" x14ac:dyDescent="0.25">
      <c r="A272">
        <v>10</v>
      </c>
      <c r="B272">
        <v>11</v>
      </c>
      <c r="C272">
        <v>8</v>
      </c>
      <c r="D272">
        <v>5</v>
      </c>
      <c r="E272">
        <v>11</v>
      </c>
      <c r="F272">
        <v>10</v>
      </c>
      <c r="G272">
        <v>8</v>
      </c>
      <c r="H272">
        <v>11</v>
      </c>
      <c r="I272" s="34">
        <v>0</v>
      </c>
      <c r="J272">
        <v>0</v>
      </c>
      <c r="K272">
        <f>'Modell 2 (O12 nélkül)'!J18</f>
        <v>4040</v>
      </c>
    </row>
    <row r="274" spans="1:11" x14ac:dyDescent="0.25">
      <c r="A274" t="s">
        <v>175</v>
      </c>
      <c r="J274" t="s">
        <v>156</v>
      </c>
      <c r="K274" t="s">
        <v>154</v>
      </c>
    </row>
    <row r="275" spans="1:11" x14ac:dyDescent="0.25">
      <c r="A275">
        <v>4</v>
      </c>
      <c r="B275">
        <v>9</v>
      </c>
      <c r="C275">
        <v>7</v>
      </c>
      <c r="D275">
        <v>5</v>
      </c>
      <c r="E275">
        <v>8</v>
      </c>
      <c r="F275">
        <v>1</v>
      </c>
      <c r="G275">
        <v>8</v>
      </c>
      <c r="H275">
        <v>9</v>
      </c>
      <c r="I275">
        <v>13600</v>
      </c>
    </row>
    <row r="276" spans="1:11" x14ac:dyDescent="0.25">
      <c r="A276">
        <v>4</v>
      </c>
      <c r="B276">
        <v>2</v>
      </c>
      <c r="C276">
        <v>2</v>
      </c>
      <c r="D276">
        <v>5</v>
      </c>
      <c r="E276">
        <v>4</v>
      </c>
      <c r="F276">
        <v>1</v>
      </c>
      <c r="G276">
        <v>4</v>
      </c>
      <c r="H276">
        <v>2</v>
      </c>
      <c r="I276">
        <v>22990</v>
      </c>
    </row>
    <row r="277" spans="1:11" x14ac:dyDescent="0.25">
      <c r="A277">
        <v>4</v>
      </c>
      <c r="B277">
        <v>2</v>
      </c>
      <c r="C277">
        <v>2</v>
      </c>
      <c r="D277">
        <v>2</v>
      </c>
      <c r="E277">
        <v>1</v>
      </c>
      <c r="F277">
        <v>1</v>
      </c>
      <c r="G277">
        <v>4</v>
      </c>
      <c r="H277">
        <v>3</v>
      </c>
      <c r="I277">
        <v>32990</v>
      </c>
    </row>
    <row r="278" spans="1:11" x14ac:dyDescent="0.25">
      <c r="A278">
        <v>1</v>
      </c>
      <c r="B278">
        <v>2</v>
      </c>
      <c r="C278">
        <v>2</v>
      </c>
      <c r="D278">
        <v>2</v>
      </c>
      <c r="E278">
        <v>1</v>
      </c>
      <c r="F278">
        <v>1</v>
      </c>
      <c r="G278">
        <v>1</v>
      </c>
      <c r="H278">
        <v>5</v>
      </c>
      <c r="I278">
        <v>47990</v>
      </c>
    </row>
    <row r="279" spans="1:11" x14ac:dyDescent="0.25">
      <c r="A279">
        <v>4</v>
      </c>
      <c r="B279">
        <v>8</v>
      </c>
      <c r="C279">
        <v>8</v>
      </c>
      <c r="D279">
        <v>5</v>
      </c>
      <c r="E279">
        <v>4</v>
      </c>
      <c r="F279">
        <v>10</v>
      </c>
      <c r="G279">
        <v>8</v>
      </c>
      <c r="H279">
        <v>10</v>
      </c>
      <c r="I279">
        <v>11790</v>
      </c>
    </row>
    <row r="280" spans="1:11" x14ac:dyDescent="0.25">
      <c r="A280">
        <v>1</v>
      </c>
      <c r="B280">
        <v>1</v>
      </c>
      <c r="C280">
        <v>1</v>
      </c>
      <c r="D280">
        <v>1</v>
      </c>
      <c r="E280">
        <v>1</v>
      </c>
      <c r="F280">
        <v>1</v>
      </c>
      <c r="G280">
        <v>3</v>
      </c>
      <c r="H280">
        <v>6</v>
      </c>
      <c r="I280">
        <v>43900</v>
      </c>
    </row>
    <row r="281" spans="1:11" x14ac:dyDescent="0.25">
      <c r="A281">
        <v>4</v>
      </c>
      <c r="B281">
        <v>2</v>
      </c>
      <c r="C281">
        <v>2</v>
      </c>
      <c r="D281">
        <v>5</v>
      </c>
      <c r="E281">
        <v>8</v>
      </c>
      <c r="F281">
        <v>1</v>
      </c>
      <c r="G281">
        <v>4</v>
      </c>
      <c r="H281">
        <v>1</v>
      </c>
      <c r="I281">
        <v>20390</v>
      </c>
    </row>
    <row r="282" spans="1:11" x14ac:dyDescent="0.25">
      <c r="A282">
        <v>3</v>
      </c>
      <c r="B282">
        <v>9</v>
      </c>
      <c r="C282">
        <v>8</v>
      </c>
      <c r="D282">
        <v>5</v>
      </c>
      <c r="E282">
        <v>8</v>
      </c>
      <c r="F282">
        <v>1</v>
      </c>
      <c r="G282">
        <v>8</v>
      </c>
      <c r="H282">
        <v>4</v>
      </c>
      <c r="I282">
        <v>13730</v>
      </c>
    </row>
    <row r="283" spans="1:11" x14ac:dyDescent="0.25">
      <c r="A283">
        <v>4</v>
      </c>
      <c r="B283">
        <v>2</v>
      </c>
      <c r="C283">
        <v>2</v>
      </c>
      <c r="D283">
        <v>5</v>
      </c>
      <c r="E283">
        <v>4</v>
      </c>
      <c r="F283">
        <v>1</v>
      </c>
      <c r="G283">
        <v>1</v>
      </c>
      <c r="H283">
        <v>8</v>
      </c>
      <c r="I283">
        <v>29270</v>
      </c>
    </row>
    <row r="284" spans="1:11" x14ac:dyDescent="0.25">
      <c r="A284">
        <v>10</v>
      </c>
      <c r="B284">
        <v>7</v>
      </c>
      <c r="C284">
        <v>8</v>
      </c>
      <c r="D284">
        <v>2</v>
      </c>
      <c r="E284">
        <v>4</v>
      </c>
      <c r="F284">
        <v>1</v>
      </c>
      <c r="G284">
        <v>4</v>
      </c>
      <c r="H284">
        <v>7</v>
      </c>
      <c r="I284">
        <v>19990</v>
      </c>
    </row>
    <row r="285" spans="1:11" x14ac:dyDescent="0.25">
      <c r="A285">
        <v>10</v>
      </c>
      <c r="B285">
        <v>11</v>
      </c>
      <c r="C285">
        <v>8</v>
      </c>
      <c r="D285">
        <v>5</v>
      </c>
      <c r="E285">
        <v>11</v>
      </c>
      <c r="F285">
        <v>10</v>
      </c>
      <c r="G285">
        <v>8</v>
      </c>
      <c r="H285">
        <v>11</v>
      </c>
      <c r="I285" s="34">
        <v>99999</v>
      </c>
      <c r="J285">
        <v>36944</v>
      </c>
      <c r="K285">
        <f>'Modell 2 (O12 nélkül)'!J18</f>
        <v>4040</v>
      </c>
    </row>
  </sheetData>
  <hyperlinks>
    <hyperlink ref="A354" r:id="rId1" display="https://miau.my-x.hu/myx-free/coco/test/402749920231218094204.html" xr:uid="{A289A6CB-6A9C-45E9-A48A-042AEEDEE12B}"/>
  </hyperlinks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37894-C3C4-4236-8DD9-B8815F8891D6}">
  <dimension ref="A5:AD793"/>
  <sheetViews>
    <sheetView topLeftCell="B1" zoomScaleNormal="100" workbookViewId="0">
      <selection activeCell="AA779" sqref="AA779"/>
    </sheetView>
  </sheetViews>
  <sheetFormatPr defaultRowHeight="15" x14ac:dyDescent="0.25"/>
  <sheetData>
    <row r="5" spans="2:29" ht="45" x14ac:dyDescent="0.25">
      <c r="B5" s="18" t="s">
        <v>44</v>
      </c>
      <c r="C5" s="19">
        <v>4027499</v>
      </c>
      <c r="D5" s="18" t="s">
        <v>45</v>
      </c>
      <c r="E5" s="19">
        <v>11</v>
      </c>
      <c r="F5" s="18" t="s">
        <v>46</v>
      </c>
      <c r="G5" s="19">
        <v>8</v>
      </c>
      <c r="H5" s="18" t="s">
        <v>47</v>
      </c>
      <c r="I5" s="19">
        <v>11</v>
      </c>
      <c r="J5" s="18" t="s">
        <v>48</v>
      </c>
      <c r="K5" s="19">
        <v>0</v>
      </c>
      <c r="L5" s="18" t="s">
        <v>49</v>
      </c>
      <c r="M5" s="19" t="s">
        <v>176</v>
      </c>
      <c r="R5" s="18" t="s">
        <v>44</v>
      </c>
      <c r="S5" s="19">
        <v>4632563</v>
      </c>
      <c r="T5" s="18" t="s">
        <v>45</v>
      </c>
      <c r="U5" s="19">
        <v>11</v>
      </c>
      <c r="V5" s="18" t="s">
        <v>46</v>
      </c>
      <c r="W5" s="19">
        <v>8</v>
      </c>
      <c r="X5" s="18" t="s">
        <v>47</v>
      </c>
      <c r="Y5" s="19">
        <v>11</v>
      </c>
      <c r="Z5" s="18" t="s">
        <v>48</v>
      </c>
      <c r="AA5" s="19">
        <v>0</v>
      </c>
      <c r="AB5" s="18" t="s">
        <v>49</v>
      </c>
      <c r="AC5" s="19" t="s">
        <v>192</v>
      </c>
    </row>
    <row r="7" spans="2:29" x14ac:dyDescent="0.25">
      <c r="B7" s="20" t="s">
        <v>50</v>
      </c>
      <c r="C7" s="21" t="s">
        <v>51</v>
      </c>
      <c r="D7" s="21" t="s">
        <v>52</v>
      </c>
      <c r="E7" s="21" t="s">
        <v>53</v>
      </c>
      <c r="F7" s="21" t="s">
        <v>54</v>
      </c>
      <c r="G7" s="21" t="s">
        <v>55</v>
      </c>
      <c r="H7" s="21" t="s">
        <v>56</v>
      </c>
      <c r="I7" s="21" t="s">
        <v>57</v>
      </c>
      <c r="J7" s="21" t="s">
        <v>58</v>
      </c>
      <c r="K7" s="21" t="s">
        <v>59</v>
      </c>
      <c r="R7" s="20" t="s">
        <v>50</v>
      </c>
      <c r="S7" s="21" t="s">
        <v>51</v>
      </c>
      <c r="T7" s="21" t="s">
        <v>52</v>
      </c>
      <c r="U7" s="21" t="s">
        <v>53</v>
      </c>
      <c r="V7" s="21" t="s">
        <v>54</v>
      </c>
      <c r="W7" s="21" t="s">
        <v>55</v>
      </c>
      <c r="X7" s="21" t="s">
        <v>56</v>
      </c>
      <c r="Y7" s="21" t="s">
        <v>57</v>
      </c>
      <c r="Z7" s="21" t="s">
        <v>58</v>
      </c>
      <c r="AA7" s="21" t="s">
        <v>59</v>
      </c>
    </row>
    <row r="8" spans="2:29" x14ac:dyDescent="0.25">
      <c r="B8" s="21" t="s">
        <v>60</v>
      </c>
      <c r="C8" s="20">
        <v>4</v>
      </c>
      <c r="D8" s="20">
        <v>9</v>
      </c>
      <c r="E8" s="20">
        <v>7</v>
      </c>
      <c r="F8" s="20">
        <v>5</v>
      </c>
      <c r="G8" s="20">
        <v>8</v>
      </c>
      <c r="H8" s="20">
        <v>1</v>
      </c>
      <c r="I8" s="20">
        <v>8</v>
      </c>
      <c r="J8" s="20">
        <v>9</v>
      </c>
      <c r="K8" s="20">
        <v>0</v>
      </c>
      <c r="R8" s="21" t="s">
        <v>60</v>
      </c>
      <c r="S8" s="20">
        <v>4</v>
      </c>
      <c r="T8" s="20">
        <v>9</v>
      </c>
      <c r="U8" s="20">
        <v>7</v>
      </c>
      <c r="V8" s="20">
        <v>5</v>
      </c>
      <c r="W8" s="20">
        <v>8</v>
      </c>
      <c r="X8" s="20">
        <v>1</v>
      </c>
      <c r="Y8" s="20">
        <v>8</v>
      </c>
      <c r="Z8" s="20">
        <v>9</v>
      </c>
      <c r="AA8" s="20">
        <v>99999</v>
      </c>
    </row>
    <row r="9" spans="2:29" x14ac:dyDescent="0.25">
      <c r="B9" s="21" t="s">
        <v>61</v>
      </c>
      <c r="C9" s="20">
        <v>4</v>
      </c>
      <c r="D9" s="20">
        <v>2</v>
      </c>
      <c r="E9" s="20">
        <v>2</v>
      </c>
      <c r="F9" s="20">
        <v>5</v>
      </c>
      <c r="G9" s="20">
        <v>4</v>
      </c>
      <c r="H9" s="20">
        <v>1</v>
      </c>
      <c r="I9" s="20">
        <v>4</v>
      </c>
      <c r="J9" s="20">
        <v>2</v>
      </c>
      <c r="K9" s="20">
        <v>22990</v>
      </c>
      <c r="R9" s="21" t="s">
        <v>61</v>
      </c>
      <c r="S9" s="20">
        <v>4</v>
      </c>
      <c r="T9" s="20">
        <v>2</v>
      </c>
      <c r="U9" s="20">
        <v>2</v>
      </c>
      <c r="V9" s="20">
        <v>5</v>
      </c>
      <c r="W9" s="20">
        <v>4</v>
      </c>
      <c r="X9" s="20">
        <v>1</v>
      </c>
      <c r="Y9" s="20">
        <v>4</v>
      </c>
      <c r="Z9" s="20">
        <v>2</v>
      </c>
      <c r="AA9" s="20">
        <v>22990</v>
      </c>
    </row>
    <row r="10" spans="2:29" x14ac:dyDescent="0.25">
      <c r="B10" s="21" t="s">
        <v>62</v>
      </c>
      <c r="C10" s="20">
        <v>4</v>
      </c>
      <c r="D10" s="20">
        <v>2</v>
      </c>
      <c r="E10" s="20">
        <v>2</v>
      </c>
      <c r="F10" s="20">
        <v>2</v>
      </c>
      <c r="G10" s="20">
        <v>1</v>
      </c>
      <c r="H10" s="20">
        <v>1</v>
      </c>
      <c r="I10" s="20">
        <v>4</v>
      </c>
      <c r="J10" s="20">
        <v>3</v>
      </c>
      <c r="K10" s="20">
        <v>32990</v>
      </c>
      <c r="R10" s="21" t="s">
        <v>62</v>
      </c>
      <c r="S10" s="20">
        <v>4</v>
      </c>
      <c r="T10" s="20">
        <v>2</v>
      </c>
      <c r="U10" s="20">
        <v>2</v>
      </c>
      <c r="V10" s="20">
        <v>2</v>
      </c>
      <c r="W10" s="20">
        <v>1</v>
      </c>
      <c r="X10" s="20">
        <v>1</v>
      </c>
      <c r="Y10" s="20">
        <v>4</v>
      </c>
      <c r="Z10" s="20">
        <v>3</v>
      </c>
      <c r="AA10" s="20">
        <v>32990</v>
      </c>
    </row>
    <row r="11" spans="2:29" x14ac:dyDescent="0.25">
      <c r="B11" s="21" t="s">
        <v>63</v>
      </c>
      <c r="C11" s="20">
        <v>1</v>
      </c>
      <c r="D11" s="20">
        <v>2</v>
      </c>
      <c r="E11" s="20">
        <v>2</v>
      </c>
      <c r="F11" s="20">
        <v>2</v>
      </c>
      <c r="G11" s="20">
        <v>1</v>
      </c>
      <c r="H11" s="20">
        <v>1</v>
      </c>
      <c r="I11" s="20">
        <v>1</v>
      </c>
      <c r="J11" s="20">
        <v>5</v>
      </c>
      <c r="K11" s="20">
        <v>47990</v>
      </c>
      <c r="R11" s="21" t="s">
        <v>63</v>
      </c>
      <c r="S11" s="20">
        <v>1</v>
      </c>
      <c r="T11" s="20">
        <v>2</v>
      </c>
      <c r="U11" s="20">
        <v>2</v>
      </c>
      <c r="V11" s="20">
        <v>2</v>
      </c>
      <c r="W11" s="20">
        <v>1</v>
      </c>
      <c r="X11" s="20">
        <v>1</v>
      </c>
      <c r="Y11" s="20">
        <v>1</v>
      </c>
      <c r="Z11" s="20">
        <v>5</v>
      </c>
      <c r="AA11" s="20">
        <v>47990</v>
      </c>
    </row>
    <row r="12" spans="2:29" x14ac:dyDescent="0.25">
      <c r="B12" s="21" t="s">
        <v>64</v>
      </c>
      <c r="C12" s="20">
        <v>4</v>
      </c>
      <c r="D12" s="20">
        <v>8</v>
      </c>
      <c r="E12" s="20">
        <v>8</v>
      </c>
      <c r="F12" s="20">
        <v>5</v>
      </c>
      <c r="G12" s="20">
        <v>4</v>
      </c>
      <c r="H12" s="20">
        <v>10</v>
      </c>
      <c r="I12" s="20">
        <v>8</v>
      </c>
      <c r="J12" s="20">
        <v>10</v>
      </c>
      <c r="K12" s="20">
        <v>11790</v>
      </c>
      <c r="R12" s="21" t="s">
        <v>64</v>
      </c>
      <c r="S12" s="20">
        <v>4</v>
      </c>
      <c r="T12" s="20">
        <v>8</v>
      </c>
      <c r="U12" s="20">
        <v>8</v>
      </c>
      <c r="V12" s="20">
        <v>5</v>
      </c>
      <c r="W12" s="20">
        <v>4</v>
      </c>
      <c r="X12" s="20">
        <v>10</v>
      </c>
      <c r="Y12" s="20">
        <v>8</v>
      </c>
      <c r="Z12" s="20">
        <v>10</v>
      </c>
      <c r="AA12" s="20">
        <v>11790</v>
      </c>
    </row>
    <row r="13" spans="2:29" x14ac:dyDescent="0.25">
      <c r="B13" s="21" t="s">
        <v>65</v>
      </c>
      <c r="C13" s="20">
        <v>1</v>
      </c>
      <c r="D13" s="20">
        <v>1</v>
      </c>
      <c r="E13" s="20">
        <v>1</v>
      </c>
      <c r="F13" s="20">
        <v>1</v>
      </c>
      <c r="G13" s="20">
        <v>1</v>
      </c>
      <c r="H13" s="20">
        <v>1</v>
      </c>
      <c r="I13" s="20">
        <v>3</v>
      </c>
      <c r="J13" s="20">
        <v>6</v>
      </c>
      <c r="K13" s="20">
        <v>43900</v>
      </c>
      <c r="R13" s="21" t="s">
        <v>65</v>
      </c>
      <c r="S13" s="20">
        <v>1</v>
      </c>
      <c r="T13" s="20">
        <v>1</v>
      </c>
      <c r="U13" s="20">
        <v>1</v>
      </c>
      <c r="V13" s="20">
        <v>1</v>
      </c>
      <c r="W13" s="20">
        <v>1</v>
      </c>
      <c r="X13" s="20">
        <v>1</v>
      </c>
      <c r="Y13" s="20">
        <v>3</v>
      </c>
      <c r="Z13" s="20">
        <v>6</v>
      </c>
      <c r="AA13" s="20">
        <v>43900</v>
      </c>
    </row>
    <row r="14" spans="2:29" x14ac:dyDescent="0.25">
      <c r="B14" s="21" t="s">
        <v>66</v>
      </c>
      <c r="C14" s="20">
        <v>4</v>
      </c>
      <c r="D14" s="20">
        <v>2</v>
      </c>
      <c r="E14" s="20">
        <v>2</v>
      </c>
      <c r="F14" s="20">
        <v>5</v>
      </c>
      <c r="G14" s="20">
        <v>8</v>
      </c>
      <c r="H14" s="20">
        <v>1</v>
      </c>
      <c r="I14" s="20">
        <v>4</v>
      </c>
      <c r="J14" s="20">
        <v>1</v>
      </c>
      <c r="K14" s="20">
        <v>20390</v>
      </c>
      <c r="R14" s="21" t="s">
        <v>66</v>
      </c>
      <c r="S14" s="20">
        <v>4</v>
      </c>
      <c r="T14" s="20">
        <v>2</v>
      </c>
      <c r="U14" s="20">
        <v>2</v>
      </c>
      <c r="V14" s="20">
        <v>5</v>
      </c>
      <c r="W14" s="20">
        <v>8</v>
      </c>
      <c r="X14" s="20">
        <v>1</v>
      </c>
      <c r="Y14" s="20">
        <v>4</v>
      </c>
      <c r="Z14" s="20">
        <v>1</v>
      </c>
      <c r="AA14" s="20">
        <v>20390</v>
      </c>
    </row>
    <row r="15" spans="2:29" x14ac:dyDescent="0.25">
      <c r="B15" s="21" t="s">
        <v>67</v>
      </c>
      <c r="C15" s="20">
        <v>3</v>
      </c>
      <c r="D15" s="20">
        <v>9</v>
      </c>
      <c r="E15" s="20">
        <v>8</v>
      </c>
      <c r="F15" s="20">
        <v>5</v>
      </c>
      <c r="G15" s="20">
        <v>8</v>
      </c>
      <c r="H15" s="20">
        <v>1</v>
      </c>
      <c r="I15" s="20">
        <v>8</v>
      </c>
      <c r="J15" s="20">
        <v>4</v>
      </c>
      <c r="K15" s="20">
        <v>13730</v>
      </c>
      <c r="R15" s="21" t="s">
        <v>67</v>
      </c>
      <c r="S15" s="20">
        <v>3</v>
      </c>
      <c r="T15" s="20">
        <v>9</v>
      </c>
      <c r="U15" s="20">
        <v>8</v>
      </c>
      <c r="V15" s="20">
        <v>5</v>
      </c>
      <c r="W15" s="20">
        <v>8</v>
      </c>
      <c r="X15" s="20">
        <v>1</v>
      </c>
      <c r="Y15" s="20">
        <v>8</v>
      </c>
      <c r="Z15" s="20">
        <v>4</v>
      </c>
      <c r="AA15" s="20">
        <v>13730</v>
      </c>
    </row>
    <row r="16" spans="2:29" x14ac:dyDescent="0.25">
      <c r="B16" s="21" t="s">
        <v>68</v>
      </c>
      <c r="C16" s="20">
        <v>4</v>
      </c>
      <c r="D16" s="20">
        <v>2</v>
      </c>
      <c r="E16" s="20">
        <v>2</v>
      </c>
      <c r="F16" s="20">
        <v>5</v>
      </c>
      <c r="G16" s="20">
        <v>4</v>
      </c>
      <c r="H16" s="20">
        <v>1</v>
      </c>
      <c r="I16" s="20">
        <v>1</v>
      </c>
      <c r="J16" s="20">
        <v>8</v>
      </c>
      <c r="K16" s="20">
        <v>29270</v>
      </c>
      <c r="R16" s="21" t="s">
        <v>68</v>
      </c>
      <c r="S16" s="20">
        <v>4</v>
      </c>
      <c r="T16" s="20">
        <v>2</v>
      </c>
      <c r="U16" s="20">
        <v>2</v>
      </c>
      <c r="V16" s="20">
        <v>5</v>
      </c>
      <c r="W16" s="20">
        <v>4</v>
      </c>
      <c r="X16" s="20">
        <v>1</v>
      </c>
      <c r="Y16" s="20">
        <v>1</v>
      </c>
      <c r="Z16" s="20">
        <v>8</v>
      </c>
      <c r="AA16" s="20">
        <v>29270</v>
      </c>
    </row>
    <row r="17" spans="2:27" x14ac:dyDescent="0.25">
      <c r="B17" s="21" t="s">
        <v>69</v>
      </c>
      <c r="C17" s="20">
        <v>10</v>
      </c>
      <c r="D17" s="20">
        <v>7</v>
      </c>
      <c r="E17" s="20">
        <v>8</v>
      </c>
      <c r="F17" s="20">
        <v>2</v>
      </c>
      <c r="G17" s="20">
        <v>4</v>
      </c>
      <c r="H17" s="20">
        <v>1</v>
      </c>
      <c r="I17" s="20">
        <v>4</v>
      </c>
      <c r="J17" s="20">
        <v>7</v>
      </c>
      <c r="K17" s="20">
        <v>19990</v>
      </c>
      <c r="R17" s="21" t="s">
        <v>69</v>
      </c>
      <c r="S17" s="20">
        <v>10</v>
      </c>
      <c r="T17" s="20">
        <v>7</v>
      </c>
      <c r="U17" s="20">
        <v>8</v>
      </c>
      <c r="V17" s="20">
        <v>2</v>
      </c>
      <c r="W17" s="20">
        <v>4</v>
      </c>
      <c r="X17" s="20">
        <v>1</v>
      </c>
      <c r="Y17" s="20">
        <v>4</v>
      </c>
      <c r="Z17" s="20">
        <v>7</v>
      </c>
      <c r="AA17" s="20">
        <v>19990</v>
      </c>
    </row>
    <row r="18" spans="2:27" x14ac:dyDescent="0.25">
      <c r="B18" s="21" t="s">
        <v>70</v>
      </c>
      <c r="C18" s="20">
        <v>10</v>
      </c>
      <c r="D18" s="20">
        <v>11</v>
      </c>
      <c r="E18" s="20">
        <v>8</v>
      </c>
      <c r="F18" s="20">
        <v>5</v>
      </c>
      <c r="G18" s="20">
        <v>11</v>
      </c>
      <c r="H18" s="20">
        <v>10</v>
      </c>
      <c r="I18" s="20">
        <v>8</v>
      </c>
      <c r="J18" s="20">
        <v>11</v>
      </c>
      <c r="K18" s="20">
        <v>4040</v>
      </c>
      <c r="R18" s="21" t="s">
        <v>70</v>
      </c>
      <c r="S18" s="20">
        <v>10</v>
      </c>
      <c r="T18" s="20">
        <v>11</v>
      </c>
      <c r="U18" s="20">
        <v>8</v>
      </c>
      <c r="V18" s="20">
        <v>5</v>
      </c>
      <c r="W18" s="20">
        <v>11</v>
      </c>
      <c r="X18" s="20">
        <v>10</v>
      </c>
      <c r="Y18" s="20">
        <v>8</v>
      </c>
      <c r="Z18" s="20">
        <v>11</v>
      </c>
      <c r="AA18" s="20">
        <v>4040</v>
      </c>
    </row>
    <row r="20" spans="2:27" ht="30" x14ac:dyDescent="0.25">
      <c r="B20" s="20" t="s">
        <v>72</v>
      </c>
      <c r="C20" s="21" t="s">
        <v>51</v>
      </c>
      <c r="D20" s="21" t="s">
        <v>52</v>
      </c>
      <c r="E20" s="21" t="s">
        <v>53</v>
      </c>
      <c r="F20" s="21" t="s">
        <v>54</v>
      </c>
      <c r="G20" s="21" t="s">
        <v>55</v>
      </c>
      <c r="H20" s="21" t="s">
        <v>56</v>
      </c>
      <c r="I20" s="21" t="s">
        <v>57</v>
      </c>
      <c r="J20" s="21" t="s">
        <v>58</v>
      </c>
      <c r="R20" s="20" t="s">
        <v>72</v>
      </c>
      <c r="S20" s="21" t="s">
        <v>51</v>
      </c>
      <c r="T20" s="21" t="s">
        <v>52</v>
      </c>
      <c r="U20" s="21" t="s">
        <v>53</v>
      </c>
      <c r="V20" s="21" t="s">
        <v>54</v>
      </c>
      <c r="W20" s="21" t="s">
        <v>55</v>
      </c>
      <c r="X20" s="21" t="s">
        <v>56</v>
      </c>
      <c r="Y20" s="21" t="s">
        <v>57</v>
      </c>
      <c r="Z20" s="21" t="s">
        <v>58</v>
      </c>
    </row>
    <row r="21" spans="2:27" ht="60" x14ac:dyDescent="0.25">
      <c r="B21" s="21" t="s">
        <v>73</v>
      </c>
      <c r="C21" s="20" t="s">
        <v>177</v>
      </c>
      <c r="D21" s="20" t="s">
        <v>178</v>
      </c>
      <c r="E21" s="20" t="s">
        <v>74</v>
      </c>
      <c r="F21" s="20" t="s">
        <v>179</v>
      </c>
      <c r="G21" s="20" t="s">
        <v>180</v>
      </c>
      <c r="H21" s="20" t="s">
        <v>74</v>
      </c>
      <c r="I21" s="20" t="s">
        <v>181</v>
      </c>
      <c r="J21" s="20" t="s">
        <v>182</v>
      </c>
      <c r="R21" s="21" t="s">
        <v>73</v>
      </c>
      <c r="S21" s="20" t="s">
        <v>193</v>
      </c>
      <c r="T21" s="20" t="s">
        <v>74</v>
      </c>
      <c r="U21" s="20" t="s">
        <v>194</v>
      </c>
      <c r="V21" s="20" t="s">
        <v>195</v>
      </c>
      <c r="W21" s="20" t="s">
        <v>196</v>
      </c>
      <c r="X21" s="20" t="s">
        <v>197</v>
      </c>
      <c r="Y21" s="20" t="s">
        <v>198</v>
      </c>
      <c r="Z21" s="20" t="s">
        <v>199</v>
      </c>
    </row>
    <row r="22" spans="2:27" ht="60" x14ac:dyDescent="0.25">
      <c r="B22" s="21" t="s">
        <v>75</v>
      </c>
      <c r="C22" s="20" t="s">
        <v>177</v>
      </c>
      <c r="D22" s="20" t="s">
        <v>183</v>
      </c>
      <c r="E22" s="20" t="s">
        <v>74</v>
      </c>
      <c r="F22" s="20" t="s">
        <v>184</v>
      </c>
      <c r="G22" s="20" t="s">
        <v>185</v>
      </c>
      <c r="H22" s="20" t="s">
        <v>74</v>
      </c>
      <c r="I22" s="20" t="s">
        <v>74</v>
      </c>
      <c r="J22" s="20" t="s">
        <v>186</v>
      </c>
      <c r="R22" s="21" t="s">
        <v>75</v>
      </c>
      <c r="S22" s="20" t="s">
        <v>200</v>
      </c>
      <c r="T22" s="20" t="s">
        <v>74</v>
      </c>
      <c r="U22" s="20" t="s">
        <v>194</v>
      </c>
      <c r="V22" s="20" t="s">
        <v>201</v>
      </c>
      <c r="W22" s="20" t="s">
        <v>202</v>
      </c>
      <c r="X22" s="20" t="s">
        <v>74</v>
      </c>
      <c r="Y22" s="20" t="s">
        <v>74</v>
      </c>
      <c r="Z22" s="20" t="s">
        <v>199</v>
      </c>
    </row>
    <row r="23" spans="2:27" ht="60" x14ac:dyDescent="0.25">
      <c r="B23" s="21" t="s">
        <v>76</v>
      </c>
      <c r="C23" s="20" t="s">
        <v>177</v>
      </c>
      <c r="D23" s="20" t="s">
        <v>74</v>
      </c>
      <c r="E23" s="20" t="s">
        <v>74</v>
      </c>
      <c r="F23" s="20" t="s">
        <v>74</v>
      </c>
      <c r="G23" s="20" t="s">
        <v>185</v>
      </c>
      <c r="H23" s="20" t="s">
        <v>74</v>
      </c>
      <c r="I23" s="20" t="s">
        <v>74</v>
      </c>
      <c r="J23" s="20" t="s">
        <v>187</v>
      </c>
      <c r="R23" s="21" t="s">
        <v>76</v>
      </c>
      <c r="S23" s="20" t="s">
        <v>200</v>
      </c>
      <c r="T23" s="20" t="s">
        <v>74</v>
      </c>
      <c r="U23" s="20" t="s">
        <v>194</v>
      </c>
      <c r="V23" s="20" t="s">
        <v>74</v>
      </c>
      <c r="W23" s="20" t="s">
        <v>202</v>
      </c>
      <c r="X23" s="20" t="s">
        <v>74</v>
      </c>
      <c r="Y23" s="20" t="s">
        <v>74</v>
      </c>
      <c r="Z23" s="20" t="s">
        <v>199</v>
      </c>
    </row>
    <row r="24" spans="2:27" ht="60" x14ac:dyDescent="0.25">
      <c r="B24" s="21" t="s">
        <v>77</v>
      </c>
      <c r="C24" s="20" t="s">
        <v>74</v>
      </c>
      <c r="D24" s="20" t="s">
        <v>74</v>
      </c>
      <c r="E24" s="20" t="s">
        <v>74</v>
      </c>
      <c r="F24" s="20" t="s">
        <v>74</v>
      </c>
      <c r="G24" s="20" t="s">
        <v>185</v>
      </c>
      <c r="H24" s="20" t="s">
        <v>74</v>
      </c>
      <c r="I24" s="20" t="s">
        <v>74</v>
      </c>
      <c r="J24" s="20" t="s">
        <v>187</v>
      </c>
      <c r="R24" s="21" t="s">
        <v>77</v>
      </c>
      <c r="S24" s="20" t="s">
        <v>200</v>
      </c>
      <c r="T24" s="20" t="s">
        <v>74</v>
      </c>
      <c r="U24" s="20" t="s">
        <v>194</v>
      </c>
      <c r="V24" s="20" t="s">
        <v>74</v>
      </c>
      <c r="W24" s="20" t="s">
        <v>202</v>
      </c>
      <c r="X24" s="20" t="s">
        <v>74</v>
      </c>
      <c r="Y24" s="20" t="s">
        <v>74</v>
      </c>
      <c r="Z24" s="20" t="s">
        <v>199</v>
      </c>
    </row>
    <row r="25" spans="2:27" ht="60" x14ac:dyDescent="0.25">
      <c r="B25" s="21" t="s">
        <v>78</v>
      </c>
      <c r="C25" s="20" t="s">
        <v>74</v>
      </c>
      <c r="D25" s="20" t="s">
        <v>74</v>
      </c>
      <c r="E25" s="20" t="s">
        <v>74</v>
      </c>
      <c r="F25" s="20" t="s">
        <v>74</v>
      </c>
      <c r="G25" s="20" t="s">
        <v>74</v>
      </c>
      <c r="H25" s="20" t="s">
        <v>74</v>
      </c>
      <c r="I25" s="20" t="s">
        <v>74</v>
      </c>
      <c r="J25" s="20" t="s">
        <v>188</v>
      </c>
      <c r="R25" s="21" t="s">
        <v>78</v>
      </c>
      <c r="S25" s="20" t="s">
        <v>74</v>
      </c>
      <c r="T25" s="20" t="s">
        <v>74</v>
      </c>
      <c r="U25" s="20" t="s">
        <v>194</v>
      </c>
      <c r="V25" s="20" t="s">
        <v>74</v>
      </c>
      <c r="W25" s="20" t="s">
        <v>74</v>
      </c>
      <c r="X25" s="20" t="s">
        <v>74</v>
      </c>
      <c r="Y25" s="20" t="s">
        <v>74</v>
      </c>
      <c r="Z25" s="20" t="s">
        <v>199</v>
      </c>
    </row>
    <row r="26" spans="2:27" ht="60" x14ac:dyDescent="0.25">
      <c r="B26" s="21" t="s">
        <v>79</v>
      </c>
      <c r="C26" s="20" t="s">
        <v>74</v>
      </c>
      <c r="D26" s="20" t="s">
        <v>74</v>
      </c>
      <c r="E26" s="20" t="s">
        <v>74</v>
      </c>
      <c r="F26" s="20" t="s">
        <v>74</v>
      </c>
      <c r="G26" s="20" t="s">
        <v>74</v>
      </c>
      <c r="H26" s="20" t="s">
        <v>74</v>
      </c>
      <c r="I26" s="20" t="s">
        <v>74</v>
      </c>
      <c r="J26" s="20" t="s">
        <v>189</v>
      </c>
      <c r="R26" s="21" t="s">
        <v>79</v>
      </c>
      <c r="S26" s="20" t="s">
        <v>74</v>
      </c>
      <c r="T26" s="20" t="s">
        <v>74</v>
      </c>
      <c r="U26" s="20" t="s">
        <v>194</v>
      </c>
      <c r="V26" s="20" t="s">
        <v>74</v>
      </c>
      <c r="W26" s="20" t="s">
        <v>74</v>
      </c>
      <c r="X26" s="20" t="s">
        <v>74</v>
      </c>
      <c r="Y26" s="20" t="s">
        <v>74</v>
      </c>
      <c r="Z26" s="20" t="s">
        <v>199</v>
      </c>
    </row>
    <row r="27" spans="2:27" ht="60" x14ac:dyDescent="0.25">
      <c r="B27" s="21" t="s">
        <v>80</v>
      </c>
      <c r="C27" s="20" t="s">
        <v>74</v>
      </c>
      <c r="D27" s="20" t="s">
        <v>74</v>
      </c>
      <c r="E27" s="20" t="s">
        <v>74</v>
      </c>
      <c r="F27" s="20" t="s">
        <v>74</v>
      </c>
      <c r="G27" s="20" t="s">
        <v>74</v>
      </c>
      <c r="H27" s="20" t="s">
        <v>74</v>
      </c>
      <c r="I27" s="20" t="s">
        <v>74</v>
      </c>
      <c r="J27" s="20" t="s">
        <v>189</v>
      </c>
      <c r="R27" s="21" t="s">
        <v>80</v>
      </c>
      <c r="S27" s="20" t="s">
        <v>74</v>
      </c>
      <c r="T27" s="20" t="s">
        <v>74</v>
      </c>
      <c r="U27" s="20" t="s">
        <v>194</v>
      </c>
      <c r="V27" s="20" t="s">
        <v>74</v>
      </c>
      <c r="W27" s="20" t="s">
        <v>74</v>
      </c>
      <c r="X27" s="20" t="s">
        <v>74</v>
      </c>
      <c r="Y27" s="20" t="s">
        <v>74</v>
      </c>
      <c r="Z27" s="20" t="s">
        <v>199</v>
      </c>
    </row>
    <row r="28" spans="2:27" ht="60" x14ac:dyDescent="0.25">
      <c r="B28" s="21" t="s">
        <v>81</v>
      </c>
      <c r="C28" s="20" t="s">
        <v>74</v>
      </c>
      <c r="D28" s="20" t="s">
        <v>74</v>
      </c>
      <c r="E28" s="20" t="s">
        <v>74</v>
      </c>
      <c r="F28" s="20" t="s">
        <v>74</v>
      </c>
      <c r="G28" s="20" t="s">
        <v>74</v>
      </c>
      <c r="H28" s="20" t="s">
        <v>74</v>
      </c>
      <c r="I28" s="20" t="s">
        <v>74</v>
      </c>
      <c r="J28" s="20" t="s">
        <v>189</v>
      </c>
      <c r="R28" s="21" t="s">
        <v>81</v>
      </c>
      <c r="S28" s="20" t="s">
        <v>74</v>
      </c>
      <c r="T28" s="20" t="s">
        <v>74</v>
      </c>
      <c r="U28" s="20" t="s">
        <v>74</v>
      </c>
      <c r="V28" s="20" t="s">
        <v>74</v>
      </c>
      <c r="W28" s="20" t="s">
        <v>74</v>
      </c>
      <c r="X28" s="20" t="s">
        <v>74</v>
      </c>
      <c r="Y28" s="20" t="s">
        <v>74</v>
      </c>
      <c r="Z28" s="20" t="s">
        <v>199</v>
      </c>
    </row>
    <row r="29" spans="2:27" ht="60" x14ac:dyDescent="0.25">
      <c r="B29" s="21" t="s">
        <v>82</v>
      </c>
      <c r="C29" s="20" t="s">
        <v>74</v>
      </c>
      <c r="D29" s="20" t="s">
        <v>74</v>
      </c>
      <c r="E29" s="20" t="s">
        <v>74</v>
      </c>
      <c r="F29" s="20" t="s">
        <v>74</v>
      </c>
      <c r="G29" s="20" t="s">
        <v>74</v>
      </c>
      <c r="H29" s="20" t="s">
        <v>74</v>
      </c>
      <c r="I29" s="20" t="s">
        <v>74</v>
      </c>
      <c r="J29" s="20" t="s">
        <v>189</v>
      </c>
      <c r="R29" s="21" t="s">
        <v>82</v>
      </c>
      <c r="S29" s="20" t="s">
        <v>74</v>
      </c>
      <c r="T29" s="20" t="s">
        <v>74</v>
      </c>
      <c r="U29" s="20" t="s">
        <v>74</v>
      </c>
      <c r="V29" s="20" t="s">
        <v>74</v>
      </c>
      <c r="W29" s="20" t="s">
        <v>74</v>
      </c>
      <c r="X29" s="20" t="s">
        <v>74</v>
      </c>
      <c r="Y29" s="20" t="s">
        <v>74</v>
      </c>
      <c r="Z29" s="20" t="s">
        <v>199</v>
      </c>
    </row>
    <row r="30" spans="2:27" ht="60" x14ac:dyDescent="0.25">
      <c r="B30" s="21" t="s">
        <v>83</v>
      </c>
      <c r="C30" s="20" t="s">
        <v>74</v>
      </c>
      <c r="D30" s="20" t="s">
        <v>74</v>
      </c>
      <c r="E30" s="20" t="s">
        <v>74</v>
      </c>
      <c r="F30" s="20" t="s">
        <v>74</v>
      </c>
      <c r="G30" s="20" t="s">
        <v>74</v>
      </c>
      <c r="H30" s="20" t="s">
        <v>74</v>
      </c>
      <c r="I30" s="20" t="s">
        <v>74</v>
      </c>
      <c r="J30" s="20" t="s">
        <v>189</v>
      </c>
      <c r="R30" s="21" t="s">
        <v>83</v>
      </c>
      <c r="S30" s="20" t="s">
        <v>74</v>
      </c>
      <c r="T30" s="20" t="s">
        <v>74</v>
      </c>
      <c r="U30" s="20" t="s">
        <v>74</v>
      </c>
      <c r="V30" s="20" t="s">
        <v>74</v>
      </c>
      <c r="W30" s="20" t="s">
        <v>74</v>
      </c>
      <c r="X30" s="20" t="s">
        <v>74</v>
      </c>
      <c r="Y30" s="20" t="s">
        <v>74</v>
      </c>
      <c r="Z30" s="20" t="s">
        <v>203</v>
      </c>
    </row>
    <row r="31" spans="2:27" ht="60" x14ac:dyDescent="0.25">
      <c r="B31" s="21" t="s">
        <v>84</v>
      </c>
      <c r="C31" s="20" t="s">
        <v>74</v>
      </c>
      <c r="D31" s="20" t="s">
        <v>74</v>
      </c>
      <c r="E31" s="20" t="s">
        <v>74</v>
      </c>
      <c r="F31" s="20" t="s">
        <v>74</v>
      </c>
      <c r="G31" s="20" t="s">
        <v>74</v>
      </c>
      <c r="H31" s="20" t="s">
        <v>74</v>
      </c>
      <c r="I31" s="20" t="s">
        <v>74</v>
      </c>
      <c r="J31" s="20" t="s">
        <v>189</v>
      </c>
      <c r="R31" s="21" t="s">
        <v>84</v>
      </c>
      <c r="S31" s="20" t="s">
        <v>74</v>
      </c>
      <c r="T31" s="20" t="s">
        <v>74</v>
      </c>
      <c r="U31" s="20" t="s">
        <v>74</v>
      </c>
      <c r="V31" s="20" t="s">
        <v>74</v>
      </c>
      <c r="W31" s="20" t="s">
        <v>74</v>
      </c>
      <c r="X31" s="20" t="s">
        <v>74</v>
      </c>
      <c r="Y31" s="20" t="s">
        <v>74</v>
      </c>
      <c r="Z31" s="20" t="s">
        <v>204</v>
      </c>
    </row>
    <row r="33" spans="2:30" ht="30" x14ac:dyDescent="0.25">
      <c r="B33" s="20" t="s">
        <v>86</v>
      </c>
      <c r="C33" s="21" t="s">
        <v>51</v>
      </c>
      <c r="D33" s="21" t="s">
        <v>52</v>
      </c>
      <c r="E33" s="21" t="s">
        <v>53</v>
      </c>
      <c r="F33" s="21" t="s">
        <v>54</v>
      </c>
      <c r="G33" s="21" t="s">
        <v>55</v>
      </c>
      <c r="H33" s="21" t="s">
        <v>56</v>
      </c>
      <c r="I33" s="21" t="s">
        <v>57</v>
      </c>
      <c r="J33" s="21" t="s">
        <v>58</v>
      </c>
      <c r="R33" s="20" t="s">
        <v>86</v>
      </c>
      <c r="S33" s="21" t="s">
        <v>51</v>
      </c>
      <c r="T33" s="21" t="s">
        <v>52</v>
      </c>
      <c r="U33" s="21" t="s">
        <v>53</v>
      </c>
      <c r="V33" s="21" t="s">
        <v>54</v>
      </c>
      <c r="W33" s="21" t="s">
        <v>55</v>
      </c>
      <c r="X33" s="21" t="s">
        <v>56</v>
      </c>
      <c r="Y33" s="21" t="s">
        <v>57</v>
      </c>
      <c r="Z33" s="21" t="s">
        <v>58</v>
      </c>
    </row>
    <row r="34" spans="2:30" x14ac:dyDescent="0.25">
      <c r="B34" s="21" t="s">
        <v>73</v>
      </c>
      <c r="C34" s="20">
        <v>4360</v>
      </c>
      <c r="D34" s="20">
        <v>13395</v>
      </c>
      <c r="E34" s="20">
        <v>0</v>
      </c>
      <c r="F34" s="20">
        <v>11800</v>
      </c>
      <c r="G34" s="20">
        <v>12325</v>
      </c>
      <c r="H34" s="20">
        <v>0</v>
      </c>
      <c r="I34" s="20">
        <v>14385</v>
      </c>
      <c r="J34" s="20">
        <v>17295</v>
      </c>
      <c r="R34" s="21" t="s">
        <v>73</v>
      </c>
      <c r="S34" s="20">
        <v>5247.3</v>
      </c>
      <c r="T34" s="20">
        <v>0</v>
      </c>
      <c r="U34" s="20">
        <v>32788.699999999997</v>
      </c>
      <c r="V34" s="20">
        <v>4161.5</v>
      </c>
      <c r="W34" s="20">
        <v>1433.8</v>
      </c>
      <c r="X34" s="20">
        <v>1717.6</v>
      </c>
      <c r="Y34" s="20">
        <v>2375.9</v>
      </c>
      <c r="Z34" s="20">
        <v>9091</v>
      </c>
    </row>
    <row r="35" spans="2:30" x14ac:dyDescent="0.25">
      <c r="B35" s="21" t="s">
        <v>75</v>
      </c>
      <c r="C35" s="20">
        <v>4360</v>
      </c>
      <c r="D35" s="20">
        <v>3095</v>
      </c>
      <c r="E35" s="20">
        <v>0</v>
      </c>
      <c r="F35" s="20">
        <v>8200</v>
      </c>
      <c r="G35" s="20">
        <v>9770</v>
      </c>
      <c r="H35" s="20">
        <v>0</v>
      </c>
      <c r="I35" s="20">
        <v>0</v>
      </c>
      <c r="J35" s="20">
        <v>10125</v>
      </c>
      <c r="R35" s="21" t="s">
        <v>75</v>
      </c>
      <c r="S35" s="20">
        <v>1948.4</v>
      </c>
      <c r="T35" s="20">
        <v>0</v>
      </c>
      <c r="U35" s="20">
        <v>32788.699999999997</v>
      </c>
      <c r="V35" s="20">
        <v>3333</v>
      </c>
      <c r="W35" s="20">
        <v>983.6</v>
      </c>
      <c r="X35" s="20">
        <v>0</v>
      </c>
      <c r="Y35" s="20">
        <v>0</v>
      </c>
      <c r="Z35" s="20">
        <v>9091</v>
      </c>
    </row>
    <row r="36" spans="2:30" x14ac:dyDescent="0.25">
      <c r="B36" s="21" t="s">
        <v>76</v>
      </c>
      <c r="C36" s="20">
        <v>4360</v>
      </c>
      <c r="D36" s="20">
        <v>0</v>
      </c>
      <c r="E36" s="20">
        <v>0</v>
      </c>
      <c r="F36" s="20">
        <v>0</v>
      </c>
      <c r="G36" s="20">
        <v>9770</v>
      </c>
      <c r="H36" s="20">
        <v>0</v>
      </c>
      <c r="I36" s="20">
        <v>0</v>
      </c>
      <c r="J36" s="20">
        <v>9370</v>
      </c>
      <c r="R36" s="21" t="s">
        <v>76</v>
      </c>
      <c r="S36" s="20">
        <v>1948.4</v>
      </c>
      <c r="T36" s="20">
        <v>0</v>
      </c>
      <c r="U36" s="20">
        <v>32788.699999999997</v>
      </c>
      <c r="V36" s="20">
        <v>0</v>
      </c>
      <c r="W36" s="20">
        <v>983.6</v>
      </c>
      <c r="X36" s="20">
        <v>0</v>
      </c>
      <c r="Y36" s="20">
        <v>0</v>
      </c>
      <c r="Z36" s="20">
        <v>9091</v>
      </c>
    </row>
    <row r="37" spans="2:30" x14ac:dyDescent="0.25">
      <c r="B37" s="21" t="s">
        <v>77</v>
      </c>
      <c r="C37" s="20">
        <v>0</v>
      </c>
      <c r="D37" s="20">
        <v>0</v>
      </c>
      <c r="E37" s="20">
        <v>0</v>
      </c>
      <c r="F37" s="20">
        <v>0</v>
      </c>
      <c r="G37" s="20">
        <v>9770</v>
      </c>
      <c r="H37" s="20">
        <v>0</v>
      </c>
      <c r="I37" s="20">
        <v>0</v>
      </c>
      <c r="J37" s="20">
        <v>9370</v>
      </c>
      <c r="R37" s="21" t="s">
        <v>77</v>
      </c>
      <c r="S37" s="20">
        <v>1948.4</v>
      </c>
      <c r="T37" s="20">
        <v>0</v>
      </c>
      <c r="U37" s="20">
        <v>32788.699999999997</v>
      </c>
      <c r="V37" s="20">
        <v>0</v>
      </c>
      <c r="W37" s="20">
        <v>983.6</v>
      </c>
      <c r="X37" s="20">
        <v>0</v>
      </c>
      <c r="Y37" s="20">
        <v>0</v>
      </c>
      <c r="Z37" s="20">
        <v>9091</v>
      </c>
    </row>
    <row r="38" spans="2:30" x14ac:dyDescent="0.25">
      <c r="B38" s="21" t="s">
        <v>78</v>
      </c>
      <c r="C38" s="20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5625</v>
      </c>
      <c r="R38" s="21" t="s">
        <v>78</v>
      </c>
      <c r="S38" s="20">
        <v>0</v>
      </c>
      <c r="T38" s="20">
        <v>0</v>
      </c>
      <c r="U38" s="20">
        <v>32788.699999999997</v>
      </c>
      <c r="V38" s="20">
        <v>0</v>
      </c>
      <c r="W38" s="20">
        <v>0</v>
      </c>
      <c r="X38" s="20">
        <v>0</v>
      </c>
      <c r="Y38" s="20">
        <v>0</v>
      </c>
      <c r="Z38" s="20">
        <v>9091</v>
      </c>
    </row>
    <row r="39" spans="2:30" x14ac:dyDescent="0.25">
      <c r="B39" s="21" t="s">
        <v>79</v>
      </c>
      <c r="C39" s="20">
        <v>0</v>
      </c>
      <c r="D39" s="20">
        <v>0</v>
      </c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0">
        <v>2020</v>
      </c>
      <c r="R39" s="21" t="s">
        <v>79</v>
      </c>
      <c r="S39" s="20">
        <v>0</v>
      </c>
      <c r="T39" s="20">
        <v>0</v>
      </c>
      <c r="U39" s="20">
        <v>32788.699999999997</v>
      </c>
      <c r="V39" s="20">
        <v>0</v>
      </c>
      <c r="W39" s="20">
        <v>0</v>
      </c>
      <c r="X39" s="20">
        <v>0</v>
      </c>
      <c r="Y39" s="20">
        <v>0</v>
      </c>
      <c r="Z39" s="20">
        <v>9091</v>
      </c>
    </row>
    <row r="40" spans="2:30" x14ac:dyDescent="0.25">
      <c r="B40" s="21" t="s">
        <v>80</v>
      </c>
      <c r="C40" s="20">
        <v>0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0">
        <v>2020</v>
      </c>
      <c r="R40" s="21" t="s">
        <v>80</v>
      </c>
      <c r="S40" s="20">
        <v>0</v>
      </c>
      <c r="T40" s="20">
        <v>0</v>
      </c>
      <c r="U40" s="20">
        <v>32788.699999999997</v>
      </c>
      <c r="V40" s="20">
        <v>0</v>
      </c>
      <c r="W40" s="20">
        <v>0</v>
      </c>
      <c r="X40" s="20">
        <v>0</v>
      </c>
      <c r="Y40" s="20">
        <v>0</v>
      </c>
      <c r="Z40" s="20">
        <v>9091</v>
      </c>
    </row>
    <row r="41" spans="2:30" x14ac:dyDescent="0.25">
      <c r="B41" s="21" t="s">
        <v>81</v>
      </c>
      <c r="C41" s="20">
        <v>0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2020</v>
      </c>
      <c r="R41" s="21" t="s">
        <v>81</v>
      </c>
      <c r="S41" s="20">
        <v>0</v>
      </c>
      <c r="T41" s="20">
        <v>0</v>
      </c>
      <c r="U41" s="20">
        <v>0</v>
      </c>
      <c r="V41" s="20">
        <v>0</v>
      </c>
      <c r="W41" s="20">
        <v>0</v>
      </c>
      <c r="X41" s="20">
        <v>0</v>
      </c>
      <c r="Y41" s="20">
        <v>0</v>
      </c>
      <c r="Z41" s="20">
        <v>9091</v>
      </c>
    </row>
    <row r="42" spans="2:30" x14ac:dyDescent="0.25">
      <c r="B42" s="21" t="s">
        <v>82</v>
      </c>
      <c r="C42" s="20">
        <v>0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v>2020</v>
      </c>
      <c r="R42" s="21" t="s">
        <v>82</v>
      </c>
      <c r="S42" s="20">
        <v>0</v>
      </c>
      <c r="T42" s="20">
        <v>0</v>
      </c>
      <c r="U42" s="20">
        <v>0</v>
      </c>
      <c r="V42" s="20">
        <v>0</v>
      </c>
      <c r="W42" s="20">
        <v>0</v>
      </c>
      <c r="X42" s="20">
        <v>0</v>
      </c>
      <c r="Y42" s="20">
        <v>0</v>
      </c>
      <c r="Z42" s="20">
        <v>9091</v>
      </c>
    </row>
    <row r="43" spans="2:30" x14ac:dyDescent="0.25">
      <c r="B43" s="21" t="s">
        <v>83</v>
      </c>
      <c r="C43" s="20">
        <v>0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0">
        <v>0</v>
      </c>
      <c r="J43" s="20">
        <v>2020</v>
      </c>
      <c r="R43" s="21" t="s">
        <v>83</v>
      </c>
      <c r="S43" s="20">
        <v>0</v>
      </c>
      <c r="T43" s="20">
        <v>0</v>
      </c>
      <c r="U43" s="20">
        <v>0</v>
      </c>
      <c r="V43" s="20">
        <v>0</v>
      </c>
      <c r="W43" s="20">
        <v>0</v>
      </c>
      <c r="X43" s="20">
        <v>0</v>
      </c>
      <c r="Y43" s="20">
        <v>0</v>
      </c>
      <c r="Z43" s="20">
        <v>5988.8</v>
      </c>
    </row>
    <row r="44" spans="2:30" x14ac:dyDescent="0.25">
      <c r="B44" s="21" t="s">
        <v>84</v>
      </c>
      <c r="C44" s="20">
        <v>0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0">
        <v>0</v>
      </c>
      <c r="J44" s="20">
        <v>2020</v>
      </c>
      <c r="R44" s="21" t="s">
        <v>84</v>
      </c>
      <c r="S44" s="20">
        <v>0</v>
      </c>
      <c r="T44" s="20">
        <v>0</v>
      </c>
      <c r="U44" s="20">
        <v>0</v>
      </c>
      <c r="V44" s="20">
        <v>0</v>
      </c>
      <c r="W44" s="20">
        <v>0</v>
      </c>
      <c r="X44" s="20">
        <v>0</v>
      </c>
      <c r="Y44" s="20">
        <v>0</v>
      </c>
      <c r="Z44" s="20">
        <v>3056.8</v>
      </c>
    </row>
    <row r="46" spans="2:30" ht="30" x14ac:dyDescent="0.25">
      <c r="B46" s="20" t="s">
        <v>87</v>
      </c>
      <c r="C46" s="21" t="s">
        <v>51</v>
      </c>
      <c r="D46" s="21" t="s">
        <v>52</v>
      </c>
      <c r="E46" s="21" t="s">
        <v>53</v>
      </c>
      <c r="F46" s="21" t="s">
        <v>54</v>
      </c>
      <c r="G46" s="21" t="s">
        <v>55</v>
      </c>
      <c r="H46" s="21" t="s">
        <v>56</v>
      </c>
      <c r="I46" s="21" t="s">
        <v>57</v>
      </c>
      <c r="J46" s="21" t="s">
        <v>58</v>
      </c>
      <c r="K46" s="21" t="s">
        <v>88</v>
      </c>
      <c r="L46" s="21" t="s">
        <v>89</v>
      </c>
      <c r="M46" s="21" t="s">
        <v>90</v>
      </c>
      <c r="N46" s="21" t="s">
        <v>91</v>
      </c>
      <c r="R46" s="20" t="s">
        <v>87</v>
      </c>
      <c r="S46" s="21" t="s">
        <v>51</v>
      </c>
      <c r="T46" s="21" t="s">
        <v>52</v>
      </c>
      <c r="U46" s="21" t="s">
        <v>53</v>
      </c>
      <c r="V46" s="21" t="s">
        <v>54</v>
      </c>
      <c r="W46" s="21" t="s">
        <v>55</v>
      </c>
      <c r="X46" s="21" t="s">
        <v>56</v>
      </c>
      <c r="Y46" s="21" t="s">
        <v>57</v>
      </c>
      <c r="Z46" s="21" t="s">
        <v>58</v>
      </c>
      <c r="AA46" s="21" t="s">
        <v>88</v>
      </c>
      <c r="AB46" s="21" t="s">
        <v>89</v>
      </c>
      <c r="AC46" s="21" t="s">
        <v>90</v>
      </c>
      <c r="AD46" s="21" t="s">
        <v>91</v>
      </c>
    </row>
    <row r="47" spans="2:30" x14ac:dyDescent="0.25">
      <c r="B47" s="21" t="s">
        <v>60</v>
      </c>
      <c r="C47" s="20">
        <v>0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0">
        <v>0</v>
      </c>
      <c r="J47" s="20">
        <v>2020</v>
      </c>
      <c r="K47" s="31">
        <v>2020</v>
      </c>
      <c r="L47" s="20">
        <v>0</v>
      </c>
      <c r="M47" s="20">
        <v>-2020</v>
      </c>
      <c r="N47" s="20">
        <v>0</v>
      </c>
      <c r="R47" s="21" t="s">
        <v>60</v>
      </c>
      <c r="S47" s="20">
        <v>1948.4</v>
      </c>
      <c r="T47" s="20">
        <v>0</v>
      </c>
      <c r="U47" s="20">
        <v>32788.699999999997</v>
      </c>
      <c r="V47" s="20">
        <v>0</v>
      </c>
      <c r="W47" s="20">
        <v>0</v>
      </c>
      <c r="X47" s="20">
        <v>1717.6</v>
      </c>
      <c r="Y47" s="20">
        <v>0</v>
      </c>
      <c r="Z47" s="20">
        <v>9091</v>
      </c>
      <c r="AA47" s="31">
        <v>45545.7</v>
      </c>
      <c r="AB47" s="20">
        <v>99999</v>
      </c>
      <c r="AC47" s="20">
        <v>54453.3</v>
      </c>
      <c r="AD47" s="20">
        <v>54.45</v>
      </c>
    </row>
    <row r="48" spans="2:30" x14ac:dyDescent="0.25">
      <c r="B48" s="21" t="s">
        <v>61</v>
      </c>
      <c r="C48" s="20">
        <v>0</v>
      </c>
      <c r="D48" s="20">
        <v>3095</v>
      </c>
      <c r="E48" s="20">
        <v>0</v>
      </c>
      <c r="F48" s="20">
        <v>0</v>
      </c>
      <c r="G48" s="20">
        <v>9770</v>
      </c>
      <c r="H48" s="20">
        <v>0</v>
      </c>
      <c r="I48" s="20">
        <v>0</v>
      </c>
      <c r="J48" s="20">
        <v>10125</v>
      </c>
      <c r="K48" s="20">
        <v>22990</v>
      </c>
      <c r="L48" s="20">
        <v>22990</v>
      </c>
      <c r="M48" s="20">
        <v>0</v>
      </c>
      <c r="N48" s="20">
        <v>0</v>
      </c>
      <c r="R48" s="21" t="s">
        <v>61</v>
      </c>
      <c r="S48" s="20">
        <v>1948.4</v>
      </c>
      <c r="T48" s="20">
        <v>0</v>
      </c>
      <c r="U48" s="20">
        <v>32788.699999999997</v>
      </c>
      <c r="V48" s="20">
        <v>0</v>
      </c>
      <c r="W48" s="20">
        <v>983.6</v>
      </c>
      <c r="X48" s="20">
        <v>1717.6</v>
      </c>
      <c r="Y48" s="20">
        <v>0</v>
      </c>
      <c r="Z48" s="20">
        <v>9091</v>
      </c>
      <c r="AA48" s="20">
        <v>46529.3</v>
      </c>
      <c r="AB48" s="20">
        <v>22990</v>
      </c>
      <c r="AC48" s="20">
        <v>-23539.3</v>
      </c>
      <c r="AD48" s="20">
        <v>-102.39</v>
      </c>
    </row>
    <row r="49" spans="2:30" x14ac:dyDescent="0.25">
      <c r="B49" s="21" t="s">
        <v>62</v>
      </c>
      <c r="C49" s="20">
        <v>0</v>
      </c>
      <c r="D49" s="20">
        <v>3095</v>
      </c>
      <c r="E49" s="20">
        <v>0</v>
      </c>
      <c r="F49" s="20">
        <v>8200</v>
      </c>
      <c r="G49" s="20">
        <v>12325</v>
      </c>
      <c r="H49" s="20">
        <v>0</v>
      </c>
      <c r="I49" s="20">
        <v>0</v>
      </c>
      <c r="J49" s="20">
        <v>9370</v>
      </c>
      <c r="K49" s="20">
        <v>32990</v>
      </c>
      <c r="L49" s="20">
        <v>32990</v>
      </c>
      <c r="M49" s="20">
        <v>0</v>
      </c>
      <c r="N49" s="20">
        <v>0</v>
      </c>
      <c r="R49" s="21" t="s">
        <v>62</v>
      </c>
      <c r="S49" s="20">
        <v>1948.4</v>
      </c>
      <c r="T49" s="20">
        <v>0</v>
      </c>
      <c r="U49" s="20">
        <v>32788.699999999997</v>
      </c>
      <c r="V49" s="20">
        <v>3333</v>
      </c>
      <c r="W49" s="20">
        <v>1433.8</v>
      </c>
      <c r="X49" s="20">
        <v>1717.6</v>
      </c>
      <c r="Y49" s="20">
        <v>0</v>
      </c>
      <c r="Z49" s="20">
        <v>9091</v>
      </c>
      <c r="AA49" s="20">
        <v>50312.5</v>
      </c>
      <c r="AB49" s="20">
        <v>32990</v>
      </c>
      <c r="AC49" s="20">
        <v>-17322.5</v>
      </c>
      <c r="AD49" s="20">
        <v>-52.51</v>
      </c>
    </row>
    <row r="50" spans="2:30" x14ac:dyDescent="0.25">
      <c r="B50" s="21" t="s">
        <v>63</v>
      </c>
      <c r="C50" s="20">
        <v>4360</v>
      </c>
      <c r="D50" s="20">
        <v>3095</v>
      </c>
      <c r="E50" s="20">
        <v>0</v>
      </c>
      <c r="F50" s="20">
        <v>8200</v>
      </c>
      <c r="G50" s="20">
        <v>12325</v>
      </c>
      <c r="H50" s="20">
        <v>0</v>
      </c>
      <c r="I50" s="20">
        <v>14385</v>
      </c>
      <c r="J50" s="20">
        <v>5625</v>
      </c>
      <c r="K50" s="20">
        <v>47990</v>
      </c>
      <c r="L50" s="20">
        <v>47990</v>
      </c>
      <c r="M50" s="20">
        <v>0</v>
      </c>
      <c r="N50" s="20">
        <v>0</v>
      </c>
      <c r="R50" s="21" t="s">
        <v>63</v>
      </c>
      <c r="S50" s="20">
        <v>5247.3</v>
      </c>
      <c r="T50" s="20">
        <v>0</v>
      </c>
      <c r="U50" s="20">
        <v>32788.699999999997</v>
      </c>
      <c r="V50" s="20">
        <v>3333</v>
      </c>
      <c r="W50" s="20">
        <v>1433.8</v>
      </c>
      <c r="X50" s="20">
        <v>1717.6</v>
      </c>
      <c r="Y50" s="20">
        <v>2375.9</v>
      </c>
      <c r="Z50" s="20">
        <v>9091</v>
      </c>
      <c r="AA50" s="20">
        <v>55987.3</v>
      </c>
      <c r="AB50" s="20">
        <v>47990</v>
      </c>
      <c r="AC50" s="20">
        <v>-7997.3</v>
      </c>
      <c r="AD50" s="20">
        <v>-16.66</v>
      </c>
    </row>
    <row r="51" spans="2:30" x14ac:dyDescent="0.25">
      <c r="B51" s="21" t="s">
        <v>64</v>
      </c>
      <c r="C51" s="20">
        <v>0</v>
      </c>
      <c r="D51" s="20">
        <v>0</v>
      </c>
      <c r="E51" s="20">
        <v>0</v>
      </c>
      <c r="F51" s="20">
        <v>0</v>
      </c>
      <c r="G51" s="20">
        <v>9770</v>
      </c>
      <c r="H51" s="20">
        <v>0</v>
      </c>
      <c r="I51" s="20">
        <v>0</v>
      </c>
      <c r="J51" s="20">
        <v>2020</v>
      </c>
      <c r="K51" s="20">
        <v>11790</v>
      </c>
      <c r="L51" s="20">
        <v>11790</v>
      </c>
      <c r="M51" s="20">
        <v>0</v>
      </c>
      <c r="N51" s="20">
        <v>0</v>
      </c>
      <c r="R51" s="21" t="s">
        <v>64</v>
      </c>
      <c r="S51" s="20">
        <v>1948.4</v>
      </c>
      <c r="T51" s="20">
        <v>0</v>
      </c>
      <c r="U51" s="20">
        <v>0</v>
      </c>
      <c r="V51" s="20">
        <v>0</v>
      </c>
      <c r="W51" s="20">
        <v>983.6</v>
      </c>
      <c r="X51" s="20">
        <v>0</v>
      </c>
      <c r="Y51" s="20">
        <v>0</v>
      </c>
      <c r="Z51" s="20">
        <v>5988.8</v>
      </c>
      <c r="AA51" s="20">
        <v>8920.7999999999993</v>
      </c>
      <c r="AB51" s="20">
        <v>11790</v>
      </c>
      <c r="AC51" s="20">
        <v>2869.2</v>
      </c>
      <c r="AD51" s="20">
        <v>24.34</v>
      </c>
    </row>
    <row r="52" spans="2:30" x14ac:dyDescent="0.25">
      <c r="B52" s="21" t="s">
        <v>65</v>
      </c>
      <c r="C52" s="20">
        <v>4360</v>
      </c>
      <c r="D52" s="20">
        <v>13395</v>
      </c>
      <c r="E52" s="20">
        <v>0</v>
      </c>
      <c r="F52" s="20">
        <v>11800</v>
      </c>
      <c r="G52" s="20">
        <v>12325</v>
      </c>
      <c r="H52" s="20">
        <v>0</v>
      </c>
      <c r="I52" s="20">
        <v>0</v>
      </c>
      <c r="J52" s="20">
        <v>2020</v>
      </c>
      <c r="K52" s="20">
        <v>43900</v>
      </c>
      <c r="L52" s="20">
        <v>43900</v>
      </c>
      <c r="M52" s="20">
        <v>0</v>
      </c>
      <c r="N52" s="20">
        <v>0</v>
      </c>
      <c r="R52" s="21" t="s">
        <v>65</v>
      </c>
      <c r="S52" s="20">
        <v>5247.3</v>
      </c>
      <c r="T52" s="20">
        <v>0</v>
      </c>
      <c r="U52" s="20">
        <v>32788.699999999997</v>
      </c>
      <c r="V52" s="20">
        <v>4161.5</v>
      </c>
      <c r="W52" s="20">
        <v>1433.8</v>
      </c>
      <c r="X52" s="20">
        <v>1717.6</v>
      </c>
      <c r="Y52" s="20">
        <v>0</v>
      </c>
      <c r="Z52" s="20">
        <v>9091</v>
      </c>
      <c r="AA52" s="20">
        <v>54440</v>
      </c>
      <c r="AB52" s="20">
        <v>43900</v>
      </c>
      <c r="AC52" s="20">
        <v>-10540</v>
      </c>
      <c r="AD52" s="20">
        <v>-24.01</v>
      </c>
    </row>
    <row r="53" spans="2:30" x14ac:dyDescent="0.25">
      <c r="B53" s="21" t="s">
        <v>66</v>
      </c>
      <c r="C53" s="20">
        <v>0</v>
      </c>
      <c r="D53" s="20">
        <v>3095</v>
      </c>
      <c r="E53" s="20">
        <v>0</v>
      </c>
      <c r="F53" s="20">
        <v>0</v>
      </c>
      <c r="G53" s="20">
        <v>0</v>
      </c>
      <c r="H53" s="20">
        <v>0</v>
      </c>
      <c r="I53" s="20">
        <v>0</v>
      </c>
      <c r="J53" s="20">
        <v>17295</v>
      </c>
      <c r="K53" s="20">
        <v>20390</v>
      </c>
      <c r="L53" s="20">
        <v>20390</v>
      </c>
      <c r="M53" s="20">
        <v>0</v>
      </c>
      <c r="N53" s="20">
        <v>0</v>
      </c>
      <c r="R53" s="21" t="s">
        <v>66</v>
      </c>
      <c r="S53" s="20">
        <v>1948.4</v>
      </c>
      <c r="T53" s="20">
        <v>0</v>
      </c>
      <c r="U53" s="20">
        <v>32788.699999999997</v>
      </c>
      <c r="V53" s="20">
        <v>0</v>
      </c>
      <c r="W53" s="20">
        <v>0</v>
      </c>
      <c r="X53" s="20">
        <v>1717.6</v>
      </c>
      <c r="Y53" s="20">
        <v>0</v>
      </c>
      <c r="Z53" s="20">
        <v>9091</v>
      </c>
      <c r="AA53" s="20">
        <v>45545.7</v>
      </c>
      <c r="AB53" s="20">
        <v>20390</v>
      </c>
      <c r="AC53" s="20">
        <v>-25155.7</v>
      </c>
      <c r="AD53" s="20">
        <v>-123.37</v>
      </c>
    </row>
    <row r="54" spans="2:30" x14ac:dyDescent="0.25">
      <c r="B54" s="21" t="s">
        <v>67</v>
      </c>
      <c r="C54" s="20">
        <v>4360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0">
        <v>0</v>
      </c>
      <c r="J54" s="20">
        <v>9370</v>
      </c>
      <c r="K54" s="20">
        <v>13730</v>
      </c>
      <c r="L54" s="20">
        <v>13730</v>
      </c>
      <c r="M54" s="20">
        <v>0</v>
      </c>
      <c r="N54" s="20">
        <v>0</v>
      </c>
      <c r="R54" s="21" t="s">
        <v>67</v>
      </c>
      <c r="S54" s="20">
        <v>1948.4</v>
      </c>
      <c r="T54" s="20">
        <v>0</v>
      </c>
      <c r="U54" s="20">
        <v>0</v>
      </c>
      <c r="V54" s="20">
        <v>0</v>
      </c>
      <c r="W54" s="20">
        <v>0</v>
      </c>
      <c r="X54" s="20">
        <v>1717.6</v>
      </c>
      <c r="Y54" s="20">
        <v>0</v>
      </c>
      <c r="Z54" s="20">
        <v>9091</v>
      </c>
      <c r="AA54" s="20">
        <v>12757</v>
      </c>
      <c r="AB54" s="20">
        <v>13730</v>
      </c>
      <c r="AC54" s="20">
        <v>973</v>
      </c>
      <c r="AD54" s="20">
        <v>7.09</v>
      </c>
    </row>
    <row r="55" spans="2:30" x14ac:dyDescent="0.25">
      <c r="B55" s="21" t="s">
        <v>68</v>
      </c>
      <c r="C55" s="20">
        <v>0</v>
      </c>
      <c r="D55" s="20">
        <v>3095</v>
      </c>
      <c r="E55" s="20">
        <v>0</v>
      </c>
      <c r="F55" s="20">
        <v>0</v>
      </c>
      <c r="G55" s="20">
        <v>9770</v>
      </c>
      <c r="H55" s="20">
        <v>0</v>
      </c>
      <c r="I55" s="20">
        <v>14385</v>
      </c>
      <c r="J55" s="20">
        <v>2020</v>
      </c>
      <c r="K55" s="20">
        <v>29270</v>
      </c>
      <c r="L55" s="20">
        <v>29270</v>
      </c>
      <c r="M55" s="20">
        <v>0</v>
      </c>
      <c r="N55" s="20">
        <v>0</v>
      </c>
      <c r="R55" s="21" t="s">
        <v>68</v>
      </c>
      <c r="S55" s="20">
        <v>1948.4</v>
      </c>
      <c r="T55" s="20">
        <v>0</v>
      </c>
      <c r="U55" s="20">
        <v>32788.699999999997</v>
      </c>
      <c r="V55" s="20">
        <v>0</v>
      </c>
      <c r="W55" s="20">
        <v>983.6</v>
      </c>
      <c r="X55" s="20">
        <v>1717.6</v>
      </c>
      <c r="Y55" s="20">
        <v>2375.9</v>
      </c>
      <c r="Z55" s="20">
        <v>9091</v>
      </c>
      <c r="AA55" s="20">
        <v>48905.2</v>
      </c>
      <c r="AB55" s="20">
        <v>29270</v>
      </c>
      <c r="AC55" s="20">
        <v>-19635.2</v>
      </c>
      <c r="AD55" s="20">
        <v>-67.08</v>
      </c>
    </row>
    <row r="56" spans="2:30" x14ac:dyDescent="0.25">
      <c r="B56" s="21" t="s">
        <v>69</v>
      </c>
      <c r="C56" s="20">
        <v>0</v>
      </c>
      <c r="D56" s="20">
        <v>0</v>
      </c>
      <c r="E56" s="20">
        <v>0</v>
      </c>
      <c r="F56" s="20">
        <v>8200</v>
      </c>
      <c r="G56" s="20">
        <v>9770</v>
      </c>
      <c r="H56" s="20">
        <v>0</v>
      </c>
      <c r="I56" s="20">
        <v>0</v>
      </c>
      <c r="J56" s="20">
        <v>2020</v>
      </c>
      <c r="K56" s="20">
        <v>19990</v>
      </c>
      <c r="L56" s="20">
        <v>19990</v>
      </c>
      <c r="M56" s="20">
        <v>0</v>
      </c>
      <c r="N56" s="20">
        <v>0</v>
      </c>
      <c r="R56" s="21" t="s">
        <v>69</v>
      </c>
      <c r="S56" s="20">
        <v>0</v>
      </c>
      <c r="T56" s="20">
        <v>0</v>
      </c>
      <c r="U56" s="20">
        <v>0</v>
      </c>
      <c r="V56" s="20">
        <v>3333</v>
      </c>
      <c r="W56" s="20">
        <v>983.6</v>
      </c>
      <c r="X56" s="20">
        <v>1717.6</v>
      </c>
      <c r="Y56" s="20">
        <v>0</v>
      </c>
      <c r="Z56" s="20">
        <v>9091</v>
      </c>
      <c r="AA56" s="20">
        <v>15125.3</v>
      </c>
      <c r="AB56" s="20">
        <v>19990</v>
      </c>
      <c r="AC56" s="20">
        <v>4864.7</v>
      </c>
      <c r="AD56" s="20">
        <v>24.34</v>
      </c>
    </row>
    <row r="57" spans="2:30" x14ac:dyDescent="0.25">
      <c r="B57" s="21" t="s">
        <v>70</v>
      </c>
      <c r="C57" s="20">
        <v>0</v>
      </c>
      <c r="D57" s="20">
        <v>0</v>
      </c>
      <c r="E57" s="20">
        <v>0</v>
      </c>
      <c r="F57" s="20">
        <v>0</v>
      </c>
      <c r="G57" s="20">
        <v>0</v>
      </c>
      <c r="H57" s="20">
        <v>0</v>
      </c>
      <c r="I57" s="20">
        <v>0</v>
      </c>
      <c r="J57" s="20">
        <v>2020</v>
      </c>
      <c r="K57" s="20">
        <v>2020</v>
      </c>
      <c r="L57" s="20">
        <v>4040</v>
      </c>
      <c r="M57" s="20">
        <v>2020</v>
      </c>
      <c r="N57" s="20">
        <v>50</v>
      </c>
      <c r="R57" s="21" t="s">
        <v>70</v>
      </c>
      <c r="S57" s="20">
        <v>0</v>
      </c>
      <c r="T57" s="20">
        <v>0</v>
      </c>
      <c r="U57" s="20">
        <v>0</v>
      </c>
      <c r="V57" s="20">
        <v>0</v>
      </c>
      <c r="W57" s="20">
        <v>0</v>
      </c>
      <c r="X57" s="20">
        <v>0</v>
      </c>
      <c r="Y57" s="20">
        <v>0</v>
      </c>
      <c r="Z57" s="20">
        <v>3056.8</v>
      </c>
      <c r="AA57" s="20">
        <v>3056.8</v>
      </c>
      <c r="AB57" s="20">
        <v>4040</v>
      </c>
      <c r="AC57" s="20">
        <v>983.2</v>
      </c>
      <c r="AD57" s="20">
        <v>24.34</v>
      </c>
    </row>
    <row r="59" spans="2:30" ht="30" x14ac:dyDescent="0.25">
      <c r="B59" s="22" t="s">
        <v>92</v>
      </c>
      <c r="C59" s="23">
        <v>73560</v>
      </c>
      <c r="R59" s="22" t="s">
        <v>92</v>
      </c>
      <c r="S59" s="23">
        <v>56815.8</v>
      </c>
    </row>
    <row r="60" spans="2:30" ht="30" x14ac:dyDescent="0.25">
      <c r="B60" s="22" t="s">
        <v>145</v>
      </c>
      <c r="C60" s="23">
        <v>2020</v>
      </c>
      <c r="R60" s="22" t="s">
        <v>145</v>
      </c>
      <c r="S60" s="23">
        <v>3056.8</v>
      </c>
    </row>
    <row r="61" spans="2:30" ht="30" x14ac:dyDescent="0.25">
      <c r="B61" s="22" t="s">
        <v>94</v>
      </c>
      <c r="C61" s="23">
        <v>247080</v>
      </c>
      <c r="R61" s="22" t="s">
        <v>94</v>
      </c>
      <c r="S61" s="23">
        <v>387125.6</v>
      </c>
    </row>
    <row r="62" spans="2:30" ht="30" x14ac:dyDescent="0.25">
      <c r="B62" s="22" t="s">
        <v>95</v>
      </c>
      <c r="C62" s="23">
        <v>247080</v>
      </c>
      <c r="R62" s="22" t="s">
        <v>95</v>
      </c>
      <c r="S62" s="23">
        <v>347079</v>
      </c>
    </row>
    <row r="63" spans="2:30" ht="45" x14ac:dyDescent="0.25">
      <c r="B63" s="22" t="s">
        <v>96</v>
      </c>
      <c r="C63" s="23">
        <v>0</v>
      </c>
      <c r="R63" s="22" t="s">
        <v>96</v>
      </c>
      <c r="S63" s="23">
        <v>40046.6</v>
      </c>
    </row>
    <row r="64" spans="2:30" ht="45" x14ac:dyDescent="0.25">
      <c r="B64" s="22" t="s">
        <v>97</v>
      </c>
      <c r="C64" s="23"/>
      <c r="R64" s="22" t="s">
        <v>97</v>
      </c>
      <c r="S64" s="23"/>
    </row>
    <row r="65" spans="1:29" ht="45" x14ac:dyDescent="0.25">
      <c r="B65" s="22" t="s">
        <v>98</v>
      </c>
      <c r="C65" s="23"/>
      <c r="R65" s="22" t="s">
        <v>98</v>
      </c>
      <c r="S65" s="23"/>
    </row>
    <row r="66" spans="1:29" ht="45" x14ac:dyDescent="0.25">
      <c r="B66" s="22" t="s">
        <v>99</v>
      </c>
      <c r="C66" s="23">
        <v>0</v>
      </c>
      <c r="R66" s="22" t="s">
        <v>99</v>
      </c>
      <c r="S66" s="23">
        <v>0</v>
      </c>
    </row>
    <row r="68" spans="1:29" x14ac:dyDescent="0.25">
      <c r="B68" s="24" t="s">
        <v>100</v>
      </c>
      <c r="R68" s="24" t="s">
        <v>100</v>
      </c>
    </row>
    <row r="70" spans="1:29" x14ac:dyDescent="0.25">
      <c r="B70" t="s">
        <v>101</v>
      </c>
      <c r="R70" t="s">
        <v>101</v>
      </c>
    </row>
    <row r="71" spans="1:29" x14ac:dyDescent="0.25">
      <c r="B71" t="s">
        <v>190</v>
      </c>
      <c r="R71" t="s">
        <v>103</v>
      </c>
    </row>
    <row r="79" spans="1:29" ht="45" x14ac:dyDescent="0.25">
      <c r="A79" s="18" t="s">
        <v>44</v>
      </c>
      <c r="B79" s="19">
        <v>8263160</v>
      </c>
      <c r="C79" s="18" t="s">
        <v>45</v>
      </c>
      <c r="D79" s="19">
        <v>11</v>
      </c>
      <c r="E79" s="18" t="s">
        <v>46</v>
      </c>
      <c r="F79" s="19">
        <v>8</v>
      </c>
      <c r="G79" s="18" t="s">
        <v>47</v>
      </c>
      <c r="H79" s="19">
        <v>11</v>
      </c>
      <c r="I79" s="18" t="s">
        <v>48</v>
      </c>
      <c r="J79" s="19">
        <v>0</v>
      </c>
      <c r="K79" s="18" t="s">
        <v>49</v>
      </c>
      <c r="L79" s="19" t="s">
        <v>205</v>
      </c>
      <c r="R79" s="18" t="s">
        <v>44</v>
      </c>
      <c r="S79" s="19">
        <v>9113571</v>
      </c>
      <c r="T79" s="18" t="s">
        <v>45</v>
      </c>
      <c r="U79" s="19">
        <v>11</v>
      </c>
      <c r="V79" s="18" t="s">
        <v>46</v>
      </c>
      <c r="W79" s="19">
        <v>8</v>
      </c>
      <c r="X79" s="18" t="s">
        <v>47</v>
      </c>
      <c r="Y79" s="19">
        <v>11</v>
      </c>
      <c r="Z79" s="18" t="s">
        <v>48</v>
      </c>
      <c r="AA79" s="19">
        <v>0</v>
      </c>
      <c r="AB79" s="18" t="s">
        <v>49</v>
      </c>
      <c r="AC79" s="19" t="s">
        <v>217</v>
      </c>
    </row>
    <row r="81" spans="1:27" x14ac:dyDescent="0.25">
      <c r="A81" s="20" t="s">
        <v>50</v>
      </c>
      <c r="B81" s="21" t="s">
        <v>51</v>
      </c>
      <c r="C81" s="21" t="s">
        <v>52</v>
      </c>
      <c r="D81" s="21" t="s">
        <v>53</v>
      </c>
      <c r="E81" s="21" t="s">
        <v>54</v>
      </c>
      <c r="F81" s="21" t="s">
        <v>55</v>
      </c>
      <c r="G81" s="21" t="s">
        <v>56</v>
      </c>
      <c r="H81" s="21" t="s">
        <v>57</v>
      </c>
      <c r="I81" s="21" t="s">
        <v>58</v>
      </c>
      <c r="J81" s="21" t="s">
        <v>59</v>
      </c>
      <c r="R81" s="20" t="s">
        <v>50</v>
      </c>
      <c r="S81" s="21" t="s">
        <v>51</v>
      </c>
      <c r="T81" s="21" t="s">
        <v>52</v>
      </c>
      <c r="U81" s="21" t="s">
        <v>53</v>
      </c>
      <c r="V81" s="21" t="s">
        <v>54</v>
      </c>
      <c r="W81" s="21" t="s">
        <v>55</v>
      </c>
      <c r="X81" s="21" t="s">
        <v>56</v>
      </c>
      <c r="Y81" s="21" t="s">
        <v>57</v>
      </c>
      <c r="Z81" s="21" t="s">
        <v>58</v>
      </c>
      <c r="AA81" s="21" t="s">
        <v>59</v>
      </c>
    </row>
    <row r="82" spans="1:27" x14ac:dyDescent="0.25">
      <c r="A82" s="21" t="s">
        <v>60</v>
      </c>
      <c r="B82" s="20">
        <v>4</v>
      </c>
      <c r="C82" s="20">
        <v>9</v>
      </c>
      <c r="D82" s="20">
        <v>7</v>
      </c>
      <c r="E82" s="20">
        <v>5</v>
      </c>
      <c r="F82" s="20">
        <v>8</v>
      </c>
      <c r="G82" s="20">
        <v>1</v>
      </c>
      <c r="H82" s="20">
        <v>8</v>
      </c>
      <c r="I82" s="20">
        <v>9</v>
      </c>
      <c r="J82" s="20">
        <v>13600</v>
      </c>
      <c r="R82" s="21" t="s">
        <v>60</v>
      </c>
      <c r="S82" s="20">
        <v>4</v>
      </c>
      <c r="T82" s="20">
        <v>9</v>
      </c>
      <c r="U82" s="20">
        <v>7</v>
      </c>
      <c r="V82" s="20">
        <v>5</v>
      </c>
      <c r="W82" s="20">
        <v>8</v>
      </c>
      <c r="X82" s="20">
        <v>1</v>
      </c>
      <c r="Y82" s="20">
        <v>8</v>
      </c>
      <c r="Z82" s="20">
        <v>9</v>
      </c>
      <c r="AA82" s="20">
        <v>13600</v>
      </c>
    </row>
    <row r="83" spans="1:27" x14ac:dyDescent="0.25">
      <c r="A83" s="21" t="s">
        <v>61</v>
      </c>
      <c r="B83" s="20">
        <v>4</v>
      </c>
      <c r="C83" s="20">
        <v>2</v>
      </c>
      <c r="D83" s="20">
        <v>2</v>
      </c>
      <c r="E83" s="20">
        <v>5</v>
      </c>
      <c r="F83" s="20">
        <v>4</v>
      </c>
      <c r="G83" s="20">
        <v>1</v>
      </c>
      <c r="H83" s="20">
        <v>4</v>
      </c>
      <c r="I83" s="20">
        <v>2</v>
      </c>
      <c r="J83" s="20">
        <v>0</v>
      </c>
      <c r="R83" s="21" t="s">
        <v>61</v>
      </c>
      <c r="S83" s="20">
        <v>4</v>
      </c>
      <c r="T83" s="20">
        <v>2</v>
      </c>
      <c r="U83" s="20">
        <v>2</v>
      </c>
      <c r="V83" s="20">
        <v>5</v>
      </c>
      <c r="W83" s="20">
        <v>4</v>
      </c>
      <c r="X83" s="20">
        <v>1</v>
      </c>
      <c r="Y83" s="20">
        <v>4</v>
      </c>
      <c r="Z83" s="20">
        <v>2</v>
      </c>
      <c r="AA83" s="20">
        <v>99999</v>
      </c>
    </row>
    <row r="84" spans="1:27" x14ac:dyDescent="0.25">
      <c r="A84" s="21" t="s">
        <v>62</v>
      </c>
      <c r="B84" s="20">
        <v>4</v>
      </c>
      <c r="C84" s="20">
        <v>2</v>
      </c>
      <c r="D84" s="20">
        <v>2</v>
      </c>
      <c r="E84" s="20">
        <v>2</v>
      </c>
      <c r="F84" s="20">
        <v>1</v>
      </c>
      <c r="G84" s="20">
        <v>1</v>
      </c>
      <c r="H84" s="20">
        <v>4</v>
      </c>
      <c r="I84" s="20">
        <v>3</v>
      </c>
      <c r="J84" s="20">
        <v>32990</v>
      </c>
      <c r="R84" s="21" t="s">
        <v>62</v>
      </c>
      <c r="S84" s="20">
        <v>4</v>
      </c>
      <c r="T84" s="20">
        <v>2</v>
      </c>
      <c r="U84" s="20">
        <v>2</v>
      </c>
      <c r="V84" s="20">
        <v>2</v>
      </c>
      <c r="W84" s="20">
        <v>1</v>
      </c>
      <c r="X84" s="20">
        <v>1</v>
      </c>
      <c r="Y84" s="20">
        <v>4</v>
      </c>
      <c r="Z84" s="20">
        <v>3</v>
      </c>
      <c r="AA84" s="20">
        <v>32990</v>
      </c>
    </row>
    <row r="85" spans="1:27" x14ac:dyDescent="0.25">
      <c r="A85" s="21" t="s">
        <v>63</v>
      </c>
      <c r="B85" s="20">
        <v>1</v>
      </c>
      <c r="C85" s="20">
        <v>2</v>
      </c>
      <c r="D85" s="20">
        <v>2</v>
      </c>
      <c r="E85" s="20">
        <v>2</v>
      </c>
      <c r="F85" s="20">
        <v>1</v>
      </c>
      <c r="G85" s="20">
        <v>1</v>
      </c>
      <c r="H85" s="20">
        <v>1</v>
      </c>
      <c r="I85" s="20">
        <v>5</v>
      </c>
      <c r="J85" s="20">
        <v>47990</v>
      </c>
      <c r="R85" s="21" t="s">
        <v>63</v>
      </c>
      <c r="S85" s="20">
        <v>1</v>
      </c>
      <c r="T85" s="20">
        <v>2</v>
      </c>
      <c r="U85" s="20">
        <v>2</v>
      </c>
      <c r="V85" s="20">
        <v>2</v>
      </c>
      <c r="W85" s="20">
        <v>1</v>
      </c>
      <c r="X85" s="20">
        <v>1</v>
      </c>
      <c r="Y85" s="20">
        <v>1</v>
      </c>
      <c r="Z85" s="20">
        <v>5</v>
      </c>
      <c r="AA85" s="20">
        <v>47990</v>
      </c>
    </row>
    <row r="86" spans="1:27" x14ac:dyDescent="0.25">
      <c r="A86" s="21" t="s">
        <v>64</v>
      </c>
      <c r="B86" s="20">
        <v>4</v>
      </c>
      <c r="C86" s="20">
        <v>8</v>
      </c>
      <c r="D86" s="20">
        <v>8</v>
      </c>
      <c r="E86" s="20">
        <v>5</v>
      </c>
      <c r="F86" s="20">
        <v>4</v>
      </c>
      <c r="G86" s="20">
        <v>10</v>
      </c>
      <c r="H86" s="20">
        <v>8</v>
      </c>
      <c r="I86" s="20">
        <v>10</v>
      </c>
      <c r="J86" s="20">
        <v>11790</v>
      </c>
      <c r="R86" s="21" t="s">
        <v>64</v>
      </c>
      <c r="S86" s="20">
        <v>4</v>
      </c>
      <c r="T86" s="20">
        <v>8</v>
      </c>
      <c r="U86" s="20">
        <v>8</v>
      </c>
      <c r="V86" s="20">
        <v>5</v>
      </c>
      <c r="W86" s="20">
        <v>4</v>
      </c>
      <c r="X86" s="20">
        <v>10</v>
      </c>
      <c r="Y86" s="20">
        <v>8</v>
      </c>
      <c r="Z86" s="20">
        <v>10</v>
      </c>
      <c r="AA86" s="20">
        <v>11790</v>
      </c>
    </row>
    <row r="87" spans="1:27" x14ac:dyDescent="0.25">
      <c r="A87" s="21" t="s">
        <v>65</v>
      </c>
      <c r="B87" s="20">
        <v>1</v>
      </c>
      <c r="C87" s="20">
        <v>1</v>
      </c>
      <c r="D87" s="20">
        <v>1</v>
      </c>
      <c r="E87" s="20">
        <v>1</v>
      </c>
      <c r="F87" s="20">
        <v>1</v>
      </c>
      <c r="G87" s="20">
        <v>1</v>
      </c>
      <c r="H87" s="20">
        <v>3</v>
      </c>
      <c r="I87" s="20">
        <v>6</v>
      </c>
      <c r="J87" s="20">
        <v>43900</v>
      </c>
      <c r="R87" s="21" t="s">
        <v>65</v>
      </c>
      <c r="S87" s="20">
        <v>1</v>
      </c>
      <c r="T87" s="20">
        <v>1</v>
      </c>
      <c r="U87" s="20">
        <v>1</v>
      </c>
      <c r="V87" s="20">
        <v>1</v>
      </c>
      <c r="W87" s="20">
        <v>1</v>
      </c>
      <c r="X87" s="20">
        <v>1</v>
      </c>
      <c r="Y87" s="20">
        <v>3</v>
      </c>
      <c r="Z87" s="20">
        <v>6</v>
      </c>
      <c r="AA87" s="20">
        <v>43900</v>
      </c>
    </row>
    <row r="88" spans="1:27" x14ac:dyDescent="0.25">
      <c r="A88" s="21" t="s">
        <v>66</v>
      </c>
      <c r="B88" s="20">
        <v>4</v>
      </c>
      <c r="C88" s="20">
        <v>2</v>
      </c>
      <c r="D88" s="20">
        <v>2</v>
      </c>
      <c r="E88" s="20">
        <v>5</v>
      </c>
      <c r="F88" s="20">
        <v>8</v>
      </c>
      <c r="G88" s="20">
        <v>1</v>
      </c>
      <c r="H88" s="20">
        <v>4</v>
      </c>
      <c r="I88" s="20">
        <v>1</v>
      </c>
      <c r="J88" s="20">
        <v>20390</v>
      </c>
      <c r="R88" s="21" t="s">
        <v>66</v>
      </c>
      <c r="S88" s="20">
        <v>4</v>
      </c>
      <c r="T88" s="20">
        <v>2</v>
      </c>
      <c r="U88" s="20">
        <v>2</v>
      </c>
      <c r="V88" s="20">
        <v>5</v>
      </c>
      <c r="W88" s="20">
        <v>8</v>
      </c>
      <c r="X88" s="20">
        <v>1</v>
      </c>
      <c r="Y88" s="20">
        <v>4</v>
      </c>
      <c r="Z88" s="20">
        <v>1</v>
      </c>
      <c r="AA88" s="20">
        <v>20390</v>
      </c>
    </row>
    <row r="89" spans="1:27" x14ac:dyDescent="0.25">
      <c r="A89" s="21" t="s">
        <v>67</v>
      </c>
      <c r="B89" s="20">
        <v>3</v>
      </c>
      <c r="C89" s="20">
        <v>9</v>
      </c>
      <c r="D89" s="20">
        <v>8</v>
      </c>
      <c r="E89" s="20">
        <v>5</v>
      </c>
      <c r="F89" s="20">
        <v>8</v>
      </c>
      <c r="G89" s="20">
        <v>1</v>
      </c>
      <c r="H89" s="20">
        <v>8</v>
      </c>
      <c r="I89" s="20">
        <v>4</v>
      </c>
      <c r="J89" s="20">
        <v>13730</v>
      </c>
      <c r="R89" s="21" t="s">
        <v>67</v>
      </c>
      <c r="S89" s="20">
        <v>3</v>
      </c>
      <c r="T89" s="20">
        <v>9</v>
      </c>
      <c r="U89" s="20">
        <v>8</v>
      </c>
      <c r="V89" s="20">
        <v>5</v>
      </c>
      <c r="W89" s="20">
        <v>8</v>
      </c>
      <c r="X89" s="20">
        <v>1</v>
      </c>
      <c r="Y89" s="20">
        <v>8</v>
      </c>
      <c r="Z89" s="20">
        <v>4</v>
      </c>
      <c r="AA89" s="20">
        <v>13730</v>
      </c>
    </row>
    <row r="90" spans="1:27" x14ac:dyDescent="0.25">
      <c r="A90" s="21" t="s">
        <v>68</v>
      </c>
      <c r="B90" s="20">
        <v>4</v>
      </c>
      <c r="C90" s="20">
        <v>2</v>
      </c>
      <c r="D90" s="20">
        <v>2</v>
      </c>
      <c r="E90" s="20">
        <v>5</v>
      </c>
      <c r="F90" s="20">
        <v>4</v>
      </c>
      <c r="G90" s="20">
        <v>1</v>
      </c>
      <c r="H90" s="20">
        <v>1</v>
      </c>
      <c r="I90" s="20">
        <v>8</v>
      </c>
      <c r="J90" s="20">
        <v>29270</v>
      </c>
      <c r="R90" s="21" t="s">
        <v>68</v>
      </c>
      <c r="S90" s="20">
        <v>4</v>
      </c>
      <c r="T90" s="20">
        <v>2</v>
      </c>
      <c r="U90" s="20">
        <v>2</v>
      </c>
      <c r="V90" s="20">
        <v>5</v>
      </c>
      <c r="W90" s="20">
        <v>4</v>
      </c>
      <c r="X90" s="20">
        <v>1</v>
      </c>
      <c r="Y90" s="20">
        <v>1</v>
      </c>
      <c r="Z90" s="20">
        <v>8</v>
      </c>
      <c r="AA90" s="20">
        <v>29270</v>
      </c>
    </row>
    <row r="91" spans="1:27" x14ac:dyDescent="0.25">
      <c r="A91" s="21" t="s">
        <v>69</v>
      </c>
      <c r="B91" s="20">
        <v>10</v>
      </c>
      <c r="C91" s="20">
        <v>7</v>
      </c>
      <c r="D91" s="20">
        <v>8</v>
      </c>
      <c r="E91" s="20">
        <v>2</v>
      </c>
      <c r="F91" s="20">
        <v>4</v>
      </c>
      <c r="G91" s="20">
        <v>1</v>
      </c>
      <c r="H91" s="20">
        <v>4</v>
      </c>
      <c r="I91" s="20">
        <v>7</v>
      </c>
      <c r="J91" s="20">
        <v>19990</v>
      </c>
      <c r="R91" s="21" t="s">
        <v>69</v>
      </c>
      <c r="S91" s="20">
        <v>10</v>
      </c>
      <c r="T91" s="20">
        <v>7</v>
      </c>
      <c r="U91" s="20">
        <v>8</v>
      </c>
      <c r="V91" s="20">
        <v>2</v>
      </c>
      <c r="W91" s="20">
        <v>4</v>
      </c>
      <c r="X91" s="20">
        <v>1</v>
      </c>
      <c r="Y91" s="20">
        <v>4</v>
      </c>
      <c r="Z91" s="20">
        <v>7</v>
      </c>
      <c r="AA91" s="20">
        <v>19990</v>
      </c>
    </row>
    <row r="92" spans="1:27" x14ac:dyDescent="0.25">
      <c r="A92" s="21" t="s">
        <v>70</v>
      </c>
      <c r="B92" s="20">
        <v>10</v>
      </c>
      <c r="C92" s="20">
        <v>11</v>
      </c>
      <c r="D92" s="20">
        <v>8</v>
      </c>
      <c r="E92" s="20">
        <v>5</v>
      </c>
      <c r="F92" s="20">
        <v>11</v>
      </c>
      <c r="G92" s="20">
        <v>10</v>
      </c>
      <c r="H92" s="20">
        <v>8</v>
      </c>
      <c r="I92" s="20">
        <v>11</v>
      </c>
      <c r="J92" s="20">
        <v>4040</v>
      </c>
      <c r="R92" s="21" t="s">
        <v>70</v>
      </c>
      <c r="S92" s="20">
        <v>10</v>
      </c>
      <c r="T92" s="20">
        <v>11</v>
      </c>
      <c r="U92" s="20">
        <v>8</v>
      </c>
      <c r="V92" s="20">
        <v>5</v>
      </c>
      <c r="W92" s="20">
        <v>11</v>
      </c>
      <c r="X92" s="20">
        <v>10</v>
      </c>
      <c r="Y92" s="20">
        <v>8</v>
      </c>
      <c r="Z92" s="20">
        <v>11</v>
      </c>
      <c r="AA92" s="20">
        <v>4040</v>
      </c>
    </row>
    <row r="94" spans="1:27" ht="30" x14ac:dyDescent="0.25">
      <c r="A94" s="20" t="s">
        <v>72</v>
      </c>
      <c r="B94" s="21" t="s">
        <v>51</v>
      </c>
      <c r="C94" s="21" t="s">
        <v>52</v>
      </c>
      <c r="D94" s="21" t="s">
        <v>53</v>
      </c>
      <c r="E94" s="21" t="s">
        <v>54</v>
      </c>
      <c r="F94" s="21" t="s">
        <v>55</v>
      </c>
      <c r="G94" s="21" t="s">
        <v>56</v>
      </c>
      <c r="H94" s="21" t="s">
        <v>57</v>
      </c>
      <c r="I94" s="21" t="s">
        <v>58</v>
      </c>
      <c r="R94" s="20" t="s">
        <v>72</v>
      </c>
      <c r="S94" s="21" t="s">
        <v>51</v>
      </c>
      <c r="T94" s="21" t="s">
        <v>52</v>
      </c>
      <c r="U94" s="21" t="s">
        <v>53</v>
      </c>
      <c r="V94" s="21" t="s">
        <v>54</v>
      </c>
      <c r="W94" s="21" t="s">
        <v>55</v>
      </c>
      <c r="X94" s="21" t="s">
        <v>56</v>
      </c>
      <c r="Y94" s="21" t="s">
        <v>57</v>
      </c>
      <c r="Z94" s="21" t="s">
        <v>58</v>
      </c>
    </row>
    <row r="95" spans="1:27" ht="60" x14ac:dyDescent="0.25">
      <c r="A95" s="21" t="s">
        <v>73</v>
      </c>
      <c r="B95" s="20" t="s">
        <v>74</v>
      </c>
      <c r="C95" s="20" t="s">
        <v>206</v>
      </c>
      <c r="D95" s="20" t="s">
        <v>74</v>
      </c>
      <c r="E95" s="20" t="s">
        <v>207</v>
      </c>
      <c r="F95" s="20" t="s">
        <v>208</v>
      </c>
      <c r="G95" s="20" t="s">
        <v>74</v>
      </c>
      <c r="H95" s="20" t="s">
        <v>209</v>
      </c>
      <c r="I95" s="20" t="s">
        <v>210</v>
      </c>
      <c r="R95" s="21" t="s">
        <v>73</v>
      </c>
      <c r="S95" s="20" t="s">
        <v>218</v>
      </c>
      <c r="T95" s="20" t="s">
        <v>219</v>
      </c>
      <c r="U95" s="20" t="s">
        <v>220</v>
      </c>
      <c r="V95" s="20" t="s">
        <v>74</v>
      </c>
      <c r="W95" s="20" t="s">
        <v>221</v>
      </c>
      <c r="X95" s="20" t="s">
        <v>222</v>
      </c>
      <c r="Y95" s="20" t="s">
        <v>223</v>
      </c>
      <c r="Z95" s="20" t="s">
        <v>224</v>
      </c>
    </row>
    <row r="96" spans="1:27" ht="60" x14ac:dyDescent="0.25">
      <c r="A96" s="21" t="s">
        <v>75</v>
      </c>
      <c r="B96" s="20" t="s">
        <v>74</v>
      </c>
      <c r="C96" s="20" t="s">
        <v>74</v>
      </c>
      <c r="D96" s="20" t="s">
        <v>74</v>
      </c>
      <c r="E96" s="20" t="s">
        <v>211</v>
      </c>
      <c r="F96" s="20" t="s">
        <v>74</v>
      </c>
      <c r="G96" s="20" t="s">
        <v>74</v>
      </c>
      <c r="H96" s="20" t="s">
        <v>74</v>
      </c>
      <c r="I96" s="20" t="s">
        <v>212</v>
      </c>
      <c r="R96" s="21" t="s">
        <v>75</v>
      </c>
      <c r="S96" s="20" t="s">
        <v>225</v>
      </c>
      <c r="T96" s="20" t="s">
        <v>226</v>
      </c>
      <c r="U96" s="20" t="s">
        <v>220</v>
      </c>
      <c r="V96" s="20" t="s">
        <v>74</v>
      </c>
      <c r="W96" s="20" t="s">
        <v>185</v>
      </c>
      <c r="X96" s="20" t="s">
        <v>74</v>
      </c>
      <c r="Y96" s="20" t="s">
        <v>74</v>
      </c>
      <c r="Z96" s="20" t="s">
        <v>224</v>
      </c>
    </row>
    <row r="97" spans="1:26" ht="45" x14ac:dyDescent="0.25">
      <c r="A97" s="21" t="s">
        <v>76</v>
      </c>
      <c r="B97" s="20" t="s">
        <v>74</v>
      </c>
      <c r="C97" s="20" t="s">
        <v>74</v>
      </c>
      <c r="D97" s="20" t="s">
        <v>74</v>
      </c>
      <c r="E97" s="20" t="s">
        <v>74</v>
      </c>
      <c r="F97" s="20" t="s">
        <v>74</v>
      </c>
      <c r="G97" s="20" t="s">
        <v>74</v>
      </c>
      <c r="H97" s="20" t="s">
        <v>74</v>
      </c>
      <c r="I97" s="20" t="s">
        <v>212</v>
      </c>
      <c r="R97" s="21" t="s">
        <v>76</v>
      </c>
      <c r="S97" s="20" t="s">
        <v>225</v>
      </c>
      <c r="T97" s="20" t="s">
        <v>74</v>
      </c>
      <c r="U97" s="20" t="s">
        <v>220</v>
      </c>
      <c r="V97" s="20" t="s">
        <v>74</v>
      </c>
      <c r="W97" s="20" t="s">
        <v>185</v>
      </c>
      <c r="X97" s="20" t="s">
        <v>74</v>
      </c>
      <c r="Y97" s="20" t="s">
        <v>74</v>
      </c>
      <c r="Z97" s="20" t="s">
        <v>227</v>
      </c>
    </row>
    <row r="98" spans="1:26" ht="45" x14ac:dyDescent="0.25">
      <c r="A98" s="21" t="s">
        <v>77</v>
      </c>
      <c r="B98" s="20" t="s">
        <v>74</v>
      </c>
      <c r="C98" s="20" t="s">
        <v>74</v>
      </c>
      <c r="D98" s="20" t="s">
        <v>74</v>
      </c>
      <c r="E98" s="20" t="s">
        <v>74</v>
      </c>
      <c r="F98" s="20" t="s">
        <v>74</v>
      </c>
      <c r="G98" s="20" t="s">
        <v>74</v>
      </c>
      <c r="H98" s="20" t="s">
        <v>74</v>
      </c>
      <c r="I98" s="20" t="s">
        <v>213</v>
      </c>
      <c r="R98" s="21" t="s">
        <v>77</v>
      </c>
      <c r="S98" s="20" t="s">
        <v>74</v>
      </c>
      <c r="T98" s="20" t="s">
        <v>74</v>
      </c>
      <c r="U98" s="20" t="s">
        <v>220</v>
      </c>
      <c r="V98" s="20" t="s">
        <v>74</v>
      </c>
      <c r="W98" s="20" t="s">
        <v>185</v>
      </c>
      <c r="X98" s="20" t="s">
        <v>74</v>
      </c>
      <c r="Y98" s="20" t="s">
        <v>74</v>
      </c>
      <c r="Z98" s="20" t="s">
        <v>228</v>
      </c>
    </row>
    <row r="99" spans="1:26" ht="45" x14ac:dyDescent="0.25">
      <c r="A99" s="21" t="s">
        <v>78</v>
      </c>
      <c r="B99" s="20" t="s">
        <v>74</v>
      </c>
      <c r="C99" s="20" t="s">
        <v>74</v>
      </c>
      <c r="D99" s="20" t="s">
        <v>74</v>
      </c>
      <c r="E99" s="20" t="s">
        <v>74</v>
      </c>
      <c r="F99" s="20" t="s">
        <v>74</v>
      </c>
      <c r="G99" s="20" t="s">
        <v>74</v>
      </c>
      <c r="H99" s="20" t="s">
        <v>74</v>
      </c>
      <c r="I99" s="20" t="s">
        <v>213</v>
      </c>
      <c r="R99" s="21" t="s">
        <v>78</v>
      </c>
      <c r="S99" s="20" t="s">
        <v>74</v>
      </c>
      <c r="T99" s="20" t="s">
        <v>74</v>
      </c>
      <c r="U99" s="20" t="s">
        <v>220</v>
      </c>
      <c r="V99" s="20" t="s">
        <v>74</v>
      </c>
      <c r="W99" s="20" t="s">
        <v>229</v>
      </c>
      <c r="X99" s="20" t="s">
        <v>74</v>
      </c>
      <c r="Y99" s="20" t="s">
        <v>74</v>
      </c>
      <c r="Z99" s="20" t="s">
        <v>228</v>
      </c>
    </row>
    <row r="100" spans="1:26" ht="45" x14ac:dyDescent="0.25">
      <c r="A100" s="21" t="s">
        <v>79</v>
      </c>
      <c r="B100" s="20" t="s">
        <v>74</v>
      </c>
      <c r="C100" s="20" t="s">
        <v>74</v>
      </c>
      <c r="D100" s="20" t="s">
        <v>74</v>
      </c>
      <c r="E100" s="20" t="s">
        <v>74</v>
      </c>
      <c r="F100" s="20" t="s">
        <v>74</v>
      </c>
      <c r="G100" s="20" t="s">
        <v>74</v>
      </c>
      <c r="H100" s="20" t="s">
        <v>74</v>
      </c>
      <c r="I100" s="20" t="s">
        <v>213</v>
      </c>
      <c r="R100" s="21" t="s">
        <v>79</v>
      </c>
      <c r="S100" s="20" t="s">
        <v>74</v>
      </c>
      <c r="T100" s="20" t="s">
        <v>74</v>
      </c>
      <c r="U100" s="20" t="s">
        <v>220</v>
      </c>
      <c r="V100" s="20" t="s">
        <v>74</v>
      </c>
      <c r="W100" s="20" t="s">
        <v>229</v>
      </c>
      <c r="X100" s="20" t="s">
        <v>74</v>
      </c>
      <c r="Y100" s="20" t="s">
        <v>74</v>
      </c>
      <c r="Z100" s="20" t="s">
        <v>230</v>
      </c>
    </row>
    <row r="101" spans="1:26" ht="45" x14ac:dyDescent="0.25">
      <c r="A101" s="21" t="s">
        <v>80</v>
      </c>
      <c r="B101" s="20" t="s">
        <v>74</v>
      </c>
      <c r="C101" s="20" t="s">
        <v>74</v>
      </c>
      <c r="D101" s="20" t="s">
        <v>74</v>
      </c>
      <c r="E101" s="20" t="s">
        <v>74</v>
      </c>
      <c r="F101" s="20" t="s">
        <v>74</v>
      </c>
      <c r="G101" s="20" t="s">
        <v>74</v>
      </c>
      <c r="H101" s="20" t="s">
        <v>74</v>
      </c>
      <c r="I101" s="20" t="s">
        <v>213</v>
      </c>
      <c r="R101" s="21" t="s">
        <v>80</v>
      </c>
      <c r="S101" s="20" t="s">
        <v>74</v>
      </c>
      <c r="T101" s="20" t="s">
        <v>74</v>
      </c>
      <c r="U101" s="20" t="s">
        <v>220</v>
      </c>
      <c r="V101" s="20" t="s">
        <v>74</v>
      </c>
      <c r="W101" s="20" t="s">
        <v>229</v>
      </c>
      <c r="X101" s="20" t="s">
        <v>74</v>
      </c>
      <c r="Y101" s="20" t="s">
        <v>74</v>
      </c>
      <c r="Z101" s="20" t="s">
        <v>230</v>
      </c>
    </row>
    <row r="102" spans="1:26" ht="45" x14ac:dyDescent="0.25">
      <c r="A102" s="21" t="s">
        <v>81</v>
      </c>
      <c r="B102" s="20" t="s">
        <v>74</v>
      </c>
      <c r="C102" s="20" t="s">
        <v>74</v>
      </c>
      <c r="D102" s="20" t="s">
        <v>74</v>
      </c>
      <c r="E102" s="20" t="s">
        <v>74</v>
      </c>
      <c r="F102" s="20" t="s">
        <v>74</v>
      </c>
      <c r="G102" s="20" t="s">
        <v>74</v>
      </c>
      <c r="H102" s="20" t="s">
        <v>74</v>
      </c>
      <c r="I102" s="20" t="s">
        <v>213</v>
      </c>
      <c r="R102" s="21" t="s">
        <v>81</v>
      </c>
      <c r="S102" s="20" t="s">
        <v>74</v>
      </c>
      <c r="T102" s="20" t="s">
        <v>74</v>
      </c>
      <c r="U102" s="20" t="s">
        <v>74</v>
      </c>
      <c r="V102" s="20" t="s">
        <v>74</v>
      </c>
      <c r="W102" s="20" t="s">
        <v>229</v>
      </c>
      <c r="X102" s="20" t="s">
        <v>74</v>
      </c>
      <c r="Y102" s="20" t="s">
        <v>74</v>
      </c>
      <c r="Z102" s="20" t="s">
        <v>230</v>
      </c>
    </row>
    <row r="103" spans="1:26" ht="45" x14ac:dyDescent="0.25">
      <c r="A103" s="21" t="s">
        <v>82</v>
      </c>
      <c r="B103" s="20" t="s">
        <v>74</v>
      </c>
      <c r="C103" s="20" t="s">
        <v>74</v>
      </c>
      <c r="D103" s="20" t="s">
        <v>74</v>
      </c>
      <c r="E103" s="20" t="s">
        <v>74</v>
      </c>
      <c r="F103" s="20" t="s">
        <v>74</v>
      </c>
      <c r="G103" s="20" t="s">
        <v>74</v>
      </c>
      <c r="H103" s="20" t="s">
        <v>74</v>
      </c>
      <c r="I103" s="20" t="s">
        <v>214</v>
      </c>
      <c r="R103" s="21" t="s">
        <v>82</v>
      </c>
      <c r="S103" s="20" t="s">
        <v>74</v>
      </c>
      <c r="T103" s="20" t="s">
        <v>74</v>
      </c>
      <c r="U103" s="20" t="s">
        <v>74</v>
      </c>
      <c r="V103" s="20" t="s">
        <v>74</v>
      </c>
      <c r="W103" s="20" t="s">
        <v>229</v>
      </c>
      <c r="X103" s="20" t="s">
        <v>74</v>
      </c>
      <c r="Y103" s="20" t="s">
        <v>74</v>
      </c>
      <c r="Z103" s="20" t="s">
        <v>230</v>
      </c>
    </row>
    <row r="104" spans="1:26" ht="45" x14ac:dyDescent="0.25">
      <c r="A104" s="21" t="s">
        <v>83</v>
      </c>
      <c r="B104" s="20" t="s">
        <v>74</v>
      </c>
      <c r="C104" s="20" t="s">
        <v>74</v>
      </c>
      <c r="D104" s="20" t="s">
        <v>74</v>
      </c>
      <c r="E104" s="20" t="s">
        <v>74</v>
      </c>
      <c r="F104" s="20" t="s">
        <v>74</v>
      </c>
      <c r="G104" s="20" t="s">
        <v>74</v>
      </c>
      <c r="H104" s="20" t="s">
        <v>74</v>
      </c>
      <c r="I104" s="20" t="s">
        <v>215</v>
      </c>
      <c r="R104" s="21" t="s">
        <v>83</v>
      </c>
      <c r="S104" s="20" t="s">
        <v>74</v>
      </c>
      <c r="T104" s="20" t="s">
        <v>74</v>
      </c>
      <c r="U104" s="20" t="s">
        <v>74</v>
      </c>
      <c r="V104" s="20" t="s">
        <v>74</v>
      </c>
      <c r="W104" s="20" t="s">
        <v>229</v>
      </c>
      <c r="X104" s="20" t="s">
        <v>74</v>
      </c>
      <c r="Y104" s="20" t="s">
        <v>74</v>
      </c>
      <c r="Z104" s="20" t="s">
        <v>189</v>
      </c>
    </row>
    <row r="105" spans="1:26" ht="45" x14ac:dyDescent="0.25">
      <c r="A105" s="21" t="s">
        <v>84</v>
      </c>
      <c r="B105" s="20" t="s">
        <v>74</v>
      </c>
      <c r="C105" s="20" t="s">
        <v>74</v>
      </c>
      <c r="D105" s="20" t="s">
        <v>74</v>
      </c>
      <c r="E105" s="20" t="s">
        <v>74</v>
      </c>
      <c r="F105" s="20" t="s">
        <v>74</v>
      </c>
      <c r="G105" s="20" t="s">
        <v>74</v>
      </c>
      <c r="H105" s="20" t="s">
        <v>74</v>
      </c>
      <c r="I105" s="20" t="s">
        <v>216</v>
      </c>
      <c r="R105" s="21" t="s">
        <v>84</v>
      </c>
      <c r="S105" s="20" t="s">
        <v>74</v>
      </c>
      <c r="T105" s="20" t="s">
        <v>74</v>
      </c>
      <c r="U105" s="20" t="s">
        <v>74</v>
      </c>
      <c r="V105" s="20" t="s">
        <v>74</v>
      </c>
      <c r="W105" s="20" t="s">
        <v>229</v>
      </c>
      <c r="X105" s="20" t="s">
        <v>74</v>
      </c>
      <c r="Y105" s="20" t="s">
        <v>74</v>
      </c>
      <c r="Z105" s="20" t="s">
        <v>189</v>
      </c>
    </row>
    <row r="107" spans="1:26" ht="30" x14ac:dyDescent="0.25">
      <c r="A107" s="20" t="s">
        <v>86</v>
      </c>
      <c r="B107" s="21" t="s">
        <v>51</v>
      </c>
      <c r="C107" s="21" t="s">
        <v>52</v>
      </c>
      <c r="D107" s="21" t="s">
        <v>53</v>
      </c>
      <c r="E107" s="21" t="s">
        <v>54</v>
      </c>
      <c r="F107" s="21" t="s">
        <v>55</v>
      </c>
      <c r="G107" s="21" t="s">
        <v>56</v>
      </c>
      <c r="H107" s="21" t="s">
        <v>57</v>
      </c>
      <c r="I107" s="21" t="s">
        <v>58</v>
      </c>
      <c r="R107" s="20" t="s">
        <v>86</v>
      </c>
      <c r="S107" s="21" t="s">
        <v>51</v>
      </c>
      <c r="T107" s="21" t="s">
        <v>52</v>
      </c>
      <c r="U107" s="21" t="s">
        <v>53</v>
      </c>
      <c r="V107" s="21" t="s">
        <v>54</v>
      </c>
      <c r="W107" s="21" t="s">
        <v>55</v>
      </c>
      <c r="X107" s="21" t="s">
        <v>56</v>
      </c>
      <c r="Y107" s="21" t="s">
        <v>57</v>
      </c>
      <c r="Z107" s="21" t="s">
        <v>58</v>
      </c>
    </row>
    <row r="108" spans="1:26" x14ac:dyDescent="0.25">
      <c r="A108" s="21" t="s">
        <v>73</v>
      </c>
      <c r="B108" s="20">
        <v>0</v>
      </c>
      <c r="C108" s="20">
        <v>6296.7</v>
      </c>
      <c r="D108" s="20">
        <v>0</v>
      </c>
      <c r="E108" s="20">
        <v>20435.3</v>
      </c>
      <c r="F108" s="20">
        <v>14001.2</v>
      </c>
      <c r="G108" s="20">
        <v>0</v>
      </c>
      <c r="H108" s="20">
        <v>16794.8</v>
      </c>
      <c r="I108" s="20">
        <v>22426.1</v>
      </c>
      <c r="R108" s="21" t="s">
        <v>73</v>
      </c>
      <c r="S108" s="20">
        <v>14810</v>
      </c>
      <c r="T108" s="20">
        <v>5315</v>
      </c>
      <c r="U108" s="20">
        <v>1360</v>
      </c>
      <c r="V108" s="20">
        <v>0</v>
      </c>
      <c r="W108" s="20">
        <v>12195</v>
      </c>
      <c r="X108" s="20">
        <v>4100</v>
      </c>
      <c r="Y108" s="20">
        <v>5265</v>
      </c>
      <c r="Z108" s="20">
        <v>46184.5</v>
      </c>
    </row>
    <row r="109" spans="1:26" x14ac:dyDescent="0.25">
      <c r="A109" s="21" t="s">
        <v>75</v>
      </c>
      <c r="B109" s="20">
        <v>0</v>
      </c>
      <c r="C109" s="20">
        <v>0</v>
      </c>
      <c r="D109" s="20">
        <v>0</v>
      </c>
      <c r="E109" s="20">
        <v>14435.6</v>
      </c>
      <c r="F109" s="20">
        <v>0</v>
      </c>
      <c r="G109" s="20">
        <v>0</v>
      </c>
      <c r="H109" s="20">
        <v>0</v>
      </c>
      <c r="I109" s="20">
        <v>7847.5</v>
      </c>
      <c r="R109" s="21" t="s">
        <v>75</v>
      </c>
      <c r="S109" s="20">
        <v>5</v>
      </c>
      <c r="T109" s="20">
        <v>2655</v>
      </c>
      <c r="U109" s="20">
        <v>1360</v>
      </c>
      <c r="V109" s="20">
        <v>0</v>
      </c>
      <c r="W109" s="20">
        <v>9770</v>
      </c>
      <c r="X109" s="20">
        <v>0</v>
      </c>
      <c r="Y109" s="20">
        <v>0</v>
      </c>
      <c r="Z109" s="20">
        <v>46184.5</v>
      </c>
    </row>
    <row r="110" spans="1:26" x14ac:dyDescent="0.25">
      <c r="A110" s="21" t="s">
        <v>76</v>
      </c>
      <c r="B110" s="20">
        <v>0</v>
      </c>
      <c r="C110" s="20">
        <v>0</v>
      </c>
      <c r="D110" s="20">
        <v>0</v>
      </c>
      <c r="E110" s="20">
        <v>0</v>
      </c>
      <c r="F110" s="20">
        <v>0</v>
      </c>
      <c r="G110" s="20">
        <v>0</v>
      </c>
      <c r="H110" s="20">
        <v>0</v>
      </c>
      <c r="I110" s="20">
        <v>7847.5</v>
      </c>
      <c r="R110" s="21" t="s">
        <v>76</v>
      </c>
      <c r="S110" s="20">
        <v>5</v>
      </c>
      <c r="T110" s="20">
        <v>0</v>
      </c>
      <c r="U110" s="20">
        <v>1360</v>
      </c>
      <c r="V110" s="20">
        <v>0</v>
      </c>
      <c r="W110" s="20">
        <v>9770</v>
      </c>
      <c r="X110" s="20">
        <v>0</v>
      </c>
      <c r="Y110" s="20">
        <v>0</v>
      </c>
      <c r="Z110" s="20">
        <v>12680</v>
      </c>
    </row>
    <row r="111" spans="1:26" x14ac:dyDescent="0.25">
      <c r="A111" s="21" t="s">
        <v>77</v>
      </c>
      <c r="B111" s="20">
        <v>0</v>
      </c>
      <c r="C111" s="20">
        <v>0</v>
      </c>
      <c r="D111" s="20">
        <v>0</v>
      </c>
      <c r="E111" s="20">
        <v>0</v>
      </c>
      <c r="F111" s="20">
        <v>0</v>
      </c>
      <c r="G111" s="20">
        <v>0</v>
      </c>
      <c r="H111" s="20">
        <v>0</v>
      </c>
      <c r="I111" s="20">
        <v>7550.5</v>
      </c>
      <c r="R111" s="21" t="s">
        <v>77</v>
      </c>
      <c r="S111" s="20">
        <v>0</v>
      </c>
      <c r="T111" s="20">
        <v>0</v>
      </c>
      <c r="U111" s="20">
        <v>1360</v>
      </c>
      <c r="V111" s="20">
        <v>0</v>
      </c>
      <c r="W111" s="20">
        <v>9770</v>
      </c>
      <c r="X111" s="20">
        <v>0</v>
      </c>
      <c r="Y111" s="20">
        <v>0</v>
      </c>
      <c r="Z111" s="20">
        <v>7605</v>
      </c>
    </row>
    <row r="112" spans="1:26" x14ac:dyDescent="0.25">
      <c r="A112" s="21" t="s">
        <v>78</v>
      </c>
      <c r="B112" s="20">
        <v>0</v>
      </c>
      <c r="C112" s="20">
        <v>0</v>
      </c>
      <c r="D112" s="20">
        <v>0</v>
      </c>
      <c r="E112" s="20">
        <v>0</v>
      </c>
      <c r="F112" s="20">
        <v>0</v>
      </c>
      <c r="G112" s="20">
        <v>0</v>
      </c>
      <c r="H112" s="20">
        <v>0</v>
      </c>
      <c r="I112" s="20">
        <v>7550.5</v>
      </c>
      <c r="R112" s="21" t="s">
        <v>78</v>
      </c>
      <c r="S112" s="20">
        <v>0</v>
      </c>
      <c r="T112" s="20">
        <v>0</v>
      </c>
      <c r="U112" s="20">
        <v>1360</v>
      </c>
      <c r="V112" s="20">
        <v>0</v>
      </c>
      <c r="W112" s="20">
        <v>2020</v>
      </c>
      <c r="X112" s="20">
        <v>0</v>
      </c>
      <c r="Y112" s="20">
        <v>0</v>
      </c>
      <c r="Z112" s="20">
        <v>7605</v>
      </c>
    </row>
    <row r="113" spans="1:30" x14ac:dyDescent="0.25">
      <c r="A113" s="21" t="s">
        <v>79</v>
      </c>
      <c r="B113" s="20">
        <v>0</v>
      </c>
      <c r="C113" s="20">
        <v>0</v>
      </c>
      <c r="D113" s="20">
        <v>0</v>
      </c>
      <c r="E113" s="20">
        <v>0</v>
      </c>
      <c r="F113" s="20">
        <v>0</v>
      </c>
      <c r="G113" s="20">
        <v>0</v>
      </c>
      <c r="H113" s="20">
        <v>0</v>
      </c>
      <c r="I113" s="20">
        <v>7550.5</v>
      </c>
      <c r="R113" s="21" t="s">
        <v>79</v>
      </c>
      <c r="S113" s="20">
        <v>0</v>
      </c>
      <c r="T113" s="20">
        <v>0</v>
      </c>
      <c r="U113" s="20">
        <v>1360</v>
      </c>
      <c r="V113" s="20">
        <v>0</v>
      </c>
      <c r="W113" s="20">
        <v>2020</v>
      </c>
      <c r="X113" s="20">
        <v>0</v>
      </c>
      <c r="Y113" s="20">
        <v>0</v>
      </c>
      <c r="Z113" s="20">
        <v>6120</v>
      </c>
    </row>
    <row r="114" spans="1:30" x14ac:dyDescent="0.25">
      <c r="A114" s="21" t="s">
        <v>80</v>
      </c>
      <c r="B114" s="20">
        <v>0</v>
      </c>
      <c r="C114" s="20">
        <v>0</v>
      </c>
      <c r="D114" s="20">
        <v>0</v>
      </c>
      <c r="E114" s="20">
        <v>0</v>
      </c>
      <c r="F114" s="20">
        <v>0</v>
      </c>
      <c r="G114" s="20">
        <v>0</v>
      </c>
      <c r="H114" s="20">
        <v>0</v>
      </c>
      <c r="I114" s="20">
        <v>7550.5</v>
      </c>
      <c r="R114" s="21" t="s">
        <v>80</v>
      </c>
      <c r="S114" s="20">
        <v>0</v>
      </c>
      <c r="T114" s="20">
        <v>0</v>
      </c>
      <c r="U114" s="20">
        <v>1360</v>
      </c>
      <c r="V114" s="20">
        <v>0</v>
      </c>
      <c r="W114" s="20">
        <v>2020</v>
      </c>
      <c r="X114" s="20">
        <v>0</v>
      </c>
      <c r="Y114" s="20">
        <v>0</v>
      </c>
      <c r="Z114" s="20">
        <v>6120</v>
      </c>
    </row>
    <row r="115" spans="1:30" x14ac:dyDescent="0.25">
      <c r="A115" s="21" t="s">
        <v>81</v>
      </c>
      <c r="B115" s="20">
        <v>0</v>
      </c>
      <c r="C115" s="20">
        <v>0</v>
      </c>
      <c r="D115" s="20">
        <v>0</v>
      </c>
      <c r="E115" s="20">
        <v>0</v>
      </c>
      <c r="F115" s="20">
        <v>0</v>
      </c>
      <c r="G115" s="20">
        <v>0</v>
      </c>
      <c r="H115" s="20">
        <v>0</v>
      </c>
      <c r="I115" s="20">
        <v>7550.5</v>
      </c>
      <c r="R115" s="21" t="s">
        <v>81</v>
      </c>
      <c r="S115" s="20">
        <v>0</v>
      </c>
      <c r="T115" s="20">
        <v>0</v>
      </c>
      <c r="U115" s="20">
        <v>0</v>
      </c>
      <c r="V115" s="20">
        <v>0</v>
      </c>
      <c r="W115" s="20">
        <v>2020</v>
      </c>
      <c r="X115" s="20">
        <v>0</v>
      </c>
      <c r="Y115" s="20">
        <v>0</v>
      </c>
      <c r="Z115" s="20">
        <v>6120</v>
      </c>
    </row>
    <row r="116" spans="1:30" x14ac:dyDescent="0.25">
      <c r="A116" s="21" t="s">
        <v>82</v>
      </c>
      <c r="B116" s="20">
        <v>0</v>
      </c>
      <c r="C116" s="20">
        <v>0</v>
      </c>
      <c r="D116" s="20">
        <v>0</v>
      </c>
      <c r="E116" s="20">
        <v>0</v>
      </c>
      <c r="F116" s="20">
        <v>0</v>
      </c>
      <c r="G116" s="20">
        <v>0</v>
      </c>
      <c r="H116" s="20">
        <v>0</v>
      </c>
      <c r="I116" s="20">
        <v>7479</v>
      </c>
      <c r="R116" s="21" t="s">
        <v>82</v>
      </c>
      <c r="S116" s="20">
        <v>0</v>
      </c>
      <c r="T116" s="20">
        <v>0</v>
      </c>
      <c r="U116" s="20">
        <v>0</v>
      </c>
      <c r="V116" s="20">
        <v>0</v>
      </c>
      <c r="W116" s="20">
        <v>2020</v>
      </c>
      <c r="X116" s="20">
        <v>0</v>
      </c>
      <c r="Y116" s="20">
        <v>0</v>
      </c>
      <c r="Z116" s="20">
        <v>6120</v>
      </c>
    </row>
    <row r="117" spans="1:30" x14ac:dyDescent="0.25">
      <c r="A117" s="21" t="s">
        <v>83</v>
      </c>
      <c r="B117" s="20">
        <v>0</v>
      </c>
      <c r="C117" s="20">
        <v>0</v>
      </c>
      <c r="D117" s="20">
        <v>0</v>
      </c>
      <c r="E117" s="20">
        <v>0</v>
      </c>
      <c r="F117" s="20">
        <v>0</v>
      </c>
      <c r="G117" s="20">
        <v>0</v>
      </c>
      <c r="H117" s="20">
        <v>0</v>
      </c>
      <c r="I117" s="20">
        <v>6483.7</v>
      </c>
      <c r="R117" s="21" t="s">
        <v>83</v>
      </c>
      <c r="S117" s="20">
        <v>0</v>
      </c>
      <c r="T117" s="20">
        <v>0</v>
      </c>
      <c r="U117" s="20">
        <v>0</v>
      </c>
      <c r="V117" s="20">
        <v>0</v>
      </c>
      <c r="W117" s="20">
        <v>2020</v>
      </c>
      <c r="X117" s="20">
        <v>0</v>
      </c>
      <c r="Y117" s="20">
        <v>0</v>
      </c>
      <c r="Z117" s="20">
        <v>2020</v>
      </c>
    </row>
    <row r="118" spans="1:30" x14ac:dyDescent="0.25">
      <c r="A118" s="21" t="s">
        <v>84</v>
      </c>
      <c r="B118" s="20">
        <v>0</v>
      </c>
      <c r="C118" s="20">
        <v>0</v>
      </c>
      <c r="D118" s="20">
        <v>0</v>
      </c>
      <c r="E118" s="20">
        <v>0</v>
      </c>
      <c r="F118" s="20">
        <v>0</v>
      </c>
      <c r="G118" s="20">
        <v>0</v>
      </c>
      <c r="H118" s="20">
        <v>0</v>
      </c>
      <c r="I118" s="20">
        <v>2221.6999999999998</v>
      </c>
      <c r="R118" s="21" t="s">
        <v>84</v>
      </c>
      <c r="S118" s="20">
        <v>0</v>
      </c>
      <c r="T118" s="20">
        <v>0</v>
      </c>
      <c r="U118" s="20">
        <v>0</v>
      </c>
      <c r="V118" s="20">
        <v>0</v>
      </c>
      <c r="W118" s="20">
        <v>2020</v>
      </c>
      <c r="X118" s="20">
        <v>0</v>
      </c>
      <c r="Y118" s="20">
        <v>0</v>
      </c>
      <c r="Z118" s="20">
        <v>2020</v>
      </c>
    </row>
    <row r="120" spans="1:30" ht="30" x14ac:dyDescent="0.25">
      <c r="A120" s="20" t="s">
        <v>87</v>
      </c>
      <c r="B120" s="21" t="s">
        <v>51</v>
      </c>
      <c r="C120" s="21" t="s">
        <v>52</v>
      </c>
      <c r="D120" s="21" t="s">
        <v>53</v>
      </c>
      <c r="E120" s="21" t="s">
        <v>54</v>
      </c>
      <c r="F120" s="21" t="s">
        <v>55</v>
      </c>
      <c r="G120" s="21" t="s">
        <v>56</v>
      </c>
      <c r="H120" s="21" t="s">
        <v>57</v>
      </c>
      <c r="I120" s="21" t="s">
        <v>58</v>
      </c>
      <c r="J120" s="21" t="s">
        <v>88</v>
      </c>
      <c r="K120" s="21" t="s">
        <v>89</v>
      </c>
      <c r="L120" s="21" t="s">
        <v>90</v>
      </c>
      <c r="M120" s="21" t="s">
        <v>91</v>
      </c>
      <c r="R120" s="20" t="s">
        <v>87</v>
      </c>
      <c r="S120" s="21" t="s">
        <v>51</v>
      </c>
      <c r="T120" s="21" t="s">
        <v>52</v>
      </c>
      <c r="U120" s="21" t="s">
        <v>53</v>
      </c>
      <c r="V120" s="21" t="s">
        <v>54</v>
      </c>
      <c r="W120" s="21" t="s">
        <v>55</v>
      </c>
      <c r="X120" s="21" t="s">
        <v>56</v>
      </c>
      <c r="Y120" s="21" t="s">
        <v>57</v>
      </c>
      <c r="Z120" s="21" t="s">
        <v>58</v>
      </c>
      <c r="AA120" s="21" t="s">
        <v>88</v>
      </c>
      <c r="AB120" s="21" t="s">
        <v>89</v>
      </c>
      <c r="AC120" s="21" t="s">
        <v>90</v>
      </c>
      <c r="AD120" s="21" t="s">
        <v>91</v>
      </c>
    </row>
    <row r="121" spans="1:30" x14ac:dyDescent="0.25">
      <c r="A121" s="21" t="s">
        <v>60</v>
      </c>
      <c r="B121" s="20">
        <v>0</v>
      </c>
      <c r="C121" s="20">
        <v>0</v>
      </c>
      <c r="D121" s="20">
        <v>0</v>
      </c>
      <c r="E121" s="20">
        <v>0</v>
      </c>
      <c r="F121" s="20">
        <v>0</v>
      </c>
      <c r="G121" s="20">
        <v>0</v>
      </c>
      <c r="H121" s="20">
        <v>0</v>
      </c>
      <c r="I121" s="20">
        <v>7479</v>
      </c>
      <c r="J121" s="20">
        <v>7479</v>
      </c>
      <c r="K121" s="20">
        <v>13600</v>
      </c>
      <c r="L121" s="20">
        <v>6121</v>
      </c>
      <c r="M121" s="20">
        <v>45.01</v>
      </c>
      <c r="R121" s="21" t="s">
        <v>60</v>
      </c>
      <c r="S121" s="20">
        <v>0</v>
      </c>
      <c r="T121" s="20">
        <v>0</v>
      </c>
      <c r="U121" s="20">
        <v>1360</v>
      </c>
      <c r="V121" s="20">
        <v>0</v>
      </c>
      <c r="W121" s="20">
        <v>2020</v>
      </c>
      <c r="X121" s="20">
        <v>4100</v>
      </c>
      <c r="Y121" s="20">
        <v>0</v>
      </c>
      <c r="Z121" s="20">
        <v>6120</v>
      </c>
      <c r="AA121" s="20">
        <v>13600</v>
      </c>
      <c r="AB121" s="20">
        <v>13600</v>
      </c>
      <c r="AC121" s="20">
        <v>0</v>
      </c>
      <c r="AD121" s="20">
        <v>0</v>
      </c>
    </row>
    <row r="122" spans="1:30" x14ac:dyDescent="0.25">
      <c r="A122" s="21" t="s">
        <v>61</v>
      </c>
      <c r="B122" s="20">
        <v>0</v>
      </c>
      <c r="C122" s="20">
        <v>0</v>
      </c>
      <c r="D122" s="20">
        <v>0</v>
      </c>
      <c r="E122" s="20">
        <v>0</v>
      </c>
      <c r="F122" s="20">
        <v>0</v>
      </c>
      <c r="G122" s="20">
        <v>0</v>
      </c>
      <c r="H122" s="20">
        <v>0</v>
      </c>
      <c r="I122" s="20">
        <v>7847.5</v>
      </c>
      <c r="J122" s="31">
        <v>7847.5</v>
      </c>
      <c r="K122" s="20">
        <v>0</v>
      </c>
      <c r="L122" s="20">
        <v>-7847.5</v>
      </c>
      <c r="M122" s="20">
        <v>0</v>
      </c>
      <c r="R122" s="21" t="s">
        <v>61</v>
      </c>
      <c r="S122" s="20">
        <v>0</v>
      </c>
      <c r="T122" s="20">
        <v>2655</v>
      </c>
      <c r="U122" s="20">
        <v>1360</v>
      </c>
      <c r="V122" s="20">
        <v>0</v>
      </c>
      <c r="W122" s="20">
        <v>9770</v>
      </c>
      <c r="X122" s="20">
        <v>4100</v>
      </c>
      <c r="Y122" s="20">
        <v>0</v>
      </c>
      <c r="Z122" s="20">
        <v>46184.5</v>
      </c>
      <c r="AA122" s="31">
        <v>64069.5</v>
      </c>
      <c r="AB122" s="20">
        <v>99999</v>
      </c>
      <c r="AC122" s="20">
        <v>35929.5</v>
      </c>
      <c r="AD122" s="20">
        <v>35.93</v>
      </c>
    </row>
    <row r="123" spans="1:30" x14ac:dyDescent="0.25">
      <c r="A123" s="21" t="s">
        <v>62</v>
      </c>
      <c r="B123" s="20">
        <v>0</v>
      </c>
      <c r="C123" s="20">
        <v>0</v>
      </c>
      <c r="D123" s="20">
        <v>0</v>
      </c>
      <c r="E123" s="20">
        <v>14435.6</v>
      </c>
      <c r="F123" s="20">
        <v>14001.2</v>
      </c>
      <c r="G123" s="20">
        <v>0</v>
      </c>
      <c r="H123" s="20">
        <v>0</v>
      </c>
      <c r="I123" s="20">
        <v>7847.5</v>
      </c>
      <c r="J123" s="20">
        <v>36284.300000000003</v>
      </c>
      <c r="K123" s="20">
        <v>32990</v>
      </c>
      <c r="L123" s="20">
        <v>-3294.3</v>
      </c>
      <c r="M123" s="20">
        <v>-9.99</v>
      </c>
      <c r="R123" s="21" t="s">
        <v>62</v>
      </c>
      <c r="S123" s="20">
        <v>0</v>
      </c>
      <c r="T123" s="20">
        <v>2655</v>
      </c>
      <c r="U123" s="20">
        <v>1360</v>
      </c>
      <c r="V123" s="20">
        <v>0</v>
      </c>
      <c r="W123" s="20">
        <v>12195</v>
      </c>
      <c r="X123" s="20">
        <v>4100</v>
      </c>
      <c r="Y123" s="20">
        <v>0</v>
      </c>
      <c r="Z123" s="20">
        <v>12680</v>
      </c>
      <c r="AA123" s="20">
        <v>32990</v>
      </c>
      <c r="AB123" s="20">
        <v>32990</v>
      </c>
      <c r="AC123" s="20">
        <v>0</v>
      </c>
      <c r="AD123" s="20">
        <v>0</v>
      </c>
    </row>
    <row r="124" spans="1:30" x14ac:dyDescent="0.25">
      <c r="A124" s="21" t="s">
        <v>63</v>
      </c>
      <c r="B124" s="20">
        <v>0</v>
      </c>
      <c r="C124" s="20">
        <v>0</v>
      </c>
      <c r="D124" s="20">
        <v>0</v>
      </c>
      <c r="E124" s="20">
        <v>14435.6</v>
      </c>
      <c r="F124" s="20">
        <v>14001.2</v>
      </c>
      <c r="G124" s="20">
        <v>0</v>
      </c>
      <c r="H124" s="20">
        <v>16794.8</v>
      </c>
      <c r="I124" s="20">
        <v>7550.5</v>
      </c>
      <c r="J124" s="20">
        <v>52782.1</v>
      </c>
      <c r="K124" s="20">
        <v>47990</v>
      </c>
      <c r="L124" s="20">
        <v>-4792.1000000000004</v>
      </c>
      <c r="M124" s="20">
        <v>-9.99</v>
      </c>
      <c r="R124" s="21" t="s">
        <v>63</v>
      </c>
      <c r="S124" s="20">
        <v>14810</v>
      </c>
      <c r="T124" s="20">
        <v>2655</v>
      </c>
      <c r="U124" s="20">
        <v>1360</v>
      </c>
      <c r="V124" s="20">
        <v>0</v>
      </c>
      <c r="W124" s="20">
        <v>12195</v>
      </c>
      <c r="X124" s="20">
        <v>4100</v>
      </c>
      <c r="Y124" s="20">
        <v>5265</v>
      </c>
      <c r="Z124" s="20">
        <v>7605</v>
      </c>
      <c r="AA124" s="20">
        <v>47990</v>
      </c>
      <c r="AB124" s="20">
        <v>47990</v>
      </c>
      <c r="AC124" s="20">
        <v>0</v>
      </c>
      <c r="AD124" s="20">
        <v>0</v>
      </c>
    </row>
    <row r="125" spans="1:30" x14ac:dyDescent="0.25">
      <c r="A125" s="21" t="s">
        <v>64</v>
      </c>
      <c r="B125" s="20">
        <v>0</v>
      </c>
      <c r="C125" s="20">
        <v>0</v>
      </c>
      <c r="D125" s="20">
        <v>0</v>
      </c>
      <c r="E125" s="20">
        <v>0</v>
      </c>
      <c r="F125" s="20">
        <v>0</v>
      </c>
      <c r="G125" s="20">
        <v>0</v>
      </c>
      <c r="H125" s="20">
        <v>0</v>
      </c>
      <c r="I125" s="20">
        <v>6483.7</v>
      </c>
      <c r="J125" s="20">
        <v>6483.7</v>
      </c>
      <c r="K125" s="20">
        <v>11790</v>
      </c>
      <c r="L125" s="20">
        <v>5306.3</v>
      </c>
      <c r="M125" s="20">
        <v>45.01</v>
      </c>
      <c r="R125" s="21" t="s">
        <v>64</v>
      </c>
      <c r="S125" s="20">
        <v>0</v>
      </c>
      <c r="T125" s="20">
        <v>0</v>
      </c>
      <c r="U125" s="20">
        <v>0</v>
      </c>
      <c r="V125" s="20">
        <v>0</v>
      </c>
      <c r="W125" s="20">
        <v>9770</v>
      </c>
      <c r="X125" s="20">
        <v>0</v>
      </c>
      <c r="Y125" s="20">
        <v>0</v>
      </c>
      <c r="Z125" s="20">
        <v>2020</v>
      </c>
      <c r="AA125" s="20">
        <v>11790</v>
      </c>
      <c r="AB125" s="20">
        <v>11790</v>
      </c>
      <c r="AC125" s="20">
        <v>0</v>
      </c>
      <c r="AD125" s="20">
        <v>0</v>
      </c>
    </row>
    <row r="126" spans="1:30" x14ac:dyDescent="0.25">
      <c r="A126" s="21" t="s">
        <v>65</v>
      </c>
      <c r="B126" s="20">
        <v>0</v>
      </c>
      <c r="C126" s="20">
        <v>6296.7</v>
      </c>
      <c r="D126" s="20">
        <v>0</v>
      </c>
      <c r="E126" s="20">
        <v>20435.3</v>
      </c>
      <c r="F126" s="20">
        <v>14001.2</v>
      </c>
      <c r="G126" s="20">
        <v>0</v>
      </c>
      <c r="H126" s="20">
        <v>0</v>
      </c>
      <c r="I126" s="20">
        <v>7550.5</v>
      </c>
      <c r="J126" s="20">
        <v>48283.7</v>
      </c>
      <c r="K126" s="20">
        <v>43900</v>
      </c>
      <c r="L126" s="20">
        <v>-4383.7</v>
      </c>
      <c r="M126" s="20">
        <v>-9.99</v>
      </c>
      <c r="R126" s="21" t="s">
        <v>65</v>
      </c>
      <c r="S126" s="20">
        <v>14810</v>
      </c>
      <c r="T126" s="20">
        <v>5315</v>
      </c>
      <c r="U126" s="20">
        <v>1360</v>
      </c>
      <c r="V126" s="20">
        <v>0</v>
      </c>
      <c r="W126" s="20">
        <v>12195</v>
      </c>
      <c r="X126" s="20">
        <v>4100</v>
      </c>
      <c r="Y126" s="20">
        <v>0</v>
      </c>
      <c r="Z126" s="20">
        <v>6120</v>
      </c>
      <c r="AA126" s="20">
        <v>43900</v>
      </c>
      <c r="AB126" s="20">
        <v>43900</v>
      </c>
      <c r="AC126" s="20">
        <v>0</v>
      </c>
      <c r="AD126" s="20">
        <v>0</v>
      </c>
    </row>
    <row r="127" spans="1:30" x14ac:dyDescent="0.25">
      <c r="A127" s="21" t="s">
        <v>66</v>
      </c>
      <c r="B127" s="20">
        <v>0</v>
      </c>
      <c r="C127" s="20">
        <v>0</v>
      </c>
      <c r="D127" s="20">
        <v>0</v>
      </c>
      <c r="E127" s="20">
        <v>0</v>
      </c>
      <c r="F127" s="20">
        <v>0</v>
      </c>
      <c r="G127" s="20">
        <v>0</v>
      </c>
      <c r="H127" s="20">
        <v>0</v>
      </c>
      <c r="I127" s="20">
        <v>22426.1</v>
      </c>
      <c r="J127" s="20">
        <v>22426.1</v>
      </c>
      <c r="K127" s="20">
        <v>20390</v>
      </c>
      <c r="L127" s="20">
        <v>-2036.1</v>
      </c>
      <c r="M127" s="20">
        <v>-9.99</v>
      </c>
      <c r="R127" s="21" t="s">
        <v>66</v>
      </c>
      <c r="S127" s="20">
        <v>0</v>
      </c>
      <c r="T127" s="20">
        <v>2655</v>
      </c>
      <c r="U127" s="20">
        <v>1360</v>
      </c>
      <c r="V127" s="20">
        <v>0</v>
      </c>
      <c r="W127" s="20">
        <v>2020</v>
      </c>
      <c r="X127" s="20">
        <v>4100</v>
      </c>
      <c r="Y127" s="20">
        <v>0</v>
      </c>
      <c r="Z127" s="20">
        <v>46184.5</v>
      </c>
      <c r="AA127" s="20">
        <v>56319.5</v>
      </c>
      <c r="AB127" s="20">
        <v>20390</v>
      </c>
      <c r="AC127" s="20">
        <v>-35929.5</v>
      </c>
      <c r="AD127" s="20">
        <v>-176.21</v>
      </c>
    </row>
    <row r="128" spans="1:30" x14ac:dyDescent="0.25">
      <c r="A128" s="21" t="s">
        <v>67</v>
      </c>
      <c r="B128" s="20">
        <v>0</v>
      </c>
      <c r="C128" s="20">
        <v>0</v>
      </c>
      <c r="D128" s="20">
        <v>0</v>
      </c>
      <c r="E128" s="20">
        <v>0</v>
      </c>
      <c r="F128" s="20">
        <v>0</v>
      </c>
      <c r="G128" s="20">
        <v>0</v>
      </c>
      <c r="H128" s="20">
        <v>0</v>
      </c>
      <c r="I128" s="20">
        <v>7550.5</v>
      </c>
      <c r="J128" s="20">
        <v>7550.5</v>
      </c>
      <c r="K128" s="20">
        <v>13730</v>
      </c>
      <c r="L128" s="20">
        <v>6179.5</v>
      </c>
      <c r="M128" s="20">
        <v>45.01</v>
      </c>
      <c r="R128" s="21" t="s">
        <v>67</v>
      </c>
      <c r="S128" s="20">
        <v>5</v>
      </c>
      <c r="T128" s="20">
        <v>0</v>
      </c>
      <c r="U128" s="20">
        <v>0</v>
      </c>
      <c r="V128" s="20">
        <v>0</v>
      </c>
      <c r="W128" s="20">
        <v>2020</v>
      </c>
      <c r="X128" s="20">
        <v>4100</v>
      </c>
      <c r="Y128" s="20">
        <v>0</v>
      </c>
      <c r="Z128" s="20">
        <v>7605</v>
      </c>
      <c r="AA128" s="20">
        <v>13730</v>
      </c>
      <c r="AB128" s="20">
        <v>13730</v>
      </c>
      <c r="AC128" s="20">
        <v>0</v>
      </c>
      <c r="AD128" s="20">
        <v>0</v>
      </c>
    </row>
    <row r="129" spans="1:30" x14ac:dyDescent="0.25">
      <c r="A129" s="21" t="s">
        <v>68</v>
      </c>
      <c r="B129" s="20">
        <v>0</v>
      </c>
      <c r="C129" s="20">
        <v>0</v>
      </c>
      <c r="D129" s="20">
        <v>0</v>
      </c>
      <c r="E129" s="20">
        <v>0</v>
      </c>
      <c r="F129" s="20">
        <v>0</v>
      </c>
      <c r="G129" s="20">
        <v>0</v>
      </c>
      <c r="H129" s="20">
        <v>16794.8</v>
      </c>
      <c r="I129" s="20">
        <v>7550.5</v>
      </c>
      <c r="J129" s="20">
        <v>24345.3</v>
      </c>
      <c r="K129" s="20">
        <v>29270</v>
      </c>
      <c r="L129" s="20">
        <v>4924.7</v>
      </c>
      <c r="M129" s="20">
        <v>16.829999999999998</v>
      </c>
      <c r="R129" s="21" t="s">
        <v>68</v>
      </c>
      <c r="S129" s="20">
        <v>0</v>
      </c>
      <c r="T129" s="20">
        <v>2655</v>
      </c>
      <c r="U129" s="20">
        <v>1360</v>
      </c>
      <c r="V129" s="20">
        <v>0</v>
      </c>
      <c r="W129" s="20">
        <v>9770</v>
      </c>
      <c r="X129" s="20">
        <v>4100</v>
      </c>
      <c r="Y129" s="20">
        <v>5265</v>
      </c>
      <c r="Z129" s="20">
        <v>6120</v>
      </c>
      <c r="AA129" s="20">
        <v>29270</v>
      </c>
      <c r="AB129" s="20">
        <v>29270</v>
      </c>
      <c r="AC129" s="20">
        <v>0</v>
      </c>
      <c r="AD129" s="20">
        <v>0</v>
      </c>
    </row>
    <row r="130" spans="1:30" x14ac:dyDescent="0.25">
      <c r="A130" s="21" t="s">
        <v>69</v>
      </c>
      <c r="B130" s="20">
        <v>0</v>
      </c>
      <c r="C130" s="20">
        <v>0</v>
      </c>
      <c r="D130" s="20">
        <v>0</v>
      </c>
      <c r="E130" s="20">
        <v>14435.6</v>
      </c>
      <c r="F130" s="20">
        <v>0</v>
      </c>
      <c r="G130" s="20">
        <v>0</v>
      </c>
      <c r="H130" s="20">
        <v>0</v>
      </c>
      <c r="I130" s="20">
        <v>7550.5</v>
      </c>
      <c r="J130" s="20">
        <v>21986.1</v>
      </c>
      <c r="K130" s="20">
        <v>19990</v>
      </c>
      <c r="L130" s="20">
        <v>-1996.1</v>
      </c>
      <c r="M130" s="20">
        <v>-9.99</v>
      </c>
      <c r="R130" s="21" t="s">
        <v>69</v>
      </c>
      <c r="S130" s="20">
        <v>0</v>
      </c>
      <c r="T130" s="20">
        <v>0</v>
      </c>
      <c r="U130" s="20">
        <v>0</v>
      </c>
      <c r="V130" s="20">
        <v>0</v>
      </c>
      <c r="W130" s="20">
        <v>9770</v>
      </c>
      <c r="X130" s="20">
        <v>4100</v>
      </c>
      <c r="Y130" s="20">
        <v>0</v>
      </c>
      <c r="Z130" s="20">
        <v>6120</v>
      </c>
      <c r="AA130" s="20">
        <v>19990</v>
      </c>
      <c r="AB130" s="20">
        <v>19990</v>
      </c>
      <c r="AC130" s="20">
        <v>0</v>
      </c>
      <c r="AD130" s="20">
        <v>0</v>
      </c>
    </row>
    <row r="131" spans="1:30" x14ac:dyDescent="0.25">
      <c r="A131" s="21" t="s">
        <v>70</v>
      </c>
      <c r="B131" s="20">
        <v>0</v>
      </c>
      <c r="C131" s="20">
        <v>0</v>
      </c>
      <c r="D131" s="20">
        <v>0</v>
      </c>
      <c r="E131" s="20">
        <v>0</v>
      </c>
      <c r="F131" s="20">
        <v>0</v>
      </c>
      <c r="G131" s="20">
        <v>0</v>
      </c>
      <c r="H131" s="20">
        <v>0</v>
      </c>
      <c r="I131" s="20">
        <v>2221.6999999999998</v>
      </c>
      <c r="J131" s="20">
        <v>2221.6999999999998</v>
      </c>
      <c r="K131" s="20">
        <v>4040</v>
      </c>
      <c r="L131" s="20">
        <v>1818.3</v>
      </c>
      <c r="M131" s="20">
        <v>45.01</v>
      </c>
      <c r="R131" s="21" t="s">
        <v>70</v>
      </c>
      <c r="S131" s="20">
        <v>0</v>
      </c>
      <c r="T131" s="20">
        <v>0</v>
      </c>
      <c r="U131" s="20">
        <v>0</v>
      </c>
      <c r="V131" s="20">
        <v>0</v>
      </c>
      <c r="W131" s="20">
        <v>2020</v>
      </c>
      <c r="X131" s="20">
        <v>0</v>
      </c>
      <c r="Y131" s="20">
        <v>0</v>
      </c>
      <c r="Z131" s="20">
        <v>2020</v>
      </c>
      <c r="AA131" s="20">
        <v>4040</v>
      </c>
      <c r="AB131" s="20">
        <v>4040</v>
      </c>
      <c r="AC131" s="20">
        <v>0</v>
      </c>
      <c r="AD131" s="20">
        <v>0</v>
      </c>
    </row>
    <row r="133" spans="1:30" ht="30" x14ac:dyDescent="0.25">
      <c r="A133" s="22" t="s">
        <v>92</v>
      </c>
      <c r="B133" s="23">
        <v>79954.100000000006</v>
      </c>
      <c r="R133" s="22" t="s">
        <v>92</v>
      </c>
      <c r="S133" s="23">
        <v>89229.5</v>
      </c>
    </row>
    <row r="134" spans="1:30" ht="30" x14ac:dyDescent="0.25">
      <c r="A134" s="22" t="s">
        <v>145</v>
      </c>
      <c r="B134" s="23">
        <v>2221.6999999999998</v>
      </c>
      <c r="R134" s="22" t="s">
        <v>145</v>
      </c>
      <c r="S134" s="23">
        <v>4040</v>
      </c>
    </row>
    <row r="135" spans="1:30" ht="30" x14ac:dyDescent="0.25">
      <c r="A135" s="22" t="s">
        <v>94</v>
      </c>
      <c r="B135" s="23">
        <v>237690</v>
      </c>
      <c r="R135" s="22" t="s">
        <v>94</v>
      </c>
      <c r="S135" s="23">
        <v>337689</v>
      </c>
    </row>
    <row r="136" spans="1:30" ht="30" x14ac:dyDescent="0.25">
      <c r="A136" s="22" t="s">
        <v>95</v>
      </c>
      <c r="B136" s="23">
        <v>237690</v>
      </c>
      <c r="R136" s="22" t="s">
        <v>95</v>
      </c>
      <c r="S136" s="23">
        <v>337689</v>
      </c>
    </row>
    <row r="137" spans="1:30" ht="45" x14ac:dyDescent="0.25">
      <c r="A137" s="22" t="s">
        <v>96</v>
      </c>
      <c r="B137" s="23">
        <v>0</v>
      </c>
      <c r="R137" s="22" t="s">
        <v>96</v>
      </c>
      <c r="S137" s="23">
        <v>0</v>
      </c>
    </row>
    <row r="138" spans="1:30" ht="45" x14ac:dyDescent="0.25">
      <c r="A138" s="22" t="s">
        <v>97</v>
      </c>
      <c r="B138" s="23"/>
      <c r="R138" s="22" t="s">
        <v>97</v>
      </c>
      <c r="S138" s="23"/>
    </row>
    <row r="139" spans="1:30" ht="45" x14ac:dyDescent="0.25">
      <c r="A139" s="22" t="s">
        <v>98</v>
      </c>
      <c r="B139" s="23"/>
      <c r="R139" s="22" t="s">
        <v>98</v>
      </c>
      <c r="S139" s="23"/>
    </row>
    <row r="140" spans="1:30" ht="45" x14ac:dyDescent="0.25">
      <c r="A140" s="22" t="s">
        <v>99</v>
      </c>
      <c r="B140" s="23">
        <v>0</v>
      </c>
      <c r="R140" s="22" t="s">
        <v>99</v>
      </c>
      <c r="S140" s="23">
        <v>0</v>
      </c>
    </row>
    <row r="142" spans="1:30" x14ac:dyDescent="0.25">
      <c r="A142" s="24" t="s">
        <v>100</v>
      </c>
      <c r="R142" s="24" t="s">
        <v>100</v>
      </c>
    </row>
    <row r="144" spans="1:30" x14ac:dyDescent="0.25">
      <c r="A144" t="s">
        <v>101</v>
      </c>
      <c r="R144" t="s">
        <v>101</v>
      </c>
    </row>
    <row r="145" spans="1:29" x14ac:dyDescent="0.25">
      <c r="A145" t="s">
        <v>103</v>
      </c>
      <c r="R145" t="s">
        <v>103</v>
      </c>
    </row>
    <row r="151" spans="1:29" ht="45" x14ac:dyDescent="0.25">
      <c r="A151" s="18" t="s">
        <v>44</v>
      </c>
      <c r="B151" s="19">
        <v>6947393</v>
      </c>
      <c r="C151" s="18" t="s">
        <v>45</v>
      </c>
      <c r="D151" s="19">
        <v>11</v>
      </c>
      <c r="E151" s="18" t="s">
        <v>46</v>
      </c>
      <c r="F151" s="19">
        <v>8</v>
      </c>
      <c r="G151" s="18" t="s">
        <v>47</v>
      </c>
      <c r="H151" s="19">
        <v>11</v>
      </c>
      <c r="I151" s="18" t="s">
        <v>48</v>
      </c>
      <c r="J151" s="19">
        <v>0</v>
      </c>
      <c r="K151" s="18" t="s">
        <v>49</v>
      </c>
      <c r="L151" s="19" t="s">
        <v>231</v>
      </c>
      <c r="R151" s="18" t="s">
        <v>44</v>
      </c>
      <c r="S151" s="19">
        <v>1067706</v>
      </c>
      <c r="T151" s="18" t="s">
        <v>45</v>
      </c>
      <c r="U151" s="19">
        <v>11</v>
      </c>
      <c r="V151" s="18" t="s">
        <v>46</v>
      </c>
      <c r="W151" s="19">
        <v>8</v>
      </c>
      <c r="X151" s="18" t="s">
        <v>47</v>
      </c>
      <c r="Y151" s="19">
        <v>11</v>
      </c>
      <c r="Z151" s="18" t="s">
        <v>48</v>
      </c>
      <c r="AA151" s="19">
        <v>0</v>
      </c>
      <c r="AB151" s="18" t="s">
        <v>49</v>
      </c>
      <c r="AC151" s="19" t="s">
        <v>243</v>
      </c>
    </row>
    <row r="153" spans="1:29" x14ac:dyDescent="0.25">
      <c r="A153" s="20" t="s">
        <v>50</v>
      </c>
      <c r="B153" s="21" t="s">
        <v>51</v>
      </c>
      <c r="C153" s="21" t="s">
        <v>52</v>
      </c>
      <c r="D153" s="21" t="s">
        <v>53</v>
      </c>
      <c r="E153" s="21" t="s">
        <v>54</v>
      </c>
      <c r="F153" s="21" t="s">
        <v>55</v>
      </c>
      <c r="G153" s="21" t="s">
        <v>56</v>
      </c>
      <c r="H153" s="21" t="s">
        <v>57</v>
      </c>
      <c r="I153" s="21" t="s">
        <v>58</v>
      </c>
      <c r="J153" s="21" t="s">
        <v>59</v>
      </c>
      <c r="R153" s="20" t="s">
        <v>50</v>
      </c>
      <c r="S153" s="21" t="s">
        <v>51</v>
      </c>
      <c r="T153" s="21" t="s">
        <v>52</v>
      </c>
      <c r="U153" s="21" t="s">
        <v>53</v>
      </c>
      <c r="V153" s="21" t="s">
        <v>54</v>
      </c>
      <c r="W153" s="21" t="s">
        <v>55</v>
      </c>
      <c r="X153" s="21" t="s">
        <v>56</v>
      </c>
      <c r="Y153" s="21" t="s">
        <v>57</v>
      </c>
      <c r="Z153" s="21" t="s">
        <v>58</v>
      </c>
      <c r="AA153" s="21" t="s">
        <v>59</v>
      </c>
    </row>
    <row r="154" spans="1:29" x14ac:dyDescent="0.25">
      <c r="A154" s="21" t="s">
        <v>60</v>
      </c>
      <c r="B154" s="20">
        <v>4</v>
      </c>
      <c r="C154" s="20">
        <v>9</v>
      </c>
      <c r="D154" s="20">
        <v>7</v>
      </c>
      <c r="E154" s="20">
        <v>5</v>
      </c>
      <c r="F154" s="20">
        <v>8</v>
      </c>
      <c r="G154" s="20">
        <v>1</v>
      </c>
      <c r="H154" s="20">
        <v>8</v>
      </c>
      <c r="I154" s="20">
        <v>9</v>
      </c>
      <c r="J154" s="20">
        <v>13600</v>
      </c>
      <c r="R154" s="21" t="s">
        <v>60</v>
      </c>
      <c r="S154" s="20">
        <v>4</v>
      </c>
      <c r="T154" s="20">
        <v>9</v>
      </c>
      <c r="U154" s="20">
        <v>7</v>
      </c>
      <c r="V154" s="20">
        <v>5</v>
      </c>
      <c r="W154" s="20">
        <v>8</v>
      </c>
      <c r="X154" s="20">
        <v>1</v>
      </c>
      <c r="Y154" s="20">
        <v>8</v>
      </c>
      <c r="Z154" s="20">
        <v>9</v>
      </c>
      <c r="AA154" s="20">
        <v>13600</v>
      </c>
    </row>
    <row r="155" spans="1:29" x14ac:dyDescent="0.25">
      <c r="A155" s="21" t="s">
        <v>61</v>
      </c>
      <c r="B155" s="20">
        <v>4</v>
      </c>
      <c r="C155" s="20">
        <v>2</v>
      </c>
      <c r="D155" s="20">
        <v>2</v>
      </c>
      <c r="E155" s="20">
        <v>5</v>
      </c>
      <c r="F155" s="20">
        <v>4</v>
      </c>
      <c r="G155" s="20">
        <v>1</v>
      </c>
      <c r="H155" s="20">
        <v>4</v>
      </c>
      <c r="I155" s="20">
        <v>2</v>
      </c>
      <c r="J155" s="20">
        <v>22990</v>
      </c>
      <c r="R155" s="21" t="s">
        <v>61</v>
      </c>
      <c r="S155" s="20">
        <v>4</v>
      </c>
      <c r="T155" s="20">
        <v>2</v>
      </c>
      <c r="U155" s="20">
        <v>2</v>
      </c>
      <c r="V155" s="20">
        <v>5</v>
      </c>
      <c r="W155" s="20">
        <v>4</v>
      </c>
      <c r="X155" s="20">
        <v>1</v>
      </c>
      <c r="Y155" s="20">
        <v>4</v>
      </c>
      <c r="Z155" s="20">
        <v>2</v>
      </c>
      <c r="AA155" s="20">
        <v>22990</v>
      </c>
    </row>
    <row r="156" spans="1:29" x14ac:dyDescent="0.25">
      <c r="A156" s="21" t="s">
        <v>62</v>
      </c>
      <c r="B156" s="20">
        <v>4</v>
      </c>
      <c r="C156" s="20">
        <v>2</v>
      </c>
      <c r="D156" s="20">
        <v>2</v>
      </c>
      <c r="E156" s="20">
        <v>2</v>
      </c>
      <c r="F156" s="20">
        <v>1</v>
      </c>
      <c r="G156" s="20">
        <v>1</v>
      </c>
      <c r="H156" s="20">
        <v>4</v>
      </c>
      <c r="I156" s="20">
        <v>3</v>
      </c>
      <c r="J156" s="20">
        <v>0</v>
      </c>
      <c r="R156" s="21" t="s">
        <v>62</v>
      </c>
      <c r="S156" s="20">
        <v>4</v>
      </c>
      <c r="T156" s="20">
        <v>2</v>
      </c>
      <c r="U156" s="20">
        <v>2</v>
      </c>
      <c r="V156" s="20">
        <v>2</v>
      </c>
      <c r="W156" s="20">
        <v>1</v>
      </c>
      <c r="X156" s="20">
        <v>1</v>
      </c>
      <c r="Y156" s="20">
        <v>4</v>
      </c>
      <c r="Z156" s="20">
        <v>3</v>
      </c>
      <c r="AA156" s="20">
        <v>99999</v>
      </c>
    </row>
    <row r="157" spans="1:29" x14ac:dyDescent="0.25">
      <c r="A157" s="21" t="s">
        <v>63</v>
      </c>
      <c r="B157" s="20">
        <v>1</v>
      </c>
      <c r="C157" s="20">
        <v>2</v>
      </c>
      <c r="D157" s="20">
        <v>2</v>
      </c>
      <c r="E157" s="20">
        <v>2</v>
      </c>
      <c r="F157" s="20">
        <v>1</v>
      </c>
      <c r="G157" s="20">
        <v>1</v>
      </c>
      <c r="H157" s="20">
        <v>1</v>
      </c>
      <c r="I157" s="20">
        <v>5</v>
      </c>
      <c r="J157" s="20">
        <v>47990</v>
      </c>
      <c r="R157" s="21" t="s">
        <v>63</v>
      </c>
      <c r="S157" s="20">
        <v>1</v>
      </c>
      <c r="T157" s="20">
        <v>2</v>
      </c>
      <c r="U157" s="20">
        <v>2</v>
      </c>
      <c r="V157" s="20">
        <v>2</v>
      </c>
      <c r="W157" s="20">
        <v>1</v>
      </c>
      <c r="X157" s="20">
        <v>1</v>
      </c>
      <c r="Y157" s="20">
        <v>1</v>
      </c>
      <c r="Z157" s="20">
        <v>5</v>
      </c>
      <c r="AA157" s="20">
        <v>47990</v>
      </c>
    </row>
    <row r="158" spans="1:29" x14ac:dyDescent="0.25">
      <c r="A158" s="21" t="s">
        <v>64</v>
      </c>
      <c r="B158" s="20">
        <v>4</v>
      </c>
      <c r="C158" s="20">
        <v>8</v>
      </c>
      <c r="D158" s="20">
        <v>8</v>
      </c>
      <c r="E158" s="20">
        <v>5</v>
      </c>
      <c r="F158" s="20">
        <v>4</v>
      </c>
      <c r="G158" s="20">
        <v>10</v>
      </c>
      <c r="H158" s="20">
        <v>8</v>
      </c>
      <c r="I158" s="20">
        <v>10</v>
      </c>
      <c r="J158" s="20">
        <v>11790</v>
      </c>
      <c r="R158" s="21" t="s">
        <v>64</v>
      </c>
      <c r="S158" s="20">
        <v>4</v>
      </c>
      <c r="T158" s="20">
        <v>8</v>
      </c>
      <c r="U158" s="20">
        <v>8</v>
      </c>
      <c r="V158" s="20">
        <v>5</v>
      </c>
      <c r="W158" s="20">
        <v>4</v>
      </c>
      <c r="X158" s="20">
        <v>10</v>
      </c>
      <c r="Y158" s="20">
        <v>8</v>
      </c>
      <c r="Z158" s="20">
        <v>10</v>
      </c>
      <c r="AA158" s="20">
        <v>11790</v>
      </c>
    </row>
    <row r="159" spans="1:29" x14ac:dyDescent="0.25">
      <c r="A159" s="21" t="s">
        <v>65</v>
      </c>
      <c r="B159" s="20">
        <v>1</v>
      </c>
      <c r="C159" s="20">
        <v>1</v>
      </c>
      <c r="D159" s="20">
        <v>1</v>
      </c>
      <c r="E159" s="20">
        <v>1</v>
      </c>
      <c r="F159" s="20">
        <v>1</v>
      </c>
      <c r="G159" s="20">
        <v>1</v>
      </c>
      <c r="H159" s="20">
        <v>3</v>
      </c>
      <c r="I159" s="20">
        <v>6</v>
      </c>
      <c r="J159" s="20">
        <v>43900</v>
      </c>
      <c r="R159" s="21" t="s">
        <v>65</v>
      </c>
      <c r="S159" s="20">
        <v>1</v>
      </c>
      <c r="T159" s="20">
        <v>1</v>
      </c>
      <c r="U159" s="20">
        <v>1</v>
      </c>
      <c r="V159" s="20">
        <v>1</v>
      </c>
      <c r="W159" s="20">
        <v>1</v>
      </c>
      <c r="X159" s="20">
        <v>1</v>
      </c>
      <c r="Y159" s="20">
        <v>3</v>
      </c>
      <c r="Z159" s="20">
        <v>6</v>
      </c>
      <c r="AA159" s="20">
        <v>43900</v>
      </c>
    </row>
    <row r="160" spans="1:29" x14ac:dyDescent="0.25">
      <c r="A160" s="21" t="s">
        <v>66</v>
      </c>
      <c r="B160" s="20">
        <v>4</v>
      </c>
      <c r="C160" s="20">
        <v>2</v>
      </c>
      <c r="D160" s="20">
        <v>2</v>
      </c>
      <c r="E160" s="20">
        <v>5</v>
      </c>
      <c r="F160" s="20">
        <v>8</v>
      </c>
      <c r="G160" s="20">
        <v>1</v>
      </c>
      <c r="H160" s="20">
        <v>4</v>
      </c>
      <c r="I160" s="20">
        <v>1</v>
      </c>
      <c r="J160" s="20">
        <v>20390</v>
      </c>
      <c r="R160" s="21" t="s">
        <v>66</v>
      </c>
      <c r="S160" s="20">
        <v>4</v>
      </c>
      <c r="T160" s="20">
        <v>2</v>
      </c>
      <c r="U160" s="20">
        <v>2</v>
      </c>
      <c r="V160" s="20">
        <v>5</v>
      </c>
      <c r="W160" s="20">
        <v>8</v>
      </c>
      <c r="X160" s="20">
        <v>1</v>
      </c>
      <c r="Y160" s="20">
        <v>4</v>
      </c>
      <c r="Z160" s="20">
        <v>1</v>
      </c>
      <c r="AA160" s="20">
        <v>20390</v>
      </c>
    </row>
    <row r="161" spans="1:27" x14ac:dyDescent="0.25">
      <c r="A161" s="21" t="s">
        <v>67</v>
      </c>
      <c r="B161" s="20">
        <v>3</v>
      </c>
      <c r="C161" s="20">
        <v>9</v>
      </c>
      <c r="D161" s="20">
        <v>8</v>
      </c>
      <c r="E161" s="20">
        <v>5</v>
      </c>
      <c r="F161" s="20">
        <v>8</v>
      </c>
      <c r="G161" s="20">
        <v>1</v>
      </c>
      <c r="H161" s="20">
        <v>8</v>
      </c>
      <c r="I161" s="20">
        <v>4</v>
      </c>
      <c r="J161" s="20">
        <v>13730</v>
      </c>
      <c r="R161" s="21" t="s">
        <v>67</v>
      </c>
      <c r="S161" s="20">
        <v>3</v>
      </c>
      <c r="T161" s="20">
        <v>9</v>
      </c>
      <c r="U161" s="20">
        <v>8</v>
      </c>
      <c r="V161" s="20">
        <v>5</v>
      </c>
      <c r="W161" s="20">
        <v>8</v>
      </c>
      <c r="X161" s="20">
        <v>1</v>
      </c>
      <c r="Y161" s="20">
        <v>8</v>
      </c>
      <c r="Z161" s="20">
        <v>4</v>
      </c>
      <c r="AA161" s="20">
        <v>13730</v>
      </c>
    </row>
    <row r="162" spans="1:27" x14ac:dyDescent="0.25">
      <c r="A162" s="21" t="s">
        <v>68</v>
      </c>
      <c r="B162" s="20">
        <v>4</v>
      </c>
      <c r="C162" s="20">
        <v>2</v>
      </c>
      <c r="D162" s="20">
        <v>2</v>
      </c>
      <c r="E162" s="20">
        <v>5</v>
      </c>
      <c r="F162" s="20">
        <v>4</v>
      </c>
      <c r="G162" s="20">
        <v>1</v>
      </c>
      <c r="H162" s="20">
        <v>1</v>
      </c>
      <c r="I162" s="20">
        <v>8</v>
      </c>
      <c r="J162" s="20">
        <v>29270</v>
      </c>
      <c r="R162" s="21" t="s">
        <v>68</v>
      </c>
      <c r="S162" s="20">
        <v>4</v>
      </c>
      <c r="T162" s="20">
        <v>2</v>
      </c>
      <c r="U162" s="20">
        <v>2</v>
      </c>
      <c r="V162" s="20">
        <v>5</v>
      </c>
      <c r="W162" s="20">
        <v>4</v>
      </c>
      <c r="X162" s="20">
        <v>1</v>
      </c>
      <c r="Y162" s="20">
        <v>1</v>
      </c>
      <c r="Z162" s="20">
        <v>8</v>
      </c>
      <c r="AA162" s="20">
        <v>29270</v>
      </c>
    </row>
    <row r="163" spans="1:27" x14ac:dyDescent="0.25">
      <c r="A163" s="21" t="s">
        <v>69</v>
      </c>
      <c r="B163" s="20">
        <v>10</v>
      </c>
      <c r="C163" s="20">
        <v>7</v>
      </c>
      <c r="D163" s="20">
        <v>8</v>
      </c>
      <c r="E163" s="20">
        <v>2</v>
      </c>
      <c r="F163" s="20">
        <v>4</v>
      </c>
      <c r="G163" s="20">
        <v>1</v>
      </c>
      <c r="H163" s="20">
        <v>4</v>
      </c>
      <c r="I163" s="20">
        <v>7</v>
      </c>
      <c r="J163" s="20">
        <v>19990</v>
      </c>
      <c r="R163" s="21" t="s">
        <v>69</v>
      </c>
      <c r="S163" s="20">
        <v>10</v>
      </c>
      <c r="T163" s="20">
        <v>7</v>
      </c>
      <c r="U163" s="20">
        <v>8</v>
      </c>
      <c r="V163" s="20">
        <v>2</v>
      </c>
      <c r="W163" s="20">
        <v>4</v>
      </c>
      <c r="X163" s="20">
        <v>1</v>
      </c>
      <c r="Y163" s="20">
        <v>4</v>
      </c>
      <c r="Z163" s="20">
        <v>7</v>
      </c>
      <c r="AA163" s="20">
        <v>19990</v>
      </c>
    </row>
    <row r="164" spans="1:27" x14ac:dyDescent="0.25">
      <c r="A164" s="21" t="s">
        <v>70</v>
      </c>
      <c r="B164" s="20">
        <v>10</v>
      </c>
      <c r="C164" s="20">
        <v>11</v>
      </c>
      <c r="D164" s="20">
        <v>8</v>
      </c>
      <c r="E164" s="20">
        <v>5</v>
      </c>
      <c r="F164" s="20">
        <v>11</v>
      </c>
      <c r="G164" s="20">
        <v>10</v>
      </c>
      <c r="H164" s="20">
        <v>8</v>
      </c>
      <c r="I164" s="20">
        <v>11</v>
      </c>
      <c r="J164" s="20">
        <v>4040</v>
      </c>
      <c r="R164" s="21" t="s">
        <v>70</v>
      </c>
      <c r="S164" s="20">
        <v>10</v>
      </c>
      <c r="T164" s="20">
        <v>11</v>
      </c>
      <c r="U164" s="20">
        <v>8</v>
      </c>
      <c r="V164" s="20">
        <v>5</v>
      </c>
      <c r="W164" s="20">
        <v>11</v>
      </c>
      <c r="X164" s="20">
        <v>10</v>
      </c>
      <c r="Y164" s="20">
        <v>8</v>
      </c>
      <c r="Z164" s="20">
        <v>11</v>
      </c>
      <c r="AA164" s="20">
        <v>4040</v>
      </c>
    </row>
    <row r="166" spans="1:27" ht="30" x14ac:dyDescent="0.25">
      <c r="A166" s="20" t="s">
        <v>72</v>
      </c>
      <c r="B166" s="21" t="s">
        <v>51</v>
      </c>
      <c r="C166" s="21" t="s">
        <v>52</v>
      </c>
      <c r="D166" s="21" t="s">
        <v>53</v>
      </c>
      <c r="E166" s="21" t="s">
        <v>54</v>
      </c>
      <c r="F166" s="21" t="s">
        <v>55</v>
      </c>
      <c r="G166" s="21" t="s">
        <v>56</v>
      </c>
      <c r="H166" s="21" t="s">
        <v>57</v>
      </c>
      <c r="I166" s="21" t="s">
        <v>58</v>
      </c>
      <c r="R166" s="20" t="s">
        <v>72</v>
      </c>
      <c r="S166" s="21" t="s">
        <v>51</v>
      </c>
      <c r="T166" s="21" t="s">
        <v>52</v>
      </c>
      <c r="U166" s="21" t="s">
        <v>53</v>
      </c>
      <c r="V166" s="21" t="s">
        <v>54</v>
      </c>
      <c r="W166" s="21" t="s">
        <v>55</v>
      </c>
      <c r="X166" s="21" t="s">
        <v>56</v>
      </c>
      <c r="Y166" s="21" t="s">
        <v>57</v>
      </c>
      <c r="Z166" s="21" t="s">
        <v>58</v>
      </c>
    </row>
    <row r="167" spans="1:27" ht="60" x14ac:dyDescent="0.25">
      <c r="A167" s="21" t="s">
        <v>73</v>
      </c>
      <c r="B167" s="20" t="s">
        <v>232</v>
      </c>
      <c r="C167" s="20" t="s">
        <v>233</v>
      </c>
      <c r="D167" s="20" t="s">
        <v>74</v>
      </c>
      <c r="E167" s="20" t="s">
        <v>234</v>
      </c>
      <c r="F167" s="20" t="s">
        <v>235</v>
      </c>
      <c r="G167" s="20" t="s">
        <v>74</v>
      </c>
      <c r="H167" s="20" t="s">
        <v>236</v>
      </c>
      <c r="I167" s="20" t="s">
        <v>237</v>
      </c>
      <c r="R167" s="21" t="s">
        <v>73</v>
      </c>
      <c r="S167" s="20" t="s">
        <v>74</v>
      </c>
      <c r="T167" s="20" t="s">
        <v>244</v>
      </c>
      <c r="U167" s="20" t="s">
        <v>245</v>
      </c>
      <c r="V167" s="20" t="s">
        <v>246</v>
      </c>
      <c r="W167" s="20" t="s">
        <v>247</v>
      </c>
      <c r="X167" s="20" t="s">
        <v>248</v>
      </c>
      <c r="Y167" s="20" t="s">
        <v>249</v>
      </c>
      <c r="Z167" s="20" t="s">
        <v>250</v>
      </c>
    </row>
    <row r="168" spans="1:27" ht="60" x14ac:dyDescent="0.25">
      <c r="A168" s="21" t="s">
        <v>75</v>
      </c>
      <c r="B168" s="20" t="s">
        <v>238</v>
      </c>
      <c r="C168" s="20" t="s">
        <v>74</v>
      </c>
      <c r="D168" s="20" t="s">
        <v>74</v>
      </c>
      <c r="E168" s="20" t="s">
        <v>234</v>
      </c>
      <c r="F168" s="20" t="s">
        <v>235</v>
      </c>
      <c r="G168" s="20" t="s">
        <v>74</v>
      </c>
      <c r="H168" s="20" t="s">
        <v>74</v>
      </c>
      <c r="I168" s="20" t="s">
        <v>237</v>
      </c>
      <c r="R168" s="21" t="s">
        <v>75</v>
      </c>
      <c r="S168" s="20" t="s">
        <v>74</v>
      </c>
      <c r="T168" s="20" t="s">
        <v>244</v>
      </c>
      <c r="U168" s="20" t="s">
        <v>245</v>
      </c>
      <c r="V168" s="20" t="s">
        <v>246</v>
      </c>
      <c r="W168" s="20" t="s">
        <v>251</v>
      </c>
      <c r="X168" s="20" t="s">
        <v>74</v>
      </c>
      <c r="Y168" s="20" t="s">
        <v>74</v>
      </c>
      <c r="Z168" s="20" t="s">
        <v>250</v>
      </c>
    </row>
    <row r="169" spans="1:27" ht="60" x14ac:dyDescent="0.25">
      <c r="A169" s="21" t="s">
        <v>76</v>
      </c>
      <c r="B169" s="20" t="s">
        <v>238</v>
      </c>
      <c r="C169" s="20" t="s">
        <v>74</v>
      </c>
      <c r="D169" s="20" t="s">
        <v>74</v>
      </c>
      <c r="E169" s="20" t="s">
        <v>74</v>
      </c>
      <c r="F169" s="20" t="s">
        <v>235</v>
      </c>
      <c r="G169" s="20" t="s">
        <v>74</v>
      </c>
      <c r="H169" s="20" t="s">
        <v>74</v>
      </c>
      <c r="I169" s="20" t="s">
        <v>239</v>
      </c>
      <c r="R169" s="21" t="s">
        <v>76</v>
      </c>
      <c r="S169" s="20" t="s">
        <v>74</v>
      </c>
      <c r="T169" s="20" t="s">
        <v>252</v>
      </c>
      <c r="U169" s="20" t="s">
        <v>245</v>
      </c>
      <c r="V169" s="20" t="s">
        <v>74</v>
      </c>
      <c r="W169" s="20" t="s">
        <v>251</v>
      </c>
      <c r="X169" s="20" t="s">
        <v>74</v>
      </c>
      <c r="Y169" s="20" t="s">
        <v>74</v>
      </c>
      <c r="Z169" s="20" t="s">
        <v>250</v>
      </c>
    </row>
    <row r="170" spans="1:27" ht="60" x14ac:dyDescent="0.25">
      <c r="A170" s="21" t="s">
        <v>77</v>
      </c>
      <c r="B170" s="20" t="s">
        <v>74</v>
      </c>
      <c r="C170" s="20" t="s">
        <v>74</v>
      </c>
      <c r="D170" s="20" t="s">
        <v>74</v>
      </c>
      <c r="E170" s="20" t="s">
        <v>74</v>
      </c>
      <c r="F170" s="20" t="s">
        <v>235</v>
      </c>
      <c r="G170" s="20" t="s">
        <v>74</v>
      </c>
      <c r="H170" s="20" t="s">
        <v>74</v>
      </c>
      <c r="I170" s="20" t="s">
        <v>239</v>
      </c>
      <c r="R170" s="21" t="s">
        <v>77</v>
      </c>
      <c r="S170" s="20" t="s">
        <v>74</v>
      </c>
      <c r="T170" s="20" t="s">
        <v>252</v>
      </c>
      <c r="U170" s="20" t="s">
        <v>245</v>
      </c>
      <c r="V170" s="20" t="s">
        <v>74</v>
      </c>
      <c r="W170" s="20" t="s">
        <v>251</v>
      </c>
      <c r="X170" s="20" t="s">
        <v>74</v>
      </c>
      <c r="Y170" s="20" t="s">
        <v>74</v>
      </c>
      <c r="Z170" s="20" t="s">
        <v>253</v>
      </c>
    </row>
    <row r="171" spans="1:27" ht="45" x14ac:dyDescent="0.25">
      <c r="A171" s="21" t="s">
        <v>78</v>
      </c>
      <c r="B171" s="20" t="s">
        <v>74</v>
      </c>
      <c r="C171" s="20" t="s">
        <v>74</v>
      </c>
      <c r="D171" s="20" t="s">
        <v>74</v>
      </c>
      <c r="E171" s="20" t="s">
        <v>74</v>
      </c>
      <c r="F171" s="20" t="s">
        <v>74</v>
      </c>
      <c r="G171" s="20" t="s">
        <v>74</v>
      </c>
      <c r="H171" s="20" t="s">
        <v>74</v>
      </c>
      <c r="I171" s="20" t="s">
        <v>239</v>
      </c>
      <c r="R171" s="21" t="s">
        <v>78</v>
      </c>
      <c r="S171" s="20" t="s">
        <v>74</v>
      </c>
      <c r="T171" s="20" t="s">
        <v>252</v>
      </c>
      <c r="U171" s="20" t="s">
        <v>245</v>
      </c>
      <c r="V171" s="20" t="s">
        <v>74</v>
      </c>
      <c r="W171" s="20" t="s">
        <v>74</v>
      </c>
      <c r="X171" s="20" t="s">
        <v>74</v>
      </c>
      <c r="Y171" s="20" t="s">
        <v>74</v>
      </c>
      <c r="Z171" s="20" t="s">
        <v>254</v>
      </c>
    </row>
    <row r="172" spans="1:27" ht="45" x14ac:dyDescent="0.25">
      <c r="A172" s="21" t="s">
        <v>79</v>
      </c>
      <c r="B172" s="20" t="s">
        <v>74</v>
      </c>
      <c r="C172" s="20" t="s">
        <v>74</v>
      </c>
      <c r="D172" s="20" t="s">
        <v>74</v>
      </c>
      <c r="E172" s="20" t="s">
        <v>74</v>
      </c>
      <c r="F172" s="20" t="s">
        <v>74</v>
      </c>
      <c r="G172" s="20" t="s">
        <v>74</v>
      </c>
      <c r="H172" s="20" t="s">
        <v>74</v>
      </c>
      <c r="I172" s="20" t="s">
        <v>239</v>
      </c>
      <c r="R172" s="21" t="s">
        <v>79</v>
      </c>
      <c r="S172" s="20" t="s">
        <v>74</v>
      </c>
      <c r="T172" s="20" t="s">
        <v>252</v>
      </c>
      <c r="U172" s="20" t="s">
        <v>245</v>
      </c>
      <c r="V172" s="20" t="s">
        <v>74</v>
      </c>
      <c r="W172" s="20" t="s">
        <v>74</v>
      </c>
      <c r="X172" s="20" t="s">
        <v>74</v>
      </c>
      <c r="Y172" s="20" t="s">
        <v>74</v>
      </c>
      <c r="Z172" s="20" t="s">
        <v>254</v>
      </c>
    </row>
    <row r="173" spans="1:27" ht="45" x14ac:dyDescent="0.25">
      <c r="A173" s="21" t="s">
        <v>80</v>
      </c>
      <c r="B173" s="20" t="s">
        <v>74</v>
      </c>
      <c r="C173" s="20" t="s">
        <v>74</v>
      </c>
      <c r="D173" s="20" t="s">
        <v>74</v>
      </c>
      <c r="E173" s="20" t="s">
        <v>74</v>
      </c>
      <c r="F173" s="20" t="s">
        <v>74</v>
      </c>
      <c r="G173" s="20" t="s">
        <v>74</v>
      </c>
      <c r="H173" s="20" t="s">
        <v>74</v>
      </c>
      <c r="I173" s="20" t="s">
        <v>239</v>
      </c>
      <c r="R173" s="21" t="s">
        <v>80</v>
      </c>
      <c r="S173" s="20" t="s">
        <v>74</v>
      </c>
      <c r="T173" s="20" t="s">
        <v>252</v>
      </c>
      <c r="U173" s="20" t="s">
        <v>245</v>
      </c>
      <c r="V173" s="20" t="s">
        <v>74</v>
      </c>
      <c r="W173" s="20" t="s">
        <v>74</v>
      </c>
      <c r="X173" s="20" t="s">
        <v>74</v>
      </c>
      <c r="Y173" s="20" t="s">
        <v>74</v>
      </c>
      <c r="Z173" s="20" t="s">
        <v>254</v>
      </c>
    </row>
    <row r="174" spans="1:27" ht="45" x14ac:dyDescent="0.25">
      <c r="A174" s="21" t="s">
        <v>81</v>
      </c>
      <c r="B174" s="20" t="s">
        <v>74</v>
      </c>
      <c r="C174" s="20" t="s">
        <v>74</v>
      </c>
      <c r="D174" s="20" t="s">
        <v>74</v>
      </c>
      <c r="E174" s="20" t="s">
        <v>74</v>
      </c>
      <c r="F174" s="20" t="s">
        <v>74</v>
      </c>
      <c r="G174" s="20" t="s">
        <v>74</v>
      </c>
      <c r="H174" s="20" t="s">
        <v>74</v>
      </c>
      <c r="I174" s="20" t="s">
        <v>239</v>
      </c>
      <c r="R174" s="21" t="s">
        <v>81</v>
      </c>
      <c r="S174" s="20" t="s">
        <v>74</v>
      </c>
      <c r="T174" s="20" t="s">
        <v>252</v>
      </c>
      <c r="U174" s="20" t="s">
        <v>74</v>
      </c>
      <c r="V174" s="20" t="s">
        <v>74</v>
      </c>
      <c r="W174" s="20" t="s">
        <v>74</v>
      </c>
      <c r="X174" s="20" t="s">
        <v>74</v>
      </c>
      <c r="Y174" s="20" t="s">
        <v>74</v>
      </c>
      <c r="Z174" s="20" t="s">
        <v>254</v>
      </c>
    </row>
    <row r="175" spans="1:27" ht="45" x14ac:dyDescent="0.25">
      <c r="A175" s="21" t="s">
        <v>82</v>
      </c>
      <c r="B175" s="20" t="s">
        <v>74</v>
      </c>
      <c r="C175" s="20" t="s">
        <v>74</v>
      </c>
      <c r="D175" s="20" t="s">
        <v>74</v>
      </c>
      <c r="E175" s="20" t="s">
        <v>74</v>
      </c>
      <c r="F175" s="20" t="s">
        <v>74</v>
      </c>
      <c r="G175" s="20" t="s">
        <v>74</v>
      </c>
      <c r="H175" s="20" t="s">
        <v>74</v>
      </c>
      <c r="I175" s="20" t="s">
        <v>240</v>
      </c>
      <c r="R175" s="21" t="s">
        <v>82</v>
      </c>
      <c r="S175" s="20" t="s">
        <v>74</v>
      </c>
      <c r="T175" s="20" t="s">
        <v>252</v>
      </c>
      <c r="U175" s="20" t="s">
        <v>74</v>
      </c>
      <c r="V175" s="20" t="s">
        <v>74</v>
      </c>
      <c r="W175" s="20" t="s">
        <v>74</v>
      </c>
      <c r="X175" s="20" t="s">
        <v>74</v>
      </c>
      <c r="Y175" s="20" t="s">
        <v>74</v>
      </c>
      <c r="Z175" s="20" t="s">
        <v>254</v>
      </c>
    </row>
    <row r="176" spans="1:27" ht="45" x14ac:dyDescent="0.25">
      <c r="A176" s="21" t="s">
        <v>83</v>
      </c>
      <c r="B176" s="20" t="s">
        <v>74</v>
      </c>
      <c r="C176" s="20" t="s">
        <v>74</v>
      </c>
      <c r="D176" s="20" t="s">
        <v>74</v>
      </c>
      <c r="E176" s="20" t="s">
        <v>74</v>
      </c>
      <c r="F176" s="20" t="s">
        <v>74</v>
      </c>
      <c r="G176" s="20" t="s">
        <v>74</v>
      </c>
      <c r="H176" s="20" t="s">
        <v>74</v>
      </c>
      <c r="I176" s="20" t="s">
        <v>241</v>
      </c>
      <c r="R176" s="21" t="s">
        <v>83</v>
      </c>
      <c r="S176" s="20" t="s">
        <v>74</v>
      </c>
      <c r="T176" s="20" t="s">
        <v>74</v>
      </c>
      <c r="U176" s="20" t="s">
        <v>74</v>
      </c>
      <c r="V176" s="20" t="s">
        <v>74</v>
      </c>
      <c r="W176" s="20" t="s">
        <v>74</v>
      </c>
      <c r="X176" s="20" t="s">
        <v>74</v>
      </c>
      <c r="Y176" s="20" t="s">
        <v>74</v>
      </c>
      <c r="Z176" s="20" t="s">
        <v>254</v>
      </c>
    </row>
    <row r="177" spans="1:30" ht="60" x14ac:dyDescent="0.25">
      <c r="A177" s="21" t="s">
        <v>84</v>
      </c>
      <c r="B177" s="20" t="s">
        <v>74</v>
      </c>
      <c r="C177" s="20" t="s">
        <v>74</v>
      </c>
      <c r="D177" s="20" t="s">
        <v>74</v>
      </c>
      <c r="E177" s="20" t="s">
        <v>74</v>
      </c>
      <c r="F177" s="20" t="s">
        <v>74</v>
      </c>
      <c r="G177" s="20" t="s">
        <v>74</v>
      </c>
      <c r="H177" s="20" t="s">
        <v>74</v>
      </c>
      <c r="I177" s="20" t="s">
        <v>242</v>
      </c>
      <c r="R177" s="21" t="s">
        <v>84</v>
      </c>
      <c r="S177" s="20" t="s">
        <v>74</v>
      </c>
      <c r="T177" s="20" t="s">
        <v>74</v>
      </c>
      <c r="U177" s="20" t="s">
        <v>74</v>
      </c>
      <c r="V177" s="20" t="s">
        <v>74</v>
      </c>
      <c r="W177" s="20" t="s">
        <v>74</v>
      </c>
      <c r="X177" s="20" t="s">
        <v>74</v>
      </c>
      <c r="Y177" s="20" t="s">
        <v>74</v>
      </c>
      <c r="Z177" s="20" t="s">
        <v>255</v>
      </c>
    </row>
    <row r="179" spans="1:30" ht="30" x14ac:dyDescent="0.25">
      <c r="A179" s="20" t="s">
        <v>86</v>
      </c>
      <c r="B179" s="21" t="s">
        <v>51</v>
      </c>
      <c r="C179" s="21" t="s">
        <v>52</v>
      </c>
      <c r="D179" s="21" t="s">
        <v>53</v>
      </c>
      <c r="E179" s="21" t="s">
        <v>54</v>
      </c>
      <c r="F179" s="21" t="s">
        <v>55</v>
      </c>
      <c r="G179" s="21" t="s">
        <v>56</v>
      </c>
      <c r="H179" s="21" t="s">
        <v>57</v>
      </c>
      <c r="I179" s="21" t="s">
        <v>58</v>
      </c>
      <c r="R179" s="20" t="s">
        <v>86</v>
      </c>
      <c r="S179" s="21" t="s">
        <v>51</v>
      </c>
      <c r="T179" s="21" t="s">
        <v>52</v>
      </c>
      <c r="U179" s="21" t="s">
        <v>53</v>
      </c>
      <c r="V179" s="21" t="s">
        <v>54</v>
      </c>
      <c r="W179" s="21" t="s">
        <v>55</v>
      </c>
      <c r="X179" s="21" t="s">
        <v>56</v>
      </c>
      <c r="Y179" s="21" t="s">
        <v>57</v>
      </c>
      <c r="Z179" s="21" t="s">
        <v>58</v>
      </c>
    </row>
    <row r="180" spans="1:30" x14ac:dyDescent="0.25">
      <c r="A180" s="21" t="s">
        <v>73</v>
      </c>
      <c r="B180" s="20">
        <v>18167.900000000001</v>
      </c>
      <c r="C180" s="20">
        <v>18302.3</v>
      </c>
      <c r="D180" s="20">
        <v>0</v>
      </c>
      <c r="E180" s="20">
        <v>1968.5</v>
      </c>
      <c r="F180" s="20">
        <v>1398.4</v>
      </c>
      <c r="G180" s="20">
        <v>0</v>
      </c>
      <c r="H180" s="20">
        <v>22701.8</v>
      </c>
      <c r="I180" s="20">
        <v>21932.7</v>
      </c>
      <c r="R180" s="21" t="s">
        <v>73</v>
      </c>
      <c r="S180" s="20">
        <v>0</v>
      </c>
      <c r="T180" s="20">
        <v>6733.8</v>
      </c>
      <c r="U180" s="20">
        <v>845.8</v>
      </c>
      <c r="V180" s="20">
        <v>5602.9</v>
      </c>
      <c r="W180" s="20">
        <v>19603.3</v>
      </c>
      <c r="X180" s="20">
        <v>2060.8000000000002</v>
      </c>
      <c r="Y180" s="20">
        <v>9233.9</v>
      </c>
      <c r="Z180" s="20">
        <v>32458.3</v>
      </c>
    </row>
    <row r="181" spans="1:30" x14ac:dyDescent="0.25">
      <c r="A181" s="21" t="s">
        <v>75</v>
      </c>
      <c r="B181" s="20">
        <v>7384.4</v>
      </c>
      <c r="C181" s="20">
        <v>0</v>
      </c>
      <c r="D181" s="20">
        <v>0</v>
      </c>
      <c r="E181" s="20">
        <v>1968.5</v>
      </c>
      <c r="F181" s="20">
        <v>1398.4</v>
      </c>
      <c r="G181" s="20">
        <v>0</v>
      </c>
      <c r="H181" s="20">
        <v>0</v>
      </c>
      <c r="I181" s="20">
        <v>21932.7</v>
      </c>
      <c r="R181" s="21" t="s">
        <v>75</v>
      </c>
      <c r="S181" s="20">
        <v>0</v>
      </c>
      <c r="T181" s="20">
        <v>6733.8</v>
      </c>
      <c r="U181" s="20">
        <v>845.8</v>
      </c>
      <c r="V181" s="20">
        <v>5602.9</v>
      </c>
      <c r="W181" s="20">
        <v>1215</v>
      </c>
      <c r="X181" s="20">
        <v>0</v>
      </c>
      <c r="Y181" s="20">
        <v>0</v>
      </c>
      <c r="Z181" s="20">
        <v>32458.3</v>
      </c>
    </row>
    <row r="182" spans="1:30" x14ac:dyDescent="0.25">
      <c r="A182" s="21" t="s">
        <v>76</v>
      </c>
      <c r="B182" s="20">
        <v>7384.4</v>
      </c>
      <c r="C182" s="20">
        <v>0</v>
      </c>
      <c r="D182" s="20">
        <v>0</v>
      </c>
      <c r="E182" s="20">
        <v>0</v>
      </c>
      <c r="F182" s="20">
        <v>1398.4</v>
      </c>
      <c r="G182" s="20">
        <v>0</v>
      </c>
      <c r="H182" s="20">
        <v>0</v>
      </c>
      <c r="I182" s="20">
        <v>7384.4</v>
      </c>
      <c r="R182" s="21" t="s">
        <v>76</v>
      </c>
      <c r="S182" s="20">
        <v>0</v>
      </c>
      <c r="T182" s="20">
        <v>3621.6</v>
      </c>
      <c r="U182" s="20">
        <v>845.8</v>
      </c>
      <c r="V182" s="20">
        <v>0</v>
      </c>
      <c r="W182" s="20">
        <v>1215</v>
      </c>
      <c r="X182" s="20">
        <v>0</v>
      </c>
      <c r="Y182" s="20">
        <v>0</v>
      </c>
      <c r="Z182" s="20">
        <v>32458.3</v>
      </c>
    </row>
    <row r="183" spans="1:30" x14ac:dyDescent="0.25">
      <c r="A183" s="21" t="s">
        <v>77</v>
      </c>
      <c r="B183" s="20">
        <v>0</v>
      </c>
      <c r="C183" s="20">
        <v>0</v>
      </c>
      <c r="D183" s="20">
        <v>0</v>
      </c>
      <c r="E183" s="20">
        <v>0</v>
      </c>
      <c r="F183" s="20">
        <v>1398.4</v>
      </c>
      <c r="G183" s="20">
        <v>0</v>
      </c>
      <c r="H183" s="20">
        <v>0</v>
      </c>
      <c r="I183" s="20">
        <v>7384.4</v>
      </c>
      <c r="R183" s="21" t="s">
        <v>77</v>
      </c>
      <c r="S183" s="20">
        <v>0</v>
      </c>
      <c r="T183" s="20">
        <v>3621.6</v>
      </c>
      <c r="U183" s="20">
        <v>845.8</v>
      </c>
      <c r="V183" s="20">
        <v>0</v>
      </c>
      <c r="W183" s="20">
        <v>1215</v>
      </c>
      <c r="X183" s="20">
        <v>0</v>
      </c>
      <c r="Y183" s="20">
        <v>0</v>
      </c>
      <c r="Z183" s="20">
        <v>7149.7</v>
      </c>
    </row>
    <row r="184" spans="1:30" x14ac:dyDescent="0.25">
      <c r="A184" s="21" t="s">
        <v>78</v>
      </c>
      <c r="B184" s="20">
        <v>0</v>
      </c>
      <c r="C184" s="20">
        <v>0</v>
      </c>
      <c r="D184" s="20">
        <v>0</v>
      </c>
      <c r="E184" s="20">
        <v>0</v>
      </c>
      <c r="F184" s="20">
        <v>0</v>
      </c>
      <c r="G184" s="20">
        <v>0</v>
      </c>
      <c r="H184" s="20">
        <v>0</v>
      </c>
      <c r="I184" s="20">
        <v>7384.4</v>
      </c>
      <c r="R184" s="21" t="s">
        <v>78</v>
      </c>
      <c r="S184" s="20">
        <v>0</v>
      </c>
      <c r="T184" s="20">
        <v>3621.6</v>
      </c>
      <c r="U184" s="20">
        <v>845.8</v>
      </c>
      <c r="V184" s="20">
        <v>0</v>
      </c>
      <c r="W184" s="20">
        <v>0</v>
      </c>
      <c r="X184" s="20">
        <v>0</v>
      </c>
      <c r="Y184" s="20">
        <v>0</v>
      </c>
      <c r="Z184" s="20">
        <v>6182.4</v>
      </c>
    </row>
    <row r="185" spans="1:30" x14ac:dyDescent="0.25">
      <c r="A185" s="21" t="s">
        <v>79</v>
      </c>
      <c r="B185" s="20">
        <v>0</v>
      </c>
      <c r="C185" s="20">
        <v>0</v>
      </c>
      <c r="D185" s="20">
        <v>0</v>
      </c>
      <c r="E185" s="20">
        <v>0</v>
      </c>
      <c r="F185" s="20">
        <v>0</v>
      </c>
      <c r="G185" s="20">
        <v>0</v>
      </c>
      <c r="H185" s="20">
        <v>0</v>
      </c>
      <c r="I185" s="20">
        <v>7384.4</v>
      </c>
      <c r="R185" s="21" t="s">
        <v>79</v>
      </c>
      <c r="S185" s="20">
        <v>0</v>
      </c>
      <c r="T185" s="20">
        <v>3621.6</v>
      </c>
      <c r="U185" s="20">
        <v>845.8</v>
      </c>
      <c r="V185" s="20">
        <v>0</v>
      </c>
      <c r="W185" s="20">
        <v>0</v>
      </c>
      <c r="X185" s="20">
        <v>0</v>
      </c>
      <c r="Y185" s="20">
        <v>0</v>
      </c>
      <c r="Z185" s="20">
        <v>6182.4</v>
      </c>
    </row>
    <row r="186" spans="1:30" x14ac:dyDescent="0.25">
      <c r="A186" s="21" t="s">
        <v>80</v>
      </c>
      <c r="B186" s="20">
        <v>0</v>
      </c>
      <c r="C186" s="20">
        <v>0</v>
      </c>
      <c r="D186" s="20">
        <v>0</v>
      </c>
      <c r="E186" s="20">
        <v>0</v>
      </c>
      <c r="F186" s="20">
        <v>0</v>
      </c>
      <c r="G186" s="20">
        <v>0</v>
      </c>
      <c r="H186" s="20">
        <v>0</v>
      </c>
      <c r="I186" s="20">
        <v>7384.4</v>
      </c>
      <c r="R186" s="21" t="s">
        <v>80</v>
      </c>
      <c r="S186" s="20">
        <v>0</v>
      </c>
      <c r="T186" s="20">
        <v>3621.6</v>
      </c>
      <c r="U186" s="20">
        <v>845.8</v>
      </c>
      <c r="V186" s="20">
        <v>0</v>
      </c>
      <c r="W186" s="20">
        <v>0</v>
      </c>
      <c r="X186" s="20">
        <v>0</v>
      </c>
      <c r="Y186" s="20">
        <v>0</v>
      </c>
      <c r="Z186" s="20">
        <v>6182.4</v>
      </c>
    </row>
    <row r="187" spans="1:30" x14ac:dyDescent="0.25">
      <c r="A187" s="21" t="s">
        <v>81</v>
      </c>
      <c r="B187" s="20">
        <v>0</v>
      </c>
      <c r="C187" s="20">
        <v>0</v>
      </c>
      <c r="D187" s="20">
        <v>0</v>
      </c>
      <c r="E187" s="20">
        <v>0</v>
      </c>
      <c r="F187" s="20">
        <v>0</v>
      </c>
      <c r="G187" s="20">
        <v>0</v>
      </c>
      <c r="H187" s="20">
        <v>0</v>
      </c>
      <c r="I187" s="20">
        <v>7384.4</v>
      </c>
      <c r="R187" s="21" t="s">
        <v>81</v>
      </c>
      <c r="S187" s="20">
        <v>0</v>
      </c>
      <c r="T187" s="20">
        <v>3621.6</v>
      </c>
      <c r="U187" s="20">
        <v>0</v>
      </c>
      <c r="V187" s="20">
        <v>0</v>
      </c>
      <c r="W187" s="20">
        <v>0</v>
      </c>
      <c r="X187" s="20">
        <v>0</v>
      </c>
      <c r="Y187" s="20">
        <v>0</v>
      </c>
      <c r="Z187" s="20">
        <v>6182.4</v>
      </c>
    </row>
    <row r="188" spans="1:30" x14ac:dyDescent="0.25">
      <c r="A188" s="21" t="s">
        <v>82</v>
      </c>
      <c r="B188" s="20">
        <v>0</v>
      </c>
      <c r="C188" s="20">
        <v>0</v>
      </c>
      <c r="D188" s="20">
        <v>0</v>
      </c>
      <c r="E188" s="20">
        <v>0</v>
      </c>
      <c r="F188" s="20">
        <v>0</v>
      </c>
      <c r="G188" s="20">
        <v>0</v>
      </c>
      <c r="H188" s="20">
        <v>0</v>
      </c>
      <c r="I188" s="20">
        <v>7314.5</v>
      </c>
      <c r="R188" s="21" t="s">
        <v>82</v>
      </c>
      <c r="S188" s="20">
        <v>0</v>
      </c>
      <c r="T188" s="20">
        <v>3621.6</v>
      </c>
      <c r="U188" s="20">
        <v>0</v>
      </c>
      <c r="V188" s="20">
        <v>0</v>
      </c>
      <c r="W188" s="20">
        <v>0</v>
      </c>
      <c r="X188" s="20">
        <v>0</v>
      </c>
      <c r="Y188" s="20">
        <v>0</v>
      </c>
      <c r="Z188" s="20">
        <v>6182.4</v>
      </c>
    </row>
    <row r="189" spans="1:30" x14ac:dyDescent="0.25">
      <c r="A189" s="21" t="s">
        <v>83</v>
      </c>
      <c r="B189" s="20">
        <v>0</v>
      </c>
      <c r="C189" s="20">
        <v>0</v>
      </c>
      <c r="D189" s="20">
        <v>0</v>
      </c>
      <c r="E189" s="20">
        <v>0</v>
      </c>
      <c r="F189" s="20">
        <v>0</v>
      </c>
      <c r="G189" s="20">
        <v>0</v>
      </c>
      <c r="H189" s="20">
        <v>0</v>
      </c>
      <c r="I189" s="20">
        <v>4942.7</v>
      </c>
      <c r="R189" s="21" t="s">
        <v>83</v>
      </c>
      <c r="S189" s="20">
        <v>0</v>
      </c>
      <c r="T189" s="20">
        <v>0</v>
      </c>
      <c r="U189" s="20">
        <v>0</v>
      </c>
      <c r="V189" s="20">
        <v>0</v>
      </c>
      <c r="W189" s="20">
        <v>0</v>
      </c>
      <c r="X189" s="20">
        <v>0</v>
      </c>
      <c r="Y189" s="20">
        <v>0</v>
      </c>
      <c r="Z189" s="20">
        <v>6182.4</v>
      </c>
    </row>
    <row r="190" spans="1:30" x14ac:dyDescent="0.25">
      <c r="A190" s="21" t="s">
        <v>84</v>
      </c>
      <c r="B190" s="20">
        <v>0</v>
      </c>
      <c r="C190" s="20">
        <v>0</v>
      </c>
      <c r="D190" s="20">
        <v>0</v>
      </c>
      <c r="E190" s="20">
        <v>0</v>
      </c>
      <c r="F190" s="20">
        <v>0</v>
      </c>
      <c r="G190" s="20">
        <v>0</v>
      </c>
      <c r="H190" s="20">
        <v>0</v>
      </c>
      <c r="I190" s="20">
        <v>2172.8000000000002</v>
      </c>
      <c r="R190" s="21" t="s">
        <v>84</v>
      </c>
      <c r="S190" s="20">
        <v>0</v>
      </c>
      <c r="T190" s="20">
        <v>0</v>
      </c>
      <c r="U190" s="20">
        <v>0</v>
      </c>
      <c r="V190" s="20">
        <v>0</v>
      </c>
      <c r="W190" s="20">
        <v>0</v>
      </c>
      <c r="X190" s="20">
        <v>0</v>
      </c>
      <c r="Y190" s="20">
        <v>0</v>
      </c>
      <c r="Z190" s="20">
        <v>3775.8</v>
      </c>
    </row>
    <row r="192" spans="1:30" ht="30" x14ac:dyDescent="0.25">
      <c r="A192" s="20" t="s">
        <v>87</v>
      </c>
      <c r="B192" s="21" t="s">
        <v>51</v>
      </c>
      <c r="C192" s="21" t="s">
        <v>52</v>
      </c>
      <c r="D192" s="21" t="s">
        <v>53</v>
      </c>
      <c r="E192" s="21" t="s">
        <v>54</v>
      </c>
      <c r="F192" s="21" t="s">
        <v>55</v>
      </c>
      <c r="G192" s="21" t="s">
        <v>56</v>
      </c>
      <c r="H192" s="21" t="s">
        <v>57</v>
      </c>
      <c r="I192" s="21" t="s">
        <v>58</v>
      </c>
      <c r="J192" s="21" t="s">
        <v>88</v>
      </c>
      <c r="K192" s="21" t="s">
        <v>89</v>
      </c>
      <c r="L192" s="21" t="s">
        <v>90</v>
      </c>
      <c r="M192" s="21" t="s">
        <v>91</v>
      </c>
      <c r="R192" s="20" t="s">
        <v>87</v>
      </c>
      <c r="S192" s="21" t="s">
        <v>51</v>
      </c>
      <c r="T192" s="21" t="s">
        <v>52</v>
      </c>
      <c r="U192" s="21" t="s">
        <v>53</v>
      </c>
      <c r="V192" s="21" t="s">
        <v>54</v>
      </c>
      <c r="W192" s="21" t="s">
        <v>55</v>
      </c>
      <c r="X192" s="21" t="s">
        <v>56</v>
      </c>
      <c r="Y192" s="21" t="s">
        <v>57</v>
      </c>
      <c r="Z192" s="21" t="s">
        <v>58</v>
      </c>
      <c r="AA192" s="21" t="s">
        <v>88</v>
      </c>
      <c r="AB192" s="21" t="s">
        <v>89</v>
      </c>
      <c r="AC192" s="21" t="s">
        <v>90</v>
      </c>
      <c r="AD192" s="21" t="s">
        <v>91</v>
      </c>
    </row>
    <row r="193" spans="1:30" x14ac:dyDescent="0.25">
      <c r="A193" s="21" t="s">
        <v>60</v>
      </c>
      <c r="B193" s="20">
        <v>0</v>
      </c>
      <c r="C193" s="20">
        <v>0</v>
      </c>
      <c r="D193" s="20">
        <v>0</v>
      </c>
      <c r="E193" s="20">
        <v>0</v>
      </c>
      <c r="F193" s="20">
        <v>0</v>
      </c>
      <c r="G193" s="20">
        <v>0</v>
      </c>
      <c r="H193" s="20">
        <v>0</v>
      </c>
      <c r="I193" s="20">
        <v>7314.5</v>
      </c>
      <c r="J193" s="20">
        <v>7314.5</v>
      </c>
      <c r="K193" s="20">
        <v>13600</v>
      </c>
      <c r="L193" s="20">
        <v>6285.5</v>
      </c>
      <c r="M193" s="20">
        <v>46.22</v>
      </c>
      <c r="R193" s="21" t="s">
        <v>60</v>
      </c>
      <c r="S193" s="20">
        <v>0</v>
      </c>
      <c r="T193" s="20">
        <v>3621.6</v>
      </c>
      <c r="U193" s="20">
        <v>845.8</v>
      </c>
      <c r="V193" s="20">
        <v>0</v>
      </c>
      <c r="W193" s="20">
        <v>0</v>
      </c>
      <c r="X193" s="20">
        <v>2060.8000000000002</v>
      </c>
      <c r="Y193" s="20">
        <v>0</v>
      </c>
      <c r="Z193" s="20">
        <v>6182.4</v>
      </c>
      <c r="AA193" s="20">
        <v>12710.6</v>
      </c>
      <c r="AB193" s="20">
        <v>13600</v>
      </c>
      <c r="AC193" s="20">
        <v>889.4</v>
      </c>
      <c r="AD193" s="20">
        <v>6.54</v>
      </c>
    </row>
    <row r="194" spans="1:30" x14ac:dyDescent="0.25">
      <c r="A194" s="21" t="s">
        <v>61</v>
      </c>
      <c r="B194" s="20">
        <v>0</v>
      </c>
      <c r="C194" s="20">
        <v>0</v>
      </c>
      <c r="D194" s="20">
        <v>0</v>
      </c>
      <c r="E194" s="20">
        <v>0</v>
      </c>
      <c r="F194" s="20">
        <v>1398.4</v>
      </c>
      <c r="G194" s="20">
        <v>0</v>
      </c>
      <c r="H194" s="20">
        <v>0</v>
      </c>
      <c r="I194" s="20">
        <v>21932.7</v>
      </c>
      <c r="J194" s="20">
        <v>23331</v>
      </c>
      <c r="K194" s="20">
        <v>22990</v>
      </c>
      <c r="L194" s="20">
        <v>-341</v>
      </c>
      <c r="M194" s="20">
        <v>-1.48</v>
      </c>
      <c r="R194" s="21" t="s">
        <v>61</v>
      </c>
      <c r="S194" s="20">
        <v>0</v>
      </c>
      <c r="T194" s="20">
        <v>6733.8</v>
      </c>
      <c r="U194" s="20">
        <v>845.8</v>
      </c>
      <c r="V194" s="20">
        <v>0</v>
      </c>
      <c r="W194" s="20">
        <v>1215</v>
      </c>
      <c r="X194" s="20">
        <v>2060.8000000000002</v>
      </c>
      <c r="Y194" s="20">
        <v>0</v>
      </c>
      <c r="Z194" s="20">
        <v>32458.3</v>
      </c>
      <c r="AA194" s="20">
        <v>43313.7</v>
      </c>
      <c r="AB194" s="20">
        <v>22990</v>
      </c>
      <c r="AC194" s="20">
        <v>-20323.7</v>
      </c>
      <c r="AD194" s="20">
        <v>-88.4</v>
      </c>
    </row>
    <row r="195" spans="1:30" x14ac:dyDescent="0.25">
      <c r="A195" s="21" t="s">
        <v>62</v>
      </c>
      <c r="B195" s="20">
        <v>0</v>
      </c>
      <c r="C195" s="20">
        <v>0</v>
      </c>
      <c r="D195" s="20">
        <v>0</v>
      </c>
      <c r="E195" s="20">
        <v>1968.5</v>
      </c>
      <c r="F195" s="20">
        <v>1398.4</v>
      </c>
      <c r="G195" s="20">
        <v>0</v>
      </c>
      <c r="H195" s="20">
        <v>0</v>
      </c>
      <c r="I195" s="20">
        <v>7384.4</v>
      </c>
      <c r="J195" s="31">
        <v>10751.2</v>
      </c>
      <c r="K195" s="20">
        <v>0</v>
      </c>
      <c r="L195" s="20">
        <v>-10751.2</v>
      </c>
      <c r="M195" s="20">
        <v>0</v>
      </c>
      <c r="R195" s="21" t="s">
        <v>62</v>
      </c>
      <c r="S195" s="20">
        <v>0</v>
      </c>
      <c r="T195" s="20">
        <v>6733.8</v>
      </c>
      <c r="U195" s="20">
        <v>845.8</v>
      </c>
      <c r="V195" s="20">
        <v>5602.9</v>
      </c>
      <c r="W195" s="20">
        <v>19603.3</v>
      </c>
      <c r="X195" s="20">
        <v>2060.8000000000002</v>
      </c>
      <c r="Y195" s="20">
        <v>0</v>
      </c>
      <c r="Z195" s="20">
        <v>32458.3</v>
      </c>
      <c r="AA195" s="31">
        <v>67305</v>
      </c>
      <c r="AB195" s="20">
        <v>99999</v>
      </c>
      <c r="AC195" s="20">
        <v>32694</v>
      </c>
      <c r="AD195" s="20">
        <v>32.69</v>
      </c>
    </row>
    <row r="196" spans="1:30" x14ac:dyDescent="0.25">
      <c r="A196" s="21" t="s">
        <v>63</v>
      </c>
      <c r="B196" s="20">
        <v>18167.900000000001</v>
      </c>
      <c r="C196" s="20">
        <v>0</v>
      </c>
      <c r="D196" s="20">
        <v>0</v>
      </c>
      <c r="E196" s="20">
        <v>1968.5</v>
      </c>
      <c r="F196" s="20">
        <v>1398.4</v>
      </c>
      <c r="G196" s="20">
        <v>0</v>
      </c>
      <c r="H196" s="20">
        <v>22701.8</v>
      </c>
      <c r="I196" s="20">
        <v>7384.4</v>
      </c>
      <c r="J196" s="20">
        <v>51620.800000000003</v>
      </c>
      <c r="K196" s="20">
        <v>47990</v>
      </c>
      <c r="L196" s="20">
        <v>-3630.8</v>
      </c>
      <c r="M196" s="20">
        <v>-7.57</v>
      </c>
      <c r="R196" s="21" t="s">
        <v>63</v>
      </c>
      <c r="S196" s="20">
        <v>0</v>
      </c>
      <c r="T196" s="20">
        <v>6733.8</v>
      </c>
      <c r="U196" s="20">
        <v>845.8</v>
      </c>
      <c r="V196" s="20">
        <v>5602.9</v>
      </c>
      <c r="W196" s="20">
        <v>19603.3</v>
      </c>
      <c r="X196" s="20">
        <v>2060.8000000000002</v>
      </c>
      <c r="Y196" s="20">
        <v>9233.9</v>
      </c>
      <c r="Z196" s="20">
        <v>6182.4</v>
      </c>
      <c r="AA196" s="20">
        <v>50263</v>
      </c>
      <c r="AB196" s="20">
        <v>47990</v>
      </c>
      <c r="AC196" s="20">
        <v>-2273</v>
      </c>
      <c r="AD196" s="20">
        <v>-4.74</v>
      </c>
    </row>
    <row r="197" spans="1:30" x14ac:dyDescent="0.25">
      <c r="A197" s="21" t="s">
        <v>64</v>
      </c>
      <c r="B197" s="20">
        <v>0</v>
      </c>
      <c r="C197" s="20">
        <v>0</v>
      </c>
      <c r="D197" s="20">
        <v>0</v>
      </c>
      <c r="E197" s="20">
        <v>0</v>
      </c>
      <c r="F197" s="20">
        <v>1398.4</v>
      </c>
      <c r="G197" s="20">
        <v>0</v>
      </c>
      <c r="H197" s="20">
        <v>0</v>
      </c>
      <c r="I197" s="20">
        <v>4942.7</v>
      </c>
      <c r="J197" s="20">
        <v>6341</v>
      </c>
      <c r="K197" s="20">
        <v>11790</v>
      </c>
      <c r="L197" s="20">
        <v>5449</v>
      </c>
      <c r="M197" s="20">
        <v>46.22</v>
      </c>
      <c r="R197" s="21" t="s">
        <v>64</v>
      </c>
      <c r="S197" s="20">
        <v>0</v>
      </c>
      <c r="T197" s="20">
        <v>3621.6</v>
      </c>
      <c r="U197" s="20">
        <v>0</v>
      </c>
      <c r="V197" s="20">
        <v>0</v>
      </c>
      <c r="W197" s="20">
        <v>1215</v>
      </c>
      <c r="X197" s="20">
        <v>0</v>
      </c>
      <c r="Y197" s="20">
        <v>0</v>
      </c>
      <c r="Z197" s="20">
        <v>6182.4</v>
      </c>
      <c r="AA197" s="20">
        <v>11019</v>
      </c>
      <c r="AB197" s="20">
        <v>11790</v>
      </c>
      <c r="AC197" s="20">
        <v>771</v>
      </c>
      <c r="AD197" s="20">
        <v>6.54</v>
      </c>
    </row>
    <row r="198" spans="1:30" x14ac:dyDescent="0.25">
      <c r="A198" s="21" t="s">
        <v>65</v>
      </c>
      <c r="B198" s="20">
        <v>18167.900000000001</v>
      </c>
      <c r="C198" s="20">
        <v>18302.3</v>
      </c>
      <c r="D198" s="20">
        <v>0</v>
      </c>
      <c r="E198" s="20">
        <v>1968.5</v>
      </c>
      <c r="F198" s="20">
        <v>1398.4</v>
      </c>
      <c r="G198" s="20">
        <v>0</v>
      </c>
      <c r="H198" s="20">
        <v>0</v>
      </c>
      <c r="I198" s="20">
        <v>7384.4</v>
      </c>
      <c r="J198" s="20">
        <v>47221.4</v>
      </c>
      <c r="K198" s="20">
        <v>43900</v>
      </c>
      <c r="L198" s="20">
        <v>-3321.4</v>
      </c>
      <c r="M198" s="20">
        <v>-7.57</v>
      </c>
      <c r="R198" s="21" t="s">
        <v>65</v>
      </c>
      <c r="S198" s="20">
        <v>0</v>
      </c>
      <c r="T198" s="20">
        <v>6733.8</v>
      </c>
      <c r="U198" s="20">
        <v>845.8</v>
      </c>
      <c r="V198" s="20">
        <v>5602.9</v>
      </c>
      <c r="W198" s="20">
        <v>19603.3</v>
      </c>
      <c r="X198" s="20">
        <v>2060.8000000000002</v>
      </c>
      <c r="Y198" s="20">
        <v>0</v>
      </c>
      <c r="Z198" s="20">
        <v>6182.4</v>
      </c>
      <c r="AA198" s="20">
        <v>41029.1</v>
      </c>
      <c r="AB198" s="20">
        <v>43900</v>
      </c>
      <c r="AC198" s="20">
        <v>2870.9</v>
      </c>
      <c r="AD198" s="20">
        <v>6.54</v>
      </c>
    </row>
    <row r="199" spans="1:30" x14ac:dyDescent="0.25">
      <c r="A199" s="21" t="s">
        <v>66</v>
      </c>
      <c r="B199" s="20">
        <v>0</v>
      </c>
      <c r="C199" s="20">
        <v>0</v>
      </c>
      <c r="D199" s="20">
        <v>0</v>
      </c>
      <c r="E199" s="20">
        <v>0</v>
      </c>
      <c r="F199" s="20">
        <v>0</v>
      </c>
      <c r="G199" s="20">
        <v>0</v>
      </c>
      <c r="H199" s="20">
        <v>0</v>
      </c>
      <c r="I199" s="20">
        <v>21932.7</v>
      </c>
      <c r="J199" s="20">
        <v>21932.7</v>
      </c>
      <c r="K199" s="20">
        <v>20390</v>
      </c>
      <c r="L199" s="20">
        <v>-1542.7</v>
      </c>
      <c r="M199" s="20">
        <v>-7.57</v>
      </c>
      <c r="R199" s="21" t="s">
        <v>66</v>
      </c>
      <c r="S199" s="20">
        <v>0</v>
      </c>
      <c r="T199" s="20">
        <v>6733.8</v>
      </c>
      <c r="U199" s="20">
        <v>845.8</v>
      </c>
      <c r="V199" s="20">
        <v>0</v>
      </c>
      <c r="W199" s="20">
        <v>0</v>
      </c>
      <c r="X199" s="20">
        <v>2060.8000000000002</v>
      </c>
      <c r="Y199" s="20">
        <v>0</v>
      </c>
      <c r="Z199" s="20">
        <v>32458.3</v>
      </c>
      <c r="AA199" s="20">
        <v>42098.7</v>
      </c>
      <c r="AB199" s="20">
        <v>20390</v>
      </c>
      <c r="AC199" s="20">
        <v>-21708.7</v>
      </c>
      <c r="AD199" s="20">
        <v>-106.47</v>
      </c>
    </row>
    <row r="200" spans="1:30" x14ac:dyDescent="0.25">
      <c r="A200" s="21" t="s">
        <v>67</v>
      </c>
      <c r="B200" s="20">
        <v>7384.4</v>
      </c>
      <c r="C200" s="20">
        <v>0</v>
      </c>
      <c r="D200" s="20">
        <v>0</v>
      </c>
      <c r="E200" s="20">
        <v>0</v>
      </c>
      <c r="F200" s="20">
        <v>0</v>
      </c>
      <c r="G200" s="20">
        <v>0</v>
      </c>
      <c r="H200" s="20">
        <v>0</v>
      </c>
      <c r="I200" s="20">
        <v>7384.4</v>
      </c>
      <c r="J200" s="20">
        <v>14768.8</v>
      </c>
      <c r="K200" s="20">
        <v>13730</v>
      </c>
      <c r="L200" s="20">
        <v>-1038.8</v>
      </c>
      <c r="M200" s="20">
        <v>-7.57</v>
      </c>
      <c r="R200" s="21" t="s">
        <v>67</v>
      </c>
      <c r="S200" s="20">
        <v>0</v>
      </c>
      <c r="T200" s="20">
        <v>3621.6</v>
      </c>
      <c r="U200" s="20">
        <v>0</v>
      </c>
      <c r="V200" s="20">
        <v>0</v>
      </c>
      <c r="W200" s="20">
        <v>0</v>
      </c>
      <c r="X200" s="20">
        <v>2060.8000000000002</v>
      </c>
      <c r="Y200" s="20">
        <v>0</v>
      </c>
      <c r="Z200" s="20">
        <v>7149.7</v>
      </c>
      <c r="AA200" s="20">
        <v>12832.1</v>
      </c>
      <c r="AB200" s="20">
        <v>13730</v>
      </c>
      <c r="AC200" s="20">
        <v>897.9</v>
      </c>
      <c r="AD200" s="20">
        <v>6.54</v>
      </c>
    </row>
    <row r="201" spans="1:30" x14ac:dyDescent="0.25">
      <c r="A201" s="21" t="s">
        <v>68</v>
      </c>
      <c r="B201" s="20">
        <v>0</v>
      </c>
      <c r="C201" s="20">
        <v>0</v>
      </c>
      <c r="D201" s="20">
        <v>0</v>
      </c>
      <c r="E201" s="20">
        <v>0</v>
      </c>
      <c r="F201" s="20">
        <v>1398.4</v>
      </c>
      <c r="G201" s="20">
        <v>0</v>
      </c>
      <c r="H201" s="20">
        <v>22701.8</v>
      </c>
      <c r="I201" s="20">
        <v>7384.4</v>
      </c>
      <c r="J201" s="20">
        <v>31484.5</v>
      </c>
      <c r="K201" s="20">
        <v>29270</v>
      </c>
      <c r="L201" s="20">
        <v>-2214.5</v>
      </c>
      <c r="M201" s="20">
        <v>-7.57</v>
      </c>
      <c r="R201" s="21" t="s">
        <v>68</v>
      </c>
      <c r="S201" s="20">
        <v>0</v>
      </c>
      <c r="T201" s="20">
        <v>6733.8</v>
      </c>
      <c r="U201" s="20">
        <v>845.8</v>
      </c>
      <c r="V201" s="20">
        <v>0</v>
      </c>
      <c r="W201" s="20">
        <v>1215</v>
      </c>
      <c r="X201" s="20">
        <v>2060.8000000000002</v>
      </c>
      <c r="Y201" s="20">
        <v>9233.9</v>
      </c>
      <c r="Z201" s="20">
        <v>6182.4</v>
      </c>
      <c r="AA201" s="20">
        <v>26271.7</v>
      </c>
      <c r="AB201" s="20">
        <v>29270</v>
      </c>
      <c r="AC201" s="20">
        <v>2998.3</v>
      </c>
      <c r="AD201" s="20">
        <v>10.24</v>
      </c>
    </row>
    <row r="202" spans="1:30" x14ac:dyDescent="0.25">
      <c r="A202" s="21" t="s">
        <v>69</v>
      </c>
      <c r="B202" s="20">
        <v>0</v>
      </c>
      <c r="C202" s="20">
        <v>0</v>
      </c>
      <c r="D202" s="20">
        <v>0</v>
      </c>
      <c r="E202" s="20">
        <v>1968.5</v>
      </c>
      <c r="F202" s="20">
        <v>1398.4</v>
      </c>
      <c r="G202" s="20">
        <v>0</v>
      </c>
      <c r="H202" s="20">
        <v>0</v>
      </c>
      <c r="I202" s="20">
        <v>7384.4</v>
      </c>
      <c r="J202" s="20">
        <v>10751.2</v>
      </c>
      <c r="K202" s="20">
        <v>19990</v>
      </c>
      <c r="L202" s="20">
        <v>9238.7999999999993</v>
      </c>
      <c r="M202" s="20">
        <v>46.22</v>
      </c>
      <c r="R202" s="21" t="s">
        <v>69</v>
      </c>
      <c r="S202" s="20">
        <v>0</v>
      </c>
      <c r="T202" s="20">
        <v>3621.6</v>
      </c>
      <c r="U202" s="20">
        <v>0</v>
      </c>
      <c r="V202" s="20">
        <v>5602.9</v>
      </c>
      <c r="W202" s="20">
        <v>1215</v>
      </c>
      <c r="X202" s="20">
        <v>2060.8000000000002</v>
      </c>
      <c r="Y202" s="20">
        <v>0</v>
      </c>
      <c r="Z202" s="20">
        <v>6182.4</v>
      </c>
      <c r="AA202" s="20">
        <v>18682.7</v>
      </c>
      <c r="AB202" s="20">
        <v>19990</v>
      </c>
      <c r="AC202" s="20">
        <v>1307.3</v>
      </c>
      <c r="AD202" s="20">
        <v>6.54</v>
      </c>
    </row>
    <row r="203" spans="1:30" x14ac:dyDescent="0.25">
      <c r="A203" s="21" t="s">
        <v>70</v>
      </c>
      <c r="B203" s="20">
        <v>0</v>
      </c>
      <c r="C203" s="20">
        <v>0</v>
      </c>
      <c r="D203" s="20">
        <v>0</v>
      </c>
      <c r="E203" s="20">
        <v>0</v>
      </c>
      <c r="F203" s="20">
        <v>0</v>
      </c>
      <c r="G203" s="20">
        <v>0</v>
      </c>
      <c r="H203" s="20">
        <v>0</v>
      </c>
      <c r="I203" s="20">
        <v>2172.8000000000002</v>
      </c>
      <c r="J203" s="20">
        <v>2172.8000000000002</v>
      </c>
      <c r="K203" s="20">
        <v>4040</v>
      </c>
      <c r="L203" s="20">
        <v>1867.2</v>
      </c>
      <c r="M203" s="20">
        <v>46.22</v>
      </c>
      <c r="R203" s="21" t="s">
        <v>70</v>
      </c>
      <c r="S203" s="20">
        <v>0</v>
      </c>
      <c r="T203" s="20">
        <v>0</v>
      </c>
      <c r="U203" s="20">
        <v>0</v>
      </c>
      <c r="V203" s="20">
        <v>0</v>
      </c>
      <c r="W203" s="20">
        <v>0</v>
      </c>
      <c r="X203" s="20">
        <v>0</v>
      </c>
      <c r="Y203" s="20">
        <v>0</v>
      </c>
      <c r="Z203" s="20">
        <v>3775.8</v>
      </c>
      <c r="AA203" s="20">
        <v>3775.8</v>
      </c>
      <c r="AB203" s="20">
        <v>4040</v>
      </c>
      <c r="AC203" s="20">
        <v>264.2</v>
      </c>
      <c r="AD203" s="20">
        <v>6.54</v>
      </c>
    </row>
    <row r="205" spans="1:30" ht="30" x14ac:dyDescent="0.25">
      <c r="A205" s="22" t="s">
        <v>92</v>
      </c>
      <c r="B205" s="23">
        <v>84471.6</v>
      </c>
      <c r="R205" s="22" t="s">
        <v>92</v>
      </c>
      <c r="S205" s="23">
        <v>76538.8</v>
      </c>
    </row>
    <row r="206" spans="1:30" ht="30" x14ac:dyDescent="0.25">
      <c r="A206" s="22" t="s">
        <v>145</v>
      </c>
      <c r="B206" s="23">
        <v>2172.8000000000002</v>
      </c>
      <c r="R206" s="22" t="s">
        <v>145</v>
      </c>
      <c r="S206" s="23">
        <v>3775.8</v>
      </c>
    </row>
    <row r="207" spans="1:30" ht="30" x14ac:dyDescent="0.25">
      <c r="A207" s="22" t="s">
        <v>94</v>
      </c>
      <c r="B207" s="23">
        <v>227689.9</v>
      </c>
      <c r="R207" s="22" t="s">
        <v>94</v>
      </c>
      <c r="S207" s="23">
        <v>329301.40000000002</v>
      </c>
    </row>
    <row r="208" spans="1:30" ht="30" x14ac:dyDescent="0.25">
      <c r="A208" s="22" t="s">
        <v>95</v>
      </c>
      <c r="B208" s="23">
        <v>227690</v>
      </c>
      <c r="R208" s="22" t="s">
        <v>95</v>
      </c>
      <c r="S208" s="23">
        <v>327689</v>
      </c>
    </row>
    <row r="209" spans="1:29" ht="45" x14ac:dyDescent="0.25">
      <c r="A209" s="22" t="s">
        <v>96</v>
      </c>
      <c r="B209" s="23">
        <v>-0.1</v>
      </c>
      <c r="R209" s="22" t="s">
        <v>96</v>
      </c>
      <c r="S209" s="23">
        <v>1612.4</v>
      </c>
    </row>
    <row r="210" spans="1:29" ht="45" x14ac:dyDescent="0.25">
      <c r="A210" s="22" t="s">
        <v>97</v>
      </c>
      <c r="B210" s="23"/>
      <c r="R210" s="22" t="s">
        <v>97</v>
      </c>
      <c r="S210" s="23"/>
    </row>
    <row r="211" spans="1:29" ht="45" x14ac:dyDescent="0.25">
      <c r="A211" s="22" t="s">
        <v>98</v>
      </c>
      <c r="B211" s="23"/>
      <c r="R211" s="22" t="s">
        <v>98</v>
      </c>
      <c r="S211" s="23"/>
    </row>
    <row r="212" spans="1:29" ht="45" x14ac:dyDescent="0.25">
      <c r="A212" s="22" t="s">
        <v>99</v>
      </c>
      <c r="B212" s="23">
        <v>0</v>
      </c>
      <c r="R212" s="22" t="s">
        <v>99</v>
      </c>
      <c r="S212" s="23">
        <v>0</v>
      </c>
    </row>
    <row r="214" spans="1:29" x14ac:dyDescent="0.25">
      <c r="A214" s="24" t="s">
        <v>100</v>
      </c>
      <c r="R214" s="24" t="s">
        <v>100</v>
      </c>
    </row>
    <row r="216" spans="1:29" x14ac:dyDescent="0.25">
      <c r="A216" t="s">
        <v>101</v>
      </c>
      <c r="R216" t="s">
        <v>101</v>
      </c>
    </row>
    <row r="217" spans="1:29" x14ac:dyDescent="0.25">
      <c r="A217" t="s">
        <v>103</v>
      </c>
      <c r="R217" t="s">
        <v>256</v>
      </c>
    </row>
    <row r="223" spans="1:29" ht="45" x14ac:dyDescent="0.25">
      <c r="A223" s="18" t="s">
        <v>44</v>
      </c>
      <c r="B223" s="19">
        <v>4999401</v>
      </c>
      <c r="C223" s="18" t="s">
        <v>45</v>
      </c>
      <c r="D223" s="19">
        <v>11</v>
      </c>
      <c r="E223" s="18" t="s">
        <v>46</v>
      </c>
      <c r="F223" s="19">
        <v>8</v>
      </c>
      <c r="G223" s="18" t="s">
        <v>47</v>
      </c>
      <c r="H223" s="19">
        <v>11</v>
      </c>
      <c r="I223" s="18" t="s">
        <v>48</v>
      </c>
      <c r="J223" s="19">
        <v>0</v>
      </c>
      <c r="K223" s="18" t="s">
        <v>49</v>
      </c>
      <c r="L223" s="19" t="s">
        <v>257</v>
      </c>
      <c r="R223" s="18" t="s">
        <v>44</v>
      </c>
      <c r="S223" s="19">
        <v>7456002</v>
      </c>
      <c r="T223" s="18" t="s">
        <v>45</v>
      </c>
      <c r="U223" s="19">
        <v>11</v>
      </c>
      <c r="V223" s="18" t="s">
        <v>46</v>
      </c>
      <c r="W223" s="19">
        <v>8</v>
      </c>
      <c r="X223" s="18" t="s">
        <v>47</v>
      </c>
      <c r="Y223" s="19">
        <v>11</v>
      </c>
      <c r="Z223" s="18" t="s">
        <v>48</v>
      </c>
      <c r="AA223" s="19">
        <v>0</v>
      </c>
      <c r="AB223" s="18" t="s">
        <v>49</v>
      </c>
      <c r="AC223" s="19" t="s">
        <v>268</v>
      </c>
    </row>
    <row r="225" spans="1:27" x14ac:dyDescent="0.25">
      <c r="A225" s="20" t="s">
        <v>50</v>
      </c>
      <c r="B225" s="21" t="s">
        <v>51</v>
      </c>
      <c r="C225" s="21" t="s">
        <v>52</v>
      </c>
      <c r="D225" s="21" t="s">
        <v>53</v>
      </c>
      <c r="E225" s="21" t="s">
        <v>54</v>
      </c>
      <c r="F225" s="21" t="s">
        <v>55</v>
      </c>
      <c r="G225" s="21" t="s">
        <v>56</v>
      </c>
      <c r="H225" s="21" t="s">
        <v>57</v>
      </c>
      <c r="I225" s="21" t="s">
        <v>58</v>
      </c>
      <c r="J225" s="21" t="s">
        <v>59</v>
      </c>
      <c r="R225" s="20" t="s">
        <v>50</v>
      </c>
      <c r="S225" s="21" t="s">
        <v>51</v>
      </c>
      <c r="T225" s="21" t="s">
        <v>52</v>
      </c>
      <c r="U225" s="21" t="s">
        <v>53</v>
      </c>
      <c r="V225" s="21" t="s">
        <v>54</v>
      </c>
      <c r="W225" s="21" t="s">
        <v>55</v>
      </c>
      <c r="X225" s="21" t="s">
        <v>56</v>
      </c>
      <c r="Y225" s="21" t="s">
        <v>57</v>
      </c>
      <c r="Z225" s="21" t="s">
        <v>58</v>
      </c>
      <c r="AA225" s="21" t="s">
        <v>59</v>
      </c>
    </row>
    <row r="226" spans="1:27" x14ac:dyDescent="0.25">
      <c r="A226" s="21" t="s">
        <v>60</v>
      </c>
      <c r="B226" s="20">
        <v>4</v>
      </c>
      <c r="C226" s="20">
        <v>9</v>
      </c>
      <c r="D226" s="20">
        <v>7</v>
      </c>
      <c r="E226" s="20">
        <v>5</v>
      </c>
      <c r="F226" s="20">
        <v>8</v>
      </c>
      <c r="G226" s="20">
        <v>1</v>
      </c>
      <c r="H226" s="20">
        <v>8</v>
      </c>
      <c r="I226" s="20">
        <v>9</v>
      </c>
      <c r="J226" s="20">
        <v>13600</v>
      </c>
      <c r="R226" s="21" t="s">
        <v>60</v>
      </c>
      <c r="S226" s="20">
        <v>4</v>
      </c>
      <c r="T226" s="20">
        <v>9</v>
      </c>
      <c r="U226" s="20">
        <v>7</v>
      </c>
      <c r="V226" s="20">
        <v>5</v>
      </c>
      <c r="W226" s="20">
        <v>8</v>
      </c>
      <c r="X226" s="20">
        <v>1</v>
      </c>
      <c r="Y226" s="20">
        <v>8</v>
      </c>
      <c r="Z226" s="20">
        <v>9</v>
      </c>
      <c r="AA226" s="20">
        <v>13600</v>
      </c>
    </row>
    <row r="227" spans="1:27" x14ac:dyDescent="0.25">
      <c r="A227" s="21" t="s">
        <v>61</v>
      </c>
      <c r="B227" s="20">
        <v>4</v>
      </c>
      <c r="C227" s="20">
        <v>2</v>
      </c>
      <c r="D227" s="20">
        <v>2</v>
      </c>
      <c r="E227" s="20">
        <v>5</v>
      </c>
      <c r="F227" s="20">
        <v>4</v>
      </c>
      <c r="G227" s="20">
        <v>1</v>
      </c>
      <c r="H227" s="20">
        <v>4</v>
      </c>
      <c r="I227" s="20">
        <v>2</v>
      </c>
      <c r="J227" s="20">
        <v>22990</v>
      </c>
      <c r="R227" s="21" t="s">
        <v>61</v>
      </c>
      <c r="S227" s="20">
        <v>4</v>
      </c>
      <c r="T227" s="20">
        <v>2</v>
      </c>
      <c r="U227" s="20">
        <v>2</v>
      </c>
      <c r="V227" s="20">
        <v>5</v>
      </c>
      <c r="W227" s="20">
        <v>4</v>
      </c>
      <c r="X227" s="20">
        <v>1</v>
      </c>
      <c r="Y227" s="20">
        <v>4</v>
      </c>
      <c r="Z227" s="20">
        <v>2</v>
      </c>
      <c r="AA227" s="20">
        <v>22990</v>
      </c>
    </row>
    <row r="228" spans="1:27" x14ac:dyDescent="0.25">
      <c r="A228" s="21" t="s">
        <v>62</v>
      </c>
      <c r="B228" s="20">
        <v>4</v>
      </c>
      <c r="C228" s="20">
        <v>2</v>
      </c>
      <c r="D228" s="20">
        <v>2</v>
      </c>
      <c r="E228" s="20">
        <v>2</v>
      </c>
      <c r="F228" s="20">
        <v>1</v>
      </c>
      <c r="G228" s="20">
        <v>1</v>
      </c>
      <c r="H228" s="20">
        <v>4</v>
      </c>
      <c r="I228" s="20">
        <v>3</v>
      </c>
      <c r="J228" s="20">
        <v>32990</v>
      </c>
      <c r="R228" s="21" t="s">
        <v>62</v>
      </c>
      <c r="S228" s="20">
        <v>4</v>
      </c>
      <c r="T228" s="20">
        <v>2</v>
      </c>
      <c r="U228" s="20">
        <v>2</v>
      </c>
      <c r="V228" s="20">
        <v>2</v>
      </c>
      <c r="W228" s="20">
        <v>1</v>
      </c>
      <c r="X228" s="20">
        <v>1</v>
      </c>
      <c r="Y228" s="20">
        <v>4</v>
      </c>
      <c r="Z228" s="20">
        <v>3</v>
      </c>
      <c r="AA228" s="20">
        <v>32990</v>
      </c>
    </row>
    <row r="229" spans="1:27" x14ac:dyDescent="0.25">
      <c r="A229" s="21" t="s">
        <v>63</v>
      </c>
      <c r="B229" s="20">
        <v>1</v>
      </c>
      <c r="C229" s="20">
        <v>2</v>
      </c>
      <c r="D229" s="20">
        <v>2</v>
      </c>
      <c r="E229" s="20">
        <v>2</v>
      </c>
      <c r="F229" s="20">
        <v>1</v>
      </c>
      <c r="G229" s="20">
        <v>1</v>
      </c>
      <c r="H229" s="20">
        <v>1</v>
      </c>
      <c r="I229" s="20">
        <v>5</v>
      </c>
      <c r="J229" s="20">
        <v>0</v>
      </c>
      <c r="R229" s="21" t="s">
        <v>63</v>
      </c>
      <c r="S229" s="20">
        <v>1</v>
      </c>
      <c r="T229" s="20">
        <v>2</v>
      </c>
      <c r="U229" s="20">
        <v>2</v>
      </c>
      <c r="V229" s="20">
        <v>2</v>
      </c>
      <c r="W229" s="20">
        <v>1</v>
      </c>
      <c r="X229" s="20">
        <v>1</v>
      </c>
      <c r="Y229" s="20">
        <v>1</v>
      </c>
      <c r="Z229" s="20">
        <v>5</v>
      </c>
      <c r="AA229" s="20">
        <v>99999</v>
      </c>
    </row>
    <row r="230" spans="1:27" x14ac:dyDescent="0.25">
      <c r="A230" s="21" t="s">
        <v>64</v>
      </c>
      <c r="B230" s="20">
        <v>4</v>
      </c>
      <c r="C230" s="20">
        <v>8</v>
      </c>
      <c r="D230" s="20">
        <v>8</v>
      </c>
      <c r="E230" s="20">
        <v>5</v>
      </c>
      <c r="F230" s="20">
        <v>4</v>
      </c>
      <c r="G230" s="20">
        <v>10</v>
      </c>
      <c r="H230" s="20">
        <v>8</v>
      </c>
      <c r="I230" s="20">
        <v>10</v>
      </c>
      <c r="J230" s="20">
        <v>11790</v>
      </c>
      <c r="R230" s="21" t="s">
        <v>64</v>
      </c>
      <c r="S230" s="20">
        <v>4</v>
      </c>
      <c r="T230" s="20">
        <v>8</v>
      </c>
      <c r="U230" s="20">
        <v>8</v>
      </c>
      <c r="V230" s="20">
        <v>5</v>
      </c>
      <c r="W230" s="20">
        <v>4</v>
      </c>
      <c r="X230" s="20">
        <v>10</v>
      </c>
      <c r="Y230" s="20">
        <v>8</v>
      </c>
      <c r="Z230" s="20">
        <v>10</v>
      </c>
      <c r="AA230" s="20">
        <v>11790</v>
      </c>
    </row>
    <row r="231" spans="1:27" x14ac:dyDescent="0.25">
      <c r="A231" s="21" t="s">
        <v>65</v>
      </c>
      <c r="B231" s="20">
        <v>1</v>
      </c>
      <c r="C231" s="20">
        <v>1</v>
      </c>
      <c r="D231" s="20">
        <v>1</v>
      </c>
      <c r="E231" s="20">
        <v>1</v>
      </c>
      <c r="F231" s="20">
        <v>1</v>
      </c>
      <c r="G231" s="20">
        <v>1</v>
      </c>
      <c r="H231" s="20">
        <v>3</v>
      </c>
      <c r="I231" s="20">
        <v>6</v>
      </c>
      <c r="J231" s="20">
        <v>43900</v>
      </c>
      <c r="R231" s="21" t="s">
        <v>65</v>
      </c>
      <c r="S231" s="20">
        <v>1</v>
      </c>
      <c r="T231" s="20">
        <v>1</v>
      </c>
      <c r="U231" s="20">
        <v>1</v>
      </c>
      <c r="V231" s="20">
        <v>1</v>
      </c>
      <c r="W231" s="20">
        <v>1</v>
      </c>
      <c r="X231" s="20">
        <v>1</v>
      </c>
      <c r="Y231" s="20">
        <v>3</v>
      </c>
      <c r="Z231" s="20">
        <v>6</v>
      </c>
      <c r="AA231" s="20">
        <v>43900</v>
      </c>
    </row>
    <row r="232" spans="1:27" x14ac:dyDescent="0.25">
      <c r="A232" s="21" t="s">
        <v>66</v>
      </c>
      <c r="B232" s="20">
        <v>4</v>
      </c>
      <c r="C232" s="20">
        <v>2</v>
      </c>
      <c r="D232" s="20">
        <v>2</v>
      </c>
      <c r="E232" s="20">
        <v>5</v>
      </c>
      <c r="F232" s="20">
        <v>8</v>
      </c>
      <c r="G232" s="20">
        <v>1</v>
      </c>
      <c r="H232" s="20">
        <v>4</v>
      </c>
      <c r="I232" s="20">
        <v>1</v>
      </c>
      <c r="J232" s="20">
        <v>20390</v>
      </c>
      <c r="R232" s="21" t="s">
        <v>66</v>
      </c>
      <c r="S232" s="20">
        <v>4</v>
      </c>
      <c r="T232" s="20">
        <v>2</v>
      </c>
      <c r="U232" s="20">
        <v>2</v>
      </c>
      <c r="V232" s="20">
        <v>5</v>
      </c>
      <c r="W232" s="20">
        <v>8</v>
      </c>
      <c r="X232" s="20">
        <v>1</v>
      </c>
      <c r="Y232" s="20">
        <v>4</v>
      </c>
      <c r="Z232" s="20">
        <v>1</v>
      </c>
      <c r="AA232" s="20">
        <v>20390</v>
      </c>
    </row>
    <row r="233" spans="1:27" x14ac:dyDescent="0.25">
      <c r="A233" s="21" t="s">
        <v>67</v>
      </c>
      <c r="B233" s="20">
        <v>3</v>
      </c>
      <c r="C233" s="20">
        <v>9</v>
      </c>
      <c r="D233" s="20">
        <v>8</v>
      </c>
      <c r="E233" s="20">
        <v>5</v>
      </c>
      <c r="F233" s="20">
        <v>8</v>
      </c>
      <c r="G233" s="20">
        <v>1</v>
      </c>
      <c r="H233" s="20">
        <v>8</v>
      </c>
      <c r="I233" s="20">
        <v>4</v>
      </c>
      <c r="J233" s="20">
        <v>13730</v>
      </c>
      <c r="R233" s="21" t="s">
        <v>67</v>
      </c>
      <c r="S233" s="20">
        <v>3</v>
      </c>
      <c r="T233" s="20">
        <v>9</v>
      </c>
      <c r="U233" s="20">
        <v>8</v>
      </c>
      <c r="V233" s="20">
        <v>5</v>
      </c>
      <c r="W233" s="20">
        <v>8</v>
      </c>
      <c r="X233" s="20">
        <v>1</v>
      </c>
      <c r="Y233" s="20">
        <v>8</v>
      </c>
      <c r="Z233" s="20">
        <v>4</v>
      </c>
      <c r="AA233" s="20">
        <v>13730</v>
      </c>
    </row>
    <row r="234" spans="1:27" x14ac:dyDescent="0.25">
      <c r="A234" s="21" t="s">
        <v>68</v>
      </c>
      <c r="B234" s="20">
        <v>4</v>
      </c>
      <c r="C234" s="20">
        <v>2</v>
      </c>
      <c r="D234" s="20">
        <v>2</v>
      </c>
      <c r="E234" s="20">
        <v>5</v>
      </c>
      <c r="F234" s="20">
        <v>4</v>
      </c>
      <c r="G234" s="20">
        <v>1</v>
      </c>
      <c r="H234" s="20">
        <v>1</v>
      </c>
      <c r="I234" s="20">
        <v>8</v>
      </c>
      <c r="J234" s="20">
        <v>29270</v>
      </c>
      <c r="R234" s="21" t="s">
        <v>68</v>
      </c>
      <c r="S234" s="20">
        <v>4</v>
      </c>
      <c r="T234" s="20">
        <v>2</v>
      </c>
      <c r="U234" s="20">
        <v>2</v>
      </c>
      <c r="V234" s="20">
        <v>5</v>
      </c>
      <c r="W234" s="20">
        <v>4</v>
      </c>
      <c r="X234" s="20">
        <v>1</v>
      </c>
      <c r="Y234" s="20">
        <v>1</v>
      </c>
      <c r="Z234" s="20">
        <v>8</v>
      </c>
      <c r="AA234" s="20">
        <v>29270</v>
      </c>
    </row>
    <row r="235" spans="1:27" x14ac:dyDescent="0.25">
      <c r="A235" s="21" t="s">
        <v>69</v>
      </c>
      <c r="B235" s="20">
        <v>10</v>
      </c>
      <c r="C235" s="20">
        <v>7</v>
      </c>
      <c r="D235" s="20">
        <v>8</v>
      </c>
      <c r="E235" s="20">
        <v>2</v>
      </c>
      <c r="F235" s="20">
        <v>4</v>
      </c>
      <c r="G235" s="20">
        <v>1</v>
      </c>
      <c r="H235" s="20">
        <v>4</v>
      </c>
      <c r="I235" s="20">
        <v>7</v>
      </c>
      <c r="J235" s="20">
        <v>19990</v>
      </c>
      <c r="R235" s="21" t="s">
        <v>69</v>
      </c>
      <c r="S235" s="20">
        <v>10</v>
      </c>
      <c r="T235" s="20">
        <v>7</v>
      </c>
      <c r="U235" s="20">
        <v>8</v>
      </c>
      <c r="V235" s="20">
        <v>2</v>
      </c>
      <c r="W235" s="20">
        <v>4</v>
      </c>
      <c r="X235" s="20">
        <v>1</v>
      </c>
      <c r="Y235" s="20">
        <v>4</v>
      </c>
      <c r="Z235" s="20">
        <v>7</v>
      </c>
      <c r="AA235" s="20">
        <v>19990</v>
      </c>
    </row>
    <row r="236" spans="1:27" x14ac:dyDescent="0.25">
      <c r="A236" s="21" t="s">
        <v>70</v>
      </c>
      <c r="B236" s="20">
        <v>10</v>
      </c>
      <c r="C236" s="20">
        <v>11</v>
      </c>
      <c r="D236" s="20">
        <v>8</v>
      </c>
      <c r="E236" s="20">
        <v>5</v>
      </c>
      <c r="F236" s="20">
        <v>11</v>
      </c>
      <c r="G236" s="20">
        <v>10</v>
      </c>
      <c r="H236" s="20">
        <v>8</v>
      </c>
      <c r="I236" s="20">
        <v>11</v>
      </c>
      <c r="J236" s="20">
        <v>4040</v>
      </c>
      <c r="R236" s="21" t="s">
        <v>70</v>
      </c>
      <c r="S236" s="20">
        <v>10</v>
      </c>
      <c r="T236" s="20">
        <v>11</v>
      </c>
      <c r="U236" s="20">
        <v>8</v>
      </c>
      <c r="V236" s="20">
        <v>5</v>
      </c>
      <c r="W236" s="20">
        <v>11</v>
      </c>
      <c r="X236" s="20">
        <v>10</v>
      </c>
      <c r="Y236" s="20">
        <v>8</v>
      </c>
      <c r="Z236" s="20">
        <v>11</v>
      </c>
      <c r="AA236" s="20">
        <v>4040</v>
      </c>
    </row>
    <row r="238" spans="1:27" ht="30" x14ac:dyDescent="0.25">
      <c r="A238" s="20" t="s">
        <v>72</v>
      </c>
      <c r="B238" s="21" t="s">
        <v>51</v>
      </c>
      <c r="C238" s="21" t="s">
        <v>52</v>
      </c>
      <c r="D238" s="21" t="s">
        <v>53</v>
      </c>
      <c r="E238" s="21" t="s">
        <v>54</v>
      </c>
      <c r="F238" s="21" t="s">
        <v>55</v>
      </c>
      <c r="G238" s="21" t="s">
        <v>56</v>
      </c>
      <c r="H238" s="21" t="s">
        <v>57</v>
      </c>
      <c r="I238" s="21" t="s">
        <v>58</v>
      </c>
      <c r="R238" s="20" t="s">
        <v>72</v>
      </c>
      <c r="S238" s="21" t="s">
        <v>51</v>
      </c>
      <c r="T238" s="21" t="s">
        <v>52</v>
      </c>
      <c r="U238" s="21" t="s">
        <v>53</v>
      </c>
      <c r="V238" s="21" t="s">
        <v>54</v>
      </c>
      <c r="W238" s="21" t="s">
        <v>55</v>
      </c>
      <c r="X238" s="21" t="s">
        <v>56</v>
      </c>
      <c r="Y238" s="21" t="s">
        <v>57</v>
      </c>
      <c r="Z238" s="21" t="s">
        <v>58</v>
      </c>
    </row>
    <row r="239" spans="1:27" ht="60" x14ac:dyDescent="0.25">
      <c r="A239" s="21" t="s">
        <v>73</v>
      </c>
      <c r="B239" s="20" t="s">
        <v>258</v>
      </c>
      <c r="C239" s="20" t="s">
        <v>259</v>
      </c>
      <c r="D239" s="20" t="s">
        <v>74</v>
      </c>
      <c r="E239" s="20" t="s">
        <v>260</v>
      </c>
      <c r="F239" s="20" t="s">
        <v>261</v>
      </c>
      <c r="G239" s="20" t="s">
        <v>74</v>
      </c>
      <c r="H239" s="20" t="s">
        <v>262</v>
      </c>
      <c r="I239" s="20" t="s">
        <v>263</v>
      </c>
      <c r="R239" s="21" t="s">
        <v>73</v>
      </c>
      <c r="S239" s="20" t="s">
        <v>269</v>
      </c>
      <c r="T239" s="20" t="s">
        <v>270</v>
      </c>
      <c r="U239" s="20" t="s">
        <v>271</v>
      </c>
      <c r="V239" s="20" t="s">
        <v>272</v>
      </c>
      <c r="W239" s="20" t="s">
        <v>123</v>
      </c>
      <c r="X239" s="20" t="s">
        <v>74</v>
      </c>
      <c r="Y239" s="20" t="s">
        <v>273</v>
      </c>
      <c r="Z239" s="20" t="s">
        <v>274</v>
      </c>
    </row>
    <row r="240" spans="1:27" ht="60" x14ac:dyDescent="0.25">
      <c r="A240" s="21" t="s">
        <v>75</v>
      </c>
      <c r="B240" s="20" t="s">
        <v>258</v>
      </c>
      <c r="C240" s="20" t="s">
        <v>74</v>
      </c>
      <c r="D240" s="20" t="s">
        <v>74</v>
      </c>
      <c r="E240" s="20" t="s">
        <v>260</v>
      </c>
      <c r="F240" s="20" t="s">
        <v>264</v>
      </c>
      <c r="G240" s="20" t="s">
        <v>74</v>
      </c>
      <c r="H240" s="20" t="s">
        <v>74</v>
      </c>
      <c r="I240" s="20" t="s">
        <v>263</v>
      </c>
      <c r="R240" s="21" t="s">
        <v>75</v>
      </c>
      <c r="S240" s="20" t="s">
        <v>275</v>
      </c>
      <c r="T240" s="20" t="s">
        <v>270</v>
      </c>
      <c r="U240" s="20" t="s">
        <v>271</v>
      </c>
      <c r="V240" s="20" t="s">
        <v>272</v>
      </c>
      <c r="W240" s="20" t="s">
        <v>123</v>
      </c>
      <c r="X240" s="20" t="s">
        <v>74</v>
      </c>
      <c r="Y240" s="20" t="s">
        <v>74</v>
      </c>
      <c r="Z240" s="20" t="s">
        <v>274</v>
      </c>
    </row>
    <row r="241" spans="1:26" ht="60" x14ac:dyDescent="0.25">
      <c r="A241" s="21" t="s">
        <v>76</v>
      </c>
      <c r="B241" s="20" t="s">
        <v>258</v>
      </c>
      <c r="C241" s="20" t="s">
        <v>74</v>
      </c>
      <c r="D241" s="20" t="s">
        <v>74</v>
      </c>
      <c r="E241" s="20" t="s">
        <v>74</v>
      </c>
      <c r="F241" s="20" t="s">
        <v>264</v>
      </c>
      <c r="G241" s="20" t="s">
        <v>74</v>
      </c>
      <c r="H241" s="20" t="s">
        <v>74</v>
      </c>
      <c r="I241" s="20" t="s">
        <v>263</v>
      </c>
      <c r="R241" s="21" t="s">
        <v>76</v>
      </c>
      <c r="S241" s="20" t="s">
        <v>275</v>
      </c>
      <c r="T241" s="20" t="s">
        <v>270</v>
      </c>
      <c r="U241" s="20" t="s">
        <v>271</v>
      </c>
      <c r="V241" s="20" t="s">
        <v>74</v>
      </c>
      <c r="W241" s="20" t="s">
        <v>123</v>
      </c>
      <c r="X241" s="20" t="s">
        <v>74</v>
      </c>
      <c r="Y241" s="20" t="s">
        <v>74</v>
      </c>
      <c r="Z241" s="20" t="s">
        <v>274</v>
      </c>
    </row>
    <row r="242" spans="1:26" ht="60" x14ac:dyDescent="0.25">
      <c r="A242" s="21" t="s">
        <v>77</v>
      </c>
      <c r="B242" s="20" t="s">
        <v>258</v>
      </c>
      <c r="C242" s="20" t="s">
        <v>74</v>
      </c>
      <c r="D242" s="20" t="s">
        <v>74</v>
      </c>
      <c r="E242" s="20" t="s">
        <v>74</v>
      </c>
      <c r="F242" s="20" t="s">
        <v>264</v>
      </c>
      <c r="G242" s="20" t="s">
        <v>74</v>
      </c>
      <c r="H242" s="20" t="s">
        <v>74</v>
      </c>
      <c r="I242" s="20" t="s">
        <v>265</v>
      </c>
      <c r="R242" s="21" t="s">
        <v>77</v>
      </c>
      <c r="S242" s="20" t="s">
        <v>275</v>
      </c>
      <c r="T242" s="20" t="s">
        <v>270</v>
      </c>
      <c r="U242" s="20" t="s">
        <v>271</v>
      </c>
      <c r="V242" s="20" t="s">
        <v>74</v>
      </c>
      <c r="W242" s="20" t="s">
        <v>123</v>
      </c>
      <c r="X242" s="20" t="s">
        <v>74</v>
      </c>
      <c r="Y242" s="20" t="s">
        <v>74</v>
      </c>
      <c r="Z242" s="20" t="s">
        <v>276</v>
      </c>
    </row>
    <row r="243" spans="1:26" ht="45" x14ac:dyDescent="0.25">
      <c r="A243" s="21" t="s">
        <v>78</v>
      </c>
      <c r="B243" s="20" t="s">
        <v>74</v>
      </c>
      <c r="C243" s="20" t="s">
        <v>74</v>
      </c>
      <c r="D243" s="20" t="s">
        <v>74</v>
      </c>
      <c r="E243" s="20" t="s">
        <v>74</v>
      </c>
      <c r="F243" s="20" t="s">
        <v>74</v>
      </c>
      <c r="G243" s="20" t="s">
        <v>74</v>
      </c>
      <c r="H243" s="20" t="s">
        <v>74</v>
      </c>
      <c r="I243" s="20" t="s">
        <v>266</v>
      </c>
      <c r="R243" s="21" t="s">
        <v>78</v>
      </c>
      <c r="S243" s="20" t="s">
        <v>74</v>
      </c>
      <c r="T243" s="20" t="s">
        <v>270</v>
      </c>
      <c r="U243" s="20" t="s">
        <v>271</v>
      </c>
      <c r="V243" s="20" t="s">
        <v>74</v>
      </c>
      <c r="W243" s="20" t="s">
        <v>74</v>
      </c>
      <c r="X243" s="20" t="s">
        <v>74</v>
      </c>
      <c r="Y243" s="20" t="s">
        <v>74</v>
      </c>
      <c r="Z243" s="20" t="s">
        <v>276</v>
      </c>
    </row>
    <row r="244" spans="1:26" ht="45" x14ac:dyDescent="0.25">
      <c r="A244" s="21" t="s">
        <v>79</v>
      </c>
      <c r="B244" s="20" t="s">
        <v>74</v>
      </c>
      <c r="C244" s="20" t="s">
        <v>74</v>
      </c>
      <c r="D244" s="20" t="s">
        <v>74</v>
      </c>
      <c r="E244" s="20" t="s">
        <v>74</v>
      </c>
      <c r="F244" s="20" t="s">
        <v>74</v>
      </c>
      <c r="G244" s="20" t="s">
        <v>74</v>
      </c>
      <c r="H244" s="20" t="s">
        <v>74</v>
      </c>
      <c r="I244" s="20" t="s">
        <v>266</v>
      </c>
      <c r="R244" s="21" t="s">
        <v>79</v>
      </c>
      <c r="S244" s="20" t="s">
        <v>74</v>
      </c>
      <c r="T244" s="20" t="s">
        <v>270</v>
      </c>
      <c r="U244" s="20" t="s">
        <v>271</v>
      </c>
      <c r="V244" s="20" t="s">
        <v>74</v>
      </c>
      <c r="W244" s="20" t="s">
        <v>74</v>
      </c>
      <c r="X244" s="20" t="s">
        <v>74</v>
      </c>
      <c r="Y244" s="20" t="s">
        <v>74</v>
      </c>
      <c r="Z244" s="20" t="s">
        <v>277</v>
      </c>
    </row>
    <row r="245" spans="1:26" ht="45" x14ac:dyDescent="0.25">
      <c r="A245" s="21" t="s">
        <v>80</v>
      </c>
      <c r="B245" s="20" t="s">
        <v>74</v>
      </c>
      <c r="C245" s="20" t="s">
        <v>74</v>
      </c>
      <c r="D245" s="20" t="s">
        <v>74</v>
      </c>
      <c r="E245" s="20" t="s">
        <v>74</v>
      </c>
      <c r="F245" s="20" t="s">
        <v>74</v>
      </c>
      <c r="G245" s="20" t="s">
        <v>74</v>
      </c>
      <c r="H245" s="20" t="s">
        <v>74</v>
      </c>
      <c r="I245" s="20" t="s">
        <v>266</v>
      </c>
      <c r="R245" s="21" t="s">
        <v>80</v>
      </c>
      <c r="S245" s="20" t="s">
        <v>74</v>
      </c>
      <c r="T245" s="20" t="s">
        <v>270</v>
      </c>
      <c r="U245" s="20" t="s">
        <v>271</v>
      </c>
      <c r="V245" s="20" t="s">
        <v>74</v>
      </c>
      <c r="W245" s="20" t="s">
        <v>74</v>
      </c>
      <c r="X245" s="20" t="s">
        <v>74</v>
      </c>
      <c r="Y245" s="20" t="s">
        <v>74</v>
      </c>
      <c r="Z245" s="20" t="s">
        <v>277</v>
      </c>
    </row>
    <row r="246" spans="1:26" ht="45" x14ac:dyDescent="0.25">
      <c r="A246" s="21" t="s">
        <v>81</v>
      </c>
      <c r="B246" s="20" t="s">
        <v>74</v>
      </c>
      <c r="C246" s="20" t="s">
        <v>74</v>
      </c>
      <c r="D246" s="20" t="s">
        <v>74</v>
      </c>
      <c r="E246" s="20" t="s">
        <v>74</v>
      </c>
      <c r="F246" s="20" t="s">
        <v>74</v>
      </c>
      <c r="G246" s="20" t="s">
        <v>74</v>
      </c>
      <c r="H246" s="20" t="s">
        <v>74</v>
      </c>
      <c r="I246" s="20" t="s">
        <v>266</v>
      </c>
      <c r="R246" s="21" t="s">
        <v>81</v>
      </c>
      <c r="S246" s="20" t="s">
        <v>74</v>
      </c>
      <c r="T246" s="20" t="s">
        <v>270</v>
      </c>
      <c r="U246" s="20" t="s">
        <v>74</v>
      </c>
      <c r="V246" s="20" t="s">
        <v>74</v>
      </c>
      <c r="W246" s="20" t="s">
        <v>74</v>
      </c>
      <c r="X246" s="20" t="s">
        <v>74</v>
      </c>
      <c r="Y246" s="20" t="s">
        <v>74</v>
      </c>
      <c r="Z246" s="20" t="s">
        <v>277</v>
      </c>
    </row>
    <row r="247" spans="1:26" ht="45" x14ac:dyDescent="0.25">
      <c r="A247" s="21" t="s">
        <v>82</v>
      </c>
      <c r="B247" s="20" t="s">
        <v>74</v>
      </c>
      <c r="C247" s="20" t="s">
        <v>74</v>
      </c>
      <c r="D247" s="20" t="s">
        <v>74</v>
      </c>
      <c r="E247" s="20" t="s">
        <v>74</v>
      </c>
      <c r="F247" s="20" t="s">
        <v>74</v>
      </c>
      <c r="G247" s="20" t="s">
        <v>74</v>
      </c>
      <c r="H247" s="20" t="s">
        <v>74</v>
      </c>
      <c r="I247" s="20" t="s">
        <v>266</v>
      </c>
      <c r="R247" s="21" t="s">
        <v>82</v>
      </c>
      <c r="S247" s="20" t="s">
        <v>74</v>
      </c>
      <c r="T247" s="20" t="s">
        <v>74</v>
      </c>
      <c r="U247" s="20" t="s">
        <v>74</v>
      </c>
      <c r="V247" s="20" t="s">
        <v>74</v>
      </c>
      <c r="W247" s="20" t="s">
        <v>74</v>
      </c>
      <c r="X247" s="20" t="s">
        <v>74</v>
      </c>
      <c r="Y247" s="20" t="s">
        <v>74</v>
      </c>
      <c r="Z247" s="20" t="s">
        <v>277</v>
      </c>
    </row>
    <row r="248" spans="1:26" ht="45" x14ac:dyDescent="0.25">
      <c r="A248" s="21" t="s">
        <v>83</v>
      </c>
      <c r="B248" s="20" t="s">
        <v>74</v>
      </c>
      <c r="C248" s="20" t="s">
        <v>74</v>
      </c>
      <c r="D248" s="20" t="s">
        <v>74</v>
      </c>
      <c r="E248" s="20" t="s">
        <v>74</v>
      </c>
      <c r="F248" s="20" t="s">
        <v>74</v>
      </c>
      <c r="G248" s="20" t="s">
        <v>74</v>
      </c>
      <c r="H248" s="20" t="s">
        <v>74</v>
      </c>
      <c r="I248" s="20" t="s">
        <v>267</v>
      </c>
      <c r="R248" s="21" t="s">
        <v>83</v>
      </c>
      <c r="S248" s="20" t="s">
        <v>74</v>
      </c>
      <c r="T248" s="20" t="s">
        <v>74</v>
      </c>
      <c r="U248" s="20" t="s">
        <v>74</v>
      </c>
      <c r="V248" s="20" t="s">
        <v>74</v>
      </c>
      <c r="W248" s="20" t="s">
        <v>74</v>
      </c>
      <c r="X248" s="20" t="s">
        <v>74</v>
      </c>
      <c r="Y248" s="20" t="s">
        <v>74</v>
      </c>
      <c r="Z248" s="20" t="s">
        <v>277</v>
      </c>
    </row>
    <row r="249" spans="1:26" ht="45" x14ac:dyDescent="0.25">
      <c r="A249" s="21" t="s">
        <v>84</v>
      </c>
      <c r="B249" s="20" t="s">
        <v>74</v>
      </c>
      <c r="C249" s="20" t="s">
        <v>74</v>
      </c>
      <c r="D249" s="20" t="s">
        <v>74</v>
      </c>
      <c r="E249" s="20" t="s">
        <v>74</v>
      </c>
      <c r="F249" s="20" t="s">
        <v>74</v>
      </c>
      <c r="G249" s="20" t="s">
        <v>74</v>
      </c>
      <c r="H249" s="20" t="s">
        <v>74</v>
      </c>
      <c r="I249" s="20" t="s">
        <v>267</v>
      </c>
      <c r="R249" s="21" t="s">
        <v>84</v>
      </c>
      <c r="S249" s="20" t="s">
        <v>74</v>
      </c>
      <c r="T249" s="20" t="s">
        <v>74</v>
      </c>
      <c r="U249" s="20" t="s">
        <v>74</v>
      </c>
      <c r="V249" s="20" t="s">
        <v>74</v>
      </c>
      <c r="W249" s="20" t="s">
        <v>74</v>
      </c>
      <c r="X249" s="20" t="s">
        <v>74</v>
      </c>
      <c r="Y249" s="20" t="s">
        <v>74</v>
      </c>
      <c r="Z249" s="20" t="s">
        <v>278</v>
      </c>
    </row>
    <row r="251" spans="1:26" ht="30" x14ac:dyDescent="0.25">
      <c r="A251" s="20" t="s">
        <v>86</v>
      </c>
      <c r="B251" s="21" t="s">
        <v>51</v>
      </c>
      <c r="C251" s="21" t="s">
        <v>52</v>
      </c>
      <c r="D251" s="21" t="s">
        <v>53</v>
      </c>
      <c r="E251" s="21" t="s">
        <v>54</v>
      </c>
      <c r="F251" s="21" t="s">
        <v>55</v>
      </c>
      <c r="G251" s="21" t="s">
        <v>56</v>
      </c>
      <c r="H251" s="21" t="s">
        <v>57</v>
      </c>
      <c r="I251" s="21" t="s">
        <v>58</v>
      </c>
      <c r="R251" s="20" t="s">
        <v>86</v>
      </c>
      <c r="S251" s="21" t="s">
        <v>51</v>
      </c>
      <c r="T251" s="21" t="s">
        <v>52</v>
      </c>
      <c r="U251" s="21" t="s">
        <v>53</v>
      </c>
      <c r="V251" s="21" t="s">
        <v>54</v>
      </c>
      <c r="W251" s="21" t="s">
        <v>55</v>
      </c>
      <c r="X251" s="21" t="s">
        <v>56</v>
      </c>
      <c r="Y251" s="21" t="s">
        <v>57</v>
      </c>
      <c r="Z251" s="21" t="s">
        <v>58</v>
      </c>
    </row>
    <row r="252" spans="1:26" x14ac:dyDescent="0.25">
      <c r="A252" s="21" t="s">
        <v>73</v>
      </c>
      <c r="B252" s="20">
        <v>2954.3</v>
      </c>
      <c r="C252" s="20">
        <v>35337.4</v>
      </c>
      <c r="D252" s="20">
        <v>0</v>
      </c>
      <c r="E252" s="20">
        <v>5128.5</v>
      </c>
      <c r="F252" s="20">
        <v>2099.6</v>
      </c>
      <c r="G252" s="20">
        <v>0</v>
      </c>
      <c r="H252" s="20">
        <v>7497.7</v>
      </c>
      <c r="I252" s="20">
        <v>20439.5</v>
      </c>
      <c r="R252" s="21" t="s">
        <v>73</v>
      </c>
      <c r="S252" s="20">
        <v>40387</v>
      </c>
      <c r="T252" s="20">
        <v>562.5</v>
      </c>
      <c r="U252" s="20">
        <v>2767.5</v>
      </c>
      <c r="V252" s="20">
        <v>10000</v>
      </c>
      <c r="W252" s="20">
        <v>2600</v>
      </c>
      <c r="X252" s="20">
        <v>0</v>
      </c>
      <c r="Y252" s="20">
        <v>15612.5</v>
      </c>
      <c r="Z252" s="20">
        <v>16160</v>
      </c>
    </row>
    <row r="253" spans="1:26" x14ac:dyDescent="0.25">
      <c r="A253" s="21" t="s">
        <v>75</v>
      </c>
      <c r="B253" s="20">
        <v>2954.3</v>
      </c>
      <c r="C253" s="20">
        <v>0</v>
      </c>
      <c r="D253" s="20">
        <v>0</v>
      </c>
      <c r="E253" s="20">
        <v>5128.5</v>
      </c>
      <c r="F253" s="20">
        <v>1491.5</v>
      </c>
      <c r="G253" s="20">
        <v>0</v>
      </c>
      <c r="H253" s="20">
        <v>0</v>
      </c>
      <c r="I253" s="20">
        <v>20439.5</v>
      </c>
      <c r="R253" s="21" t="s">
        <v>75</v>
      </c>
      <c r="S253" s="20">
        <v>900</v>
      </c>
      <c r="T253" s="20">
        <v>562.5</v>
      </c>
      <c r="U253" s="20">
        <v>2767.5</v>
      </c>
      <c r="V253" s="20">
        <v>10000</v>
      </c>
      <c r="W253" s="20">
        <v>2600</v>
      </c>
      <c r="X253" s="20">
        <v>0</v>
      </c>
      <c r="Y253" s="20">
        <v>0</v>
      </c>
      <c r="Z253" s="20">
        <v>16160</v>
      </c>
    </row>
    <row r="254" spans="1:26" x14ac:dyDescent="0.25">
      <c r="A254" s="21" t="s">
        <v>76</v>
      </c>
      <c r="B254" s="20">
        <v>2954.3</v>
      </c>
      <c r="C254" s="20">
        <v>0</v>
      </c>
      <c r="D254" s="20">
        <v>0</v>
      </c>
      <c r="E254" s="20">
        <v>0</v>
      </c>
      <c r="F254" s="20">
        <v>1491.5</v>
      </c>
      <c r="G254" s="20">
        <v>0</v>
      </c>
      <c r="H254" s="20">
        <v>0</v>
      </c>
      <c r="I254" s="20">
        <v>20439.5</v>
      </c>
      <c r="R254" s="21" t="s">
        <v>76</v>
      </c>
      <c r="S254" s="20">
        <v>900</v>
      </c>
      <c r="T254" s="20">
        <v>562.5</v>
      </c>
      <c r="U254" s="20">
        <v>2767.5</v>
      </c>
      <c r="V254" s="20">
        <v>0</v>
      </c>
      <c r="W254" s="20">
        <v>2600</v>
      </c>
      <c r="X254" s="20">
        <v>0</v>
      </c>
      <c r="Y254" s="20">
        <v>0</v>
      </c>
      <c r="Z254" s="20">
        <v>16160</v>
      </c>
    </row>
    <row r="255" spans="1:26" x14ac:dyDescent="0.25">
      <c r="A255" s="21" t="s">
        <v>77</v>
      </c>
      <c r="B255" s="20">
        <v>2954.3</v>
      </c>
      <c r="C255" s="20">
        <v>0</v>
      </c>
      <c r="D255" s="20">
        <v>0</v>
      </c>
      <c r="E255" s="20">
        <v>0</v>
      </c>
      <c r="F255" s="20">
        <v>1491.5</v>
      </c>
      <c r="G255" s="20">
        <v>0</v>
      </c>
      <c r="H255" s="20">
        <v>0</v>
      </c>
      <c r="I255" s="20">
        <v>12798.3</v>
      </c>
      <c r="R255" s="21" t="s">
        <v>77</v>
      </c>
      <c r="S255" s="20">
        <v>900</v>
      </c>
      <c r="T255" s="20">
        <v>562.5</v>
      </c>
      <c r="U255" s="20">
        <v>2767.5</v>
      </c>
      <c r="V255" s="20">
        <v>0</v>
      </c>
      <c r="W255" s="20">
        <v>2600</v>
      </c>
      <c r="X255" s="20">
        <v>0</v>
      </c>
      <c r="Y255" s="20">
        <v>0</v>
      </c>
      <c r="Z255" s="20">
        <v>12830</v>
      </c>
    </row>
    <row r="256" spans="1:26" x14ac:dyDescent="0.25">
      <c r="A256" s="21" t="s">
        <v>78</v>
      </c>
      <c r="B256" s="20">
        <v>0</v>
      </c>
      <c r="C256" s="20">
        <v>0</v>
      </c>
      <c r="D256" s="20">
        <v>0</v>
      </c>
      <c r="E256" s="20">
        <v>0</v>
      </c>
      <c r="F256" s="20">
        <v>0</v>
      </c>
      <c r="G256" s="20">
        <v>0</v>
      </c>
      <c r="H256" s="20">
        <v>0</v>
      </c>
      <c r="I256" s="20">
        <v>4847.3999999999996</v>
      </c>
      <c r="R256" s="21" t="s">
        <v>78</v>
      </c>
      <c r="S256" s="20">
        <v>0</v>
      </c>
      <c r="T256" s="20">
        <v>562.5</v>
      </c>
      <c r="U256" s="20">
        <v>2767.5</v>
      </c>
      <c r="V256" s="20">
        <v>0</v>
      </c>
      <c r="W256" s="20">
        <v>0</v>
      </c>
      <c r="X256" s="20">
        <v>0</v>
      </c>
      <c r="Y256" s="20">
        <v>0</v>
      </c>
      <c r="Z256" s="20">
        <v>12830</v>
      </c>
    </row>
    <row r="257" spans="1:30" x14ac:dyDescent="0.25">
      <c r="A257" s="21" t="s">
        <v>79</v>
      </c>
      <c r="B257" s="20">
        <v>0</v>
      </c>
      <c r="C257" s="20">
        <v>0</v>
      </c>
      <c r="D257" s="20">
        <v>0</v>
      </c>
      <c r="E257" s="20">
        <v>0</v>
      </c>
      <c r="F257" s="20">
        <v>0</v>
      </c>
      <c r="G257" s="20">
        <v>0</v>
      </c>
      <c r="H257" s="20">
        <v>0</v>
      </c>
      <c r="I257" s="20">
        <v>4847.3999999999996</v>
      </c>
      <c r="R257" s="21" t="s">
        <v>79</v>
      </c>
      <c r="S257" s="20">
        <v>0</v>
      </c>
      <c r="T257" s="20">
        <v>562.5</v>
      </c>
      <c r="U257" s="20">
        <v>2767.5</v>
      </c>
      <c r="V257" s="20">
        <v>0</v>
      </c>
      <c r="W257" s="20">
        <v>0</v>
      </c>
      <c r="X257" s="20">
        <v>0</v>
      </c>
      <c r="Y257" s="20">
        <v>0</v>
      </c>
      <c r="Z257" s="20">
        <v>6827.5</v>
      </c>
    </row>
    <row r="258" spans="1:30" x14ac:dyDescent="0.25">
      <c r="A258" s="21" t="s">
        <v>80</v>
      </c>
      <c r="B258" s="20">
        <v>0</v>
      </c>
      <c r="C258" s="20">
        <v>0</v>
      </c>
      <c r="D258" s="20">
        <v>0</v>
      </c>
      <c r="E258" s="20">
        <v>0</v>
      </c>
      <c r="F258" s="20">
        <v>0</v>
      </c>
      <c r="G258" s="20">
        <v>0</v>
      </c>
      <c r="H258" s="20">
        <v>0</v>
      </c>
      <c r="I258" s="20">
        <v>4847.3999999999996</v>
      </c>
      <c r="R258" s="21" t="s">
        <v>80</v>
      </c>
      <c r="S258" s="20">
        <v>0</v>
      </c>
      <c r="T258" s="20">
        <v>562.5</v>
      </c>
      <c r="U258" s="20">
        <v>2767.5</v>
      </c>
      <c r="V258" s="20">
        <v>0</v>
      </c>
      <c r="W258" s="20">
        <v>0</v>
      </c>
      <c r="X258" s="20">
        <v>0</v>
      </c>
      <c r="Y258" s="20">
        <v>0</v>
      </c>
      <c r="Z258" s="20">
        <v>6827.5</v>
      </c>
    </row>
    <row r="259" spans="1:30" x14ac:dyDescent="0.25">
      <c r="A259" s="21" t="s">
        <v>81</v>
      </c>
      <c r="B259" s="20">
        <v>0</v>
      </c>
      <c r="C259" s="20">
        <v>0</v>
      </c>
      <c r="D259" s="20">
        <v>0</v>
      </c>
      <c r="E259" s="20">
        <v>0</v>
      </c>
      <c r="F259" s="20">
        <v>0</v>
      </c>
      <c r="G259" s="20">
        <v>0</v>
      </c>
      <c r="H259" s="20">
        <v>0</v>
      </c>
      <c r="I259" s="20">
        <v>4847.3999999999996</v>
      </c>
      <c r="R259" s="21" t="s">
        <v>81</v>
      </c>
      <c r="S259" s="20">
        <v>0</v>
      </c>
      <c r="T259" s="20">
        <v>562.5</v>
      </c>
      <c r="U259" s="20">
        <v>0</v>
      </c>
      <c r="V259" s="20">
        <v>0</v>
      </c>
      <c r="W259" s="20">
        <v>0</v>
      </c>
      <c r="X259" s="20">
        <v>0</v>
      </c>
      <c r="Y259" s="20">
        <v>0</v>
      </c>
      <c r="Z259" s="20">
        <v>6827.5</v>
      </c>
    </row>
    <row r="260" spans="1:30" x14ac:dyDescent="0.25">
      <c r="A260" s="21" t="s">
        <v>82</v>
      </c>
      <c r="B260" s="20">
        <v>0</v>
      </c>
      <c r="C260" s="20">
        <v>0</v>
      </c>
      <c r="D260" s="20">
        <v>0</v>
      </c>
      <c r="E260" s="20">
        <v>0</v>
      </c>
      <c r="F260" s="20">
        <v>0</v>
      </c>
      <c r="G260" s="20">
        <v>0</v>
      </c>
      <c r="H260" s="20">
        <v>0</v>
      </c>
      <c r="I260" s="20">
        <v>4847.3999999999996</v>
      </c>
      <c r="R260" s="21" t="s">
        <v>82</v>
      </c>
      <c r="S260" s="20">
        <v>0</v>
      </c>
      <c r="T260" s="20">
        <v>0</v>
      </c>
      <c r="U260" s="20">
        <v>0</v>
      </c>
      <c r="V260" s="20">
        <v>0</v>
      </c>
      <c r="W260" s="20">
        <v>0</v>
      </c>
      <c r="X260" s="20">
        <v>0</v>
      </c>
      <c r="Y260" s="20">
        <v>0</v>
      </c>
      <c r="Z260" s="20">
        <v>6827.5</v>
      </c>
    </row>
    <row r="261" spans="1:30" x14ac:dyDescent="0.25">
      <c r="A261" s="21" t="s">
        <v>83</v>
      </c>
      <c r="B261" s="20">
        <v>0</v>
      </c>
      <c r="C261" s="20">
        <v>0</v>
      </c>
      <c r="D261" s="20">
        <v>0</v>
      </c>
      <c r="E261" s="20">
        <v>0</v>
      </c>
      <c r="F261" s="20">
        <v>0</v>
      </c>
      <c r="G261" s="20">
        <v>0</v>
      </c>
      <c r="H261" s="20">
        <v>0</v>
      </c>
      <c r="I261" s="20">
        <v>2317.6</v>
      </c>
      <c r="R261" s="21" t="s">
        <v>83</v>
      </c>
      <c r="S261" s="20">
        <v>0</v>
      </c>
      <c r="T261" s="20">
        <v>0</v>
      </c>
      <c r="U261" s="20">
        <v>0</v>
      </c>
      <c r="V261" s="20">
        <v>0</v>
      </c>
      <c r="W261" s="20">
        <v>0</v>
      </c>
      <c r="X261" s="20">
        <v>0</v>
      </c>
      <c r="Y261" s="20">
        <v>0</v>
      </c>
      <c r="Z261" s="20">
        <v>6827.5</v>
      </c>
    </row>
    <row r="262" spans="1:30" x14ac:dyDescent="0.25">
      <c r="A262" s="21" t="s">
        <v>84</v>
      </c>
      <c r="B262" s="20">
        <v>0</v>
      </c>
      <c r="C262" s="20">
        <v>0</v>
      </c>
      <c r="D262" s="20">
        <v>0</v>
      </c>
      <c r="E262" s="20">
        <v>0</v>
      </c>
      <c r="F262" s="20">
        <v>0</v>
      </c>
      <c r="G262" s="20">
        <v>0</v>
      </c>
      <c r="H262" s="20">
        <v>0</v>
      </c>
      <c r="I262" s="20">
        <v>2317.6</v>
      </c>
      <c r="R262" s="21" t="s">
        <v>84</v>
      </c>
      <c r="S262" s="20">
        <v>0</v>
      </c>
      <c r="T262" s="20">
        <v>0</v>
      </c>
      <c r="U262" s="20">
        <v>0</v>
      </c>
      <c r="V262" s="20">
        <v>0</v>
      </c>
      <c r="W262" s="20">
        <v>0</v>
      </c>
      <c r="X262" s="20">
        <v>0</v>
      </c>
      <c r="Y262" s="20">
        <v>0</v>
      </c>
      <c r="Z262" s="20">
        <v>4040</v>
      </c>
    </row>
    <row r="264" spans="1:30" ht="30" x14ac:dyDescent="0.25">
      <c r="A264" s="20" t="s">
        <v>87</v>
      </c>
      <c r="B264" s="21" t="s">
        <v>51</v>
      </c>
      <c r="C264" s="21" t="s">
        <v>52</v>
      </c>
      <c r="D264" s="21" t="s">
        <v>53</v>
      </c>
      <c r="E264" s="21" t="s">
        <v>54</v>
      </c>
      <c r="F264" s="21" t="s">
        <v>55</v>
      </c>
      <c r="G264" s="21" t="s">
        <v>56</v>
      </c>
      <c r="H264" s="21" t="s">
        <v>57</v>
      </c>
      <c r="I264" s="21" t="s">
        <v>58</v>
      </c>
      <c r="J264" s="21" t="s">
        <v>88</v>
      </c>
      <c r="K264" s="21" t="s">
        <v>89</v>
      </c>
      <c r="L264" s="21" t="s">
        <v>90</v>
      </c>
      <c r="M264" s="21" t="s">
        <v>91</v>
      </c>
      <c r="R264" s="20" t="s">
        <v>87</v>
      </c>
      <c r="S264" s="21" t="s">
        <v>51</v>
      </c>
      <c r="T264" s="21" t="s">
        <v>52</v>
      </c>
      <c r="U264" s="21" t="s">
        <v>53</v>
      </c>
      <c r="V264" s="21" t="s">
        <v>54</v>
      </c>
      <c r="W264" s="21" t="s">
        <v>55</v>
      </c>
      <c r="X264" s="21" t="s">
        <v>56</v>
      </c>
      <c r="Y264" s="21" t="s">
        <v>57</v>
      </c>
      <c r="Z264" s="21" t="s">
        <v>58</v>
      </c>
      <c r="AA264" s="21" t="s">
        <v>88</v>
      </c>
      <c r="AB264" s="21" t="s">
        <v>89</v>
      </c>
      <c r="AC264" s="21" t="s">
        <v>90</v>
      </c>
      <c r="AD264" s="21" t="s">
        <v>91</v>
      </c>
    </row>
    <row r="265" spans="1:30" x14ac:dyDescent="0.25">
      <c r="A265" s="21" t="s">
        <v>60</v>
      </c>
      <c r="B265" s="20">
        <v>2954.3</v>
      </c>
      <c r="C265" s="20">
        <v>0</v>
      </c>
      <c r="D265" s="20">
        <v>0</v>
      </c>
      <c r="E265" s="20">
        <v>0</v>
      </c>
      <c r="F265" s="20">
        <v>0</v>
      </c>
      <c r="G265" s="20">
        <v>0</v>
      </c>
      <c r="H265" s="20">
        <v>0</v>
      </c>
      <c r="I265" s="20">
        <v>4847.3999999999996</v>
      </c>
      <c r="J265" s="20">
        <v>7801.8</v>
      </c>
      <c r="K265" s="20">
        <v>13600</v>
      </c>
      <c r="L265" s="20">
        <v>5798.2</v>
      </c>
      <c r="M265" s="20">
        <v>42.63</v>
      </c>
      <c r="R265" s="21" t="s">
        <v>60</v>
      </c>
      <c r="S265" s="20">
        <v>900</v>
      </c>
      <c r="T265" s="20">
        <v>0</v>
      </c>
      <c r="U265" s="20">
        <v>2767.5</v>
      </c>
      <c r="V265" s="20">
        <v>0</v>
      </c>
      <c r="W265" s="20">
        <v>0</v>
      </c>
      <c r="X265" s="20">
        <v>0</v>
      </c>
      <c r="Y265" s="20">
        <v>0</v>
      </c>
      <c r="Z265" s="20">
        <v>6827.5</v>
      </c>
      <c r="AA265" s="20">
        <v>10495</v>
      </c>
      <c r="AB265" s="20">
        <v>13600</v>
      </c>
      <c r="AC265" s="20">
        <v>3105</v>
      </c>
      <c r="AD265" s="20">
        <v>22.83</v>
      </c>
    </row>
    <row r="266" spans="1:30" x14ac:dyDescent="0.25">
      <c r="A266" s="21" t="s">
        <v>61</v>
      </c>
      <c r="B266" s="20">
        <v>2954.3</v>
      </c>
      <c r="C266" s="20">
        <v>0</v>
      </c>
      <c r="D266" s="20">
        <v>0</v>
      </c>
      <c r="E266" s="20">
        <v>0</v>
      </c>
      <c r="F266" s="20">
        <v>1491.5</v>
      </c>
      <c r="G266" s="20">
        <v>0</v>
      </c>
      <c r="H266" s="20">
        <v>0</v>
      </c>
      <c r="I266" s="20">
        <v>20439.5</v>
      </c>
      <c r="J266" s="20">
        <v>24885.3</v>
      </c>
      <c r="K266" s="20">
        <v>22990</v>
      </c>
      <c r="L266" s="20">
        <v>-1895.3</v>
      </c>
      <c r="M266" s="20">
        <v>-8.24</v>
      </c>
      <c r="R266" s="21" t="s">
        <v>61</v>
      </c>
      <c r="S266" s="20">
        <v>900</v>
      </c>
      <c r="T266" s="20">
        <v>562.5</v>
      </c>
      <c r="U266" s="20">
        <v>2767.5</v>
      </c>
      <c r="V266" s="20">
        <v>0</v>
      </c>
      <c r="W266" s="20">
        <v>2600</v>
      </c>
      <c r="X266" s="20">
        <v>0</v>
      </c>
      <c r="Y266" s="20">
        <v>0</v>
      </c>
      <c r="Z266" s="20">
        <v>16160</v>
      </c>
      <c r="AA266" s="20">
        <v>22990</v>
      </c>
      <c r="AB266" s="20">
        <v>22990</v>
      </c>
      <c r="AC266" s="20">
        <v>0</v>
      </c>
      <c r="AD266" s="20">
        <v>0</v>
      </c>
    </row>
    <row r="267" spans="1:30" x14ac:dyDescent="0.25">
      <c r="A267" s="21" t="s">
        <v>62</v>
      </c>
      <c r="B267" s="20">
        <v>2954.3</v>
      </c>
      <c r="C267" s="20">
        <v>0</v>
      </c>
      <c r="D267" s="20">
        <v>0</v>
      </c>
      <c r="E267" s="20">
        <v>5128.5</v>
      </c>
      <c r="F267" s="20">
        <v>2099.6</v>
      </c>
      <c r="G267" s="20">
        <v>0</v>
      </c>
      <c r="H267" s="20">
        <v>0</v>
      </c>
      <c r="I267" s="20">
        <v>20439.5</v>
      </c>
      <c r="J267" s="20">
        <v>30621.9</v>
      </c>
      <c r="K267" s="20">
        <v>32990</v>
      </c>
      <c r="L267" s="20">
        <v>2368.1</v>
      </c>
      <c r="M267" s="20">
        <v>7.18</v>
      </c>
      <c r="R267" s="21" t="s">
        <v>62</v>
      </c>
      <c r="S267" s="20">
        <v>900</v>
      </c>
      <c r="T267" s="20">
        <v>562.5</v>
      </c>
      <c r="U267" s="20">
        <v>2767.5</v>
      </c>
      <c r="V267" s="20">
        <v>10000</v>
      </c>
      <c r="W267" s="20">
        <v>2600</v>
      </c>
      <c r="X267" s="20">
        <v>0</v>
      </c>
      <c r="Y267" s="20">
        <v>0</v>
      </c>
      <c r="Z267" s="20">
        <v>16160</v>
      </c>
      <c r="AA267" s="20">
        <v>32990</v>
      </c>
      <c r="AB267" s="20">
        <v>32990</v>
      </c>
      <c r="AC267" s="20">
        <v>0</v>
      </c>
      <c r="AD267" s="20">
        <v>0</v>
      </c>
    </row>
    <row r="268" spans="1:30" x14ac:dyDescent="0.25">
      <c r="A268" s="21" t="s">
        <v>63</v>
      </c>
      <c r="B268" s="20">
        <v>2954.3</v>
      </c>
      <c r="C268" s="20">
        <v>0</v>
      </c>
      <c r="D268" s="20">
        <v>0</v>
      </c>
      <c r="E268" s="20">
        <v>5128.5</v>
      </c>
      <c r="F268" s="20">
        <v>2099.6</v>
      </c>
      <c r="G268" s="20">
        <v>0</v>
      </c>
      <c r="H268" s="20">
        <v>7497.7</v>
      </c>
      <c r="I268" s="20">
        <v>4847.3999999999996</v>
      </c>
      <c r="J268" s="31">
        <v>22527.599999999999</v>
      </c>
      <c r="K268" s="20">
        <v>0</v>
      </c>
      <c r="L268" s="20">
        <v>-22527.599999999999</v>
      </c>
      <c r="M268" s="20">
        <v>0</v>
      </c>
      <c r="R268" s="21" t="s">
        <v>63</v>
      </c>
      <c r="S268" s="20">
        <v>40387</v>
      </c>
      <c r="T268" s="20">
        <v>562.5</v>
      </c>
      <c r="U268" s="20">
        <v>2767.5</v>
      </c>
      <c r="V268" s="20">
        <v>10000</v>
      </c>
      <c r="W268" s="20">
        <v>2600</v>
      </c>
      <c r="X268" s="20">
        <v>0</v>
      </c>
      <c r="Y268" s="20">
        <v>15612.5</v>
      </c>
      <c r="Z268" s="20">
        <v>12830</v>
      </c>
      <c r="AA268" s="31">
        <v>84759.5</v>
      </c>
      <c r="AB268" s="20">
        <v>99999</v>
      </c>
      <c r="AC268" s="20">
        <v>15239.5</v>
      </c>
      <c r="AD268" s="20">
        <v>15.24</v>
      </c>
    </row>
    <row r="269" spans="1:30" x14ac:dyDescent="0.25">
      <c r="A269" s="21" t="s">
        <v>64</v>
      </c>
      <c r="B269" s="20">
        <v>2954.3</v>
      </c>
      <c r="C269" s="20">
        <v>0</v>
      </c>
      <c r="D269" s="20">
        <v>0</v>
      </c>
      <c r="E269" s="20">
        <v>0</v>
      </c>
      <c r="F269" s="20">
        <v>1491.5</v>
      </c>
      <c r="G269" s="20">
        <v>0</v>
      </c>
      <c r="H269" s="20">
        <v>0</v>
      </c>
      <c r="I269" s="20">
        <v>2317.6</v>
      </c>
      <c r="J269" s="20">
        <v>6763.4</v>
      </c>
      <c r="K269" s="20">
        <v>11790</v>
      </c>
      <c r="L269" s="20">
        <v>5026.6000000000004</v>
      </c>
      <c r="M269" s="20">
        <v>42.63</v>
      </c>
      <c r="R269" s="21" t="s">
        <v>64</v>
      </c>
      <c r="S269" s="20">
        <v>900</v>
      </c>
      <c r="T269" s="20">
        <v>562.5</v>
      </c>
      <c r="U269" s="20">
        <v>0</v>
      </c>
      <c r="V269" s="20">
        <v>0</v>
      </c>
      <c r="W269" s="20">
        <v>2600</v>
      </c>
      <c r="X269" s="20">
        <v>0</v>
      </c>
      <c r="Y269" s="20">
        <v>0</v>
      </c>
      <c r="Z269" s="20">
        <v>6827.5</v>
      </c>
      <c r="AA269" s="20">
        <v>10890</v>
      </c>
      <c r="AB269" s="20">
        <v>11790</v>
      </c>
      <c r="AC269" s="20">
        <v>900</v>
      </c>
      <c r="AD269" s="20">
        <v>7.63</v>
      </c>
    </row>
    <row r="270" spans="1:30" x14ac:dyDescent="0.25">
      <c r="A270" s="21" t="s">
        <v>65</v>
      </c>
      <c r="B270" s="20">
        <v>2954.3</v>
      </c>
      <c r="C270" s="20">
        <v>35337.4</v>
      </c>
      <c r="D270" s="20">
        <v>0</v>
      </c>
      <c r="E270" s="20">
        <v>5128.5</v>
      </c>
      <c r="F270" s="20">
        <v>2099.6</v>
      </c>
      <c r="G270" s="20">
        <v>0</v>
      </c>
      <c r="H270" s="20">
        <v>0</v>
      </c>
      <c r="I270" s="20">
        <v>4847.3999999999996</v>
      </c>
      <c r="J270" s="20">
        <v>50367.3</v>
      </c>
      <c r="K270" s="20">
        <v>43900</v>
      </c>
      <c r="L270" s="20">
        <v>-6467.3</v>
      </c>
      <c r="M270" s="20">
        <v>-14.73</v>
      </c>
      <c r="R270" s="21" t="s">
        <v>65</v>
      </c>
      <c r="S270" s="20">
        <v>40387</v>
      </c>
      <c r="T270" s="20">
        <v>562.5</v>
      </c>
      <c r="U270" s="20">
        <v>2767.5</v>
      </c>
      <c r="V270" s="20">
        <v>10000</v>
      </c>
      <c r="W270" s="20">
        <v>2600</v>
      </c>
      <c r="X270" s="20">
        <v>0</v>
      </c>
      <c r="Y270" s="20">
        <v>0</v>
      </c>
      <c r="Z270" s="20">
        <v>6827.5</v>
      </c>
      <c r="AA270" s="20">
        <v>63144.5</v>
      </c>
      <c r="AB270" s="20">
        <v>43900</v>
      </c>
      <c r="AC270" s="20">
        <v>-19244.5</v>
      </c>
      <c r="AD270" s="20">
        <v>-43.84</v>
      </c>
    </row>
    <row r="271" spans="1:30" x14ac:dyDescent="0.25">
      <c r="A271" s="21" t="s">
        <v>66</v>
      </c>
      <c r="B271" s="20">
        <v>2954.3</v>
      </c>
      <c r="C271" s="20">
        <v>0</v>
      </c>
      <c r="D271" s="20">
        <v>0</v>
      </c>
      <c r="E271" s="20">
        <v>0</v>
      </c>
      <c r="F271" s="20">
        <v>0</v>
      </c>
      <c r="G271" s="20">
        <v>0</v>
      </c>
      <c r="H271" s="20">
        <v>0</v>
      </c>
      <c r="I271" s="20">
        <v>20439.5</v>
      </c>
      <c r="J271" s="20">
        <v>23393.8</v>
      </c>
      <c r="K271" s="20">
        <v>20390</v>
      </c>
      <c r="L271" s="20">
        <v>-3003.8</v>
      </c>
      <c r="M271" s="20">
        <v>-14.73</v>
      </c>
      <c r="R271" s="21" t="s">
        <v>66</v>
      </c>
      <c r="S271" s="20">
        <v>900</v>
      </c>
      <c r="T271" s="20">
        <v>562.5</v>
      </c>
      <c r="U271" s="20">
        <v>2767.5</v>
      </c>
      <c r="V271" s="20">
        <v>0</v>
      </c>
      <c r="W271" s="20">
        <v>0</v>
      </c>
      <c r="X271" s="20">
        <v>0</v>
      </c>
      <c r="Y271" s="20">
        <v>0</v>
      </c>
      <c r="Z271" s="20">
        <v>16160</v>
      </c>
      <c r="AA271" s="20">
        <v>20390</v>
      </c>
      <c r="AB271" s="20">
        <v>20390</v>
      </c>
      <c r="AC271" s="20">
        <v>0</v>
      </c>
      <c r="AD271" s="20">
        <v>0</v>
      </c>
    </row>
    <row r="272" spans="1:30" x14ac:dyDescent="0.25">
      <c r="A272" s="21" t="s">
        <v>67</v>
      </c>
      <c r="B272" s="20">
        <v>2954.3</v>
      </c>
      <c r="C272" s="20">
        <v>0</v>
      </c>
      <c r="D272" s="20">
        <v>0</v>
      </c>
      <c r="E272" s="20">
        <v>0</v>
      </c>
      <c r="F272" s="20">
        <v>0</v>
      </c>
      <c r="G272" s="20">
        <v>0</v>
      </c>
      <c r="H272" s="20">
        <v>0</v>
      </c>
      <c r="I272" s="20">
        <v>12798.3</v>
      </c>
      <c r="J272" s="20">
        <v>15752.7</v>
      </c>
      <c r="K272" s="20">
        <v>13730</v>
      </c>
      <c r="L272" s="20">
        <v>-2022.7</v>
      </c>
      <c r="M272" s="20">
        <v>-14.73</v>
      </c>
      <c r="R272" s="21" t="s">
        <v>67</v>
      </c>
      <c r="S272" s="20">
        <v>900</v>
      </c>
      <c r="T272" s="20">
        <v>0</v>
      </c>
      <c r="U272" s="20">
        <v>0</v>
      </c>
      <c r="V272" s="20">
        <v>0</v>
      </c>
      <c r="W272" s="20">
        <v>0</v>
      </c>
      <c r="X272" s="20">
        <v>0</v>
      </c>
      <c r="Y272" s="20">
        <v>0</v>
      </c>
      <c r="Z272" s="20">
        <v>12830</v>
      </c>
      <c r="AA272" s="20">
        <v>13730</v>
      </c>
      <c r="AB272" s="20">
        <v>13730</v>
      </c>
      <c r="AC272" s="20">
        <v>0</v>
      </c>
      <c r="AD272" s="20">
        <v>0</v>
      </c>
    </row>
    <row r="273" spans="1:30" x14ac:dyDescent="0.25">
      <c r="A273" s="21" t="s">
        <v>68</v>
      </c>
      <c r="B273" s="20">
        <v>2954.3</v>
      </c>
      <c r="C273" s="20">
        <v>0</v>
      </c>
      <c r="D273" s="20">
        <v>0</v>
      </c>
      <c r="E273" s="20">
        <v>0</v>
      </c>
      <c r="F273" s="20">
        <v>1491.5</v>
      </c>
      <c r="G273" s="20">
        <v>0</v>
      </c>
      <c r="H273" s="20">
        <v>7497.7</v>
      </c>
      <c r="I273" s="20">
        <v>4847.3999999999996</v>
      </c>
      <c r="J273" s="20">
        <v>16791</v>
      </c>
      <c r="K273" s="20">
        <v>29270</v>
      </c>
      <c r="L273" s="20">
        <v>12479</v>
      </c>
      <c r="M273" s="20">
        <v>42.63</v>
      </c>
      <c r="R273" s="21" t="s">
        <v>68</v>
      </c>
      <c r="S273" s="20">
        <v>900</v>
      </c>
      <c r="T273" s="20">
        <v>562.5</v>
      </c>
      <c r="U273" s="20">
        <v>2767.5</v>
      </c>
      <c r="V273" s="20">
        <v>0</v>
      </c>
      <c r="W273" s="20">
        <v>2600</v>
      </c>
      <c r="X273" s="20">
        <v>0</v>
      </c>
      <c r="Y273" s="20">
        <v>15612.5</v>
      </c>
      <c r="Z273" s="20">
        <v>6827.5</v>
      </c>
      <c r="AA273" s="20">
        <v>29270</v>
      </c>
      <c r="AB273" s="20">
        <v>29270</v>
      </c>
      <c r="AC273" s="20">
        <v>0</v>
      </c>
      <c r="AD273" s="20">
        <v>0</v>
      </c>
    </row>
    <row r="274" spans="1:30" x14ac:dyDescent="0.25">
      <c r="A274" s="21" t="s">
        <v>69</v>
      </c>
      <c r="B274" s="20">
        <v>0</v>
      </c>
      <c r="C274" s="20">
        <v>0</v>
      </c>
      <c r="D274" s="20">
        <v>0</v>
      </c>
      <c r="E274" s="20">
        <v>5128.5</v>
      </c>
      <c r="F274" s="20">
        <v>1491.5</v>
      </c>
      <c r="G274" s="20">
        <v>0</v>
      </c>
      <c r="H274" s="20">
        <v>0</v>
      </c>
      <c r="I274" s="20">
        <v>4847.3999999999996</v>
      </c>
      <c r="J274" s="20">
        <v>11467.5</v>
      </c>
      <c r="K274" s="20">
        <v>19990</v>
      </c>
      <c r="L274" s="20">
        <v>8522.5</v>
      </c>
      <c r="M274" s="20">
        <v>42.63</v>
      </c>
      <c r="R274" s="21" t="s">
        <v>69</v>
      </c>
      <c r="S274" s="20">
        <v>0</v>
      </c>
      <c r="T274" s="20">
        <v>562.5</v>
      </c>
      <c r="U274" s="20">
        <v>0</v>
      </c>
      <c r="V274" s="20">
        <v>10000</v>
      </c>
      <c r="W274" s="20">
        <v>2600</v>
      </c>
      <c r="X274" s="20">
        <v>0</v>
      </c>
      <c r="Y274" s="20">
        <v>0</v>
      </c>
      <c r="Z274" s="20">
        <v>6827.5</v>
      </c>
      <c r="AA274" s="20">
        <v>19990</v>
      </c>
      <c r="AB274" s="20">
        <v>19990</v>
      </c>
      <c r="AC274" s="20">
        <v>0</v>
      </c>
      <c r="AD274" s="20">
        <v>0</v>
      </c>
    </row>
    <row r="275" spans="1:30" x14ac:dyDescent="0.25">
      <c r="A275" s="21" t="s">
        <v>70</v>
      </c>
      <c r="B275" s="20">
        <v>0</v>
      </c>
      <c r="C275" s="20">
        <v>0</v>
      </c>
      <c r="D275" s="20">
        <v>0</v>
      </c>
      <c r="E275" s="20">
        <v>0</v>
      </c>
      <c r="F275" s="20">
        <v>0</v>
      </c>
      <c r="G275" s="20">
        <v>0</v>
      </c>
      <c r="H275" s="20">
        <v>0</v>
      </c>
      <c r="I275" s="20">
        <v>2317.6</v>
      </c>
      <c r="J275" s="20">
        <v>2317.6</v>
      </c>
      <c r="K275" s="20">
        <v>4040</v>
      </c>
      <c r="L275" s="20">
        <v>1722.4</v>
      </c>
      <c r="M275" s="20">
        <v>42.63</v>
      </c>
      <c r="R275" s="21" t="s">
        <v>70</v>
      </c>
      <c r="S275" s="20">
        <v>0</v>
      </c>
      <c r="T275" s="20">
        <v>0</v>
      </c>
      <c r="U275" s="20">
        <v>0</v>
      </c>
      <c r="V275" s="20">
        <v>0</v>
      </c>
      <c r="W275" s="20">
        <v>0</v>
      </c>
      <c r="X275" s="20">
        <v>0</v>
      </c>
      <c r="Y275" s="20">
        <v>0</v>
      </c>
      <c r="Z275" s="20">
        <v>4040</v>
      </c>
      <c r="AA275" s="20">
        <v>4040</v>
      </c>
      <c r="AB275" s="20">
        <v>4040</v>
      </c>
      <c r="AC275" s="20">
        <v>0</v>
      </c>
      <c r="AD275" s="20">
        <v>0</v>
      </c>
    </row>
    <row r="277" spans="1:30" ht="30" x14ac:dyDescent="0.25">
      <c r="A277" s="22" t="s">
        <v>92</v>
      </c>
      <c r="B277" s="23">
        <v>73457</v>
      </c>
      <c r="R277" s="22" t="s">
        <v>92</v>
      </c>
      <c r="S277" s="23">
        <v>88089.5</v>
      </c>
    </row>
    <row r="278" spans="1:30" ht="30" x14ac:dyDescent="0.25">
      <c r="A278" s="22" t="s">
        <v>145</v>
      </c>
      <c r="B278" s="23">
        <v>2317.6</v>
      </c>
      <c r="R278" s="22" t="s">
        <v>145</v>
      </c>
      <c r="S278" s="23">
        <v>4040</v>
      </c>
    </row>
    <row r="279" spans="1:30" ht="30" x14ac:dyDescent="0.25">
      <c r="A279" s="22" t="s">
        <v>94</v>
      </c>
      <c r="B279" s="23">
        <v>212689.9</v>
      </c>
      <c r="R279" s="22" t="s">
        <v>94</v>
      </c>
      <c r="S279" s="23">
        <v>312689</v>
      </c>
    </row>
    <row r="280" spans="1:30" ht="30" x14ac:dyDescent="0.25">
      <c r="A280" s="22" t="s">
        <v>95</v>
      </c>
      <c r="B280" s="23">
        <v>212690</v>
      </c>
      <c r="R280" s="22" t="s">
        <v>95</v>
      </c>
      <c r="S280" s="23">
        <v>312689</v>
      </c>
    </row>
    <row r="281" spans="1:30" ht="45" x14ac:dyDescent="0.25">
      <c r="A281" s="22" t="s">
        <v>96</v>
      </c>
      <c r="B281" s="23">
        <v>-0.1</v>
      </c>
      <c r="R281" s="22" t="s">
        <v>96</v>
      </c>
      <c r="S281" s="23">
        <v>0</v>
      </c>
    </row>
    <row r="282" spans="1:30" ht="45" x14ac:dyDescent="0.25">
      <c r="A282" s="22" t="s">
        <v>97</v>
      </c>
      <c r="B282" s="23"/>
      <c r="R282" s="22" t="s">
        <v>97</v>
      </c>
      <c r="S282" s="23"/>
    </row>
    <row r="283" spans="1:30" ht="45" x14ac:dyDescent="0.25">
      <c r="A283" s="22" t="s">
        <v>98</v>
      </c>
      <c r="B283" s="23"/>
      <c r="R283" s="22" t="s">
        <v>98</v>
      </c>
      <c r="S283" s="23"/>
    </row>
    <row r="284" spans="1:30" ht="45" x14ac:dyDescent="0.25">
      <c r="A284" s="22" t="s">
        <v>99</v>
      </c>
      <c r="B284" s="23">
        <v>0</v>
      </c>
      <c r="R284" s="22" t="s">
        <v>99</v>
      </c>
      <c r="S284" s="23">
        <v>0</v>
      </c>
    </row>
    <row r="286" spans="1:30" x14ac:dyDescent="0.25">
      <c r="A286" s="24" t="s">
        <v>100</v>
      </c>
      <c r="R286" s="24" t="s">
        <v>100</v>
      </c>
    </row>
    <row r="288" spans="1:30" x14ac:dyDescent="0.25">
      <c r="A288" t="s">
        <v>101</v>
      </c>
      <c r="R288" t="s">
        <v>101</v>
      </c>
    </row>
    <row r="289" spans="1:29" x14ac:dyDescent="0.25">
      <c r="A289" t="s">
        <v>103</v>
      </c>
      <c r="R289" t="s">
        <v>103</v>
      </c>
    </row>
    <row r="295" spans="1:29" ht="45" x14ac:dyDescent="0.25">
      <c r="A295" s="18" t="s">
        <v>44</v>
      </c>
      <c r="B295" s="19">
        <v>2708324</v>
      </c>
      <c r="C295" s="18" t="s">
        <v>45</v>
      </c>
      <c r="D295" s="19">
        <v>11</v>
      </c>
      <c r="E295" s="18" t="s">
        <v>46</v>
      </c>
      <c r="F295" s="19">
        <v>8</v>
      </c>
      <c r="G295" s="18" t="s">
        <v>47</v>
      </c>
      <c r="H295" s="19">
        <v>11</v>
      </c>
      <c r="I295" s="18" t="s">
        <v>48</v>
      </c>
      <c r="J295" s="19">
        <v>0</v>
      </c>
      <c r="K295" s="18" t="s">
        <v>49</v>
      </c>
      <c r="L295" s="19" t="s">
        <v>279</v>
      </c>
      <c r="R295" s="18" t="s">
        <v>44</v>
      </c>
      <c r="S295" s="19">
        <v>5627958</v>
      </c>
      <c r="T295" s="18" t="s">
        <v>45</v>
      </c>
      <c r="U295" s="19">
        <v>11</v>
      </c>
      <c r="V295" s="18" t="s">
        <v>46</v>
      </c>
      <c r="W295" s="19">
        <v>8</v>
      </c>
      <c r="X295" s="18" t="s">
        <v>47</v>
      </c>
      <c r="Y295" s="19">
        <v>11</v>
      </c>
      <c r="Z295" s="18" t="s">
        <v>48</v>
      </c>
      <c r="AA295" s="19">
        <v>0</v>
      </c>
      <c r="AB295" s="18" t="s">
        <v>49</v>
      </c>
      <c r="AC295" s="19" t="s">
        <v>291</v>
      </c>
    </row>
    <row r="297" spans="1:29" x14ac:dyDescent="0.25">
      <c r="A297" s="20" t="s">
        <v>50</v>
      </c>
      <c r="B297" s="21" t="s">
        <v>51</v>
      </c>
      <c r="C297" s="21" t="s">
        <v>52</v>
      </c>
      <c r="D297" s="21" t="s">
        <v>53</v>
      </c>
      <c r="E297" s="21" t="s">
        <v>54</v>
      </c>
      <c r="F297" s="21" t="s">
        <v>55</v>
      </c>
      <c r="G297" s="21" t="s">
        <v>56</v>
      </c>
      <c r="H297" s="21" t="s">
        <v>57</v>
      </c>
      <c r="I297" s="21" t="s">
        <v>58</v>
      </c>
      <c r="J297" s="21" t="s">
        <v>59</v>
      </c>
      <c r="R297" s="20" t="s">
        <v>50</v>
      </c>
      <c r="S297" s="21" t="s">
        <v>51</v>
      </c>
      <c r="T297" s="21" t="s">
        <v>52</v>
      </c>
      <c r="U297" s="21" t="s">
        <v>53</v>
      </c>
      <c r="V297" s="21" t="s">
        <v>54</v>
      </c>
      <c r="W297" s="21" t="s">
        <v>55</v>
      </c>
      <c r="X297" s="21" t="s">
        <v>56</v>
      </c>
      <c r="Y297" s="21" t="s">
        <v>57</v>
      </c>
      <c r="Z297" s="21" t="s">
        <v>58</v>
      </c>
      <c r="AA297" s="21" t="s">
        <v>59</v>
      </c>
    </row>
    <row r="298" spans="1:29" x14ac:dyDescent="0.25">
      <c r="A298" s="21" t="s">
        <v>60</v>
      </c>
      <c r="B298" s="20">
        <v>4</v>
      </c>
      <c r="C298" s="20">
        <v>9</v>
      </c>
      <c r="D298" s="20">
        <v>7</v>
      </c>
      <c r="E298" s="20">
        <v>5</v>
      </c>
      <c r="F298" s="20">
        <v>8</v>
      </c>
      <c r="G298" s="20">
        <v>1</v>
      </c>
      <c r="H298" s="20">
        <v>8</v>
      </c>
      <c r="I298" s="20">
        <v>9</v>
      </c>
      <c r="J298" s="20">
        <v>13600</v>
      </c>
      <c r="R298" s="21" t="s">
        <v>60</v>
      </c>
      <c r="S298" s="20">
        <v>4</v>
      </c>
      <c r="T298" s="20">
        <v>9</v>
      </c>
      <c r="U298" s="20">
        <v>7</v>
      </c>
      <c r="V298" s="20">
        <v>5</v>
      </c>
      <c r="W298" s="20">
        <v>8</v>
      </c>
      <c r="X298" s="20">
        <v>1</v>
      </c>
      <c r="Y298" s="20">
        <v>8</v>
      </c>
      <c r="Z298" s="20">
        <v>9</v>
      </c>
      <c r="AA298" s="20">
        <v>13600</v>
      </c>
    </row>
    <row r="299" spans="1:29" x14ac:dyDescent="0.25">
      <c r="A299" s="21" t="s">
        <v>61</v>
      </c>
      <c r="B299" s="20">
        <v>4</v>
      </c>
      <c r="C299" s="20">
        <v>2</v>
      </c>
      <c r="D299" s="20">
        <v>2</v>
      </c>
      <c r="E299" s="20">
        <v>5</v>
      </c>
      <c r="F299" s="20">
        <v>4</v>
      </c>
      <c r="G299" s="20">
        <v>1</v>
      </c>
      <c r="H299" s="20">
        <v>4</v>
      </c>
      <c r="I299" s="20">
        <v>2</v>
      </c>
      <c r="J299" s="20">
        <v>22990</v>
      </c>
      <c r="R299" s="21" t="s">
        <v>61</v>
      </c>
      <c r="S299" s="20">
        <v>4</v>
      </c>
      <c r="T299" s="20">
        <v>2</v>
      </c>
      <c r="U299" s="20">
        <v>2</v>
      </c>
      <c r="V299" s="20">
        <v>5</v>
      </c>
      <c r="W299" s="20">
        <v>4</v>
      </c>
      <c r="X299" s="20">
        <v>1</v>
      </c>
      <c r="Y299" s="20">
        <v>4</v>
      </c>
      <c r="Z299" s="20">
        <v>2</v>
      </c>
      <c r="AA299" s="20">
        <v>22990</v>
      </c>
    </row>
    <row r="300" spans="1:29" x14ac:dyDescent="0.25">
      <c r="A300" s="21" t="s">
        <v>62</v>
      </c>
      <c r="B300" s="20">
        <v>4</v>
      </c>
      <c r="C300" s="20">
        <v>2</v>
      </c>
      <c r="D300" s="20">
        <v>2</v>
      </c>
      <c r="E300" s="20">
        <v>2</v>
      </c>
      <c r="F300" s="20">
        <v>1</v>
      </c>
      <c r="G300" s="20">
        <v>1</v>
      </c>
      <c r="H300" s="20">
        <v>4</v>
      </c>
      <c r="I300" s="20">
        <v>3</v>
      </c>
      <c r="J300" s="20">
        <v>32990</v>
      </c>
      <c r="R300" s="21" t="s">
        <v>62</v>
      </c>
      <c r="S300" s="20">
        <v>4</v>
      </c>
      <c r="T300" s="20">
        <v>2</v>
      </c>
      <c r="U300" s="20">
        <v>2</v>
      </c>
      <c r="V300" s="20">
        <v>2</v>
      </c>
      <c r="W300" s="20">
        <v>1</v>
      </c>
      <c r="X300" s="20">
        <v>1</v>
      </c>
      <c r="Y300" s="20">
        <v>4</v>
      </c>
      <c r="Z300" s="20">
        <v>3</v>
      </c>
      <c r="AA300" s="20">
        <v>32990</v>
      </c>
    </row>
    <row r="301" spans="1:29" x14ac:dyDescent="0.25">
      <c r="A301" s="21" t="s">
        <v>63</v>
      </c>
      <c r="B301" s="20">
        <v>1</v>
      </c>
      <c r="C301" s="20">
        <v>2</v>
      </c>
      <c r="D301" s="20">
        <v>2</v>
      </c>
      <c r="E301" s="20">
        <v>2</v>
      </c>
      <c r="F301" s="20">
        <v>1</v>
      </c>
      <c r="G301" s="20">
        <v>1</v>
      </c>
      <c r="H301" s="20">
        <v>1</v>
      </c>
      <c r="I301" s="20">
        <v>5</v>
      </c>
      <c r="J301" s="20">
        <v>47990</v>
      </c>
      <c r="R301" s="21" t="s">
        <v>63</v>
      </c>
      <c r="S301" s="20">
        <v>1</v>
      </c>
      <c r="T301" s="20">
        <v>2</v>
      </c>
      <c r="U301" s="20">
        <v>2</v>
      </c>
      <c r="V301" s="20">
        <v>2</v>
      </c>
      <c r="W301" s="20">
        <v>1</v>
      </c>
      <c r="X301" s="20">
        <v>1</v>
      </c>
      <c r="Y301" s="20">
        <v>1</v>
      </c>
      <c r="Z301" s="20">
        <v>5</v>
      </c>
      <c r="AA301" s="20">
        <v>47990</v>
      </c>
    </row>
    <row r="302" spans="1:29" x14ac:dyDescent="0.25">
      <c r="A302" s="21" t="s">
        <v>64</v>
      </c>
      <c r="B302" s="20">
        <v>4</v>
      </c>
      <c r="C302" s="20">
        <v>8</v>
      </c>
      <c r="D302" s="20">
        <v>8</v>
      </c>
      <c r="E302" s="20">
        <v>5</v>
      </c>
      <c r="F302" s="20">
        <v>4</v>
      </c>
      <c r="G302" s="20">
        <v>10</v>
      </c>
      <c r="H302" s="20">
        <v>8</v>
      </c>
      <c r="I302" s="20">
        <v>10</v>
      </c>
      <c r="J302" s="20">
        <v>0</v>
      </c>
      <c r="R302" s="21" t="s">
        <v>64</v>
      </c>
      <c r="S302" s="20">
        <v>4</v>
      </c>
      <c r="T302" s="20">
        <v>8</v>
      </c>
      <c r="U302" s="20">
        <v>8</v>
      </c>
      <c r="V302" s="20">
        <v>5</v>
      </c>
      <c r="W302" s="20">
        <v>4</v>
      </c>
      <c r="X302" s="20">
        <v>10</v>
      </c>
      <c r="Y302" s="20">
        <v>8</v>
      </c>
      <c r="Z302" s="20">
        <v>10</v>
      </c>
      <c r="AA302" s="20">
        <v>99999</v>
      </c>
    </row>
    <row r="303" spans="1:29" x14ac:dyDescent="0.25">
      <c r="A303" s="21" t="s">
        <v>65</v>
      </c>
      <c r="B303" s="20">
        <v>1</v>
      </c>
      <c r="C303" s="20">
        <v>1</v>
      </c>
      <c r="D303" s="20">
        <v>1</v>
      </c>
      <c r="E303" s="20">
        <v>1</v>
      </c>
      <c r="F303" s="20">
        <v>1</v>
      </c>
      <c r="G303" s="20">
        <v>1</v>
      </c>
      <c r="H303" s="20">
        <v>3</v>
      </c>
      <c r="I303" s="20">
        <v>6</v>
      </c>
      <c r="J303" s="20">
        <v>43900</v>
      </c>
      <c r="R303" s="21" t="s">
        <v>65</v>
      </c>
      <c r="S303" s="20">
        <v>1</v>
      </c>
      <c r="T303" s="20">
        <v>1</v>
      </c>
      <c r="U303" s="20">
        <v>1</v>
      </c>
      <c r="V303" s="20">
        <v>1</v>
      </c>
      <c r="W303" s="20">
        <v>1</v>
      </c>
      <c r="X303" s="20">
        <v>1</v>
      </c>
      <c r="Y303" s="20">
        <v>3</v>
      </c>
      <c r="Z303" s="20">
        <v>6</v>
      </c>
      <c r="AA303" s="20">
        <v>43900</v>
      </c>
    </row>
    <row r="304" spans="1:29" x14ac:dyDescent="0.25">
      <c r="A304" s="21" t="s">
        <v>66</v>
      </c>
      <c r="B304" s="20">
        <v>4</v>
      </c>
      <c r="C304" s="20">
        <v>2</v>
      </c>
      <c r="D304" s="20">
        <v>2</v>
      </c>
      <c r="E304" s="20">
        <v>5</v>
      </c>
      <c r="F304" s="20">
        <v>8</v>
      </c>
      <c r="G304" s="20">
        <v>1</v>
      </c>
      <c r="H304" s="20">
        <v>4</v>
      </c>
      <c r="I304" s="20">
        <v>1</v>
      </c>
      <c r="J304" s="20">
        <v>20390</v>
      </c>
      <c r="R304" s="21" t="s">
        <v>66</v>
      </c>
      <c r="S304" s="20">
        <v>4</v>
      </c>
      <c r="T304" s="20">
        <v>2</v>
      </c>
      <c r="U304" s="20">
        <v>2</v>
      </c>
      <c r="V304" s="20">
        <v>5</v>
      </c>
      <c r="W304" s="20">
        <v>8</v>
      </c>
      <c r="X304" s="20">
        <v>1</v>
      </c>
      <c r="Y304" s="20">
        <v>4</v>
      </c>
      <c r="Z304" s="20">
        <v>1</v>
      </c>
      <c r="AA304" s="20">
        <v>20390</v>
      </c>
    </row>
    <row r="305" spans="1:27" x14ac:dyDescent="0.25">
      <c r="A305" s="21" t="s">
        <v>67</v>
      </c>
      <c r="B305" s="20">
        <v>3</v>
      </c>
      <c r="C305" s="20">
        <v>9</v>
      </c>
      <c r="D305" s="20">
        <v>8</v>
      </c>
      <c r="E305" s="20">
        <v>5</v>
      </c>
      <c r="F305" s="20">
        <v>8</v>
      </c>
      <c r="G305" s="20">
        <v>1</v>
      </c>
      <c r="H305" s="20">
        <v>8</v>
      </c>
      <c r="I305" s="20">
        <v>4</v>
      </c>
      <c r="J305" s="20">
        <v>13730</v>
      </c>
      <c r="R305" s="21" t="s">
        <v>67</v>
      </c>
      <c r="S305" s="20">
        <v>3</v>
      </c>
      <c r="T305" s="20">
        <v>9</v>
      </c>
      <c r="U305" s="20">
        <v>8</v>
      </c>
      <c r="V305" s="20">
        <v>5</v>
      </c>
      <c r="W305" s="20">
        <v>8</v>
      </c>
      <c r="X305" s="20">
        <v>1</v>
      </c>
      <c r="Y305" s="20">
        <v>8</v>
      </c>
      <c r="Z305" s="20">
        <v>4</v>
      </c>
      <c r="AA305" s="20">
        <v>13730</v>
      </c>
    </row>
    <row r="306" spans="1:27" x14ac:dyDescent="0.25">
      <c r="A306" s="21" t="s">
        <v>68</v>
      </c>
      <c r="B306" s="20">
        <v>4</v>
      </c>
      <c r="C306" s="20">
        <v>2</v>
      </c>
      <c r="D306" s="20">
        <v>2</v>
      </c>
      <c r="E306" s="20">
        <v>5</v>
      </c>
      <c r="F306" s="20">
        <v>4</v>
      </c>
      <c r="G306" s="20">
        <v>1</v>
      </c>
      <c r="H306" s="20">
        <v>1</v>
      </c>
      <c r="I306" s="20">
        <v>8</v>
      </c>
      <c r="J306" s="20">
        <v>29270</v>
      </c>
      <c r="R306" s="21" t="s">
        <v>68</v>
      </c>
      <c r="S306" s="20">
        <v>4</v>
      </c>
      <c r="T306" s="20">
        <v>2</v>
      </c>
      <c r="U306" s="20">
        <v>2</v>
      </c>
      <c r="V306" s="20">
        <v>5</v>
      </c>
      <c r="W306" s="20">
        <v>4</v>
      </c>
      <c r="X306" s="20">
        <v>1</v>
      </c>
      <c r="Y306" s="20">
        <v>1</v>
      </c>
      <c r="Z306" s="20">
        <v>8</v>
      </c>
      <c r="AA306" s="20">
        <v>29270</v>
      </c>
    </row>
    <row r="307" spans="1:27" x14ac:dyDescent="0.25">
      <c r="A307" s="21" t="s">
        <v>69</v>
      </c>
      <c r="B307" s="20">
        <v>10</v>
      </c>
      <c r="C307" s="20">
        <v>7</v>
      </c>
      <c r="D307" s="20">
        <v>8</v>
      </c>
      <c r="E307" s="20">
        <v>2</v>
      </c>
      <c r="F307" s="20">
        <v>4</v>
      </c>
      <c r="G307" s="20">
        <v>1</v>
      </c>
      <c r="H307" s="20">
        <v>4</v>
      </c>
      <c r="I307" s="20">
        <v>7</v>
      </c>
      <c r="J307" s="20">
        <v>19990</v>
      </c>
      <c r="R307" s="21" t="s">
        <v>69</v>
      </c>
      <c r="S307" s="20">
        <v>10</v>
      </c>
      <c r="T307" s="20">
        <v>7</v>
      </c>
      <c r="U307" s="20">
        <v>8</v>
      </c>
      <c r="V307" s="20">
        <v>2</v>
      </c>
      <c r="W307" s="20">
        <v>4</v>
      </c>
      <c r="X307" s="20">
        <v>1</v>
      </c>
      <c r="Y307" s="20">
        <v>4</v>
      </c>
      <c r="Z307" s="20">
        <v>7</v>
      </c>
      <c r="AA307" s="20">
        <v>19990</v>
      </c>
    </row>
    <row r="308" spans="1:27" x14ac:dyDescent="0.25">
      <c r="A308" s="21" t="s">
        <v>70</v>
      </c>
      <c r="B308" s="20">
        <v>10</v>
      </c>
      <c r="C308" s="20">
        <v>11</v>
      </c>
      <c r="D308" s="20">
        <v>8</v>
      </c>
      <c r="E308" s="20">
        <v>5</v>
      </c>
      <c r="F308" s="20">
        <v>11</v>
      </c>
      <c r="G308" s="20">
        <v>10</v>
      </c>
      <c r="H308" s="20">
        <v>8</v>
      </c>
      <c r="I308" s="20">
        <v>11</v>
      </c>
      <c r="J308" s="20">
        <v>4040</v>
      </c>
      <c r="R308" s="21" t="s">
        <v>70</v>
      </c>
      <c r="S308" s="20">
        <v>10</v>
      </c>
      <c r="T308" s="20">
        <v>11</v>
      </c>
      <c r="U308" s="20">
        <v>8</v>
      </c>
      <c r="V308" s="20">
        <v>5</v>
      </c>
      <c r="W308" s="20">
        <v>11</v>
      </c>
      <c r="X308" s="20">
        <v>10</v>
      </c>
      <c r="Y308" s="20">
        <v>8</v>
      </c>
      <c r="Z308" s="20">
        <v>11</v>
      </c>
      <c r="AA308" s="20">
        <v>4040</v>
      </c>
    </row>
    <row r="310" spans="1:27" ht="30" x14ac:dyDescent="0.25">
      <c r="A310" s="20" t="s">
        <v>72</v>
      </c>
      <c r="B310" s="21" t="s">
        <v>51</v>
      </c>
      <c r="C310" s="21" t="s">
        <v>52</v>
      </c>
      <c r="D310" s="21" t="s">
        <v>53</v>
      </c>
      <c r="E310" s="21" t="s">
        <v>54</v>
      </c>
      <c r="F310" s="21" t="s">
        <v>55</v>
      </c>
      <c r="G310" s="21" t="s">
        <v>56</v>
      </c>
      <c r="H310" s="21" t="s">
        <v>57</v>
      </c>
      <c r="I310" s="21" t="s">
        <v>58</v>
      </c>
      <c r="R310" s="20" t="s">
        <v>72</v>
      </c>
      <c r="S310" s="21" t="s">
        <v>51</v>
      </c>
      <c r="T310" s="21" t="s">
        <v>52</v>
      </c>
      <c r="U310" s="21" t="s">
        <v>53</v>
      </c>
      <c r="V310" s="21" t="s">
        <v>54</v>
      </c>
      <c r="W310" s="21" t="s">
        <v>55</v>
      </c>
      <c r="X310" s="21" t="s">
        <v>56</v>
      </c>
      <c r="Y310" s="21" t="s">
        <v>57</v>
      </c>
      <c r="Z310" s="21" t="s">
        <v>58</v>
      </c>
    </row>
    <row r="311" spans="1:27" ht="60" x14ac:dyDescent="0.25">
      <c r="A311" s="21" t="s">
        <v>73</v>
      </c>
      <c r="B311" s="20" t="s">
        <v>280</v>
      </c>
      <c r="C311" s="20" t="s">
        <v>281</v>
      </c>
      <c r="D311" s="20" t="s">
        <v>74</v>
      </c>
      <c r="E311" s="20" t="s">
        <v>282</v>
      </c>
      <c r="F311" s="20" t="s">
        <v>283</v>
      </c>
      <c r="G311" s="20" t="s">
        <v>284</v>
      </c>
      <c r="H311" s="20" t="s">
        <v>285</v>
      </c>
      <c r="I311" s="20" t="s">
        <v>286</v>
      </c>
      <c r="R311" s="21" t="s">
        <v>73</v>
      </c>
      <c r="S311" s="20" t="s">
        <v>292</v>
      </c>
      <c r="T311" s="20" t="s">
        <v>293</v>
      </c>
      <c r="U311" s="20" t="s">
        <v>294</v>
      </c>
      <c r="V311" s="20" t="s">
        <v>295</v>
      </c>
      <c r="W311" s="20" t="s">
        <v>296</v>
      </c>
      <c r="X311" s="20" t="s">
        <v>74</v>
      </c>
      <c r="Y311" s="20" t="s">
        <v>297</v>
      </c>
      <c r="Z311" s="20" t="s">
        <v>298</v>
      </c>
    </row>
    <row r="312" spans="1:27" ht="60" x14ac:dyDescent="0.25">
      <c r="A312" s="21" t="s">
        <v>75</v>
      </c>
      <c r="B312" s="20" t="s">
        <v>287</v>
      </c>
      <c r="C312" s="20" t="s">
        <v>121</v>
      </c>
      <c r="D312" s="20" t="s">
        <v>74</v>
      </c>
      <c r="E312" s="20" t="s">
        <v>288</v>
      </c>
      <c r="F312" s="20" t="s">
        <v>74</v>
      </c>
      <c r="G312" s="20" t="s">
        <v>74</v>
      </c>
      <c r="H312" s="20" t="s">
        <v>74</v>
      </c>
      <c r="I312" s="20" t="s">
        <v>286</v>
      </c>
      <c r="R312" s="21" t="s">
        <v>75</v>
      </c>
      <c r="S312" s="20" t="s">
        <v>299</v>
      </c>
      <c r="T312" s="20" t="s">
        <v>293</v>
      </c>
      <c r="U312" s="20" t="s">
        <v>294</v>
      </c>
      <c r="V312" s="20" t="s">
        <v>300</v>
      </c>
      <c r="W312" s="20" t="s">
        <v>301</v>
      </c>
      <c r="X312" s="20" t="s">
        <v>74</v>
      </c>
      <c r="Y312" s="20" t="s">
        <v>74</v>
      </c>
      <c r="Z312" s="20" t="s">
        <v>298</v>
      </c>
    </row>
    <row r="313" spans="1:27" ht="60" x14ac:dyDescent="0.25">
      <c r="A313" s="21" t="s">
        <v>76</v>
      </c>
      <c r="B313" s="20" t="s">
        <v>287</v>
      </c>
      <c r="C313" s="20" t="s">
        <v>74</v>
      </c>
      <c r="D313" s="20" t="s">
        <v>74</v>
      </c>
      <c r="E313" s="20" t="s">
        <v>74</v>
      </c>
      <c r="F313" s="20" t="s">
        <v>74</v>
      </c>
      <c r="G313" s="20" t="s">
        <v>74</v>
      </c>
      <c r="H313" s="20" t="s">
        <v>74</v>
      </c>
      <c r="I313" s="20" t="s">
        <v>286</v>
      </c>
      <c r="R313" s="21" t="s">
        <v>76</v>
      </c>
      <c r="S313" s="20" t="s">
        <v>299</v>
      </c>
      <c r="T313" s="20" t="s">
        <v>293</v>
      </c>
      <c r="U313" s="20" t="s">
        <v>294</v>
      </c>
      <c r="V313" s="20" t="s">
        <v>74</v>
      </c>
      <c r="W313" s="20" t="s">
        <v>301</v>
      </c>
      <c r="X313" s="20" t="s">
        <v>74</v>
      </c>
      <c r="Y313" s="20" t="s">
        <v>74</v>
      </c>
      <c r="Z313" s="20" t="s">
        <v>298</v>
      </c>
    </row>
    <row r="314" spans="1:27" ht="60" x14ac:dyDescent="0.25">
      <c r="A314" s="21" t="s">
        <v>77</v>
      </c>
      <c r="B314" s="20" t="s">
        <v>74</v>
      </c>
      <c r="C314" s="20" t="s">
        <v>74</v>
      </c>
      <c r="D314" s="20" t="s">
        <v>74</v>
      </c>
      <c r="E314" s="20" t="s">
        <v>74</v>
      </c>
      <c r="F314" s="20" t="s">
        <v>74</v>
      </c>
      <c r="G314" s="20" t="s">
        <v>74</v>
      </c>
      <c r="H314" s="20" t="s">
        <v>74</v>
      </c>
      <c r="I314" s="20" t="s">
        <v>289</v>
      </c>
      <c r="R314" s="21" t="s">
        <v>77</v>
      </c>
      <c r="S314" s="20" t="s">
        <v>302</v>
      </c>
      <c r="T314" s="20" t="s">
        <v>293</v>
      </c>
      <c r="U314" s="20" t="s">
        <v>294</v>
      </c>
      <c r="V314" s="20" t="s">
        <v>74</v>
      </c>
      <c r="W314" s="20" t="s">
        <v>301</v>
      </c>
      <c r="X314" s="20" t="s">
        <v>74</v>
      </c>
      <c r="Y314" s="20" t="s">
        <v>74</v>
      </c>
      <c r="Z314" s="20" t="s">
        <v>298</v>
      </c>
    </row>
    <row r="315" spans="1:27" ht="60" x14ac:dyDescent="0.25">
      <c r="A315" s="21" t="s">
        <v>78</v>
      </c>
      <c r="B315" s="20" t="s">
        <v>74</v>
      </c>
      <c r="C315" s="20" t="s">
        <v>74</v>
      </c>
      <c r="D315" s="20" t="s">
        <v>74</v>
      </c>
      <c r="E315" s="20" t="s">
        <v>74</v>
      </c>
      <c r="F315" s="20" t="s">
        <v>74</v>
      </c>
      <c r="G315" s="20" t="s">
        <v>74</v>
      </c>
      <c r="H315" s="20" t="s">
        <v>74</v>
      </c>
      <c r="I315" s="20" t="s">
        <v>289</v>
      </c>
      <c r="R315" s="21" t="s">
        <v>78</v>
      </c>
      <c r="S315" s="20" t="s">
        <v>74</v>
      </c>
      <c r="T315" s="20" t="s">
        <v>293</v>
      </c>
      <c r="U315" s="20" t="s">
        <v>294</v>
      </c>
      <c r="V315" s="20" t="s">
        <v>74</v>
      </c>
      <c r="W315" s="20" t="s">
        <v>74</v>
      </c>
      <c r="X315" s="20" t="s">
        <v>74</v>
      </c>
      <c r="Y315" s="20" t="s">
        <v>74</v>
      </c>
      <c r="Z315" s="20" t="s">
        <v>298</v>
      </c>
    </row>
    <row r="316" spans="1:27" ht="60" x14ac:dyDescent="0.25">
      <c r="A316" s="21" t="s">
        <v>79</v>
      </c>
      <c r="B316" s="20" t="s">
        <v>74</v>
      </c>
      <c r="C316" s="20" t="s">
        <v>74</v>
      </c>
      <c r="D316" s="20" t="s">
        <v>74</v>
      </c>
      <c r="E316" s="20" t="s">
        <v>74</v>
      </c>
      <c r="F316" s="20" t="s">
        <v>74</v>
      </c>
      <c r="G316" s="20" t="s">
        <v>74</v>
      </c>
      <c r="H316" s="20" t="s">
        <v>74</v>
      </c>
      <c r="I316" s="20" t="s">
        <v>289</v>
      </c>
      <c r="R316" s="21" t="s">
        <v>79</v>
      </c>
      <c r="S316" s="20" t="s">
        <v>74</v>
      </c>
      <c r="T316" s="20" t="s">
        <v>293</v>
      </c>
      <c r="U316" s="20" t="s">
        <v>294</v>
      </c>
      <c r="V316" s="20" t="s">
        <v>74</v>
      </c>
      <c r="W316" s="20" t="s">
        <v>74</v>
      </c>
      <c r="X316" s="20" t="s">
        <v>74</v>
      </c>
      <c r="Y316" s="20" t="s">
        <v>74</v>
      </c>
      <c r="Z316" s="20" t="s">
        <v>298</v>
      </c>
    </row>
    <row r="317" spans="1:27" ht="60" x14ac:dyDescent="0.25">
      <c r="A317" s="21" t="s">
        <v>80</v>
      </c>
      <c r="B317" s="20" t="s">
        <v>74</v>
      </c>
      <c r="C317" s="20" t="s">
        <v>74</v>
      </c>
      <c r="D317" s="20" t="s">
        <v>74</v>
      </c>
      <c r="E317" s="20" t="s">
        <v>74</v>
      </c>
      <c r="F317" s="20" t="s">
        <v>74</v>
      </c>
      <c r="G317" s="20" t="s">
        <v>74</v>
      </c>
      <c r="H317" s="20" t="s">
        <v>74</v>
      </c>
      <c r="I317" s="20" t="s">
        <v>289</v>
      </c>
      <c r="R317" s="21" t="s">
        <v>80</v>
      </c>
      <c r="S317" s="20" t="s">
        <v>74</v>
      </c>
      <c r="T317" s="20" t="s">
        <v>293</v>
      </c>
      <c r="U317" s="20" t="s">
        <v>294</v>
      </c>
      <c r="V317" s="20" t="s">
        <v>74</v>
      </c>
      <c r="W317" s="20" t="s">
        <v>74</v>
      </c>
      <c r="X317" s="20" t="s">
        <v>74</v>
      </c>
      <c r="Y317" s="20" t="s">
        <v>74</v>
      </c>
      <c r="Z317" s="20" t="s">
        <v>298</v>
      </c>
    </row>
    <row r="318" spans="1:27" ht="60" x14ac:dyDescent="0.25">
      <c r="A318" s="21" t="s">
        <v>81</v>
      </c>
      <c r="B318" s="20" t="s">
        <v>74</v>
      </c>
      <c r="C318" s="20" t="s">
        <v>74</v>
      </c>
      <c r="D318" s="20" t="s">
        <v>74</v>
      </c>
      <c r="E318" s="20" t="s">
        <v>74</v>
      </c>
      <c r="F318" s="20" t="s">
        <v>74</v>
      </c>
      <c r="G318" s="20" t="s">
        <v>74</v>
      </c>
      <c r="H318" s="20" t="s">
        <v>74</v>
      </c>
      <c r="I318" s="20" t="s">
        <v>289</v>
      </c>
      <c r="R318" s="21" t="s">
        <v>81</v>
      </c>
      <c r="S318" s="20" t="s">
        <v>74</v>
      </c>
      <c r="T318" s="20" t="s">
        <v>293</v>
      </c>
      <c r="U318" s="20" t="s">
        <v>294</v>
      </c>
      <c r="V318" s="20" t="s">
        <v>74</v>
      </c>
      <c r="W318" s="20" t="s">
        <v>74</v>
      </c>
      <c r="X318" s="20" t="s">
        <v>74</v>
      </c>
      <c r="Y318" s="20" t="s">
        <v>74</v>
      </c>
      <c r="Z318" s="20" t="s">
        <v>298</v>
      </c>
    </row>
    <row r="319" spans="1:27" ht="45" x14ac:dyDescent="0.25">
      <c r="A319" s="21" t="s">
        <v>82</v>
      </c>
      <c r="B319" s="20" t="s">
        <v>74</v>
      </c>
      <c r="C319" s="20" t="s">
        <v>74</v>
      </c>
      <c r="D319" s="20" t="s">
        <v>74</v>
      </c>
      <c r="E319" s="20" t="s">
        <v>74</v>
      </c>
      <c r="F319" s="20" t="s">
        <v>74</v>
      </c>
      <c r="G319" s="20" t="s">
        <v>74</v>
      </c>
      <c r="H319" s="20" t="s">
        <v>74</v>
      </c>
      <c r="I319" s="20" t="s">
        <v>290</v>
      </c>
      <c r="R319" s="21" t="s">
        <v>82</v>
      </c>
      <c r="S319" s="20" t="s">
        <v>74</v>
      </c>
      <c r="T319" s="20" t="s">
        <v>74</v>
      </c>
      <c r="U319" s="20" t="s">
        <v>74</v>
      </c>
      <c r="V319" s="20" t="s">
        <v>74</v>
      </c>
      <c r="W319" s="20" t="s">
        <v>74</v>
      </c>
      <c r="X319" s="20" t="s">
        <v>74</v>
      </c>
      <c r="Y319" s="20" t="s">
        <v>74</v>
      </c>
      <c r="Z319" s="20" t="s">
        <v>298</v>
      </c>
    </row>
    <row r="320" spans="1:27" ht="45" x14ac:dyDescent="0.25">
      <c r="A320" s="21" t="s">
        <v>83</v>
      </c>
      <c r="B320" s="20" t="s">
        <v>74</v>
      </c>
      <c r="C320" s="20" t="s">
        <v>74</v>
      </c>
      <c r="D320" s="20" t="s">
        <v>74</v>
      </c>
      <c r="E320" s="20" t="s">
        <v>74</v>
      </c>
      <c r="F320" s="20" t="s">
        <v>74</v>
      </c>
      <c r="G320" s="20" t="s">
        <v>74</v>
      </c>
      <c r="H320" s="20" t="s">
        <v>74</v>
      </c>
      <c r="I320" s="20" t="s">
        <v>189</v>
      </c>
      <c r="R320" s="21" t="s">
        <v>83</v>
      </c>
      <c r="S320" s="20" t="s">
        <v>74</v>
      </c>
      <c r="T320" s="20" t="s">
        <v>74</v>
      </c>
      <c r="U320" s="20" t="s">
        <v>74</v>
      </c>
      <c r="V320" s="20" t="s">
        <v>74</v>
      </c>
      <c r="W320" s="20" t="s">
        <v>74</v>
      </c>
      <c r="X320" s="20" t="s">
        <v>74</v>
      </c>
      <c r="Y320" s="20" t="s">
        <v>74</v>
      </c>
      <c r="Z320" s="20" t="s">
        <v>298</v>
      </c>
    </row>
    <row r="321" spans="1:30" ht="45" x14ac:dyDescent="0.25">
      <c r="A321" s="21" t="s">
        <v>84</v>
      </c>
      <c r="B321" s="20" t="s">
        <v>74</v>
      </c>
      <c r="C321" s="20" t="s">
        <v>74</v>
      </c>
      <c r="D321" s="20" t="s">
        <v>74</v>
      </c>
      <c r="E321" s="20" t="s">
        <v>74</v>
      </c>
      <c r="F321" s="20" t="s">
        <v>74</v>
      </c>
      <c r="G321" s="20" t="s">
        <v>74</v>
      </c>
      <c r="H321" s="20" t="s">
        <v>74</v>
      </c>
      <c r="I321" s="20" t="s">
        <v>189</v>
      </c>
      <c r="R321" s="21" t="s">
        <v>84</v>
      </c>
      <c r="S321" s="20" t="s">
        <v>74</v>
      </c>
      <c r="T321" s="20" t="s">
        <v>74</v>
      </c>
      <c r="U321" s="20" t="s">
        <v>74</v>
      </c>
      <c r="V321" s="20" t="s">
        <v>74</v>
      </c>
      <c r="W321" s="20" t="s">
        <v>74</v>
      </c>
      <c r="X321" s="20" t="s">
        <v>74</v>
      </c>
      <c r="Y321" s="20" t="s">
        <v>74</v>
      </c>
      <c r="Z321" s="20" t="s">
        <v>298</v>
      </c>
    </row>
    <row r="323" spans="1:30" ht="30" x14ac:dyDescent="0.25">
      <c r="A323" s="20" t="s">
        <v>86</v>
      </c>
      <c r="B323" s="21" t="s">
        <v>51</v>
      </c>
      <c r="C323" s="21" t="s">
        <v>52</v>
      </c>
      <c r="D323" s="21" t="s">
        <v>53</v>
      </c>
      <c r="E323" s="21" t="s">
        <v>54</v>
      </c>
      <c r="F323" s="21" t="s">
        <v>55</v>
      </c>
      <c r="G323" s="21" t="s">
        <v>56</v>
      </c>
      <c r="H323" s="21" t="s">
        <v>57</v>
      </c>
      <c r="I323" s="21" t="s">
        <v>58</v>
      </c>
      <c r="R323" s="20" t="s">
        <v>86</v>
      </c>
      <c r="S323" s="21" t="s">
        <v>51</v>
      </c>
      <c r="T323" s="21" t="s">
        <v>52</v>
      </c>
      <c r="U323" s="21" t="s">
        <v>53</v>
      </c>
      <c r="V323" s="21" t="s">
        <v>54</v>
      </c>
      <c r="W323" s="21" t="s">
        <v>55</v>
      </c>
      <c r="X323" s="21" t="s">
        <v>56</v>
      </c>
      <c r="Y323" s="21" t="s">
        <v>57</v>
      </c>
      <c r="Z323" s="21" t="s">
        <v>58</v>
      </c>
    </row>
    <row r="324" spans="1:30" x14ac:dyDescent="0.25">
      <c r="A324" s="21" t="s">
        <v>73</v>
      </c>
      <c r="B324" s="20">
        <v>7420</v>
      </c>
      <c r="C324" s="20">
        <v>9120</v>
      </c>
      <c r="D324" s="20">
        <v>0</v>
      </c>
      <c r="E324" s="20">
        <v>8720</v>
      </c>
      <c r="F324" s="20">
        <v>4975</v>
      </c>
      <c r="G324" s="20">
        <v>6800</v>
      </c>
      <c r="H324" s="20">
        <v>12210</v>
      </c>
      <c r="I324" s="20">
        <v>11495</v>
      </c>
      <c r="R324" s="21" t="s">
        <v>73</v>
      </c>
      <c r="S324" s="20">
        <v>10660.1</v>
      </c>
      <c r="T324" s="20">
        <v>5126.1000000000004</v>
      </c>
      <c r="U324" s="20">
        <v>1539.7</v>
      </c>
      <c r="V324" s="20">
        <v>3334.8</v>
      </c>
      <c r="W324" s="20">
        <v>32643</v>
      </c>
      <c r="X324" s="20">
        <v>0</v>
      </c>
      <c r="Y324" s="20">
        <v>2393.5</v>
      </c>
      <c r="Z324" s="20">
        <v>1539.7</v>
      </c>
    </row>
    <row r="325" spans="1:30" x14ac:dyDescent="0.25">
      <c r="A325" s="21" t="s">
        <v>75</v>
      </c>
      <c r="B325" s="20">
        <v>65</v>
      </c>
      <c r="C325" s="20">
        <v>3395</v>
      </c>
      <c r="D325" s="20">
        <v>0</v>
      </c>
      <c r="E325" s="20">
        <v>6325</v>
      </c>
      <c r="F325" s="20">
        <v>0</v>
      </c>
      <c r="G325" s="20">
        <v>0</v>
      </c>
      <c r="H325" s="20">
        <v>0</v>
      </c>
      <c r="I325" s="20">
        <v>11495</v>
      </c>
      <c r="R325" s="21" t="s">
        <v>75</v>
      </c>
      <c r="S325" s="20">
        <v>7386.2</v>
      </c>
      <c r="T325" s="20">
        <v>5126.1000000000004</v>
      </c>
      <c r="U325" s="20">
        <v>1539.7</v>
      </c>
      <c r="V325" s="20">
        <v>2500.1999999999998</v>
      </c>
      <c r="W325" s="20">
        <v>31331.9</v>
      </c>
      <c r="X325" s="20">
        <v>0</v>
      </c>
      <c r="Y325" s="20">
        <v>0</v>
      </c>
      <c r="Z325" s="20">
        <v>1539.7</v>
      </c>
    </row>
    <row r="326" spans="1:30" x14ac:dyDescent="0.25">
      <c r="A326" s="21" t="s">
        <v>76</v>
      </c>
      <c r="B326" s="20">
        <v>65</v>
      </c>
      <c r="C326" s="20">
        <v>0</v>
      </c>
      <c r="D326" s="20">
        <v>0</v>
      </c>
      <c r="E326" s="20">
        <v>0</v>
      </c>
      <c r="F326" s="20">
        <v>0</v>
      </c>
      <c r="G326" s="20">
        <v>0</v>
      </c>
      <c r="H326" s="20">
        <v>0</v>
      </c>
      <c r="I326" s="20">
        <v>11495</v>
      </c>
      <c r="R326" s="21" t="s">
        <v>76</v>
      </c>
      <c r="S326" s="20">
        <v>7386.2</v>
      </c>
      <c r="T326" s="20">
        <v>5126.1000000000004</v>
      </c>
      <c r="U326" s="20">
        <v>1539.7</v>
      </c>
      <c r="V326" s="20">
        <v>0</v>
      </c>
      <c r="W326" s="20">
        <v>31331.9</v>
      </c>
      <c r="X326" s="20">
        <v>0</v>
      </c>
      <c r="Y326" s="20">
        <v>0</v>
      </c>
      <c r="Z326" s="20">
        <v>1539.7</v>
      </c>
    </row>
    <row r="327" spans="1:30" x14ac:dyDescent="0.25">
      <c r="A327" s="21" t="s">
        <v>77</v>
      </c>
      <c r="B327" s="20">
        <v>0</v>
      </c>
      <c r="C327" s="20">
        <v>0</v>
      </c>
      <c r="D327" s="20">
        <v>0</v>
      </c>
      <c r="E327" s="20">
        <v>0</v>
      </c>
      <c r="F327" s="20">
        <v>0</v>
      </c>
      <c r="G327" s="20">
        <v>0</v>
      </c>
      <c r="H327" s="20">
        <v>0</v>
      </c>
      <c r="I327" s="20">
        <v>6865</v>
      </c>
      <c r="R327" s="21" t="s">
        <v>77</v>
      </c>
      <c r="S327" s="20">
        <v>7336.7</v>
      </c>
      <c r="T327" s="20">
        <v>5126.1000000000004</v>
      </c>
      <c r="U327" s="20">
        <v>1539.7</v>
      </c>
      <c r="V327" s="20">
        <v>0</v>
      </c>
      <c r="W327" s="20">
        <v>31331.9</v>
      </c>
      <c r="X327" s="20">
        <v>0</v>
      </c>
      <c r="Y327" s="20">
        <v>0</v>
      </c>
      <c r="Z327" s="20">
        <v>1539.7</v>
      </c>
    </row>
    <row r="328" spans="1:30" x14ac:dyDescent="0.25">
      <c r="A328" s="21" t="s">
        <v>78</v>
      </c>
      <c r="B328" s="20">
        <v>0</v>
      </c>
      <c r="C328" s="20">
        <v>0</v>
      </c>
      <c r="D328" s="20">
        <v>0</v>
      </c>
      <c r="E328" s="20">
        <v>0</v>
      </c>
      <c r="F328" s="20">
        <v>0</v>
      </c>
      <c r="G328" s="20">
        <v>0</v>
      </c>
      <c r="H328" s="20">
        <v>0</v>
      </c>
      <c r="I328" s="20">
        <v>6865</v>
      </c>
      <c r="R328" s="21" t="s">
        <v>78</v>
      </c>
      <c r="S328" s="20">
        <v>0</v>
      </c>
      <c r="T328" s="20">
        <v>5126.1000000000004</v>
      </c>
      <c r="U328" s="20">
        <v>1539.7</v>
      </c>
      <c r="V328" s="20">
        <v>0</v>
      </c>
      <c r="W328" s="20">
        <v>0</v>
      </c>
      <c r="X328" s="20">
        <v>0</v>
      </c>
      <c r="Y328" s="20">
        <v>0</v>
      </c>
      <c r="Z328" s="20">
        <v>1539.7</v>
      </c>
    </row>
    <row r="329" spans="1:30" x14ac:dyDescent="0.25">
      <c r="A329" s="21" t="s">
        <v>79</v>
      </c>
      <c r="B329" s="20">
        <v>0</v>
      </c>
      <c r="C329" s="20">
        <v>0</v>
      </c>
      <c r="D329" s="20">
        <v>0</v>
      </c>
      <c r="E329" s="20">
        <v>0</v>
      </c>
      <c r="F329" s="20">
        <v>0</v>
      </c>
      <c r="G329" s="20">
        <v>0</v>
      </c>
      <c r="H329" s="20">
        <v>0</v>
      </c>
      <c r="I329" s="20">
        <v>6865</v>
      </c>
      <c r="R329" s="21" t="s">
        <v>79</v>
      </c>
      <c r="S329" s="20">
        <v>0</v>
      </c>
      <c r="T329" s="20">
        <v>5126.1000000000004</v>
      </c>
      <c r="U329" s="20">
        <v>1539.7</v>
      </c>
      <c r="V329" s="20">
        <v>0</v>
      </c>
      <c r="W329" s="20">
        <v>0</v>
      </c>
      <c r="X329" s="20">
        <v>0</v>
      </c>
      <c r="Y329" s="20">
        <v>0</v>
      </c>
      <c r="Z329" s="20">
        <v>1539.7</v>
      </c>
    </row>
    <row r="330" spans="1:30" x14ac:dyDescent="0.25">
      <c r="A330" s="21" t="s">
        <v>80</v>
      </c>
      <c r="B330" s="20">
        <v>0</v>
      </c>
      <c r="C330" s="20">
        <v>0</v>
      </c>
      <c r="D330" s="20">
        <v>0</v>
      </c>
      <c r="E330" s="20">
        <v>0</v>
      </c>
      <c r="F330" s="20">
        <v>0</v>
      </c>
      <c r="G330" s="20">
        <v>0</v>
      </c>
      <c r="H330" s="20">
        <v>0</v>
      </c>
      <c r="I330" s="20">
        <v>6865</v>
      </c>
      <c r="R330" s="21" t="s">
        <v>80</v>
      </c>
      <c r="S330" s="20">
        <v>0</v>
      </c>
      <c r="T330" s="20">
        <v>5126.1000000000004</v>
      </c>
      <c r="U330" s="20">
        <v>1539.7</v>
      </c>
      <c r="V330" s="20">
        <v>0</v>
      </c>
      <c r="W330" s="20">
        <v>0</v>
      </c>
      <c r="X330" s="20">
        <v>0</v>
      </c>
      <c r="Y330" s="20">
        <v>0</v>
      </c>
      <c r="Z330" s="20">
        <v>1539.7</v>
      </c>
    </row>
    <row r="331" spans="1:30" x14ac:dyDescent="0.25">
      <c r="A331" s="21" t="s">
        <v>81</v>
      </c>
      <c r="B331" s="20">
        <v>0</v>
      </c>
      <c r="C331" s="20">
        <v>0</v>
      </c>
      <c r="D331" s="20">
        <v>0</v>
      </c>
      <c r="E331" s="20">
        <v>0</v>
      </c>
      <c r="F331" s="20">
        <v>0</v>
      </c>
      <c r="G331" s="20">
        <v>0</v>
      </c>
      <c r="H331" s="20">
        <v>0</v>
      </c>
      <c r="I331" s="20">
        <v>6865</v>
      </c>
      <c r="R331" s="21" t="s">
        <v>81</v>
      </c>
      <c r="S331" s="20">
        <v>0</v>
      </c>
      <c r="T331" s="20">
        <v>5126.1000000000004</v>
      </c>
      <c r="U331" s="20">
        <v>1539.7</v>
      </c>
      <c r="V331" s="20">
        <v>0</v>
      </c>
      <c r="W331" s="20">
        <v>0</v>
      </c>
      <c r="X331" s="20">
        <v>0</v>
      </c>
      <c r="Y331" s="20">
        <v>0</v>
      </c>
      <c r="Z331" s="20">
        <v>1539.7</v>
      </c>
    </row>
    <row r="332" spans="1:30" x14ac:dyDescent="0.25">
      <c r="A332" s="21" t="s">
        <v>82</v>
      </c>
      <c r="B332" s="20">
        <v>0</v>
      </c>
      <c r="C332" s="20">
        <v>0</v>
      </c>
      <c r="D332" s="20">
        <v>0</v>
      </c>
      <c r="E332" s="20">
        <v>0</v>
      </c>
      <c r="F332" s="20">
        <v>0</v>
      </c>
      <c r="G332" s="20">
        <v>0</v>
      </c>
      <c r="H332" s="20">
        <v>0</v>
      </c>
      <c r="I332" s="20">
        <v>6800</v>
      </c>
      <c r="R332" s="21" t="s">
        <v>82</v>
      </c>
      <c r="S332" s="20">
        <v>0</v>
      </c>
      <c r="T332" s="20">
        <v>0</v>
      </c>
      <c r="U332" s="20">
        <v>0</v>
      </c>
      <c r="V332" s="20">
        <v>0</v>
      </c>
      <c r="W332" s="20">
        <v>0</v>
      </c>
      <c r="X332" s="20">
        <v>0</v>
      </c>
      <c r="Y332" s="20">
        <v>0</v>
      </c>
      <c r="Z332" s="20">
        <v>1539.7</v>
      </c>
    </row>
    <row r="333" spans="1:30" x14ac:dyDescent="0.25">
      <c r="A333" s="21" t="s">
        <v>83</v>
      </c>
      <c r="B333" s="20">
        <v>0</v>
      </c>
      <c r="C333" s="20">
        <v>0</v>
      </c>
      <c r="D333" s="20">
        <v>0</v>
      </c>
      <c r="E333" s="20">
        <v>0</v>
      </c>
      <c r="F333" s="20">
        <v>0</v>
      </c>
      <c r="G333" s="20">
        <v>0</v>
      </c>
      <c r="H333" s="20">
        <v>0</v>
      </c>
      <c r="I333" s="20">
        <v>2020</v>
      </c>
      <c r="R333" s="21" t="s">
        <v>83</v>
      </c>
      <c r="S333" s="20">
        <v>0</v>
      </c>
      <c r="T333" s="20">
        <v>0</v>
      </c>
      <c r="U333" s="20">
        <v>0</v>
      </c>
      <c r="V333" s="20">
        <v>0</v>
      </c>
      <c r="W333" s="20">
        <v>0</v>
      </c>
      <c r="X333" s="20">
        <v>0</v>
      </c>
      <c r="Y333" s="20">
        <v>0</v>
      </c>
      <c r="Z333" s="20">
        <v>1539.7</v>
      </c>
    </row>
    <row r="334" spans="1:30" x14ac:dyDescent="0.25">
      <c r="A334" s="21" t="s">
        <v>84</v>
      </c>
      <c r="B334" s="20">
        <v>0</v>
      </c>
      <c r="C334" s="20">
        <v>0</v>
      </c>
      <c r="D334" s="20">
        <v>0</v>
      </c>
      <c r="E334" s="20">
        <v>0</v>
      </c>
      <c r="F334" s="20">
        <v>0</v>
      </c>
      <c r="G334" s="20">
        <v>0</v>
      </c>
      <c r="H334" s="20">
        <v>0</v>
      </c>
      <c r="I334" s="20">
        <v>2020</v>
      </c>
      <c r="R334" s="21" t="s">
        <v>84</v>
      </c>
      <c r="S334" s="20">
        <v>0</v>
      </c>
      <c r="T334" s="20">
        <v>0</v>
      </c>
      <c r="U334" s="20">
        <v>0</v>
      </c>
      <c r="V334" s="20">
        <v>0</v>
      </c>
      <c r="W334" s="20">
        <v>0</v>
      </c>
      <c r="X334" s="20">
        <v>0</v>
      </c>
      <c r="Y334" s="20">
        <v>0</v>
      </c>
      <c r="Z334" s="20">
        <v>1539.7</v>
      </c>
    </row>
    <row r="336" spans="1:30" ht="30" x14ac:dyDescent="0.25">
      <c r="A336" s="20" t="s">
        <v>87</v>
      </c>
      <c r="B336" s="21" t="s">
        <v>51</v>
      </c>
      <c r="C336" s="21" t="s">
        <v>52</v>
      </c>
      <c r="D336" s="21" t="s">
        <v>53</v>
      </c>
      <c r="E336" s="21" t="s">
        <v>54</v>
      </c>
      <c r="F336" s="21" t="s">
        <v>55</v>
      </c>
      <c r="G336" s="21" t="s">
        <v>56</v>
      </c>
      <c r="H336" s="21" t="s">
        <v>57</v>
      </c>
      <c r="I336" s="21" t="s">
        <v>58</v>
      </c>
      <c r="J336" s="21" t="s">
        <v>88</v>
      </c>
      <c r="K336" s="21" t="s">
        <v>89</v>
      </c>
      <c r="L336" s="21" t="s">
        <v>90</v>
      </c>
      <c r="M336" s="21" t="s">
        <v>91</v>
      </c>
      <c r="R336" s="20" t="s">
        <v>87</v>
      </c>
      <c r="S336" s="21" t="s">
        <v>51</v>
      </c>
      <c r="T336" s="21" t="s">
        <v>52</v>
      </c>
      <c r="U336" s="21" t="s">
        <v>53</v>
      </c>
      <c r="V336" s="21" t="s">
        <v>54</v>
      </c>
      <c r="W336" s="21" t="s">
        <v>55</v>
      </c>
      <c r="X336" s="21" t="s">
        <v>56</v>
      </c>
      <c r="Y336" s="21" t="s">
        <v>57</v>
      </c>
      <c r="Z336" s="21" t="s">
        <v>58</v>
      </c>
      <c r="AA336" s="21" t="s">
        <v>88</v>
      </c>
      <c r="AB336" s="21" t="s">
        <v>89</v>
      </c>
      <c r="AC336" s="21" t="s">
        <v>90</v>
      </c>
      <c r="AD336" s="21" t="s">
        <v>91</v>
      </c>
    </row>
    <row r="337" spans="1:30" x14ac:dyDescent="0.25">
      <c r="A337" s="21" t="s">
        <v>60</v>
      </c>
      <c r="B337" s="20">
        <v>0</v>
      </c>
      <c r="C337" s="20">
        <v>0</v>
      </c>
      <c r="D337" s="20">
        <v>0</v>
      </c>
      <c r="E337" s="20">
        <v>0</v>
      </c>
      <c r="F337" s="20">
        <v>0</v>
      </c>
      <c r="G337" s="20">
        <v>6800</v>
      </c>
      <c r="H337" s="20">
        <v>0</v>
      </c>
      <c r="I337" s="20">
        <v>6800</v>
      </c>
      <c r="J337" s="20">
        <v>13600</v>
      </c>
      <c r="K337" s="20">
        <v>13600</v>
      </c>
      <c r="L337" s="20">
        <v>0</v>
      </c>
      <c r="M337" s="20">
        <v>0</v>
      </c>
      <c r="R337" s="21" t="s">
        <v>60</v>
      </c>
      <c r="S337" s="20">
        <v>7336.7</v>
      </c>
      <c r="T337" s="20">
        <v>0</v>
      </c>
      <c r="U337" s="20">
        <v>1539.7</v>
      </c>
      <c r="V337" s="20">
        <v>0</v>
      </c>
      <c r="W337" s="20">
        <v>0</v>
      </c>
      <c r="X337" s="20">
        <v>0</v>
      </c>
      <c r="Y337" s="20">
        <v>0</v>
      </c>
      <c r="Z337" s="20">
        <v>1539.7</v>
      </c>
      <c r="AA337" s="20">
        <v>10416.1</v>
      </c>
      <c r="AB337" s="20">
        <v>13600</v>
      </c>
      <c r="AC337" s="20">
        <v>3183.9</v>
      </c>
      <c r="AD337" s="20">
        <v>23.41</v>
      </c>
    </row>
    <row r="338" spans="1:30" x14ac:dyDescent="0.25">
      <c r="A338" s="21" t="s">
        <v>61</v>
      </c>
      <c r="B338" s="20">
        <v>0</v>
      </c>
      <c r="C338" s="20">
        <v>3395</v>
      </c>
      <c r="D338" s="20">
        <v>0</v>
      </c>
      <c r="E338" s="20">
        <v>0</v>
      </c>
      <c r="F338" s="20">
        <v>0</v>
      </c>
      <c r="G338" s="20">
        <v>6800</v>
      </c>
      <c r="H338" s="20">
        <v>0</v>
      </c>
      <c r="I338" s="20">
        <v>11495</v>
      </c>
      <c r="J338" s="20">
        <v>21690</v>
      </c>
      <c r="K338" s="20">
        <v>22990</v>
      </c>
      <c r="L338" s="20">
        <v>1300</v>
      </c>
      <c r="M338" s="20">
        <v>5.65</v>
      </c>
      <c r="R338" s="21" t="s">
        <v>61</v>
      </c>
      <c r="S338" s="20">
        <v>7336.7</v>
      </c>
      <c r="T338" s="20">
        <v>5126.1000000000004</v>
      </c>
      <c r="U338" s="20">
        <v>1539.7</v>
      </c>
      <c r="V338" s="20">
        <v>0</v>
      </c>
      <c r="W338" s="20">
        <v>31331.9</v>
      </c>
      <c r="X338" s="20">
        <v>0</v>
      </c>
      <c r="Y338" s="20">
        <v>0</v>
      </c>
      <c r="Z338" s="20">
        <v>1539.7</v>
      </c>
      <c r="AA338" s="20">
        <v>46874.2</v>
      </c>
      <c r="AB338" s="20">
        <v>22990</v>
      </c>
      <c r="AC338" s="20">
        <v>-23884.2</v>
      </c>
      <c r="AD338" s="20">
        <v>-103.89</v>
      </c>
    </row>
    <row r="339" spans="1:30" x14ac:dyDescent="0.25">
      <c r="A339" s="21" t="s">
        <v>62</v>
      </c>
      <c r="B339" s="20">
        <v>0</v>
      </c>
      <c r="C339" s="20">
        <v>3395</v>
      </c>
      <c r="D339" s="20">
        <v>0</v>
      </c>
      <c r="E339" s="20">
        <v>6325</v>
      </c>
      <c r="F339" s="20">
        <v>4975</v>
      </c>
      <c r="G339" s="20">
        <v>6800</v>
      </c>
      <c r="H339" s="20">
        <v>0</v>
      </c>
      <c r="I339" s="20">
        <v>11495</v>
      </c>
      <c r="J339" s="20">
        <v>32990</v>
      </c>
      <c r="K339" s="20">
        <v>32990</v>
      </c>
      <c r="L339" s="20">
        <v>0</v>
      </c>
      <c r="M339" s="20">
        <v>0</v>
      </c>
      <c r="R339" s="21" t="s">
        <v>62</v>
      </c>
      <c r="S339" s="20">
        <v>7336.7</v>
      </c>
      <c r="T339" s="20">
        <v>5126.1000000000004</v>
      </c>
      <c r="U339" s="20">
        <v>1539.7</v>
      </c>
      <c r="V339" s="20">
        <v>2500.1999999999998</v>
      </c>
      <c r="W339" s="20">
        <v>32643</v>
      </c>
      <c r="X339" s="20">
        <v>0</v>
      </c>
      <c r="Y339" s="20">
        <v>0</v>
      </c>
      <c r="Z339" s="20">
        <v>1539.7</v>
      </c>
      <c r="AA339" s="20">
        <v>50685.4</v>
      </c>
      <c r="AB339" s="20">
        <v>32990</v>
      </c>
      <c r="AC339" s="20">
        <v>-17695.400000000001</v>
      </c>
      <c r="AD339" s="20">
        <v>-53.64</v>
      </c>
    </row>
    <row r="340" spans="1:30" x14ac:dyDescent="0.25">
      <c r="A340" s="21" t="s">
        <v>63</v>
      </c>
      <c r="B340" s="20">
        <v>7420</v>
      </c>
      <c r="C340" s="20">
        <v>3395</v>
      </c>
      <c r="D340" s="20">
        <v>0</v>
      </c>
      <c r="E340" s="20">
        <v>6325</v>
      </c>
      <c r="F340" s="20">
        <v>4975</v>
      </c>
      <c r="G340" s="20">
        <v>6800</v>
      </c>
      <c r="H340" s="20">
        <v>12210</v>
      </c>
      <c r="I340" s="20">
        <v>6865</v>
      </c>
      <c r="J340" s="20">
        <v>47990</v>
      </c>
      <c r="K340" s="20">
        <v>47990</v>
      </c>
      <c r="L340" s="20">
        <v>0</v>
      </c>
      <c r="M340" s="20">
        <v>0</v>
      </c>
      <c r="R340" s="21" t="s">
        <v>63</v>
      </c>
      <c r="S340" s="20">
        <v>10660.1</v>
      </c>
      <c r="T340" s="20">
        <v>5126.1000000000004</v>
      </c>
      <c r="U340" s="20">
        <v>1539.7</v>
      </c>
      <c r="V340" s="20">
        <v>2500.1999999999998</v>
      </c>
      <c r="W340" s="20">
        <v>32643</v>
      </c>
      <c r="X340" s="20">
        <v>0</v>
      </c>
      <c r="Y340" s="20">
        <v>2393.5</v>
      </c>
      <c r="Z340" s="20">
        <v>1539.7</v>
      </c>
      <c r="AA340" s="20">
        <v>56402.3</v>
      </c>
      <c r="AB340" s="20">
        <v>47990</v>
      </c>
      <c r="AC340" s="20">
        <v>-8412.2999999999993</v>
      </c>
      <c r="AD340" s="20">
        <v>-17.53</v>
      </c>
    </row>
    <row r="341" spans="1:30" x14ac:dyDescent="0.25">
      <c r="A341" s="21" t="s">
        <v>64</v>
      </c>
      <c r="B341" s="20">
        <v>0</v>
      </c>
      <c r="C341" s="20">
        <v>0</v>
      </c>
      <c r="D341" s="20">
        <v>0</v>
      </c>
      <c r="E341" s="20">
        <v>0</v>
      </c>
      <c r="F341" s="20">
        <v>0</v>
      </c>
      <c r="G341" s="20">
        <v>0</v>
      </c>
      <c r="H341" s="20">
        <v>0</v>
      </c>
      <c r="I341" s="20">
        <v>2020</v>
      </c>
      <c r="J341" s="31">
        <v>2020</v>
      </c>
      <c r="K341" s="20">
        <v>0</v>
      </c>
      <c r="L341" s="20">
        <v>-2020</v>
      </c>
      <c r="M341" s="20">
        <v>0</v>
      </c>
      <c r="R341" s="21" t="s">
        <v>64</v>
      </c>
      <c r="S341" s="20">
        <v>7336.7</v>
      </c>
      <c r="T341" s="20">
        <v>5126.1000000000004</v>
      </c>
      <c r="U341" s="20">
        <v>1539.7</v>
      </c>
      <c r="V341" s="20">
        <v>0</v>
      </c>
      <c r="W341" s="20">
        <v>31331.9</v>
      </c>
      <c r="X341" s="20">
        <v>0</v>
      </c>
      <c r="Y341" s="20">
        <v>0</v>
      </c>
      <c r="Z341" s="20">
        <v>1539.7</v>
      </c>
      <c r="AA341" s="31">
        <v>46874.2</v>
      </c>
      <c r="AB341" s="20">
        <v>99999</v>
      </c>
      <c r="AC341" s="20">
        <v>53124.800000000003</v>
      </c>
      <c r="AD341" s="20">
        <v>53.13</v>
      </c>
    </row>
    <row r="342" spans="1:30" x14ac:dyDescent="0.25">
      <c r="A342" s="21" t="s">
        <v>65</v>
      </c>
      <c r="B342" s="20">
        <v>7420</v>
      </c>
      <c r="C342" s="20">
        <v>9120</v>
      </c>
      <c r="D342" s="20">
        <v>0</v>
      </c>
      <c r="E342" s="20">
        <v>8720</v>
      </c>
      <c r="F342" s="20">
        <v>4975</v>
      </c>
      <c r="G342" s="20">
        <v>6800</v>
      </c>
      <c r="H342" s="20">
        <v>0</v>
      </c>
      <c r="I342" s="20">
        <v>6865</v>
      </c>
      <c r="J342" s="20">
        <v>43900</v>
      </c>
      <c r="K342" s="20">
        <v>43900</v>
      </c>
      <c r="L342" s="20">
        <v>0</v>
      </c>
      <c r="M342" s="20">
        <v>0</v>
      </c>
      <c r="R342" s="21" t="s">
        <v>65</v>
      </c>
      <c r="S342" s="20">
        <v>10660.1</v>
      </c>
      <c r="T342" s="20">
        <v>5126.1000000000004</v>
      </c>
      <c r="U342" s="20">
        <v>1539.7</v>
      </c>
      <c r="V342" s="20">
        <v>3334.8</v>
      </c>
      <c r="W342" s="20">
        <v>32643</v>
      </c>
      <c r="X342" s="20">
        <v>0</v>
      </c>
      <c r="Y342" s="20">
        <v>0</v>
      </c>
      <c r="Z342" s="20">
        <v>1539.7</v>
      </c>
      <c r="AA342" s="20">
        <v>54843.5</v>
      </c>
      <c r="AB342" s="20">
        <v>43900</v>
      </c>
      <c r="AC342" s="20">
        <v>-10943.5</v>
      </c>
      <c r="AD342" s="20">
        <v>-24.93</v>
      </c>
    </row>
    <row r="343" spans="1:30" x14ac:dyDescent="0.25">
      <c r="A343" s="21" t="s">
        <v>66</v>
      </c>
      <c r="B343" s="20">
        <v>0</v>
      </c>
      <c r="C343" s="20">
        <v>3395</v>
      </c>
      <c r="D343" s="20">
        <v>0</v>
      </c>
      <c r="E343" s="20">
        <v>0</v>
      </c>
      <c r="F343" s="20">
        <v>0</v>
      </c>
      <c r="G343" s="20">
        <v>6800</v>
      </c>
      <c r="H343" s="20">
        <v>0</v>
      </c>
      <c r="I343" s="20">
        <v>11495</v>
      </c>
      <c r="J343" s="20">
        <v>21690</v>
      </c>
      <c r="K343" s="20">
        <v>20390</v>
      </c>
      <c r="L343" s="20">
        <v>-1300</v>
      </c>
      <c r="M343" s="20">
        <v>-6.38</v>
      </c>
      <c r="R343" s="21" t="s">
        <v>66</v>
      </c>
      <c r="S343" s="20">
        <v>7336.7</v>
      </c>
      <c r="T343" s="20">
        <v>5126.1000000000004</v>
      </c>
      <c r="U343" s="20">
        <v>1539.7</v>
      </c>
      <c r="V343" s="20">
        <v>0</v>
      </c>
      <c r="W343" s="20">
        <v>0</v>
      </c>
      <c r="X343" s="20">
        <v>0</v>
      </c>
      <c r="Y343" s="20">
        <v>0</v>
      </c>
      <c r="Z343" s="20">
        <v>1539.7</v>
      </c>
      <c r="AA343" s="20">
        <v>15542.3</v>
      </c>
      <c r="AB343" s="20">
        <v>20390</v>
      </c>
      <c r="AC343" s="20">
        <v>4847.7</v>
      </c>
      <c r="AD343" s="20">
        <v>23.77</v>
      </c>
    </row>
    <row r="344" spans="1:30" x14ac:dyDescent="0.25">
      <c r="A344" s="21" t="s">
        <v>67</v>
      </c>
      <c r="B344" s="20">
        <v>65</v>
      </c>
      <c r="C344" s="20">
        <v>0</v>
      </c>
      <c r="D344" s="20">
        <v>0</v>
      </c>
      <c r="E344" s="20">
        <v>0</v>
      </c>
      <c r="F344" s="20">
        <v>0</v>
      </c>
      <c r="G344" s="20">
        <v>6800</v>
      </c>
      <c r="H344" s="20">
        <v>0</v>
      </c>
      <c r="I344" s="20">
        <v>6865</v>
      </c>
      <c r="J344" s="20">
        <v>13730</v>
      </c>
      <c r="K344" s="20">
        <v>13730</v>
      </c>
      <c r="L344" s="20">
        <v>0</v>
      </c>
      <c r="M344" s="20">
        <v>0</v>
      </c>
      <c r="R344" s="21" t="s">
        <v>67</v>
      </c>
      <c r="S344" s="20">
        <v>7386.2</v>
      </c>
      <c r="T344" s="20">
        <v>0</v>
      </c>
      <c r="U344" s="20">
        <v>1539.7</v>
      </c>
      <c r="V344" s="20">
        <v>0</v>
      </c>
      <c r="W344" s="20">
        <v>0</v>
      </c>
      <c r="X344" s="20">
        <v>0</v>
      </c>
      <c r="Y344" s="20">
        <v>0</v>
      </c>
      <c r="Z344" s="20">
        <v>1539.7</v>
      </c>
      <c r="AA344" s="20">
        <v>10465.700000000001</v>
      </c>
      <c r="AB344" s="20">
        <v>13730</v>
      </c>
      <c r="AC344" s="20">
        <v>3264.3</v>
      </c>
      <c r="AD344" s="20">
        <v>23.77</v>
      </c>
    </row>
    <row r="345" spans="1:30" x14ac:dyDescent="0.25">
      <c r="A345" s="21" t="s">
        <v>68</v>
      </c>
      <c r="B345" s="20">
        <v>0</v>
      </c>
      <c r="C345" s="20">
        <v>3395</v>
      </c>
      <c r="D345" s="20">
        <v>0</v>
      </c>
      <c r="E345" s="20">
        <v>0</v>
      </c>
      <c r="F345" s="20">
        <v>0</v>
      </c>
      <c r="G345" s="20">
        <v>6800</v>
      </c>
      <c r="H345" s="20">
        <v>12210</v>
      </c>
      <c r="I345" s="20">
        <v>6865</v>
      </c>
      <c r="J345" s="20">
        <v>29270</v>
      </c>
      <c r="K345" s="20">
        <v>29270</v>
      </c>
      <c r="L345" s="20">
        <v>0</v>
      </c>
      <c r="M345" s="20">
        <v>0</v>
      </c>
      <c r="R345" s="21" t="s">
        <v>68</v>
      </c>
      <c r="S345" s="20">
        <v>7336.7</v>
      </c>
      <c r="T345" s="20">
        <v>5126.1000000000004</v>
      </c>
      <c r="U345" s="20">
        <v>1539.7</v>
      </c>
      <c r="V345" s="20">
        <v>0</v>
      </c>
      <c r="W345" s="20">
        <v>31331.9</v>
      </c>
      <c r="X345" s="20">
        <v>0</v>
      </c>
      <c r="Y345" s="20">
        <v>2393.5</v>
      </c>
      <c r="Z345" s="20">
        <v>1539.7</v>
      </c>
      <c r="AA345" s="20">
        <v>49267.6</v>
      </c>
      <c r="AB345" s="20">
        <v>29270</v>
      </c>
      <c r="AC345" s="20">
        <v>-19997.599999999999</v>
      </c>
      <c r="AD345" s="20">
        <v>-68.319999999999993</v>
      </c>
    </row>
    <row r="346" spans="1:30" x14ac:dyDescent="0.25">
      <c r="A346" s="21" t="s">
        <v>69</v>
      </c>
      <c r="B346" s="20">
        <v>0</v>
      </c>
      <c r="C346" s="20">
        <v>0</v>
      </c>
      <c r="D346" s="20">
        <v>0</v>
      </c>
      <c r="E346" s="20">
        <v>6325</v>
      </c>
      <c r="F346" s="20">
        <v>0</v>
      </c>
      <c r="G346" s="20">
        <v>6800</v>
      </c>
      <c r="H346" s="20">
        <v>0</v>
      </c>
      <c r="I346" s="20">
        <v>6865</v>
      </c>
      <c r="J346" s="20">
        <v>19990</v>
      </c>
      <c r="K346" s="20">
        <v>19990</v>
      </c>
      <c r="L346" s="20">
        <v>0</v>
      </c>
      <c r="M346" s="20">
        <v>0</v>
      </c>
      <c r="R346" s="21" t="s">
        <v>69</v>
      </c>
      <c r="S346" s="20">
        <v>0</v>
      </c>
      <c r="T346" s="20">
        <v>5126.1000000000004</v>
      </c>
      <c r="U346" s="20">
        <v>1539.7</v>
      </c>
      <c r="V346" s="20">
        <v>2500.1999999999998</v>
      </c>
      <c r="W346" s="20">
        <v>31331.9</v>
      </c>
      <c r="X346" s="20">
        <v>0</v>
      </c>
      <c r="Y346" s="20">
        <v>0</v>
      </c>
      <c r="Z346" s="20">
        <v>1539.7</v>
      </c>
      <c r="AA346" s="20">
        <v>42037.7</v>
      </c>
      <c r="AB346" s="20">
        <v>19990</v>
      </c>
      <c r="AC346" s="20">
        <v>-22047.7</v>
      </c>
      <c r="AD346" s="20">
        <v>-110.29</v>
      </c>
    </row>
    <row r="347" spans="1:30" x14ac:dyDescent="0.25">
      <c r="A347" s="21" t="s">
        <v>70</v>
      </c>
      <c r="B347" s="20">
        <v>0</v>
      </c>
      <c r="C347" s="20">
        <v>0</v>
      </c>
      <c r="D347" s="20">
        <v>0</v>
      </c>
      <c r="E347" s="20">
        <v>0</v>
      </c>
      <c r="F347" s="20">
        <v>0</v>
      </c>
      <c r="G347" s="20">
        <v>0</v>
      </c>
      <c r="H347" s="20">
        <v>0</v>
      </c>
      <c r="I347" s="20">
        <v>2020</v>
      </c>
      <c r="J347" s="20">
        <v>2020</v>
      </c>
      <c r="K347" s="20">
        <v>4040</v>
      </c>
      <c r="L347" s="20">
        <v>2020</v>
      </c>
      <c r="M347" s="20">
        <v>50</v>
      </c>
      <c r="R347" s="21" t="s">
        <v>70</v>
      </c>
      <c r="S347" s="20">
        <v>0</v>
      </c>
      <c r="T347" s="20">
        <v>0</v>
      </c>
      <c r="U347" s="20">
        <v>1539.7</v>
      </c>
      <c r="V347" s="20">
        <v>0</v>
      </c>
      <c r="W347" s="20">
        <v>0</v>
      </c>
      <c r="X347" s="20">
        <v>0</v>
      </c>
      <c r="Y347" s="20">
        <v>0</v>
      </c>
      <c r="Z347" s="20">
        <v>1539.7</v>
      </c>
      <c r="AA347" s="20">
        <v>3079.5</v>
      </c>
      <c r="AB347" s="20">
        <v>4040</v>
      </c>
      <c r="AC347" s="20">
        <v>960.5</v>
      </c>
      <c r="AD347" s="20">
        <v>23.77</v>
      </c>
    </row>
    <row r="349" spans="1:30" ht="30" x14ac:dyDescent="0.25">
      <c r="A349" s="22" t="s">
        <v>92</v>
      </c>
      <c r="B349" s="23">
        <v>60740</v>
      </c>
      <c r="R349" s="22" t="s">
        <v>92</v>
      </c>
      <c r="S349" s="23">
        <v>57236.9</v>
      </c>
    </row>
    <row r="350" spans="1:30" ht="30" x14ac:dyDescent="0.25">
      <c r="A350" s="22" t="s">
        <v>145</v>
      </c>
      <c r="B350" s="23">
        <v>2020</v>
      </c>
      <c r="R350" s="22" t="s">
        <v>145</v>
      </c>
      <c r="S350" s="23">
        <v>1539.7</v>
      </c>
    </row>
    <row r="351" spans="1:30" ht="30" x14ac:dyDescent="0.25">
      <c r="A351" s="22" t="s">
        <v>94</v>
      </c>
      <c r="B351" s="23">
        <v>248890</v>
      </c>
      <c r="R351" s="22" t="s">
        <v>94</v>
      </c>
      <c r="S351" s="23">
        <v>386488.5</v>
      </c>
    </row>
    <row r="352" spans="1:30" ht="30" x14ac:dyDescent="0.25">
      <c r="A352" s="22" t="s">
        <v>95</v>
      </c>
      <c r="B352" s="23">
        <v>248890</v>
      </c>
      <c r="R352" s="22" t="s">
        <v>95</v>
      </c>
      <c r="S352" s="23">
        <v>348889</v>
      </c>
    </row>
    <row r="353" spans="1:29" ht="45" x14ac:dyDescent="0.25">
      <c r="A353" s="22" t="s">
        <v>96</v>
      </c>
      <c r="B353" s="23">
        <v>0</v>
      </c>
      <c r="R353" s="22" t="s">
        <v>96</v>
      </c>
      <c r="S353" s="23">
        <v>37599.5</v>
      </c>
    </row>
    <row r="354" spans="1:29" ht="45" x14ac:dyDescent="0.25">
      <c r="A354" s="22" t="s">
        <v>97</v>
      </c>
      <c r="B354" s="23"/>
      <c r="R354" s="22" t="s">
        <v>97</v>
      </c>
      <c r="S354" s="23"/>
    </row>
    <row r="355" spans="1:29" ht="45" x14ac:dyDescent="0.25">
      <c r="A355" s="22" t="s">
        <v>98</v>
      </c>
      <c r="B355" s="23"/>
      <c r="R355" s="22" t="s">
        <v>98</v>
      </c>
      <c r="S355" s="23"/>
    </row>
    <row r="356" spans="1:29" ht="45" x14ac:dyDescent="0.25">
      <c r="A356" s="22" t="s">
        <v>99</v>
      </c>
      <c r="B356" s="23">
        <v>0</v>
      </c>
      <c r="R356" s="22" t="s">
        <v>99</v>
      </c>
      <c r="S356" s="23">
        <v>0</v>
      </c>
    </row>
    <row r="358" spans="1:29" x14ac:dyDescent="0.25">
      <c r="A358" s="24" t="s">
        <v>100</v>
      </c>
      <c r="R358" s="24" t="s">
        <v>100</v>
      </c>
    </row>
    <row r="360" spans="1:29" x14ac:dyDescent="0.25">
      <c r="A360" t="s">
        <v>101</v>
      </c>
      <c r="R360" t="s">
        <v>101</v>
      </c>
    </row>
    <row r="361" spans="1:29" x14ac:dyDescent="0.25">
      <c r="A361" t="s">
        <v>103</v>
      </c>
      <c r="R361" t="s">
        <v>103</v>
      </c>
    </row>
    <row r="367" spans="1:29" ht="45" x14ac:dyDescent="0.25">
      <c r="A367" s="18" t="s">
        <v>44</v>
      </c>
      <c r="B367" s="19">
        <v>4275738</v>
      </c>
      <c r="C367" s="18" t="s">
        <v>45</v>
      </c>
      <c r="D367" s="19">
        <v>11</v>
      </c>
      <c r="E367" s="18" t="s">
        <v>46</v>
      </c>
      <c r="F367" s="19">
        <v>8</v>
      </c>
      <c r="G367" s="18" t="s">
        <v>47</v>
      </c>
      <c r="H367" s="19">
        <v>11</v>
      </c>
      <c r="I367" s="18" t="s">
        <v>48</v>
      </c>
      <c r="J367" s="19">
        <v>0</v>
      </c>
      <c r="K367" s="18" t="s">
        <v>49</v>
      </c>
      <c r="L367" s="19" t="s">
        <v>303</v>
      </c>
      <c r="R367" s="18" t="s">
        <v>44</v>
      </c>
      <c r="S367" s="19">
        <v>3752728</v>
      </c>
      <c r="T367" s="18" t="s">
        <v>45</v>
      </c>
      <c r="U367" s="19">
        <v>11</v>
      </c>
      <c r="V367" s="18" t="s">
        <v>46</v>
      </c>
      <c r="W367" s="19">
        <v>8</v>
      </c>
      <c r="X367" s="18" t="s">
        <v>47</v>
      </c>
      <c r="Y367" s="19">
        <v>11</v>
      </c>
      <c r="Z367" s="18" t="s">
        <v>48</v>
      </c>
      <c r="AA367" s="19">
        <v>0</v>
      </c>
      <c r="AB367" s="18" t="s">
        <v>49</v>
      </c>
      <c r="AC367" s="19" t="s">
        <v>314</v>
      </c>
    </row>
    <row r="369" spans="1:27" x14ac:dyDescent="0.25">
      <c r="A369" s="20" t="s">
        <v>50</v>
      </c>
      <c r="B369" s="21" t="s">
        <v>51</v>
      </c>
      <c r="C369" s="21" t="s">
        <v>52</v>
      </c>
      <c r="D369" s="21" t="s">
        <v>53</v>
      </c>
      <c r="E369" s="21" t="s">
        <v>54</v>
      </c>
      <c r="F369" s="21" t="s">
        <v>55</v>
      </c>
      <c r="G369" s="21" t="s">
        <v>56</v>
      </c>
      <c r="H369" s="21" t="s">
        <v>57</v>
      </c>
      <c r="I369" s="21" t="s">
        <v>58</v>
      </c>
      <c r="J369" s="21" t="s">
        <v>59</v>
      </c>
      <c r="R369" s="20" t="s">
        <v>50</v>
      </c>
      <c r="S369" s="21" t="s">
        <v>51</v>
      </c>
      <c r="T369" s="21" t="s">
        <v>52</v>
      </c>
      <c r="U369" s="21" t="s">
        <v>53</v>
      </c>
      <c r="V369" s="21" t="s">
        <v>54</v>
      </c>
      <c r="W369" s="21" t="s">
        <v>55</v>
      </c>
      <c r="X369" s="21" t="s">
        <v>56</v>
      </c>
      <c r="Y369" s="21" t="s">
        <v>57</v>
      </c>
      <c r="Z369" s="21" t="s">
        <v>58</v>
      </c>
      <c r="AA369" s="21" t="s">
        <v>59</v>
      </c>
    </row>
    <row r="370" spans="1:27" x14ac:dyDescent="0.25">
      <c r="A370" s="21" t="s">
        <v>60</v>
      </c>
      <c r="B370" s="20">
        <v>4</v>
      </c>
      <c r="C370" s="20">
        <v>9</v>
      </c>
      <c r="D370" s="20">
        <v>7</v>
      </c>
      <c r="E370" s="20">
        <v>5</v>
      </c>
      <c r="F370" s="20">
        <v>8</v>
      </c>
      <c r="G370" s="20">
        <v>1</v>
      </c>
      <c r="H370" s="20">
        <v>8</v>
      </c>
      <c r="I370" s="20">
        <v>9</v>
      </c>
      <c r="J370" s="20">
        <v>13600</v>
      </c>
      <c r="R370" s="21" t="s">
        <v>60</v>
      </c>
      <c r="S370" s="20">
        <v>4</v>
      </c>
      <c r="T370" s="20">
        <v>9</v>
      </c>
      <c r="U370" s="20">
        <v>7</v>
      </c>
      <c r="V370" s="20">
        <v>5</v>
      </c>
      <c r="W370" s="20">
        <v>8</v>
      </c>
      <c r="X370" s="20">
        <v>1</v>
      </c>
      <c r="Y370" s="20">
        <v>8</v>
      </c>
      <c r="Z370" s="20">
        <v>9</v>
      </c>
      <c r="AA370" s="20">
        <v>13600</v>
      </c>
    </row>
    <row r="371" spans="1:27" x14ac:dyDescent="0.25">
      <c r="A371" s="21" t="s">
        <v>61</v>
      </c>
      <c r="B371" s="20">
        <v>4</v>
      </c>
      <c r="C371" s="20">
        <v>2</v>
      </c>
      <c r="D371" s="20">
        <v>2</v>
      </c>
      <c r="E371" s="20">
        <v>5</v>
      </c>
      <c r="F371" s="20">
        <v>4</v>
      </c>
      <c r="G371" s="20">
        <v>1</v>
      </c>
      <c r="H371" s="20">
        <v>4</v>
      </c>
      <c r="I371" s="20">
        <v>2</v>
      </c>
      <c r="J371" s="20">
        <v>22990</v>
      </c>
      <c r="R371" s="21" t="s">
        <v>61</v>
      </c>
      <c r="S371" s="20">
        <v>4</v>
      </c>
      <c r="T371" s="20">
        <v>2</v>
      </c>
      <c r="U371" s="20">
        <v>2</v>
      </c>
      <c r="V371" s="20">
        <v>5</v>
      </c>
      <c r="W371" s="20">
        <v>4</v>
      </c>
      <c r="X371" s="20">
        <v>1</v>
      </c>
      <c r="Y371" s="20">
        <v>4</v>
      </c>
      <c r="Z371" s="20">
        <v>2</v>
      </c>
      <c r="AA371" s="20">
        <v>22990</v>
      </c>
    </row>
    <row r="372" spans="1:27" x14ac:dyDescent="0.25">
      <c r="A372" s="21" t="s">
        <v>62</v>
      </c>
      <c r="B372" s="20">
        <v>4</v>
      </c>
      <c r="C372" s="20">
        <v>2</v>
      </c>
      <c r="D372" s="20">
        <v>2</v>
      </c>
      <c r="E372" s="20">
        <v>2</v>
      </c>
      <c r="F372" s="20">
        <v>1</v>
      </c>
      <c r="G372" s="20">
        <v>1</v>
      </c>
      <c r="H372" s="20">
        <v>4</v>
      </c>
      <c r="I372" s="20">
        <v>3</v>
      </c>
      <c r="J372" s="20">
        <v>32990</v>
      </c>
      <c r="R372" s="21" t="s">
        <v>62</v>
      </c>
      <c r="S372" s="20">
        <v>4</v>
      </c>
      <c r="T372" s="20">
        <v>2</v>
      </c>
      <c r="U372" s="20">
        <v>2</v>
      </c>
      <c r="V372" s="20">
        <v>2</v>
      </c>
      <c r="W372" s="20">
        <v>1</v>
      </c>
      <c r="X372" s="20">
        <v>1</v>
      </c>
      <c r="Y372" s="20">
        <v>4</v>
      </c>
      <c r="Z372" s="20">
        <v>3</v>
      </c>
      <c r="AA372" s="20">
        <v>32990</v>
      </c>
    </row>
    <row r="373" spans="1:27" x14ac:dyDescent="0.25">
      <c r="A373" s="21" t="s">
        <v>63</v>
      </c>
      <c r="B373" s="20">
        <v>1</v>
      </c>
      <c r="C373" s="20">
        <v>2</v>
      </c>
      <c r="D373" s="20">
        <v>2</v>
      </c>
      <c r="E373" s="20">
        <v>2</v>
      </c>
      <c r="F373" s="20">
        <v>1</v>
      </c>
      <c r="G373" s="20">
        <v>1</v>
      </c>
      <c r="H373" s="20">
        <v>1</v>
      </c>
      <c r="I373" s="20">
        <v>5</v>
      </c>
      <c r="J373" s="20">
        <v>47990</v>
      </c>
      <c r="R373" s="21" t="s">
        <v>63</v>
      </c>
      <c r="S373" s="20">
        <v>1</v>
      </c>
      <c r="T373" s="20">
        <v>2</v>
      </c>
      <c r="U373" s="20">
        <v>2</v>
      </c>
      <c r="V373" s="20">
        <v>2</v>
      </c>
      <c r="W373" s="20">
        <v>1</v>
      </c>
      <c r="X373" s="20">
        <v>1</v>
      </c>
      <c r="Y373" s="20">
        <v>1</v>
      </c>
      <c r="Z373" s="20">
        <v>5</v>
      </c>
      <c r="AA373" s="20">
        <v>47990</v>
      </c>
    </row>
    <row r="374" spans="1:27" x14ac:dyDescent="0.25">
      <c r="A374" s="21" t="s">
        <v>64</v>
      </c>
      <c r="B374" s="20">
        <v>4</v>
      </c>
      <c r="C374" s="20">
        <v>8</v>
      </c>
      <c r="D374" s="20">
        <v>8</v>
      </c>
      <c r="E374" s="20">
        <v>5</v>
      </c>
      <c r="F374" s="20">
        <v>4</v>
      </c>
      <c r="G374" s="20">
        <v>10</v>
      </c>
      <c r="H374" s="20">
        <v>8</v>
      </c>
      <c r="I374" s="20">
        <v>10</v>
      </c>
      <c r="J374" s="20">
        <v>11790</v>
      </c>
      <c r="R374" s="21" t="s">
        <v>64</v>
      </c>
      <c r="S374" s="20">
        <v>4</v>
      </c>
      <c r="T374" s="20">
        <v>8</v>
      </c>
      <c r="U374" s="20">
        <v>8</v>
      </c>
      <c r="V374" s="20">
        <v>5</v>
      </c>
      <c r="W374" s="20">
        <v>4</v>
      </c>
      <c r="X374" s="20">
        <v>10</v>
      </c>
      <c r="Y374" s="20">
        <v>8</v>
      </c>
      <c r="Z374" s="20">
        <v>10</v>
      </c>
      <c r="AA374" s="20">
        <v>11790</v>
      </c>
    </row>
    <row r="375" spans="1:27" x14ac:dyDescent="0.25">
      <c r="A375" s="21" t="s">
        <v>65</v>
      </c>
      <c r="B375" s="20">
        <v>1</v>
      </c>
      <c r="C375" s="20">
        <v>1</v>
      </c>
      <c r="D375" s="20">
        <v>1</v>
      </c>
      <c r="E375" s="20">
        <v>1</v>
      </c>
      <c r="F375" s="20">
        <v>1</v>
      </c>
      <c r="G375" s="20">
        <v>1</v>
      </c>
      <c r="H375" s="20">
        <v>3</v>
      </c>
      <c r="I375" s="20">
        <v>6</v>
      </c>
      <c r="J375" s="20">
        <v>0</v>
      </c>
      <c r="R375" s="21" t="s">
        <v>65</v>
      </c>
      <c r="S375" s="20">
        <v>1</v>
      </c>
      <c r="T375" s="20">
        <v>1</v>
      </c>
      <c r="U375" s="20">
        <v>1</v>
      </c>
      <c r="V375" s="20">
        <v>1</v>
      </c>
      <c r="W375" s="20">
        <v>1</v>
      </c>
      <c r="X375" s="20">
        <v>1</v>
      </c>
      <c r="Y375" s="20">
        <v>3</v>
      </c>
      <c r="Z375" s="20">
        <v>6</v>
      </c>
      <c r="AA375" s="20">
        <v>99999</v>
      </c>
    </row>
    <row r="376" spans="1:27" x14ac:dyDescent="0.25">
      <c r="A376" s="21" t="s">
        <v>66</v>
      </c>
      <c r="B376" s="20">
        <v>4</v>
      </c>
      <c r="C376" s="20">
        <v>2</v>
      </c>
      <c r="D376" s="20">
        <v>2</v>
      </c>
      <c r="E376" s="20">
        <v>5</v>
      </c>
      <c r="F376" s="20">
        <v>8</v>
      </c>
      <c r="G376" s="20">
        <v>1</v>
      </c>
      <c r="H376" s="20">
        <v>4</v>
      </c>
      <c r="I376" s="20">
        <v>1</v>
      </c>
      <c r="J376" s="20">
        <v>20390</v>
      </c>
      <c r="R376" s="21" t="s">
        <v>66</v>
      </c>
      <c r="S376" s="20">
        <v>4</v>
      </c>
      <c r="T376" s="20">
        <v>2</v>
      </c>
      <c r="U376" s="20">
        <v>2</v>
      </c>
      <c r="V376" s="20">
        <v>5</v>
      </c>
      <c r="W376" s="20">
        <v>8</v>
      </c>
      <c r="X376" s="20">
        <v>1</v>
      </c>
      <c r="Y376" s="20">
        <v>4</v>
      </c>
      <c r="Z376" s="20">
        <v>1</v>
      </c>
      <c r="AA376" s="20">
        <v>20390</v>
      </c>
    </row>
    <row r="377" spans="1:27" x14ac:dyDescent="0.25">
      <c r="A377" s="21" t="s">
        <v>67</v>
      </c>
      <c r="B377" s="20">
        <v>3</v>
      </c>
      <c r="C377" s="20">
        <v>9</v>
      </c>
      <c r="D377" s="20">
        <v>8</v>
      </c>
      <c r="E377" s="20">
        <v>5</v>
      </c>
      <c r="F377" s="20">
        <v>8</v>
      </c>
      <c r="G377" s="20">
        <v>1</v>
      </c>
      <c r="H377" s="20">
        <v>8</v>
      </c>
      <c r="I377" s="20">
        <v>4</v>
      </c>
      <c r="J377" s="20">
        <v>13730</v>
      </c>
      <c r="R377" s="21" t="s">
        <v>67</v>
      </c>
      <c r="S377" s="20">
        <v>3</v>
      </c>
      <c r="T377" s="20">
        <v>9</v>
      </c>
      <c r="U377" s="20">
        <v>8</v>
      </c>
      <c r="V377" s="20">
        <v>5</v>
      </c>
      <c r="W377" s="20">
        <v>8</v>
      </c>
      <c r="X377" s="20">
        <v>1</v>
      </c>
      <c r="Y377" s="20">
        <v>8</v>
      </c>
      <c r="Z377" s="20">
        <v>4</v>
      </c>
      <c r="AA377" s="20">
        <v>13730</v>
      </c>
    </row>
    <row r="378" spans="1:27" x14ac:dyDescent="0.25">
      <c r="A378" s="21" t="s">
        <v>68</v>
      </c>
      <c r="B378" s="20">
        <v>4</v>
      </c>
      <c r="C378" s="20">
        <v>2</v>
      </c>
      <c r="D378" s="20">
        <v>2</v>
      </c>
      <c r="E378" s="20">
        <v>5</v>
      </c>
      <c r="F378" s="20">
        <v>4</v>
      </c>
      <c r="G378" s="20">
        <v>1</v>
      </c>
      <c r="H378" s="20">
        <v>1</v>
      </c>
      <c r="I378" s="20">
        <v>8</v>
      </c>
      <c r="J378" s="20">
        <v>29270</v>
      </c>
      <c r="R378" s="21" t="s">
        <v>68</v>
      </c>
      <c r="S378" s="20">
        <v>4</v>
      </c>
      <c r="T378" s="20">
        <v>2</v>
      </c>
      <c r="U378" s="20">
        <v>2</v>
      </c>
      <c r="V378" s="20">
        <v>5</v>
      </c>
      <c r="W378" s="20">
        <v>4</v>
      </c>
      <c r="X378" s="20">
        <v>1</v>
      </c>
      <c r="Y378" s="20">
        <v>1</v>
      </c>
      <c r="Z378" s="20">
        <v>8</v>
      </c>
      <c r="AA378" s="20">
        <v>29270</v>
      </c>
    </row>
    <row r="379" spans="1:27" x14ac:dyDescent="0.25">
      <c r="A379" s="21" t="s">
        <v>69</v>
      </c>
      <c r="B379" s="20">
        <v>10</v>
      </c>
      <c r="C379" s="20">
        <v>7</v>
      </c>
      <c r="D379" s="20">
        <v>8</v>
      </c>
      <c r="E379" s="20">
        <v>2</v>
      </c>
      <c r="F379" s="20">
        <v>4</v>
      </c>
      <c r="G379" s="20">
        <v>1</v>
      </c>
      <c r="H379" s="20">
        <v>4</v>
      </c>
      <c r="I379" s="20">
        <v>7</v>
      </c>
      <c r="J379" s="20">
        <v>19990</v>
      </c>
      <c r="R379" s="21" t="s">
        <v>69</v>
      </c>
      <c r="S379" s="20">
        <v>10</v>
      </c>
      <c r="T379" s="20">
        <v>7</v>
      </c>
      <c r="U379" s="20">
        <v>8</v>
      </c>
      <c r="V379" s="20">
        <v>2</v>
      </c>
      <c r="W379" s="20">
        <v>4</v>
      </c>
      <c r="X379" s="20">
        <v>1</v>
      </c>
      <c r="Y379" s="20">
        <v>4</v>
      </c>
      <c r="Z379" s="20">
        <v>7</v>
      </c>
      <c r="AA379" s="20">
        <v>19990</v>
      </c>
    </row>
    <row r="380" spans="1:27" x14ac:dyDescent="0.25">
      <c r="A380" s="21" t="s">
        <v>70</v>
      </c>
      <c r="B380" s="20">
        <v>10</v>
      </c>
      <c r="C380" s="20">
        <v>11</v>
      </c>
      <c r="D380" s="20">
        <v>8</v>
      </c>
      <c r="E380" s="20">
        <v>5</v>
      </c>
      <c r="F380" s="20">
        <v>11</v>
      </c>
      <c r="G380" s="20">
        <v>10</v>
      </c>
      <c r="H380" s="20">
        <v>8</v>
      </c>
      <c r="I380" s="20">
        <v>11</v>
      </c>
      <c r="J380" s="20">
        <v>4040</v>
      </c>
      <c r="R380" s="21" t="s">
        <v>70</v>
      </c>
      <c r="S380" s="20">
        <v>10</v>
      </c>
      <c r="T380" s="20">
        <v>11</v>
      </c>
      <c r="U380" s="20">
        <v>8</v>
      </c>
      <c r="V380" s="20">
        <v>5</v>
      </c>
      <c r="W380" s="20">
        <v>11</v>
      </c>
      <c r="X380" s="20">
        <v>10</v>
      </c>
      <c r="Y380" s="20">
        <v>8</v>
      </c>
      <c r="Z380" s="20">
        <v>11</v>
      </c>
      <c r="AA380" s="20">
        <v>4040</v>
      </c>
    </row>
    <row r="382" spans="1:27" ht="30" x14ac:dyDescent="0.25">
      <c r="A382" s="20" t="s">
        <v>72</v>
      </c>
      <c r="B382" s="21" t="s">
        <v>51</v>
      </c>
      <c r="C382" s="21" t="s">
        <v>52</v>
      </c>
      <c r="D382" s="21" t="s">
        <v>53</v>
      </c>
      <c r="E382" s="21" t="s">
        <v>54</v>
      </c>
      <c r="F382" s="21" t="s">
        <v>55</v>
      </c>
      <c r="G382" s="21" t="s">
        <v>56</v>
      </c>
      <c r="H382" s="21" t="s">
        <v>57</v>
      </c>
      <c r="I382" s="21" t="s">
        <v>58</v>
      </c>
      <c r="R382" s="20" t="s">
        <v>72</v>
      </c>
      <c r="S382" s="21" t="s">
        <v>51</v>
      </c>
      <c r="T382" s="21" t="s">
        <v>52</v>
      </c>
      <c r="U382" s="21" t="s">
        <v>53</v>
      </c>
      <c r="V382" s="21" t="s">
        <v>54</v>
      </c>
      <c r="W382" s="21" t="s">
        <v>55</v>
      </c>
      <c r="X382" s="21" t="s">
        <v>56</v>
      </c>
      <c r="Y382" s="21" t="s">
        <v>57</v>
      </c>
      <c r="Z382" s="21" t="s">
        <v>58</v>
      </c>
    </row>
    <row r="383" spans="1:27" ht="60" x14ac:dyDescent="0.25">
      <c r="A383" s="21" t="s">
        <v>73</v>
      </c>
      <c r="B383" s="20" t="s">
        <v>304</v>
      </c>
      <c r="C383" s="20" t="s">
        <v>305</v>
      </c>
      <c r="D383" s="20" t="s">
        <v>306</v>
      </c>
      <c r="E383" s="20" t="s">
        <v>307</v>
      </c>
      <c r="F383" s="20" t="s">
        <v>308</v>
      </c>
      <c r="G383" s="20" t="s">
        <v>74</v>
      </c>
      <c r="H383" s="20" t="s">
        <v>309</v>
      </c>
      <c r="I383" s="20" t="s">
        <v>310</v>
      </c>
      <c r="R383" s="21" t="s">
        <v>73</v>
      </c>
      <c r="S383" s="20" t="s">
        <v>133</v>
      </c>
      <c r="T383" s="20" t="s">
        <v>315</v>
      </c>
      <c r="U383" s="20" t="s">
        <v>135</v>
      </c>
      <c r="V383" s="20" t="s">
        <v>136</v>
      </c>
      <c r="W383" s="20" t="s">
        <v>137</v>
      </c>
      <c r="X383" s="20" t="s">
        <v>135</v>
      </c>
      <c r="Y383" s="20" t="s">
        <v>138</v>
      </c>
      <c r="Z383" s="20" t="s">
        <v>139</v>
      </c>
    </row>
    <row r="384" spans="1:27" ht="60" x14ac:dyDescent="0.25">
      <c r="A384" s="21" t="s">
        <v>75</v>
      </c>
      <c r="B384" s="20" t="s">
        <v>304</v>
      </c>
      <c r="C384" s="20" t="s">
        <v>305</v>
      </c>
      <c r="D384" s="20" t="s">
        <v>306</v>
      </c>
      <c r="E384" s="20" t="s">
        <v>307</v>
      </c>
      <c r="F384" s="20" t="s">
        <v>308</v>
      </c>
      <c r="G384" s="20" t="s">
        <v>74</v>
      </c>
      <c r="H384" s="20" t="s">
        <v>74</v>
      </c>
      <c r="I384" s="20" t="s">
        <v>310</v>
      </c>
      <c r="R384" s="21" t="s">
        <v>75</v>
      </c>
      <c r="S384" s="20" t="s">
        <v>135</v>
      </c>
      <c r="T384" s="20" t="s">
        <v>135</v>
      </c>
      <c r="U384" s="20" t="s">
        <v>135</v>
      </c>
      <c r="V384" s="20" t="s">
        <v>136</v>
      </c>
      <c r="W384" s="20" t="s">
        <v>140</v>
      </c>
      <c r="X384" s="20" t="s">
        <v>135</v>
      </c>
      <c r="Y384" s="20" t="s">
        <v>135</v>
      </c>
      <c r="Z384" s="20" t="s">
        <v>139</v>
      </c>
    </row>
    <row r="385" spans="1:26" ht="60" x14ac:dyDescent="0.25">
      <c r="A385" s="21" t="s">
        <v>76</v>
      </c>
      <c r="B385" s="20" t="s">
        <v>304</v>
      </c>
      <c r="C385" s="20" t="s">
        <v>305</v>
      </c>
      <c r="D385" s="20" t="s">
        <v>306</v>
      </c>
      <c r="E385" s="20" t="s">
        <v>74</v>
      </c>
      <c r="F385" s="20" t="s">
        <v>308</v>
      </c>
      <c r="G385" s="20" t="s">
        <v>74</v>
      </c>
      <c r="H385" s="20" t="s">
        <v>74</v>
      </c>
      <c r="I385" s="20" t="s">
        <v>310</v>
      </c>
      <c r="R385" s="21" t="s">
        <v>76</v>
      </c>
      <c r="S385" s="20" t="s">
        <v>135</v>
      </c>
      <c r="T385" s="20" t="s">
        <v>135</v>
      </c>
      <c r="U385" s="20" t="s">
        <v>135</v>
      </c>
      <c r="V385" s="20" t="s">
        <v>135</v>
      </c>
      <c r="W385" s="20" t="s">
        <v>140</v>
      </c>
      <c r="X385" s="20" t="s">
        <v>135</v>
      </c>
      <c r="Y385" s="20" t="s">
        <v>135</v>
      </c>
      <c r="Z385" s="20" t="s">
        <v>139</v>
      </c>
    </row>
    <row r="386" spans="1:26" ht="60" x14ac:dyDescent="0.25">
      <c r="A386" s="21" t="s">
        <v>77</v>
      </c>
      <c r="B386" s="20" t="s">
        <v>304</v>
      </c>
      <c r="C386" s="20" t="s">
        <v>305</v>
      </c>
      <c r="D386" s="20" t="s">
        <v>306</v>
      </c>
      <c r="E386" s="20" t="s">
        <v>74</v>
      </c>
      <c r="F386" s="20" t="s">
        <v>308</v>
      </c>
      <c r="G386" s="20" t="s">
        <v>74</v>
      </c>
      <c r="H386" s="20" t="s">
        <v>74</v>
      </c>
      <c r="I386" s="20" t="s">
        <v>311</v>
      </c>
      <c r="R386" s="21" t="s">
        <v>77</v>
      </c>
      <c r="S386" s="20" t="s">
        <v>135</v>
      </c>
      <c r="T386" s="20" t="s">
        <v>135</v>
      </c>
      <c r="U386" s="20" t="s">
        <v>135</v>
      </c>
      <c r="V386" s="20" t="s">
        <v>135</v>
      </c>
      <c r="W386" s="20" t="s">
        <v>140</v>
      </c>
      <c r="X386" s="20" t="s">
        <v>135</v>
      </c>
      <c r="Y386" s="20" t="s">
        <v>135</v>
      </c>
      <c r="Z386" s="20" t="s">
        <v>141</v>
      </c>
    </row>
    <row r="387" spans="1:26" ht="60" x14ac:dyDescent="0.25">
      <c r="A387" s="21" t="s">
        <v>78</v>
      </c>
      <c r="B387" s="20" t="s">
        <v>74</v>
      </c>
      <c r="C387" s="20" t="s">
        <v>305</v>
      </c>
      <c r="D387" s="20" t="s">
        <v>306</v>
      </c>
      <c r="E387" s="20" t="s">
        <v>74</v>
      </c>
      <c r="F387" s="20" t="s">
        <v>74</v>
      </c>
      <c r="G387" s="20" t="s">
        <v>74</v>
      </c>
      <c r="H387" s="20" t="s">
        <v>74</v>
      </c>
      <c r="I387" s="20" t="s">
        <v>311</v>
      </c>
      <c r="R387" s="21" t="s">
        <v>78</v>
      </c>
      <c r="S387" s="20" t="s">
        <v>135</v>
      </c>
      <c r="T387" s="20" t="s">
        <v>135</v>
      </c>
      <c r="U387" s="20" t="s">
        <v>135</v>
      </c>
      <c r="V387" s="20" t="s">
        <v>135</v>
      </c>
      <c r="W387" s="20" t="s">
        <v>135</v>
      </c>
      <c r="X387" s="20" t="s">
        <v>135</v>
      </c>
      <c r="Y387" s="20" t="s">
        <v>135</v>
      </c>
      <c r="Z387" s="20" t="s">
        <v>141</v>
      </c>
    </row>
    <row r="388" spans="1:26" ht="45" x14ac:dyDescent="0.25">
      <c r="A388" s="21" t="s">
        <v>79</v>
      </c>
      <c r="B388" s="20" t="s">
        <v>74</v>
      </c>
      <c r="C388" s="20" t="s">
        <v>305</v>
      </c>
      <c r="D388" s="20" t="s">
        <v>306</v>
      </c>
      <c r="E388" s="20" t="s">
        <v>74</v>
      </c>
      <c r="F388" s="20" t="s">
        <v>74</v>
      </c>
      <c r="G388" s="20" t="s">
        <v>74</v>
      </c>
      <c r="H388" s="20" t="s">
        <v>74</v>
      </c>
      <c r="I388" s="20" t="s">
        <v>312</v>
      </c>
      <c r="R388" s="21" t="s">
        <v>79</v>
      </c>
      <c r="S388" s="20" t="s">
        <v>135</v>
      </c>
      <c r="T388" s="20" t="s">
        <v>135</v>
      </c>
      <c r="U388" s="20" t="s">
        <v>135</v>
      </c>
      <c r="V388" s="20" t="s">
        <v>135</v>
      </c>
      <c r="W388" s="20" t="s">
        <v>135</v>
      </c>
      <c r="X388" s="20" t="s">
        <v>135</v>
      </c>
      <c r="Y388" s="20" t="s">
        <v>135</v>
      </c>
      <c r="Z388" s="20" t="s">
        <v>141</v>
      </c>
    </row>
    <row r="389" spans="1:26" ht="45" x14ac:dyDescent="0.25">
      <c r="A389" s="21" t="s">
        <v>80</v>
      </c>
      <c r="B389" s="20" t="s">
        <v>74</v>
      </c>
      <c r="C389" s="20" t="s">
        <v>305</v>
      </c>
      <c r="D389" s="20" t="s">
        <v>306</v>
      </c>
      <c r="E389" s="20" t="s">
        <v>74</v>
      </c>
      <c r="F389" s="20" t="s">
        <v>74</v>
      </c>
      <c r="G389" s="20" t="s">
        <v>74</v>
      </c>
      <c r="H389" s="20" t="s">
        <v>74</v>
      </c>
      <c r="I389" s="20" t="s">
        <v>312</v>
      </c>
      <c r="R389" s="21" t="s">
        <v>80</v>
      </c>
      <c r="S389" s="20" t="s">
        <v>135</v>
      </c>
      <c r="T389" s="20" t="s">
        <v>135</v>
      </c>
      <c r="U389" s="20" t="s">
        <v>135</v>
      </c>
      <c r="V389" s="20" t="s">
        <v>135</v>
      </c>
      <c r="W389" s="20" t="s">
        <v>135</v>
      </c>
      <c r="X389" s="20" t="s">
        <v>135</v>
      </c>
      <c r="Y389" s="20" t="s">
        <v>135</v>
      </c>
      <c r="Z389" s="20" t="s">
        <v>141</v>
      </c>
    </row>
    <row r="390" spans="1:26" ht="45" x14ac:dyDescent="0.25">
      <c r="A390" s="21" t="s">
        <v>81</v>
      </c>
      <c r="B390" s="20" t="s">
        <v>74</v>
      </c>
      <c r="C390" s="20" t="s">
        <v>305</v>
      </c>
      <c r="D390" s="20" t="s">
        <v>74</v>
      </c>
      <c r="E390" s="20" t="s">
        <v>74</v>
      </c>
      <c r="F390" s="20" t="s">
        <v>74</v>
      </c>
      <c r="G390" s="20" t="s">
        <v>74</v>
      </c>
      <c r="H390" s="20" t="s">
        <v>74</v>
      </c>
      <c r="I390" s="20" t="s">
        <v>312</v>
      </c>
      <c r="R390" s="21" t="s">
        <v>81</v>
      </c>
      <c r="S390" s="20" t="s">
        <v>135</v>
      </c>
      <c r="T390" s="20" t="s">
        <v>135</v>
      </c>
      <c r="U390" s="20" t="s">
        <v>135</v>
      </c>
      <c r="V390" s="20" t="s">
        <v>135</v>
      </c>
      <c r="W390" s="20" t="s">
        <v>135</v>
      </c>
      <c r="X390" s="20" t="s">
        <v>135</v>
      </c>
      <c r="Y390" s="20" t="s">
        <v>135</v>
      </c>
      <c r="Z390" s="20" t="s">
        <v>141</v>
      </c>
    </row>
    <row r="391" spans="1:26" ht="45" x14ac:dyDescent="0.25">
      <c r="A391" s="21" t="s">
        <v>82</v>
      </c>
      <c r="B391" s="20" t="s">
        <v>74</v>
      </c>
      <c r="C391" s="20" t="s">
        <v>74</v>
      </c>
      <c r="D391" s="20" t="s">
        <v>74</v>
      </c>
      <c r="E391" s="20" t="s">
        <v>74</v>
      </c>
      <c r="F391" s="20" t="s">
        <v>74</v>
      </c>
      <c r="G391" s="20" t="s">
        <v>74</v>
      </c>
      <c r="H391" s="20" t="s">
        <v>74</v>
      </c>
      <c r="I391" s="20" t="s">
        <v>312</v>
      </c>
      <c r="R391" s="21" t="s">
        <v>82</v>
      </c>
      <c r="S391" s="20" t="s">
        <v>135</v>
      </c>
      <c r="T391" s="20" t="s">
        <v>135</v>
      </c>
      <c r="U391" s="20" t="s">
        <v>135</v>
      </c>
      <c r="V391" s="20" t="s">
        <v>135</v>
      </c>
      <c r="W391" s="20" t="s">
        <v>135</v>
      </c>
      <c r="X391" s="20" t="s">
        <v>135</v>
      </c>
      <c r="Y391" s="20" t="s">
        <v>135</v>
      </c>
      <c r="Z391" s="20" t="s">
        <v>142</v>
      </c>
    </row>
    <row r="392" spans="1:26" ht="45" x14ac:dyDescent="0.25">
      <c r="A392" s="21" t="s">
        <v>83</v>
      </c>
      <c r="B392" s="20" t="s">
        <v>74</v>
      </c>
      <c r="C392" s="20" t="s">
        <v>74</v>
      </c>
      <c r="D392" s="20" t="s">
        <v>74</v>
      </c>
      <c r="E392" s="20" t="s">
        <v>74</v>
      </c>
      <c r="F392" s="20" t="s">
        <v>74</v>
      </c>
      <c r="G392" s="20" t="s">
        <v>74</v>
      </c>
      <c r="H392" s="20" t="s">
        <v>74</v>
      </c>
      <c r="I392" s="20" t="s">
        <v>312</v>
      </c>
      <c r="R392" s="21" t="s">
        <v>83</v>
      </c>
      <c r="S392" s="20" t="s">
        <v>135</v>
      </c>
      <c r="T392" s="20" t="s">
        <v>135</v>
      </c>
      <c r="U392" s="20" t="s">
        <v>135</v>
      </c>
      <c r="V392" s="20" t="s">
        <v>135</v>
      </c>
      <c r="W392" s="20" t="s">
        <v>135</v>
      </c>
      <c r="X392" s="20" t="s">
        <v>135</v>
      </c>
      <c r="Y392" s="20" t="s">
        <v>135</v>
      </c>
      <c r="Z392" s="20" t="s">
        <v>143</v>
      </c>
    </row>
    <row r="393" spans="1:26" ht="45" x14ac:dyDescent="0.25">
      <c r="A393" s="21" t="s">
        <v>84</v>
      </c>
      <c r="B393" s="20" t="s">
        <v>74</v>
      </c>
      <c r="C393" s="20" t="s">
        <v>74</v>
      </c>
      <c r="D393" s="20" t="s">
        <v>74</v>
      </c>
      <c r="E393" s="20" t="s">
        <v>74</v>
      </c>
      <c r="F393" s="20" t="s">
        <v>74</v>
      </c>
      <c r="G393" s="20" t="s">
        <v>74</v>
      </c>
      <c r="H393" s="20" t="s">
        <v>74</v>
      </c>
      <c r="I393" s="20" t="s">
        <v>313</v>
      </c>
      <c r="R393" s="21" t="s">
        <v>84</v>
      </c>
      <c r="S393" s="20" t="s">
        <v>135</v>
      </c>
      <c r="T393" s="20" t="s">
        <v>135</v>
      </c>
      <c r="U393" s="20" t="s">
        <v>135</v>
      </c>
      <c r="V393" s="20" t="s">
        <v>135</v>
      </c>
      <c r="W393" s="20" t="s">
        <v>135</v>
      </c>
      <c r="X393" s="20" t="s">
        <v>135</v>
      </c>
      <c r="Y393" s="20" t="s">
        <v>135</v>
      </c>
      <c r="Z393" s="20" t="s">
        <v>144</v>
      </c>
    </row>
    <row r="395" spans="1:26" ht="30" x14ac:dyDescent="0.25">
      <c r="A395" s="20" t="s">
        <v>86</v>
      </c>
      <c r="B395" s="21" t="s">
        <v>51</v>
      </c>
      <c r="C395" s="21" t="s">
        <v>52</v>
      </c>
      <c r="D395" s="21" t="s">
        <v>53</v>
      </c>
      <c r="E395" s="21" t="s">
        <v>54</v>
      </c>
      <c r="F395" s="21" t="s">
        <v>55</v>
      </c>
      <c r="G395" s="21" t="s">
        <v>56</v>
      </c>
      <c r="H395" s="21" t="s">
        <v>57</v>
      </c>
      <c r="I395" s="21" t="s">
        <v>58</v>
      </c>
      <c r="R395" s="20" t="s">
        <v>86</v>
      </c>
      <c r="S395" s="21" t="s">
        <v>51</v>
      </c>
      <c r="T395" s="21" t="s">
        <v>52</v>
      </c>
      <c r="U395" s="21" t="s">
        <v>53</v>
      </c>
      <c r="V395" s="21" t="s">
        <v>54</v>
      </c>
      <c r="W395" s="21" t="s">
        <v>55</v>
      </c>
      <c r="X395" s="21" t="s">
        <v>56</v>
      </c>
      <c r="Y395" s="21" t="s">
        <v>57</v>
      </c>
      <c r="Z395" s="21" t="s">
        <v>58</v>
      </c>
    </row>
    <row r="396" spans="1:26" x14ac:dyDescent="0.25">
      <c r="A396" s="21" t="s">
        <v>73</v>
      </c>
      <c r="B396" s="20">
        <v>989.5</v>
      </c>
      <c r="C396" s="20">
        <v>618.5</v>
      </c>
      <c r="D396" s="20">
        <v>3042.8</v>
      </c>
      <c r="E396" s="20">
        <v>5497.4</v>
      </c>
      <c r="F396" s="20">
        <v>1429.3</v>
      </c>
      <c r="G396" s="20">
        <v>0</v>
      </c>
      <c r="H396" s="20">
        <v>24337.1</v>
      </c>
      <c r="I396" s="20">
        <v>17767.7</v>
      </c>
      <c r="R396" s="21" t="s">
        <v>73</v>
      </c>
      <c r="S396" s="20">
        <v>8720</v>
      </c>
      <c r="T396" s="20">
        <v>64949</v>
      </c>
      <c r="U396" s="20">
        <v>0</v>
      </c>
      <c r="V396" s="20">
        <v>3660</v>
      </c>
      <c r="W396" s="20">
        <v>8940</v>
      </c>
      <c r="X396" s="20">
        <v>0</v>
      </c>
      <c r="Y396" s="20">
        <v>12940</v>
      </c>
      <c r="Z396" s="20">
        <v>20390</v>
      </c>
    </row>
    <row r="397" spans="1:26" x14ac:dyDescent="0.25">
      <c r="A397" s="21" t="s">
        <v>75</v>
      </c>
      <c r="B397" s="20">
        <v>989.5</v>
      </c>
      <c r="C397" s="20">
        <v>618.5</v>
      </c>
      <c r="D397" s="20">
        <v>3042.8</v>
      </c>
      <c r="E397" s="20">
        <v>5497.4</v>
      </c>
      <c r="F397" s="20">
        <v>1429.3</v>
      </c>
      <c r="G397" s="20">
        <v>0</v>
      </c>
      <c r="H397" s="20">
        <v>0</v>
      </c>
      <c r="I397" s="20">
        <v>17767.7</v>
      </c>
      <c r="R397" s="21" t="s">
        <v>75</v>
      </c>
      <c r="S397" s="20">
        <v>0</v>
      </c>
      <c r="T397" s="20">
        <v>0</v>
      </c>
      <c r="U397" s="20">
        <v>0</v>
      </c>
      <c r="V397" s="20">
        <v>3660</v>
      </c>
      <c r="W397" s="20">
        <v>2600</v>
      </c>
      <c r="X397" s="20">
        <v>0</v>
      </c>
      <c r="Y397" s="20">
        <v>0</v>
      </c>
      <c r="Z397" s="20">
        <v>20390</v>
      </c>
    </row>
    <row r="398" spans="1:26" x14ac:dyDescent="0.25">
      <c r="A398" s="21" t="s">
        <v>76</v>
      </c>
      <c r="B398" s="20">
        <v>989.5</v>
      </c>
      <c r="C398" s="20">
        <v>618.5</v>
      </c>
      <c r="D398" s="20">
        <v>3042.8</v>
      </c>
      <c r="E398" s="20">
        <v>0</v>
      </c>
      <c r="F398" s="20">
        <v>1429.3</v>
      </c>
      <c r="G398" s="20">
        <v>0</v>
      </c>
      <c r="H398" s="20">
        <v>0</v>
      </c>
      <c r="I398" s="20">
        <v>17767.7</v>
      </c>
      <c r="R398" s="21" t="s">
        <v>76</v>
      </c>
      <c r="S398" s="20">
        <v>0</v>
      </c>
      <c r="T398" s="20">
        <v>0</v>
      </c>
      <c r="U398" s="20">
        <v>0</v>
      </c>
      <c r="V398" s="20">
        <v>0</v>
      </c>
      <c r="W398" s="20">
        <v>2600</v>
      </c>
      <c r="X398" s="20">
        <v>0</v>
      </c>
      <c r="Y398" s="20">
        <v>0</v>
      </c>
      <c r="Z398" s="20">
        <v>20390</v>
      </c>
    </row>
    <row r="399" spans="1:26" x14ac:dyDescent="0.25">
      <c r="A399" s="21" t="s">
        <v>77</v>
      </c>
      <c r="B399" s="20">
        <v>989.5</v>
      </c>
      <c r="C399" s="20">
        <v>618.5</v>
      </c>
      <c r="D399" s="20">
        <v>3042.8</v>
      </c>
      <c r="E399" s="20">
        <v>0</v>
      </c>
      <c r="F399" s="20">
        <v>1429.3</v>
      </c>
      <c r="G399" s="20">
        <v>0</v>
      </c>
      <c r="H399" s="20">
        <v>0</v>
      </c>
      <c r="I399" s="20">
        <v>14106.4</v>
      </c>
      <c r="R399" s="21" t="s">
        <v>77</v>
      </c>
      <c r="S399" s="20">
        <v>0</v>
      </c>
      <c r="T399" s="20">
        <v>0</v>
      </c>
      <c r="U399" s="20">
        <v>0</v>
      </c>
      <c r="V399" s="20">
        <v>0</v>
      </c>
      <c r="W399" s="20">
        <v>2600</v>
      </c>
      <c r="X399" s="20">
        <v>0</v>
      </c>
      <c r="Y399" s="20">
        <v>0</v>
      </c>
      <c r="Z399" s="20">
        <v>13730</v>
      </c>
    </row>
    <row r="400" spans="1:26" x14ac:dyDescent="0.25">
      <c r="A400" s="21" t="s">
        <v>78</v>
      </c>
      <c r="B400" s="20">
        <v>0</v>
      </c>
      <c r="C400" s="20">
        <v>618.5</v>
      </c>
      <c r="D400" s="20">
        <v>3042.8</v>
      </c>
      <c r="E400" s="20">
        <v>0</v>
      </c>
      <c r="F400" s="20">
        <v>0</v>
      </c>
      <c r="G400" s="20">
        <v>0</v>
      </c>
      <c r="H400" s="20">
        <v>0</v>
      </c>
      <c r="I400" s="20">
        <v>14106.4</v>
      </c>
      <c r="R400" s="21" t="s">
        <v>78</v>
      </c>
      <c r="S400" s="20">
        <v>0</v>
      </c>
      <c r="T400" s="20">
        <v>0</v>
      </c>
      <c r="U400" s="20">
        <v>0</v>
      </c>
      <c r="V400" s="20">
        <v>0</v>
      </c>
      <c r="W400" s="20">
        <v>0</v>
      </c>
      <c r="X400" s="20">
        <v>0</v>
      </c>
      <c r="Y400" s="20">
        <v>0</v>
      </c>
      <c r="Z400" s="20">
        <v>13730</v>
      </c>
    </row>
    <row r="401" spans="1:30" x14ac:dyDescent="0.25">
      <c r="A401" s="21" t="s">
        <v>79</v>
      </c>
      <c r="B401" s="20">
        <v>0</v>
      </c>
      <c r="C401" s="20">
        <v>618.5</v>
      </c>
      <c r="D401" s="20">
        <v>3042.8</v>
      </c>
      <c r="E401" s="20">
        <v>0</v>
      </c>
      <c r="F401" s="20">
        <v>0</v>
      </c>
      <c r="G401" s="20">
        <v>0</v>
      </c>
      <c r="H401" s="20">
        <v>0</v>
      </c>
      <c r="I401" s="20">
        <v>3444.1</v>
      </c>
      <c r="R401" s="21" t="s">
        <v>79</v>
      </c>
      <c r="S401" s="20">
        <v>0</v>
      </c>
      <c r="T401" s="20">
        <v>0</v>
      </c>
      <c r="U401" s="20">
        <v>0</v>
      </c>
      <c r="V401" s="20">
        <v>0</v>
      </c>
      <c r="W401" s="20">
        <v>0</v>
      </c>
      <c r="X401" s="20">
        <v>0</v>
      </c>
      <c r="Y401" s="20">
        <v>0</v>
      </c>
      <c r="Z401" s="20">
        <v>13730</v>
      </c>
    </row>
    <row r="402" spans="1:30" x14ac:dyDescent="0.25">
      <c r="A402" s="21" t="s">
        <v>80</v>
      </c>
      <c r="B402" s="20">
        <v>0</v>
      </c>
      <c r="C402" s="20">
        <v>618.5</v>
      </c>
      <c r="D402" s="20">
        <v>3042.8</v>
      </c>
      <c r="E402" s="20">
        <v>0</v>
      </c>
      <c r="F402" s="20">
        <v>0</v>
      </c>
      <c r="G402" s="20">
        <v>0</v>
      </c>
      <c r="H402" s="20">
        <v>0</v>
      </c>
      <c r="I402" s="20">
        <v>3444.1</v>
      </c>
      <c r="R402" s="21" t="s">
        <v>80</v>
      </c>
      <c r="S402" s="20">
        <v>0</v>
      </c>
      <c r="T402" s="20">
        <v>0</v>
      </c>
      <c r="U402" s="20">
        <v>0</v>
      </c>
      <c r="V402" s="20">
        <v>0</v>
      </c>
      <c r="W402" s="20">
        <v>0</v>
      </c>
      <c r="X402" s="20">
        <v>0</v>
      </c>
      <c r="Y402" s="20">
        <v>0</v>
      </c>
      <c r="Z402" s="20">
        <v>13730</v>
      </c>
    </row>
    <row r="403" spans="1:30" x14ac:dyDescent="0.25">
      <c r="A403" s="21" t="s">
        <v>81</v>
      </c>
      <c r="B403" s="20">
        <v>0</v>
      </c>
      <c r="C403" s="20">
        <v>618.5</v>
      </c>
      <c r="D403" s="20">
        <v>0</v>
      </c>
      <c r="E403" s="20">
        <v>0</v>
      </c>
      <c r="F403" s="20">
        <v>0</v>
      </c>
      <c r="G403" s="20">
        <v>0</v>
      </c>
      <c r="H403" s="20">
        <v>0</v>
      </c>
      <c r="I403" s="20">
        <v>3444.1</v>
      </c>
      <c r="R403" s="21" t="s">
        <v>81</v>
      </c>
      <c r="S403" s="20">
        <v>0</v>
      </c>
      <c r="T403" s="20">
        <v>0</v>
      </c>
      <c r="U403" s="20">
        <v>0</v>
      </c>
      <c r="V403" s="20">
        <v>0</v>
      </c>
      <c r="W403" s="20">
        <v>0</v>
      </c>
      <c r="X403" s="20">
        <v>0</v>
      </c>
      <c r="Y403" s="20">
        <v>0</v>
      </c>
      <c r="Z403" s="20">
        <v>13730</v>
      </c>
    </row>
    <row r="404" spans="1:30" x14ac:dyDescent="0.25">
      <c r="A404" s="21" t="s">
        <v>82</v>
      </c>
      <c r="B404" s="20">
        <v>0</v>
      </c>
      <c r="C404" s="20">
        <v>0</v>
      </c>
      <c r="D404" s="20">
        <v>0</v>
      </c>
      <c r="E404" s="20">
        <v>0</v>
      </c>
      <c r="F404" s="20">
        <v>0</v>
      </c>
      <c r="G404" s="20">
        <v>0</v>
      </c>
      <c r="H404" s="20">
        <v>0</v>
      </c>
      <c r="I404" s="20">
        <v>3444.1</v>
      </c>
      <c r="R404" s="21" t="s">
        <v>82</v>
      </c>
      <c r="S404" s="20">
        <v>0</v>
      </c>
      <c r="T404" s="20">
        <v>0</v>
      </c>
      <c r="U404" s="20">
        <v>0</v>
      </c>
      <c r="V404" s="20">
        <v>0</v>
      </c>
      <c r="W404" s="20">
        <v>0</v>
      </c>
      <c r="X404" s="20">
        <v>0</v>
      </c>
      <c r="Y404" s="20">
        <v>0</v>
      </c>
      <c r="Z404" s="20">
        <v>13600</v>
      </c>
    </row>
    <row r="405" spans="1:30" x14ac:dyDescent="0.25">
      <c r="A405" s="21" t="s">
        <v>83</v>
      </c>
      <c r="B405" s="20">
        <v>0</v>
      </c>
      <c r="C405" s="20">
        <v>0</v>
      </c>
      <c r="D405" s="20">
        <v>0</v>
      </c>
      <c r="E405" s="20">
        <v>0</v>
      </c>
      <c r="F405" s="20">
        <v>0</v>
      </c>
      <c r="G405" s="20">
        <v>0</v>
      </c>
      <c r="H405" s="20">
        <v>0</v>
      </c>
      <c r="I405" s="20">
        <v>3444.1</v>
      </c>
      <c r="R405" s="21" t="s">
        <v>83</v>
      </c>
      <c r="S405" s="20">
        <v>0</v>
      </c>
      <c r="T405" s="20">
        <v>0</v>
      </c>
      <c r="U405" s="20">
        <v>0</v>
      </c>
      <c r="V405" s="20">
        <v>0</v>
      </c>
      <c r="W405" s="20">
        <v>0</v>
      </c>
      <c r="X405" s="20">
        <v>0</v>
      </c>
      <c r="Y405" s="20">
        <v>0</v>
      </c>
      <c r="Z405" s="20">
        <v>9190</v>
      </c>
    </row>
    <row r="406" spans="1:30" x14ac:dyDescent="0.25">
      <c r="A406" s="21" t="s">
        <v>84</v>
      </c>
      <c r="B406" s="20">
        <v>0</v>
      </c>
      <c r="C406" s="20">
        <v>0</v>
      </c>
      <c r="D406" s="20">
        <v>0</v>
      </c>
      <c r="E406" s="20">
        <v>0</v>
      </c>
      <c r="F406" s="20">
        <v>0</v>
      </c>
      <c r="G406" s="20">
        <v>0</v>
      </c>
      <c r="H406" s="20">
        <v>0</v>
      </c>
      <c r="I406" s="20">
        <v>2221</v>
      </c>
      <c r="R406" s="21" t="s">
        <v>84</v>
      </c>
      <c r="S406" s="20">
        <v>0</v>
      </c>
      <c r="T406" s="20">
        <v>0</v>
      </c>
      <c r="U406" s="20">
        <v>0</v>
      </c>
      <c r="V406" s="20">
        <v>0</v>
      </c>
      <c r="W406" s="20">
        <v>0</v>
      </c>
      <c r="X406" s="20">
        <v>0</v>
      </c>
      <c r="Y406" s="20">
        <v>0</v>
      </c>
      <c r="Z406" s="20">
        <v>4040</v>
      </c>
    </row>
    <row r="408" spans="1:30" ht="30" x14ac:dyDescent="0.25">
      <c r="A408" s="20" t="s">
        <v>87</v>
      </c>
      <c r="B408" s="21" t="s">
        <v>51</v>
      </c>
      <c r="C408" s="21" t="s">
        <v>52</v>
      </c>
      <c r="D408" s="21" t="s">
        <v>53</v>
      </c>
      <c r="E408" s="21" t="s">
        <v>54</v>
      </c>
      <c r="F408" s="21" t="s">
        <v>55</v>
      </c>
      <c r="G408" s="21" t="s">
        <v>56</v>
      </c>
      <c r="H408" s="21" t="s">
        <v>57</v>
      </c>
      <c r="I408" s="21" t="s">
        <v>58</v>
      </c>
      <c r="J408" s="21" t="s">
        <v>88</v>
      </c>
      <c r="K408" s="21" t="s">
        <v>89</v>
      </c>
      <c r="L408" s="21" t="s">
        <v>90</v>
      </c>
      <c r="M408" s="21" t="s">
        <v>91</v>
      </c>
      <c r="R408" s="20" t="s">
        <v>87</v>
      </c>
      <c r="S408" s="21" t="s">
        <v>51</v>
      </c>
      <c r="T408" s="21" t="s">
        <v>52</v>
      </c>
      <c r="U408" s="21" t="s">
        <v>53</v>
      </c>
      <c r="V408" s="21" t="s">
        <v>54</v>
      </c>
      <c r="W408" s="21" t="s">
        <v>55</v>
      </c>
      <c r="X408" s="21" t="s">
        <v>56</v>
      </c>
      <c r="Y408" s="21" t="s">
        <v>57</v>
      </c>
      <c r="Z408" s="21" t="s">
        <v>58</v>
      </c>
      <c r="AA408" s="21" t="s">
        <v>88</v>
      </c>
      <c r="AB408" s="21" t="s">
        <v>89</v>
      </c>
      <c r="AC408" s="21" t="s">
        <v>90</v>
      </c>
      <c r="AD408" s="21" t="s">
        <v>91</v>
      </c>
    </row>
    <row r="409" spans="1:30" x14ac:dyDescent="0.25">
      <c r="A409" s="21" t="s">
        <v>60</v>
      </c>
      <c r="B409" s="20">
        <v>989.5</v>
      </c>
      <c r="C409" s="20">
        <v>0</v>
      </c>
      <c r="D409" s="20">
        <v>3042.8</v>
      </c>
      <c r="E409" s="20">
        <v>0</v>
      </c>
      <c r="F409" s="20">
        <v>0</v>
      </c>
      <c r="G409" s="20">
        <v>0</v>
      </c>
      <c r="H409" s="20">
        <v>0</v>
      </c>
      <c r="I409" s="20">
        <v>3444.1</v>
      </c>
      <c r="J409" s="20">
        <v>7476.5</v>
      </c>
      <c r="K409" s="20">
        <v>13600</v>
      </c>
      <c r="L409" s="20">
        <v>6123.5</v>
      </c>
      <c r="M409" s="20">
        <v>45.03</v>
      </c>
      <c r="R409" s="21" t="s">
        <v>60</v>
      </c>
      <c r="S409" s="20">
        <v>0</v>
      </c>
      <c r="T409" s="20">
        <v>0</v>
      </c>
      <c r="U409" s="20">
        <v>0</v>
      </c>
      <c r="V409" s="20">
        <v>0</v>
      </c>
      <c r="W409" s="20">
        <v>0</v>
      </c>
      <c r="X409" s="20">
        <v>0</v>
      </c>
      <c r="Y409" s="20">
        <v>0</v>
      </c>
      <c r="Z409" s="20">
        <v>13600</v>
      </c>
      <c r="AA409" s="20">
        <v>13600</v>
      </c>
      <c r="AB409" s="20">
        <v>13600</v>
      </c>
      <c r="AC409" s="20">
        <v>0</v>
      </c>
      <c r="AD409" s="20">
        <v>0</v>
      </c>
    </row>
    <row r="410" spans="1:30" x14ac:dyDescent="0.25">
      <c r="A410" s="21" t="s">
        <v>61</v>
      </c>
      <c r="B410" s="20">
        <v>989.5</v>
      </c>
      <c r="C410" s="20">
        <v>618.5</v>
      </c>
      <c r="D410" s="20">
        <v>3042.8</v>
      </c>
      <c r="E410" s="20">
        <v>0</v>
      </c>
      <c r="F410" s="20">
        <v>1429.3</v>
      </c>
      <c r="G410" s="20">
        <v>0</v>
      </c>
      <c r="H410" s="20">
        <v>0</v>
      </c>
      <c r="I410" s="20">
        <v>17767.7</v>
      </c>
      <c r="J410" s="20">
        <v>23847.8</v>
      </c>
      <c r="K410" s="20">
        <v>22990</v>
      </c>
      <c r="L410" s="20">
        <v>-857.8</v>
      </c>
      <c r="M410" s="20">
        <v>-3.73</v>
      </c>
      <c r="R410" s="21" t="s">
        <v>61</v>
      </c>
      <c r="S410" s="20">
        <v>0</v>
      </c>
      <c r="T410" s="20">
        <v>0</v>
      </c>
      <c r="U410" s="20">
        <v>0</v>
      </c>
      <c r="V410" s="20">
        <v>0</v>
      </c>
      <c r="W410" s="20">
        <v>2600</v>
      </c>
      <c r="X410" s="20">
        <v>0</v>
      </c>
      <c r="Y410" s="20">
        <v>0</v>
      </c>
      <c r="Z410" s="20">
        <v>20390</v>
      </c>
      <c r="AA410" s="20">
        <v>22990</v>
      </c>
      <c r="AB410" s="20">
        <v>22990</v>
      </c>
      <c r="AC410" s="20">
        <v>0</v>
      </c>
      <c r="AD410" s="20">
        <v>0</v>
      </c>
    </row>
    <row r="411" spans="1:30" x14ac:dyDescent="0.25">
      <c r="A411" s="21" t="s">
        <v>62</v>
      </c>
      <c r="B411" s="20">
        <v>989.5</v>
      </c>
      <c r="C411" s="20">
        <v>618.5</v>
      </c>
      <c r="D411" s="20">
        <v>3042.8</v>
      </c>
      <c r="E411" s="20">
        <v>5497.4</v>
      </c>
      <c r="F411" s="20">
        <v>1429.3</v>
      </c>
      <c r="G411" s="20">
        <v>0</v>
      </c>
      <c r="H411" s="20">
        <v>0</v>
      </c>
      <c r="I411" s="20">
        <v>17767.7</v>
      </c>
      <c r="J411" s="20">
        <v>29345.3</v>
      </c>
      <c r="K411" s="20">
        <v>32990</v>
      </c>
      <c r="L411" s="20">
        <v>3644.7</v>
      </c>
      <c r="M411" s="20">
        <v>11.05</v>
      </c>
      <c r="R411" s="21" t="s">
        <v>62</v>
      </c>
      <c r="S411" s="20">
        <v>0</v>
      </c>
      <c r="T411" s="20">
        <v>0</v>
      </c>
      <c r="U411" s="20">
        <v>0</v>
      </c>
      <c r="V411" s="20">
        <v>3660</v>
      </c>
      <c r="W411" s="20">
        <v>8940</v>
      </c>
      <c r="X411" s="20">
        <v>0</v>
      </c>
      <c r="Y411" s="20">
        <v>0</v>
      </c>
      <c r="Z411" s="20">
        <v>20390</v>
      </c>
      <c r="AA411" s="20">
        <v>32990</v>
      </c>
      <c r="AB411" s="20">
        <v>32990</v>
      </c>
      <c r="AC411" s="20">
        <v>0</v>
      </c>
      <c r="AD411" s="20">
        <v>0</v>
      </c>
    </row>
    <row r="412" spans="1:30" x14ac:dyDescent="0.25">
      <c r="A412" s="21" t="s">
        <v>63</v>
      </c>
      <c r="B412" s="20">
        <v>989.5</v>
      </c>
      <c r="C412" s="20">
        <v>618.5</v>
      </c>
      <c r="D412" s="20">
        <v>3042.8</v>
      </c>
      <c r="E412" s="20">
        <v>5497.4</v>
      </c>
      <c r="F412" s="20">
        <v>1429.3</v>
      </c>
      <c r="G412" s="20">
        <v>0</v>
      </c>
      <c r="H412" s="20">
        <v>24337.1</v>
      </c>
      <c r="I412" s="20">
        <v>14106.4</v>
      </c>
      <c r="J412" s="20">
        <v>50021.1</v>
      </c>
      <c r="K412" s="20">
        <v>47990</v>
      </c>
      <c r="L412" s="20">
        <v>-2031.1</v>
      </c>
      <c r="M412" s="20">
        <v>-4.2300000000000004</v>
      </c>
      <c r="R412" s="21" t="s">
        <v>63</v>
      </c>
      <c r="S412" s="20">
        <v>8720</v>
      </c>
      <c r="T412" s="20">
        <v>0</v>
      </c>
      <c r="U412" s="20">
        <v>0</v>
      </c>
      <c r="V412" s="20">
        <v>3660</v>
      </c>
      <c r="W412" s="20">
        <v>8940</v>
      </c>
      <c r="X412" s="20">
        <v>0</v>
      </c>
      <c r="Y412" s="20">
        <v>12940</v>
      </c>
      <c r="Z412" s="20">
        <v>13730</v>
      </c>
      <c r="AA412" s="20">
        <v>47990</v>
      </c>
      <c r="AB412" s="20">
        <v>47990</v>
      </c>
      <c r="AC412" s="20">
        <v>0</v>
      </c>
      <c r="AD412" s="20">
        <v>0</v>
      </c>
    </row>
    <row r="413" spans="1:30" x14ac:dyDescent="0.25">
      <c r="A413" s="21" t="s">
        <v>64</v>
      </c>
      <c r="B413" s="20">
        <v>989.5</v>
      </c>
      <c r="C413" s="20">
        <v>618.5</v>
      </c>
      <c r="D413" s="20">
        <v>0</v>
      </c>
      <c r="E413" s="20">
        <v>0</v>
      </c>
      <c r="F413" s="20">
        <v>1429.3</v>
      </c>
      <c r="G413" s="20">
        <v>0</v>
      </c>
      <c r="H413" s="20">
        <v>0</v>
      </c>
      <c r="I413" s="20">
        <v>3444.1</v>
      </c>
      <c r="J413" s="20">
        <v>6481.5</v>
      </c>
      <c r="K413" s="20">
        <v>11790</v>
      </c>
      <c r="L413" s="20">
        <v>5308.5</v>
      </c>
      <c r="M413" s="20">
        <v>45.03</v>
      </c>
      <c r="R413" s="21" t="s">
        <v>64</v>
      </c>
      <c r="S413" s="20">
        <v>0</v>
      </c>
      <c r="T413" s="20">
        <v>0</v>
      </c>
      <c r="U413" s="20">
        <v>0</v>
      </c>
      <c r="V413" s="20">
        <v>0</v>
      </c>
      <c r="W413" s="20">
        <v>2600</v>
      </c>
      <c r="X413" s="20">
        <v>0</v>
      </c>
      <c r="Y413" s="20">
        <v>0</v>
      </c>
      <c r="Z413" s="20">
        <v>9190</v>
      </c>
      <c r="AA413" s="20">
        <v>11790</v>
      </c>
      <c r="AB413" s="20">
        <v>11790</v>
      </c>
      <c r="AC413" s="20">
        <v>0</v>
      </c>
      <c r="AD413" s="20">
        <v>0</v>
      </c>
    </row>
    <row r="414" spans="1:30" x14ac:dyDescent="0.25">
      <c r="A414" s="21" t="s">
        <v>65</v>
      </c>
      <c r="B414" s="20">
        <v>989.5</v>
      </c>
      <c r="C414" s="20">
        <v>618.5</v>
      </c>
      <c r="D414" s="20">
        <v>3042.8</v>
      </c>
      <c r="E414" s="20">
        <v>5497.4</v>
      </c>
      <c r="F414" s="20">
        <v>1429.3</v>
      </c>
      <c r="G414" s="20">
        <v>0</v>
      </c>
      <c r="H414" s="20">
        <v>0</v>
      </c>
      <c r="I414" s="20">
        <v>3444.1</v>
      </c>
      <c r="J414" s="31">
        <v>15021.7</v>
      </c>
      <c r="K414" s="20">
        <v>0</v>
      </c>
      <c r="L414" s="20">
        <v>-15021.7</v>
      </c>
      <c r="M414" s="20">
        <v>0</v>
      </c>
      <c r="R414" s="21" t="s">
        <v>65</v>
      </c>
      <c r="S414" s="20">
        <v>8720</v>
      </c>
      <c r="T414" s="20">
        <v>64949</v>
      </c>
      <c r="U414" s="20">
        <v>0</v>
      </c>
      <c r="V414" s="20">
        <v>3660</v>
      </c>
      <c r="W414" s="20">
        <v>8940</v>
      </c>
      <c r="X414" s="20">
        <v>0</v>
      </c>
      <c r="Y414" s="20">
        <v>0</v>
      </c>
      <c r="Z414" s="20">
        <v>13730</v>
      </c>
      <c r="AA414" s="31">
        <v>99999</v>
      </c>
      <c r="AB414" s="20">
        <v>99999</v>
      </c>
      <c r="AC414" s="20">
        <v>0</v>
      </c>
      <c r="AD414" s="20">
        <v>0</v>
      </c>
    </row>
    <row r="415" spans="1:30" x14ac:dyDescent="0.25">
      <c r="A415" s="21" t="s">
        <v>66</v>
      </c>
      <c r="B415" s="20">
        <v>989.5</v>
      </c>
      <c r="C415" s="20">
        <v>618.5</v>
      </c>
      <c r="D415" s="20">
        <v>3042.8</v>
      </c>
      <c r="E415" s="20">
        <v>0</v>
      </c>
      <c r="F415" s="20">
        <v>0</v>
      </c>
      <c r="G415" s="20">
        <v>0</v>
      </c>
      <c r="H415" s="20">
        <v>0</v>
      </c>
      <c r="I415" s="20">
        <v>17767.7</v>
      </c>
      <c r="J415" s="20">
        <v>22418.5</v>
      </c>
      <c r="K415" s="20">
        <v>20390</v>
      </c>
      <c r="L415" s="20">
        <v>-2028.5</v>
      </c>
      <c r="M415" s="20">
        <v>-9.9499999999999993</v>
      </c>
      <c r="R415" s="21" t="s">
        <v>66</v>
      </c>
      <c r="S415" s="20">
        <v>0</v>
      </c>
      <c r="T415" s="20">
        <v>0</v>
      </c>
      <c r="U415" s="20">
        <v>0</v>
      </c>
      <c r="V415" s="20">
        <v>0</v>
      </c>
      <c r="W415" s="20">
        <v>0</v>
      </c>
      <c r="X415" s="20">
        <v>0</v>
      </c>
      <c r="Y415" s="20">
        <v>0</v>
      </c>
      <c r="Z415" s="20">
        <v>20390</v>
      </c>
      <c r="AA415" s="20">
        <v>20390</v>
      </c>
      <c r="AB415" s="20">
        <v>20390</v>
      </c>
      <c r="AC415" s="20">
        <v>0</v>
      </c>
      <c r="AD415" s="20">
        <v>0</v>
      </c>
    </row>
    <row r="416" spans="1:30" x14ac:dyDescent="0.25">
      <c r="A416" s="21" t="s">
        <v>67</v>
      </c>
      <c r="B416" s="20">
        <v>989.5</v>
      </c>
      <c r="C416" s="20">
        <v>0</v>
      </c>
      <c r="D416" s="20">
        <v>0</v>
      </c>
      <c r="E416" s="20">
        <v>0</v>
      </c>
      <c r="F416" s="20">
        <v>0</v>
      </c>
      <c r="G416" s="20">
        <v>0</v>
      </c>
      <c r="H416" s="20">
        <v>0</v>
      </c>
      <c r="I416" s="20">
        <v>14106.4</v>
      </c>
      <c r="J416" s="20">
        <v>15095.9</v>
      </c>
      <c r="K416" s="20">
        <v>13730</v>
      </c>
      <c r="L416" s="20">
        <v>-1365.9</v>
      </c>
      <c r="M416" s="20">
        <v>-9.9499999999999993</v>
      </c>
      <c r="R416" s="21" t="s">
        <v>67</v>
      </c>
      <c r="S416" s="20">
        <v>0</v>
      </c>
      <c r="T416" s="20">
        <v>0</v>
      </c>
      <c r="U416" s="20">
        <v>0</v>
      </c>
      <c r="V416" s="20">
        <v>0</v>
      </c>
      <c r="W416" s="20">
        <v>0</v>
      </c>
      <c r="X416" s="20">
        <v>0</v>
      </c>
      <c r="Y416" s="20">
        <v>0</v>
      </c>
      <c r="Z416" s="20">
        <v>13730</v>
      </c>
      <c r="AA416" s="20">
        <v>13730</v>
      </c>
      <c r="AB416" s="20">
        <v>13730</v>
      </c>
      <c r="AC416" s="20">
        <v>0</v>
      </c>
      <c r="AD416" s="20">
        <v>0</v>
      </c>
    </row>
    <row r="417" spans="1:30" x14ac:dyDescent="0.25">
      <c r="A417" s="21" t="s">
        <v>68</v>
      </c>
      <c r="B417" s="20">
        <v>989.5</v>
      </c>
      <c r="C417" s="20">
        <v>618.5</v>
      </c>
      <c r="D417" s="20">
        <v>3042.8</v>
      </c>
      <c r="E417" s="20">
        <v>0</v>
      </c>
      <c r="F417" s="20">
        <v>1429.3</v>
      </c>
      <c r="G417" s="20">
        <v>0</v>
      </c>
      <c r="H417" s="20">
        <v>24337.1</v>
      </c>
      <c r="I417" s="20">
        <v>3444.1</v>
      </c>
      <c r="J417" s="20">
        <v>33861.4</v>
      </c>
      <c r="K417" s="20">
        <v>29270</v>
      </c>
      <c r="L417" s="20">
        <v>-4591.3999999999996</v>
      </c>
      <c r="M417" s="20">
        <v>-15.69</v>
      </c>
      <c r="R417" s="21" t="s">
        <v>68</v>
      </c>
      <c r="S417" s="20">
        <v>0</v>
      </c>
      <c r="T417" s="20">
        <v>0</v>
      </c>
      <c r="U417" s="20">
        <v>0</v>
      </c>
      <c r="V417" s="20">
        <v>0</v>
      </c>
      <c r="W417" s="20">
        <v>2600</v>
      </c>
      <c r="X417" s="20">
        <v>0</v>
      </c>
      <c r="Y417" s="20">
        <v>12940</v>
      </c>
      <c r="Z417" s="20">
        <v>13730</v>
      </c>
      <c r="AA417" s="20">
        <v>29270</v>
      </c>
      <c r="AB417" s="20">
        <v>29270</v>
      </c>
      <c r="AC417" s="20">
        <v>0</v>
      </c>
      <c r="AD417" s="20">
        <v>0</v>
      </c>
    </row>
    <row r="418" spans="1:30" x14ac:dyDescent="0.25">
      <c r="A418" s="21" t="s">
        <v>69</v>
      </c>
      <c r="B418" s="20">
        <v>0</v>
      </c>
      <c r="C418" s="20">
        <v>618.5</v>
      </c>
      <c r="D418" s="20">
        <v>0</v>
      </c>
      <c r="E418" s="20">
        <v>5497.4</v>
      </c>
      <c r="F418" s="20">
        <v>1429.3</v>
      </c>
      <c r="G418" s="20">
        <v>0</v>
      </c>
      <c r="H418" s="20">
        <v>0</v>
      </c>
      <c r="I418" s="20">
        <v>3444.1</v>
      </c>
      <c r="J418" s="20">
        <v>10989.4</v>
      </c>
      <c r="K418" s="20">
        <v>19990</v>
      </c>
      <c r="L418" s="20">
        <v>9000.6</v>
      </c>
      <c r="M418" s="20">
        <v>45.03</v>
      </c>
      <c r="R418" s="21" t="s">
        <v>69</v>
      </c>
      <c r="S418" s="20">
        <v>0</v>
      </c>
      <c r="T418" s="20">
        <v>0</v>
      </c>
      <c r="U418" s="20">
        <v>0</v>
      </c>
      <c r="V418" s="20">
        <v>3660</v>
      </c>
      <c r="W418" s="20">
        <v>2600</v>
      </c>
      <c r="X418" s="20">
        <v>0</v>
      </c>
      <c r="Y418" s="20">
        <v>0</v>
      </c>
      <c r="Z418" s="20">
        <v>13730</v>
      </c>
      <c r="AA418" s="20">
        <v>19990</v>
      </c>
      <c r="AB418" s="20">
        <v>19990</v>
      </c>
      <c r="AC418" s="20">
        <v>0</v>
      </c>
      <c r="AD418" s="20">
        <v>0</v>
      </c>
    </row>
    <row r="419" spans="1:30" x14ac:dyDescent="0.25">
      <c r="A419" s="21" t="s">
        <v>70</v>
      </c>
      <c r="B419" s="20">
        <v>0</v>
      </c>
      <c r="C419" s="20">
        <v>0</v>
      </c>
      <c r="D419" s="20">
        <v>0</v>
      </c>
      <c r="E419" s="20">
        <v>0</v>
      </c>
      <c r="F419" s="20">
        <v>0</v>
      </c>
      <c r="G419" s="20">
        <v>0</v>
      </c>
      <c r="H419" s="20">
        <v>0</v>
      </c>
      <c r="I419" s="20">
        <v>2221</v>
      </c>
      <c r="J419" s="20">
        <v>2221</v>
      </c>
      <c r="K419" s="20">
        <v>4040</v>
      </c>
      <c r="L419" s="20">
        <v>1819</v>
      </c>
      <c r="M419" s="20">
        <v>45.02</v>
      </c>
      <c r="R419" s="21" t="s">
        <v>70</v>
      </c>
      <c r="S419" s="20">
        <v>0</v>
      </c>
      <c r="T419" s="20">
        <v>0</v>
      </c>
      <c r="U419" s="20">
        <v>0</v>
      </c>
      <c r="V419" s="20">
        <v>0</v>
      </c>
      <c r="W419" s="20">
        <v>0</v>
      </c>
      <c r="X419" s="20">
        <v>0</v>
      </c>
      <c r="Y419" s="20">
        <v>0</v>
      </c>
      <c r="Z419" s="20">
        <v>4040</v>
      </c>
      <c r="AA419" s="20">
        <v>4040</v>
      </c>
      <c r="AB419" s="20">
        <v>4040</v>
      </c>
      <c r="AC419" s="20">
        <v>0</v>
      </c>
      <c r="AD419" s="20">
        <v>0</v>
      </c>
    </row>
    <row r="421" spans="1:30" ht="30" x14ac:dyDescent="0.25">
      <c r="A421" s="22" t="s">
        <v>92</v>
      </c>
      <c r="B421" s="23">
        <v>53682.3</v>
      </c>
      <c r="R421" s="22" t="s">
        <v>92</v>
      </c>
      <c r="S421" s="23">
        <v>119599</v>
      </c>
    </row>
    <row r="422" spans="1:30" ht="30" x14ac:dyDescent="0.25">
      <c r="A422" s="22" t="s">
        <v>145</v>
      </c>
      <c r="B422" s="23">
        <v>2221</v>
      </c>
      <c r="R422" s="22" t="s">
        <v>145</v>
      </c>
      <c r="S422" s="23">
        <v>4040</v>
      </c>
    </row>
    <row r="423" spans="1:30" ht="30" x14ac:dyDescent="0.25">
      <c r="A423" s="22" t="s">
        <v>94</v>
      </c>
      <c r="B423" s="23">
        <v>216780.1</v>
      </c>
      <c r="R423" s="22" t="s">
        <v>94</v>
      </c>
      <c r="S423" s="23">
        <v>316779</v>
      </c>
    </row>
    <row r="424" spans="1:30" ht="30" x14ac:dyDescent="0.25">
      <c r="A424" s="22" t="s">
        <v>95</v>
      </c>
      <c r="B424" s="23">
        <v>216780</v>
      </c>
      <c r="R424" s="22" t="s">
        <v>95</v>
      </c>
      <c r="S424" s="23">
        <v>316779</v>
      </c>
    </row>
    <row r="425" spans="1:30" ht="45" x14ac:dyDescent="0.25">
      <c r="A425" s="22" t="s">
        <v>96</v>
      </c>
      <c r="B425" s="23">
        <v>0.1</v>
      </c>
      <c r="R425" s="22" t="s">
        <v>96</v>
      </c>
      <c r="S425" s="23">
        <v>0</v>
      </c>
    </row>
    <row r="426" spans="1:30" ht="45" x14ac:dyDescent="0.25">
      <c r="A426" s="22" t="s">
        <v>97</v>
      </c>
      <c r="B426" s="23"/>
      <c r="R426" s="22" t="s">
        <v>97</v>
      </c>
      <c r="S426" s="23"/>
    </row>
    <row r="427" spans="1:30" ht="45" x14ac:dyDescent="0.25">
      <c r="A427" s="22" t="s">
        <v>98</v>
      </c>
      <c r="B427" s="23"/>
      <c r="R427" s="22" t="s">
        <v>98</v>
      </c>
      <c r="S427" s="23"/>
    </row>
    <row r="428" spans="1:30" ht="45" x14ac:dyDescent="0.25">
      <c r="A428" s="22" t="s">
        <v>99</v>
      </c>
      <c r="B428" s="23">
        <v>0</v>
      </c>
      <c r="R428" s="22" t="s">
        <v>99</v>
      </c>
      <c r="S428" s="23">
        <v>0</v>
      </c>
    </row>
    <row r="430" spans="1:30" x14ac:dyDescent="0.25">
      <c r="A430" s="24" t="s">
        <v>100</v>
      </c>
      <c r="R430" s="24" t="s">
        <v>100</v>
      </c>
    </row>
    <row r="432" spans="1:30" x14ac:dyDescent="0.25">
      <c r="A432" t="s">
        <v>101</v>
      </c>
      <c r="R432" t="s">
        <v>101</v>
      </c>
    </row>
    <row r="433" spans="1:29" x14ac:dyDescent="0.25">
      <c r="A433" t="s">
        <v>103</v>
      </c>
      <c r="R433" t="s">
        <v>256</v>
      </c>
    </row>
    <row r="439" spans="1:29" ht="45" x14ac:dyDescent="0.25">
      <c r="A439" s="18" t="s">
        <v>44</v>
      </c>
      <c r="B439" s="19">
        <v>1379932</v>
      </c>
      <c r="C439" s="18" t="s">
        <v>45</v>
      </c>
      <c r="D439" s="19">
        <v>11</v>
      </c>
      <c r="E439" s="18" t="s">
        <v>46</v>
      </c>
      <c r="F439" s="19">
        <v>8</v>
      </c>
      <c r="G439" s="18" t="s">
        <v>47</v>
      </c>
      <c r="H439" s="19">
        <v>11</v>
      </c>
      <c r="I439" s="18" t="s">
        <v>48</v>
      </c>
      <c r="J439" s="19">
        <v>0</v>
      </c>
      <c r="K439" s="18" t="s">
        <v>49</v>
      </c>
      <c r="L439" s="19" t="s">
        <v>316</v>
      </c>
      <c r="R439" s="18" t="s">
        <v>44</v>
      </c>
      <c r="S439" s="19">
        <v>6231294</v>
      </c>
      <c r="T439" s="18" t="s">
        <v>45</v>
      </c>
      <c r="U439" s="19">
        <v>11</v>
      </c>
      <c r="V439" s="18" t="s">
        <v>46</v>
      </c>
      <c r="W439" s="19">
        <v>8</v>
      </c>
      <c r="X439" s="18" t="s">
        <v>47</v>
      </c>
      <c r="Y439" s="19">
        <v>11</v>
      </c>
      <c r="Z439" s="18" t="s">
        <v>48</v>
      </c>
      <c r="AA439" s="19">
        <v>0</v>
      </c>
      <c r="AB439" s="18" t="s">
        <v>49</v>
      </c>
      <c r="AC439" s="19" t="s">
        <v>328</v>
      </c>
    </row>
    <row r="441" spans="1:29" x14ac:dyDescent="0.25">
      <c r="A441" s="20" t="s">
        <v>50</v>
      </c>
      <c r="B441" s="21" t="s">
        <v>51</v>
      </c>
      <c r="C441" s="21" t="s">
        <v>52</v>
      </c>
      <c r="D441" s="21" t="s">
        <v>53</v>
      </c>
      <c r="E441" s="21" t="s">
        <v>54</v>
      </c>
      <c r="F441" s="21" t="s">
        <v>55</v>
      </c>
      <c r="G441" s="21" t="s">
        <v>56</v>
      </c>
      <c r="H441" s="21" t="s">
        <v>57</v>
      </c>
      <c r="I441" s="21" t="s">
        <v>58</v>
      </c>
      <c r="J441" s="21" t="s">
        <v>59</v>
      </c>
      <c r="R441" s="20" t="s">
        <v>50</v>
      </c>
      <c r="S441" s="21" t="s">
        <v>51</v>
      </c>
      <c r="T441" s="21" t="s">
        <v>52</v>
      </c>
      <c r="U441" s="21" t="s">
        <v>53</v>
      </c>
      <c r="V441" s="21" t="s">
        <v>54</v>
      </c>
      <c r="W441" s="21" t="s">
        <v>55</v>
      </c>
      <c r="X441" s="21" t="s">
        <v>56</v>
      </c>
      <c r="Y441" s="21" t="s">
        <v>57</v>
      </c>
      <c r="Z441" s="21" t="s">
        <v>58</v>
      </c>
      <c r="AA441" s="21" t="s">
        <v>59</v>
      </c>
    </row>
    <row r="442" spans="1:29" x14ac:dyDescent="0.25">
      <c r="A442" s="21" t="s">
        <v>60</v>
      </c>
      <c r="B442" s="20">
        <v>4</v>
      </c>
      <c r="C442" s="20">
        <v>9</v>
      </c>
      <c r="D442" s="20">
        <v>7</v>
      </c>
      <c r="E442" s="20">
        <v>5</v>
      </c>
      <c r="F442" s="20">
        <v>8</v>
      </c>
      <c r="G442" s="20">
        <v>1</v>
      </c>
      <c r="H442" s="20">
        <v>8</v>
      </c>
      <c r="I442" s="20">
        <v>9</v>
      </c>
      <c r="J442" s="20">
        <v>13600</v>
      </c>
      <c r="R442" s="21" t="s">
        <v>60</v>
      </c>
      <c r="S442" s="20">
        <v>4</v>
      </c>
      <c r="T442" s="20">
        <v>9</v>
      </c>
      <c r="U442" s="20">
        <v>7</v>
      </c>
      <c r="V442" s="20">
        <v>5</v>
      </c>
      <c r="W442" s="20">
        <v>8</v>
      </c>
      <c r="X442" s="20">
        <v>1</v>
      </c>
      <c r="Y442" s="20">
        <v>8</v>
      </c>
      <c r="Z442" s="20">
        <v>9</v>
      </c>
      <c r="AA442" s="20">
        <v>13600</v>
      </c>
    </row>
    <row r="443" spans="1:29" x14ac:dyDescent="0.25">
      <c r="A443" s="21" t="s">
        <v>61</v>
      </c>
      <c r="B443" s="20">
        <v>4</v>
      </c>
      <c r="C443" s="20">
        <v>2</v>
      </c>
      <c r="D443" s="20">
        <v>2</v>
      </c>
      <c r="E443" s="20">
        <v>5</v>
      </c>
      <c r="F443" s="20">
        <v>4</v>
      </c>
      <c r="G443" s="20">
        <v>1</v>
      </c>
      <c r="H443" s="20">
        <v>4</v>
      </c>
      <c r="I443" s="20">
        <v>2</v>
      </c>
      <c r="J443" s="20">
        <v>22990</v>
      </c>
      <c r="R443" s="21" t="s">
        <v>61</v>
      </c>
      <c r="S443" s="20">
        <v>4</v>
      </c>
      <c r="T443" s="20">
        <v>2</v>
      </c>
      <c r="U443" s="20">
        <v>2</v>
      </c>
      <c r="V443" s="20">
        <v>5</v>
      </c>
      <c r="W443" s="20">
        <v>4</v>
      </c>
      <c r="X443" s="20">
        <v>1</v>
      </c>
      <c r="Y443" s="20">
        <v>4</v>
      </c>
      <c r="Z443" s="20">
        <v>2</v>
      </c>
      <c r="AA443" s="20">
        <v>22990</v>
      </c>
    </row>
    <row r="444" spans="1:29" x14ac:dyDescent="0.25">
      <c r="A444" s="21" t="s">
        <v>62</v>
      </c>
      <c r="B444" s="20">
        <v>4</v>
      </c>
      <c r="C444" s="20">
        <v>2</v>
      </c>
      <c r="D444" s="20">
        <v>2</v>
      </c>
      <c r="E444" s="20">
        <v>2</v>
      </c>
      <c r="F444" s="20">
        <v>1</v>
      </c>
      <c r="G444" s="20">
        <v>1</v>
      </c>
      <c r="H444" s="20">
        <v>4</v>
      </c>
      <c r="I444" s="20">
        <v>3</v>
      </c>
      <c r="J444" s="20">
        <v>32990</v>
      </c>
      <c r="R444" s="21" t="s">
        <v>62</v>
      </c>
      <c r="S444" s="20">
        <v>4</v>
      </c>
      <c r="T444" s="20">
        <v>2</v>
      </c>
      <c r="U444" s="20">
        <v>2</v>
      </c>
      <c r="V444" s="20">
        <v>2</v>
      </c>
      <c r="W444" s="20">
        <v>1</v>
      </c>
      <c r="X444" s="20">
        <v>1</v>
      </c>
      <c r="Y444" s="20">
        <v>4</v>
      </c>
      <c r="Z444" s="20">
        <v>3</v>
      </c>
      <c r="AA444" s="20">
        <v>32990</v>
      </c>
    </row>
    <row r="445" spans="1:29" x14ac:dyDescent="0.25">
      <c r="A445" s="21" t="s">
        <v>63</v>
      </c>
      <c r="B445" s="20">
        <v>1</v>
      </c>
      <c r="C445" s="20">
        <v>2</v>
      </c>
      <c r="D445" s="20">
        <v>2</v>
      </c>
      <c r="E445" s="20">
        <v>2</v>
      </c>
      <c r="F445" s="20">
        <v>1</v>
      </c>
      <c r="G445" s="20">
        <v>1</v>
      </c>
      <c r="H445" s="20">
        <v>1</v>
      </c>
      <c r="I445" s="20">
        <v>5</v>
      </c>
      <c r="J445" s="20">
        <v>47990</v>
      </c>
      <c r="R445" s="21" t="s">
        <v>63</v>
      </c>
      <c r="S445" s="20">
        <v>1</v>
      </c>
      <c r="T445" s="20">
        <v>2</v>
      </c>
      <c r="U445" s="20">
        <v>2</v>
      </c>
      <c r="V445" s="20">
        <v>2</v>
      </c>
      <c r="W445" s="20">
        <v>1</v>
      </c>
      <c r="X445" s="20">
        <v>1</v>
      </c>
      <c r="Y445" s="20">
        <v>1</v>
      </c>
      <c r="Z445" s="20">
        <v>5</v>
      </c>
      <c r="AA445" s="20">
        <v>47990</v>
      </c>
    </row>
    <row r="446" spans="1:29" x14ac:dyDescent="0.25">
      <c r="A446" s="21" t="s">
        <v>64</v>
      </c>
      <c r="B446" s="20">
        <v>4</v>
      </c>
      <c r="C446" s="20">
        <v>8</v>
      </c>
      <c r="D446" s="20">
        <v>8</v>
      </c>
      <c r="E446" s="20">
        <v>5</v>
      </c>
      <c r="F446" s="20">
        <v>4</v>
      </c>
      <c r="G446" s="20">
        <v>10</v>
      </c>
      <c r="H446" s="20">
        <v>8</v>
      </c>
      <c r="I446" s="20">
        <v>10</v>
      </c>
      <c r="J446" s="20">
        <v>11790</v>
      </c>
      <c r="R446" s="21" t="s">
        <v>64</v>
      </c>
      <c r="S446" s="20">
        <v>4</v>
      </c>
      <c r="T446" s="20">
        <v>8</v>
      </c>
      <c r="U446" s="20">
        <v>8</v>
      </c>
      <c r="V446" s="20">
        <v>5</v>
      </c>
      <c r="W446" s="20">
        <v>4</v>
      </c>
      <c r="X446" s="20">
        <v>10</v>
      </c>
      <c r="Y446" s="20">
        <v>8</v>
      </c>
      <c r="Z446" s="20">
        <v>10</v>
      </c>
      <c r="AA446" s="20">
        <v>11790</v>
      </c>
    </row>
    <row r="447" spans="1:29" x14ac:dyDescent="0.25">
      <c r="A447" s="21" t="s">
        <v>65</v>
      </c>
      <c r="B447" s="20">
        <v>1</v>
      </c>
      <c r="C447" s="20">
        <v>1</v>
      </c>
      <c r="D447" s="20">
        <v>1</v>
      </c>
      <c r="E447" s="20">
        <v>1</v>
      </c>
      <c r="F447" s="20">
        <v>1</v>
      </c>
      <c r="G447" s="20">
        <v>1</v>
      </c>
      <c r="H447" s="20">
        <v>3</v>
      </c>
      <c r="I447" s="20">
        <v>6</v>
      </c>
      <c r="J447" s="20">
        <v>43900</v>
      </c>
      <c r="R447" s="21" t="s">
        <v>65</v>
      </c>
      <c r="S447" s="20">
        <v>1</v>
      </c>
      <c r="T447" s="20">
        <v>1</v>
      </c>
      <c r="U447" s="20">
        <v>1</v>
      </c>
      <c r="V447" s="20">
        <v>1</v>
      </c>
      <c r="W447" s="20">
        <v>1</v>
      </c>
      <c r="X447" s="20">
        <v>1</v>
      </c>
      <c r="Y447" s="20">
        <v>3</v>
      </c>
      <c r="Z447" s="20">
        <v>6</v>
      </c>
      <c r="AA447" s="20">
        <v>43900</v>
      </c>
    </row>
    <row r="448" spans="1:29" x14ac:dyDescent="0.25">
      <c r="A448" s="21" t="s">
        <v>66</v>
      </c>
      <c r="B448" s="20">
        <v>4</v>
      </c>
      <c r="C448" s="20">
        <v>2</v>
      </c>
      <c r="D448" s="20">
        <v>2</v>
      </c>
      <c r="E448" s="20">
        <v>5</v>
      </c>
      <c r="F448" s="20">
        <v>8</v>
      </c>
      <c r="G448" s="20">
        <v>1</v>
      </c>
      <c r="H448" s="20">
        <v>4</v>
      </c>
      <c r="I448" s="20">
        <v>1</v>
      </c>
      <c r="J448" s="20">
        <v>0</v>
      </c>
      <c r="R448" s="21" t="s">
        <v>66</v>
      </c>
      <c r="S448" s="20">
        <v>4</v>
      </c>
      <c r="T448" s="20">
        <v>2</v>
      </c>
      <c r="U448" s="20">
        <v>2</v>
      </c>
      <c r="V448" s="20">
        <v>5</v>
      </c>
      <c r="W448" s="20">
        <v>8</v>
      </c>
      <c r="X448" s="20">
        <v>1</v>
      </c>
      <c r="Y448" s="20">
        <v>4</v>
      </c>
      <c r="Z448" s="20">
        <v>1</v>
      </c>
      <c r="AA448" s="20">
        <v>99999</v>
      </c>
    </row>
    <row r="449" spans="1:27" x14ac:dyDescent="0.25">
      <c r="A449" s="21" t="s">
        <v>67</v>
      </c>
      <c r="B449" s="20">
        <v>3</v>
      </c>
      <c r="C449" s="20">
        <v>9</v>
      </c>
      <c r="D449" s="20">
        <v>8</v>
      </c>
      <c r="E449" s="20">
        <v>5</v>
      </c>
      <c r="F449" s="20">
        <v>8</v>
      </c>
      <c r="G449" s="20">
        <v>1</v>
      </c>
      <c r="H449" s="20">
        <v>8</v>
      </c>
      <c r="I449" s="20">
        <v>4</v>
      </c>
      <c r="J449" s="20">
        <v>13730</v>
      </c>
      <c r="R449" s="21" t="s">
        <v>67</v>
      </c>
      <c r="S449" s="20">
        <v>3</v>
      </c>
      <c r="T449" s="20">
        <v>9</v>
      </c>
      <c r="U449" s="20">
        <v>8</v>
      </c>
      <c r="V449" s="20">
        <v>5</v>
      </c>
      <c r="W449" s="20">
        <v>8</v>
      </c>
      <c r="X449" s="20">
        <v>1</v>
      </c>
      <c r="Y449" s="20">
        <v>8</v>
      </c>
      <c r="Z449" s="20">
        <v>4</v>
      </c>
      <c r="AA449" s="20">
        <v>13730</v>
      </c>
    </row>
    <row r="450" spans="1:27" x14ac:dyDescent="0.25">
      <c r="A450" s="21" t="s">
        <v>68</v>
      </c>
      <c r="B450" s="20">
        <v>4</v>
      </c>
      <c r="C450" s="20">
        <v>2</v>
      </c>
      <c r="D450" s="20">
        <v>2</v>
      </c>
      <c r="E450" s="20">
        <v>5</v>
      </c>
      <c r="F450" s="20">
        <v>4</v>
      </c>
      <c r="G450" s="20">
        <v>1</v>
      </c>
      <c r="H450" s="20">
        <v>1</v>
      </c>
      <c r="I450" s="20">
        <v>8</v>
      </c>
      <c r="J450" s="20">
        <v>29270</v>
      </c>
      <c r="R450" s="21" t="s">
        <v>68</v>
      </c>
      <c r="S450" s="20">
        <v>4</v>
      </c>
      <c r="T450" s="20">
        <v>2</v>
      </c>
      <c r="U450" s="20">
        <v>2</v>
      </c>
      <c r="V450" s="20">
        <v>5</v>
      </c>
      <c r="W450" s="20">
        <v>4</v>
      </c>
      <c r="X450" s="20">
        <v>1</v>
      </c>
      <c r="Y450" s="20">
        <v>1</v>
      </c>
      <c r="Z450" s="20">
        <v>8</v>
      </c>
      <c r="AA450" s="20">
        <v>29270</v>
      </c>
    </row>
    <row r="451" spans="1:27" x14ac:dyDescent="0.25">
      <c r="A451" s="21" t="s">
        <v>69</v>
      </c>
      <c r="B451" s="20">
        <v>10</v>
      </c>
      <c r="C451" s="20">
        <v>7</v>
      </c>
      <c r="D451" s="20">
        <v>8</v>
      </c>
      <c r="E451" s="20">
        <v>2</v>
      </c>
      <c r="F451" s="20">
        <v>4</v>
      </c>
      <c r="G451" s="20">
        <v>1</v>
      </c>
      <c r="H451" s="20">
        <v>4</v>
      </c>
      <c r="I451" s="20">
        <v>7</v>
      </c>
      <c r="J451" s="20">
        <v>19990</v>
      </c>
      <c r="R451" s="21" t="s">
        <v>69</v>
      </c>
      <c r="S451" s="20">
        <v>10</v>
      </c>
      <c r="T451" s="20">
        <v>7</v>
      </c>
      <c r="U451" s="20">
        <v>8</v>
      </c>
      <c r="V451" s="20">
        <v>2</v>
      </c>
      <c r="W451" s="20">
        <v>4</v>
      </c>
      <c r="X451" s="20">
        <v>1</v>
      </c>
      <c r="Y451" s="20">
        <v>4</v>
      </c>
      <c r="Z451" s="20">
        <v>7</v>
      </c>
      <c r="AA451" s="20">
        <v>19990</v>
      </c>
    </row>
    <row r="452" spans="1:27" x14ac:dyDescent="0.25">
      <c r="A452" s="21" t="s">
        <v>70</v>
      </c>
      <c r="B452" s="20">
        <v>10</v>
      </c>
      <c r="C452" s="20">
        <v>11</v>
      </c>
      <c r="D452" s="20">
        <v>8</v>
      </c>
      <c r="E452" s="20">
        <v>5</v>
      </c>
      <c r="F452" s="20">
        <v>11</v>
      </c>
      <c r="G452" s="20">
        <v>10</v>
      </c>
      <c r="H452" s="20">
        <v>8</v>
      </c>
      <c r="I452" s="20">
        <v>11</v>
      </c>
      <c r="J452" s="20">
        <v>4040</v>
      </c>
      <c r="R452" s="21" t="s">
        <v>70</v>
      </c>
      <c r="S452" s="20">
        <v>10</v>
      </c>
      <c r="T452" s="20">
        <v>11</v>
      </c>
      <c r="U452" s="20">
        <v>8</v>
      </c>
      <c r="V452" s="20">
        <v>5</v>
      </c>
      <c r="W452" s="20">
        <v>11</v>
      </c>
      <c r="X452" s="20">
        <v>10</v>
      </c>
      <c r="Y452" s="20">
        <v>8</v>
      </c>
      <c r="Z452" s="20">
        <v>11</v>
      </c>
      <c r="AA452" s="20">
        <v>4040</v>
      </c>
    </row>
    <row r="454" spans="1:27" ht="30" x14ac:dyDescent="0.25">
      <c r="A454" s="20" t="s">
        <v>72</v>
      </c>
      <c r="B454" s="21" t="s">
        <v>51</v>
      </c>
      <c r="C454" s="21" t="s">
        <v>52</v>
      </c>
      <c r="D454" s="21" t="s">
        <v>53</v>
      </c>
      <c r="E454" s="21" t="s">
        <v>54</v>
      </c>
      <c r="F454" s="21" t="s">
        <v>55</v>
      </c>
      <c r="G454" s="21" t="s">
        <v>56</v>
      </c>
      <c r="H454" s="21" t="s">
        <v>57</v>
      </c>
      <c r="I454" s="21" t="s">
        <v>58</v>
      </c>
      <c r="R454" s="20" t="s">
        <v>72</v>
      </c>
      <c r="S454" s="21" t="s">
        <v>51</v>
      </c>
      <c r="T454" s="21" t="s">
        <v>52</v>
      </c>
      <c r="U454" s="21" t="s">
        <v>53</v>
      </c>
      <c r="V454" s="21" t="s">
        <v>54</v>
      </c>
      <c r="W454" s="21" t="s">
        <v>55</v>
      </c>
      <c r="X454" s="21" t="s">
        <v>56</v>
      </c>
      <c r="Y454" s="21" t="s">
        <v>57</v>
      </c>
      <c r="Z454" s="21" t="s">
        <v>58</v>
      </c>
    </row>
    <row r="455" spans="1:27" ht="60" x14ac:dyDescent="0.25">
      <c r="A455" s="21" t="s">
        <v>73</v>
      </c>
      <c r="B455" s="20" t="s">
        <v>317</v>
      </c>
      <c r="C455" s="20" t="s">
        <v>318</v>
      </c>
      <c r="D455" s="20" t="s">
        <v>319</v>
      </c>
      <c r="E455" s="20" t="s">
        <v>320</v>
      </c>
      <c r="F455" s="20" t="s">
        <v>321</v>
      </c>
      <c r="G455" s="20" t="s">
        <v>74</v>
      </c>
      <c r="H455" s="20" t="s">
        <v>322</v>
      </c>
      <c r="I455" s="20" t="s">
        <v>323</v>
      </c>
      <c r="R455" s="21" t="s">
        <v>73</v>
      </c>
      <c r="S455" s="20" t="s">
        <v>133</v>
      </c>
      <c r="T455" s="20" t="s">
        <v>329</v>
      </c>
      <c r="U455" s="20" t="s">
        <v>135</v>
      </c>
      <c r="V455" s="20" t="s">
        <v>330</v>
      </c>
      <c r="W455" s="20" t="s">
        <v>331</v>
      </c>
      <c r="X455" s="20" t="s">
        <v>135</v>
      </c>
      <c r="Y455" s="20" t="s">
        <v>332</v>
      </c>
      <c r="Z455" s="20" t="s">
        <v>333</v>
      </c>
    </row>
    <row r="456" spans="1:27" ht="60" x14ac:dyDescent="0.25">
      <c r="A456" s="21" t="s">
        <v>75</v>
      </c>
      <c r="B456" s="20" t="s">
        <v>74</v>
      </c>
      <c r="C456" s="20" t="s">
        <v>74</v>
      </c>
      <c r="D456" s="20" t="s">
        <v>319</v>
      </c>
      <c r="E456" s="20" t="s">
        <v>324</v>
      </c>
      <c r="F456" s="20" t="s">
        <v>325</v>
      </c>
      <c r="G456" s="20" t="s">
        <v>74</v>
      </c>
      <c r="H456" s="20" t="s">
        <v>74</v>
      </c>
      <c r="I456" s="20" t="s">
        <v>323</v>
      </c>
      <c r="R456" s="21" t="s">
        <v>75</v>
      </c>
      <c r="S456" s="20" t="s">
        <v>135</v>
      </c>
      <c r="T456" s="20" t="s">
        <v>135</v>
      </c>
      <c r="U456" s="20" t="s">
        <v>135</v>
      </c>
      <c r="V456" s="20" t="s">
        <v>330</v>
      </c>
      <c r="W456" s="20" t="s">
        <v>135</v>
      </c>
      <c r="X456" s="20" t="s">
        <v>135</v>
      </c>
      <c r="Y456" s="20" t="s">
        <v>135</v>
      </c>
      <c r="Z456" s="20" t="s">
        <v>334</v>
      </c>
    </row>
    <row r="457" spans="1:27" ht="60" x14ac:dyDescent="0.25">
      <c r="A457" s="21" t="s">
        <v>76</v>
      </c>
      <c r="B457" s="20" t="s">
        <v>74</v>
      </c>
      <c r="C457" s="20" t="s">
        <v>74</v>
      </c>
      <c r="D457" s="20" t="s">
        <v>319</v>
      </c>
      <c r="E457" s="20" t="s">
        <v>74</v>
      </c>
      <c r="F457" s="20" t="s">
        <v>325</v>
      </c>
      <c r="G457" s="20" t="s">
        <v>74</v>
      </c>
      <c r="H457" s="20" t="s">
        <v>74</v>
      </c>
      <c r="I457" s="20" t="s">
        <v>323</v>
      </c>
      <c r="R457" s="21" t="s">
        <v>76</v>
      </c>
      <c r="S457" s="20" t="s">
        <v>135</v>
      </c>
      <c r="T457" s="20" t="s">
        <v>135</v>
      </c>
      <c r="U457" s="20" t="s">
        <v>135</v>
      </c>
      <c r="V457" s="20" t="s">
        <v>135</v>
      </c>
      <c r="W457" s="20" t="s">
        <v>135</v>
      </c>
      <c r="X457" s="20" t="s">
        <v>135</v>
      </c>
      <c r="Y457" s="20" t="s">
        <v>135</v>
      </c>
      <c r="Z457" s="20" t="s">
        <v>334</v>
      </c>
    </row>
    <row r="458" spans="1:27" ht="60" x14ac:dyDescent="0.25">
      <c r="A458" s="21" t="s">
        <v>77</v>
      </c>
      <c r="B458" s="20" t="s">
        <v>74</v>
      </c>
      <c r="C458" s="20" t="s">
        <v>74</v>
      </c>
      <c r="D458" s="20" t="s">
        <v>319</v>
      </c>
      <c r="E458" s="20" t="s">
        <v>74</v>
      </c>
      <c r="F458" s="20" t="s">
        <v>325</v>
      </c>
      <c r="G458" s="20" t="s">
        <v>74</v>
      </c>
      <c r="H458" s="20" t="s">
        <v>74</v>
      </c>
      <c r="I458" s="20" t="s">
        <v>323</v>
      </c>
      <c r="R458" s="21" t="s">
        <v>77</v>
      </c>
      <c r="S458" s="20" t="s">
        <v>135</v>
      </c>
      <c r="T458" s="20" t="s">
        <v>135</v>
      </c>
      <c r="U458" s="20" t="s">
        <v>135</v>
      </c>
      <c r="V458" s="20" t="s">
        <v>135</v>
      </c>
      <c r="W458" s="20" t="s">
        <v>135</v>
      </c>
      <c r="X458" s="20" t="s">
        <v>135</v>
      </c>
      <c r="Y458" s="20" t="s">
        <v>135</v>
      </c>
      <c r="Z458" s="20" t="s">
        <v>141</v>
      </c>
    </row>
    <row r="459" spans="1:27" ht="45" x14ac:dyDescent="0.25">
      <c r="A459" s="21" t="s">
        <v>78</v>
      </c>
      <c r="B459" s="20" t="s">
        <v>74</v>
      </c>
      <c r="C459" s="20" t="s">
        <v>74</v>
      </c>
      <c r="D459" s="20" t="s">
        <v>319</v>
      </c>
      <c r="E459" s="20" t="s">
        <v>74</v>
      </c>
      <c r="F459" s="20" t="s">
        <v>74</v>
      </c>
      <c r="G459" s="20" t="s">
        <v>74</v>
      </c>
      <c r="H459" s="20" t="s">
        <v>74</v>
      </c>
      <c r="I459" s="20" t="s">
        <v>323</v>
      </c>
      <c r="R459" s="21" t="s">
        <v>78</v>
      </c>
      <c r="S459" s="20" t="s">
        <v>135</v>
      </c>
      <c r="T459" s="20" t="s">
        <v>135</v>
      </c>
      <c r="U459" s="20" t="s">
        <v>135</v>
      </c>
      <c r="V459" s="20" t="s">
        <v>135</v>
      </c>
      <c r="W459" s="20" t="s">
        <v>135</v>
      </c>
      <c r="X459" s="20" t="s">
        <v>135</v>
      </c>
      <c r="Y459" s="20" t="s">
        <v>135</v>
      </c>
      <c r="Z459" s="20" t="s">
        <v>141</v>
      </c>
    </row>
    <row r="460" spans="1:27" ht="45" x14ac:dyDescent="0.25">
      <c r="A460" s="21" t="s">
        <v>79</v>
      </c>
      <c r="B460" s="20" t="s">
        <v>74</v>
      </c>
      <c r="C460" s="20" t="s">
        <v>74</v>
      </c>
      <c r="D460" s="20" t="s">
        <v>319</v>
      </c>
      <c r="E460" s="20" t="s">
        <v>74</v>
      </c>
      <c r="F460" s="20" t="s">
        <v>74</v>
      </c>
      <c r="G460" s="20" t="s">
        <v>74</v>
      </c>
      <c r="H460" s="20" t="s">
        <v>74</v>
      </c>
      <c r="I460" s="20" t="s">
        <v>326</v>
      </c>
      <c r="R460" s="21" t="s">
        <v>79</v>
      </c>
      <c r="S460" s="20" t="s">
        <v>135</v>
      </c>
      <c r="T460" s="20" t="s">
        <v>135</v>
      </c>
      <c r="U460" s="20" t="s">
        <v>135</v>
      </c>
      <c r="V460" s="20" t="s">
        <v>135</v>
      </c>
      <c r="W460" s="20" t="s">
        <v>135</v>
      </c>
      <c r="X460" s="20" t="s">
        <v>135</v>
      </c>
      <c r="Y460" s="20" t="s">
        <v>135</v>
      </c>
      <c r="Z460" s="20" t="s">
        <v>141</v>
      </c>
    </row>
    <row r="461" spans="1:27" ht="45" x14ac:dyDescent="0.25">
      <c r="A461" s="21" t="s">
        <v>80</v>
      </c>
      <c r="B461" s="20" t="s">
        <v>74</v>
      </c>
      <c r="C461" s="20" t="s">
        <v>74</v>
      </c>
      <c r="D461" s="20" t="s">
        <v>319</v>
      </c>
      <c r="E461" s="20" t="s">
        <v>74</v>
      </c>
      <c r="F461" s="20" t="s">
        <v>74</v>
      </c>
      <c r="G461" s="20" t="s">
        <v>74</v>
      </c>
      <c r="H461" s="20" t="s">
        <v>74</v>
      </c>
      <c r="I461" s="20" t="s">
        <v>326</v>
      </c>
      <c r="R461" s="21" t="s">
        <v>80</v>
      </c>
      <c r="S461" s="20" t="s">
        <v>135</v>
      </c>
      <c r="T461" s="20" t="s">
        <v>135</v>
      </c>
      <c r="U461" s="20" t="s">
        <v>135</v>
      </c>
      <c r="V461" s="20" t="s">
        <v>135</v>
      </c>
      <c r="W461" s="20" t="s">
        <v>135</v>
      </c>
      <c r="X461" s="20" t="s">
        <v>135</v>
      </c>
      <c r="Y461" s="20" t="s">
        <v>135</v>
      </c>
      <c r="Z461" s="20" t="s">
        <v>141</v>
      </c>
    </row>
    <row r="462" spans="1:27" ht="45" x14ac:dyDescent="0.25">
      <c r="A462" s="21" t="s">
        <v>81</v>
      </c>
      <c r="B462" s="20" t="s">
        <v>74</v>
      </c>
      <c r="C462" s="20" t="s">
        <v>74</v>
      </c>
      <c r="D462" s="20" t="s">
        <v>74</v>
      </c>
      <c r="E462" s="20" t="s">
        <v>74</v>
      </c>
      <c r="F462" s="20" t="s">
        <v>74</v>
      </c>
      <c r="G462" s="20" t="s">
        <v>74</v>
      </c>
      <c r="H462" s="20" t="s">
        <v>74</v>
      </c>
      <c r="I462" s="20" t="s">
        <v>326</v>
      </c>
      <c r="R462" s="21" t="s">
        <v>81</v>
      </c>
      <c r="S462" s="20" t="s">
        <v>135</v>
      </c>
      <c r="T462" s="20" t="s">
        <v>135</v>
      </c>
      <c r="U462" s="20" t="s">
        <v>135</v>
      </c>
      <c r="V462" s="20" t="s">
        <v>135</v>
      </c>
      <c r="W462" s="20" t="s">
        <v>135</v>
      </c>
      <c r="X462" s="20" t="s">
        <v>135</v>
      </c>
      <c r="Y462" s="20" t="s">
        <v>135</v>
      </c>
      <c r="Z462" s="20" t="s">
        <v>141</v>
      </c>
    </row>
    <row r="463" spans="1:27" ht="45" x14ac:dyDescent="0.25">
      <c r="A463" s="21" t="s">
        <v>82</v>
      </c>
      <c r="B463" s="20" t="s">
        <v>74</v>
      </c>
      <c r="C463" s="20" t="s">
        <v>74</v>
      </c>
      <c r="D463" s="20" t="s">
        <v>74</v>
      </c>
      <c r="E463" s="20" t="s">
        <v>74</v>
      </c>
      <c r="F463" s="20" t="s">
        <v>74</v>
      </c>
      <c r="G463" s="20" t="s">
        <v>74</v>
      </c>
      <c r="H463" s="20" t="s">
        <v>74</v>
      </c>
      <c r="I463" s="20" t="s">
        <v>326</v>
      </c>
      <c r="R463" s="21" t="s">
        <v>82</v>
      </c>
      <c r="S463" s="20" t="s">
        <v>135</v>
      </c>
      <c r="T463" s="20" t="s">
        <v>135</v>
      </c>
      <c r="U463" s="20" t="s">
        <v>135</v>
      </c>
      <c r="V463" s="20" t="s">
        <v>135</v>
      </c>
      <c r="W463" s="20" t="s">
        <v>135</v>
      </c>
      <c r="X463" s="20" t="s">
        <v>135</v>
      </c>
      <c r="Y463" s="20" t="s">
        <v>135</v>
      </c>
      <c r="Z463" s="20" t="s">
        <v>142</v>
      </c>
    </row>
    <row r="464" spans="1:27" ht="45" x14ac:dyDescent="0.25">
      <c r="A464" s="21" t="s">
        <v>83</v>
      </c>
      <c r="B464" s="20" t="s">
        <v>74</v>
      </c>
      <c r="C464" s="20" t="s">
        <v>74</v>
      </c>
      <c r="D464" s="20" t="s">
        <v>74</v>
      </c>
      <c r="E464" s="20" t="s">
        <v>74</v>
      </c>
      <c r="F464" s="20" t="s">
        <v>74</v>
      </c>
      <c r="G464" s="20" t="s">
        <v>74</v>
      </c>
      <c r="H464" s="20" t="s">
        <v>74</v>
      </c>
      <c r="I464" s="20" t="s">
        <v>327</v>
      </c>
      <c r="R464" s="21" t="s">
        <v>83</v>
      </c>
      <c r="S464" s="20" t="s">
        <v>135</v>
      </c>
      <c r="T464" s="20" t="s">
        <v>135</v>
      </c>
      <c r="U464" s="20" t="s">
        <v>135</v>
      </c>
      <c r="V464" s="20" t="s">
        <v>135</v>
      </c>
      <c r="W464" s="20" t="s">
        <v>135</v>
      </c>
      <c r="X464" s="20" t="s">
        <v>135</v>
      </c>
      <c r="Y464" s="20" t="s">
        <v>135</v>
      </c>
      <c r="Z464" s="20" t="s">
        <v>335</v>
      </c>
    </row>
    <row r="465" spans="1:30" ht="45" x14ac:dyDescent="0.25">
      <c r="A465" s="21" t="s">
        <v>84</v>
      </c>
      <c r="B465" s="20" t="s">
        <v>74</v>
      </c>
      <c r="C465" s="20" t="s">
        <v>74</v>
      </c>
      <c r="D465" s="20" t="s">
        <v>74</v>
      </c>
      <c r="E465" s="20" t="s">
        <v>74</v>
      </c>
      <c r="F465" s="20" t="s">
        <v>74</v>
      </c>
      <c r="G465" s="20" t="s">
        <v>74</v>
      </c>
      <c r="H465" s="20" t="s">
        <v>74</v>
      </c>
      <c r="I465" s="20" t="s">
        <v>327</v>
      </c>
      <c r="R465" s="21" t="s">
        <v>84</v>
      </c>
      <c r="S465" s="20" t="s">
        <v>135</v>
      </c>
      <c r="T465" s="20" t="s">
        <v>135</v>
      </c>
      <c r="U465" s="20" t="s">
        <v>135</v>
      </c>
      <c r="V465" s="20" t="s">
        <v>135</v>
      </c>
      <c r="W465" s="20" t="s">
        <v>135</v>
      </c>
      <c r="X465" s="20" t="s">
        <v>135</v>
      </c>
      <c r="Y465" s="20" t="s">
        <v>135</v>
      </c>
      <c r="Z465" s="20" t="s">
        <v>144</v>
      </c>
    </row>
    <row r="467" spans="1:30" ht="30" x14ac:dyDescent="0.25">
      <c r="A467" s="20" t="s">
        <v>86</v>
      </c>
      <c r="B467" s="21" t="s">
        <v>51</v>
      </c>
      <c r="C467" s="21" t="s">
        <v>52</v>
      </c>
      <c r="D467" s="21" t="s">
        <v>53</v>
      </c>
      <c r="E467" s="21" t="s">
        <v>54</v>
      </c>
      <c r="F467" s="21" t="s">
        <v>55</v>
      </c>
      <c r="G467" s="21" t="s">
        <v>56</v>
      </c>
      <c r="H467" s="21" t="s">
        <v>57</v>
      </c>
      <c r="I467" s="21" t="s">
        <v>58</v>
      </c>
      <c r="R467" s="20" t="s">
        <v>86</v>
      </c>
      <c r="S467" s="21" t="s">
        <v>51</v>
      </c>
      <c r="T467" s="21" t="s">
        <v>52</v>
      </c>
      <c r="U467" s="21" t="s">
        <v>53</v>
      </c>
      <c r="V467" s="21" t="s">
        <v>54</v>
      </c>
      <c r="W467" s="21" t="s">
        <v>55</v>
      </c>
      <c r="X467" s="21" t="s">
        <v>56</v>
      </c>
      <c r="Y467" s="21" t="s">
        <v>57</v>
      </c>
      <c r="Z467" s="21" t="s">
        <v>58</v>
      </c>
    </row>
    <row r="468" spans="1:30" x14ac:dyDescent="0.25">
      <c r="A468" s="21" t="s">
        <v>73</v>
      </c>
      <c r="B468" s="20">
        <v>3814.1</v>
      </c>
      <c r="C468" s="20">
        <v>2835.9</v>
      </c>
      <c r="D468" s="20">
        <v>764.9</v>
      </c>
      <c r="E468" s="20">
        <v>10186.9</v>
      </c>
      <c r="F468" s="20">
        <v>22716.6</v>
      </c>
      <c r="G468" s="20">
        <v>0</v>
      </c>
      <c r="H468" s="20">
        <v>12177.9</v>
      </c>
      <c r="I468" s="20">
        <v>7319</v>
      </c>
      <c r="R468" s="21" t="s">
        <v>73</v>
      </c>
      <c r="S468" s="20">
        <v>8720</v>
      </c>
      <c r="T468" s="20">
        <v>11450</v>
      </c>
      <c r="U468" s="20">
        <v>0</v>
      </c>
      <c r="V468" s="20">
        <v>6260</v>
      </c>
      <c r="W468" s="20">
        <v>3740</v>
      </c>
      <c r="X468" s="20">
        <v>0</v>
      </c>
      <c r="Y468" s="20">
        <v>15540</v>
      </c>
      <c r="Z468" s="20">
        <v>99999</v>
      </c>
    </row>
    <row r="469" spans="1:30" x14ac:dyDescent="0.25">
      <c r="A469" s="21" t="s">
        <v>75</v>
      </c>
      <c r="B469" s="20">
        <v>0</v>
      </c>
      <c r="C469" s="20">
        <v>0</v>
      </c>
      <c r="D469" s="20">
        <v>764.9</v>
      </c>
      <c r="E469" s="20">
        <v>4371.1000000000004</v>
      </c>
      <c r="F469" s="20">
        <v>10456.1</v>
      </c>
      <c r="G469" s="20">
        <v>0</v>
      </c>
      <c r="H469" s="20">
        <v>0</v>
      </c>
      <c r="I469" s="20">
        <v>7319</v>
      </c>
      <c r="R469" s="21" t="s">
        <v>75</v>
      </c>
      <c r="S469" s="20">
        <v>0</v>
      </c>
      <c r="T469" s="20">
        <v>0</v>
      </c>
      <c r="U469" s="20">
        <v>0</v>
      </c>
      <c r="V469" s="20">
        <v>6260</v>
      </c>
      <c r="W469" s="20">
        <v>0</v>
      </c>
      <c r="X469" s="20">
        <v>0</v>
      </c>
      <c r="Y469" s="20">
        <v>0</v>
      </c>
      <c r="Z469" s="20">
        <v>22990</v>
      </c>
    </row>
    <row r="470" spans="1:30" x14ac:dyDescent="0.25">
      <c r="A470" s="21" t="s">
        <v>76</v>
      </c>
      <c r="B470" s="20">
        <v>0</v>
      </c>
      <c r="C470" s="20">
        <v>0</v>
      </c>
      <c r="D470" s="20">
        <v>764.9</v>
      </c>
      <c r="E470" s="20">
        <v>0</v>
      </c>
      <c r="F470" s="20">
        <v>10456.1</v>
      </c>
      <c r="G470" s="20">
        <v>0</v>
      </c>
      <c r="H470" s="20">
        <v>0</v>
      </c>
      <c r="I470" s="20">
        <v>7319</v>
      </c>
      <c r="R470" s="21" t="s">
        <v>76</v>
      </c>
      <c r="S470" s="20">
        <v>0</v>
      </c>
      <c r="T470" s="20">
        <v>0</v>
      </c>
      <c r="U470" s="20">
        <v>0</v>
      </c>
      <c r="V470" s="20">
        <v>0</v>
      </c>
      <c r="W470" s="20">
        <v>0</v>
      </c>
      <c r="X470" s="20">
        <v>0</v>
      </c>
      <c r="Y470" s="20">
        <v>0</v>
      </c>
      <c r="Z470" s="20">
        <v>22990</v>
      </c>
    </row>
    <row r="471" spans="1:30" x14ac:dyDescent="0.25">
      <c r="A471" s="21" t="s">
        <v>77</v>
      </c>
      <c r="B471" s="20">
        <v>0</v>
      </c>
      <c r="C471" s="20">
        <v>0</v>
      </c>
      <c r="D471" s="20">
        <v>764.9</v>
      </c>
      <c r="E471" s="20">
        <v>0</v>
      </c>
      <c r="F471" s="20">
        <v>10456.1</v>
      </c>
      <c r="G471" s="20">
        <v>0</v>
      </c>
      <c r="H471" s="20">
        <v>0</v>
      </c>
      <c r="I471" s="20">
        <v>7319</v>
      </c>
      <c r="R471" s="21" t="s">
        <v>77</v>
      </c>
      <c r="S471" s="20">
        <v>0</v>
      </c>
      <c r="T471" s="20">
        <v>0</v>
      </c>
      <c r="U471" s="20">
        <v>0</v>
      </c>
      <c r="V471" s="20">
        <v>0</v>
      </c>
      <c r="W471" s="20">
        <v>0</v>
      </c>
      <c r="X471" s="20">
        <v>0</v>
      </c>
      <c r="Y471" s="20">
        <v>0</v>
      </c>
      <c r="Z471" s="20">
        <v>13730</v>
      </c>
    </row>
    <row r="472" spans="1:30" x14ac:dyDescent="0.25">
      <c r="A472" s="21" t="s">
        <v>78</v>
      </c>
      <c r="B472" s="20">
        <v>0</v>
      </c>
      <c r="C472" s="20">
        <v>0</v>
      </c>
      <c r="D472" s="20">
        <v>764.9</v>
      </c>
      <c r="E472" s="20">
        <v>0</v>
      </c>
      <c r="F472" s="20">
        <v>0</v>
      </c>
      <c r="G472" s="20">
        <v>0</v>
      </c>
      <c r="H472" s="20">
        <v>0</v>
      </c>
      <c r="I472" s="20">
        <v>7319</v>
      </c>
      <c r="R472" s="21" t="s">
        <v>78</v>
      </c>
      <c r="S472" s="20">
        <v>0</v>
      </c>
      <c r="T472" s="20">
        <v>0</v>
      </c>
      <c r="U472" s="20">
        <v>0</v>
      </c>
      <c r="V472" s="20">
        <v>0</v>
      </c>
      <c r="W472" s="20">
        <v>0</v>
      </c>
      <c r="X472" s="20">
        <v>0</v>
      </c>
      <c r="Y472" s="20">
        <v>0</v>
      </c>
      <c r="Z472" s="20">
        <v>13730</v>
      </c>
    </row>
    <row r="473" spans="1:30" x14ac:dyDescent="0.25">
      <c r="A473" s="21" t="s">
        <v>79</v>
      </c>
      <c r="B473" s="20">
        <v>0</v>
      </c>
      <c r="C473" s="20">
        <v>0</v>
      </c>
      <c r="D473" s="20">
        <v>764.9</v>
      </c>
      <c r="E473" s="20">
        <v>0</v>
      </c>
      <c r="F473" s="20">
        <v>0</v>
      </c>
      <c r="G473" s="20">
        <v>0</v>
      </c>
      <c r="H473" s="20">
        <v>0</v>
      </c>
      <c r="I473" s="20">
        <v>6484.7</v>
      </c>
      <c r="R473" s="21" t="s">
        <v>79</v>
      </c>
      <c r="S473" s="20">
        <v>0</v>
      </c>
      <c r="T473" s="20">
        <v>0</v>
      </c>
      <c r="U473" s="20">
        <v>0</v>
      </c>
      <c r="V473" s="20">
        <v>0</v>
      </c>
      <c r="W473" s="20">
        <v>0</v>
      </c>
      <c r="X473" s="20">
        <v>0</v>
      </c>
      <c r="Y473" s="20">
        <v>0</v>
      </c>
      <c r="Z473" s="20">
        <v>13730</v>
      </c>
    </row>
    <row r="474" spans="1:30" x14ac:dyDescent="0.25">
      <c r="A474" s="21" t="s">
        <v>80</v>
      </c>
      <c r="B474" s="20">
        <v>0</v>
      </c>
      <c r="C474" s="20">
        <v>0</v>
      </c>
      <c r="D474" s="20">
        <v>764.9</v>
      </c>
      <c r="E474" s="20">
        <v>0</v>
      </c>
      <c r="F474" s="20">
        <v>0</v>
      </c>
      <c r="G474" s="20">
        <v>0</v>
      </c>
      <c r="H474" s="20">
        <v>0</v>
      </c>
      <c r="I474" s="20">
        <v>6484.7</v>
      </c>
      <c r="R474" s="21" t="s">
        <v>80</v>
      </c>
      <c r="S474" s="20">
        <v>0</v>
      </c>
      <c r="T474" s="20">
        <v>0</v>
      </c>
      <c r="U474" s="20">
        <v>0</v>
      </c>
      <c r="V474" s="20">
        <v>0</v>
      </c>
      <c r="W474" s="20">
        <v>0</v>
      </c>
      <c r="X474" s="20">
        <v>0</v>
      </c>
      <c r="Y474" s="20">
        <v>0</v>
      </c>
      <c r="Z474" s="20">
        <v>13730</v>
      </c>
    </row>
    <row r="475" spans="1:30" x14ac:dyDescent="0.25">
      <c r="A475" s="21" t="s">
        <v>81</v>
      </c>
      <c r="B475" s="20">
        <v>0</v>
      </c>
      <c r="C475" s="20">
        <v>0</v>
      </c>
      <c r="D475" s="20">
        <v>0</v>
      </c>
      <c r="E475" s="20">
        <v>0</v>
      </c>
      <c r="F475" s="20">
        <v>0</v>
      </c>
      <c r="G475" s="20">
        <v>0</v>
      </c>
      <c r="H475" s="20">
        <v>0</v>
      </c>
      <c r="I475" s="20">
        <v>6484.7</v>
      </c>
      <c r="R475" s="21" t="s">
        <v>81</v>
      </c>
      <c r="S475" s="20">
        <v>0</v>
      </c>
      <c r="T475" s="20">
        <v>0</v>
      </c>
      <c r="U475" s="20">
        <v>0</v>
      </c>
      <c r="V475" s="20">
        <v>0</v>
      </c>
      <c r="W475" s="20">
        <v>0</v>
      </c>
      <c r="X475" s="20">
        <v>0</v>
      </c>
      <c r="Y475" s="20">
        <v>0</v>
      </c>
      <c r="Z475" s="20">
        <v>13730</v>
      </c>
    </row>
    <row r="476" spans="1:30" x14ac:dyDescent="0.25">
      <c r="A476" s="21" t="s">
        <v>82</v>
      </c>
      <c r="B476" s="20">
        <v>0</v>
      </c>
      <c r="C476" s="20">
        <v>0</v>
      </c>
      <c r="D476" s="20">
        <v>0</v>
      </c>
      <c r="E476" s="20">
        <v>0</v>
      </c>
      <c r="F476" s="20">
        <v>0</v>
      </c>
      <c r="G476" s="20">
        <v>0</v>
      </c>
      <c r="H476" s="20">
        <v>0</v>
      </c>
      <c r="I476" s="20">
        <v>6484.7</v>
      </c>
      <c r="R476" s="21" t="s">
        <v>82</v>
      </c>
      <c r="S476" s="20">
        <v>0</v>
      </c>
      <c r="T476" s="20">
        <v>0</v>
      </c>
      <c r="U476" s="20">
        <v>0</v>
      </c>
      <c r="V476" s="20">
        <v>0</v>
      </c>
      <c r="W476" s="20">
        <v>0</v>
      </c>
      <c r="X476" s="20">
        <v>0</v>
      </c>
      <c r="Y476" s="20">
        <v>0</v>
      </c>
      <c r="Z476" s="20">
        <v>13600</v>
      </c>
    </row>
    <row r="477" spans="1:30" x14ac:dyDescent="0.25">
      <c r="A477" s="21" t="s">
        <v>83</v>
      </c>
      <c r="B477" s="20">
        <v>0</v>
      </c>
      <c r="C477" s="20">
        <v>0</v>
      </c>
      <c r="D477" s="20">
        <v>0</v>
      </c>
      <c r="E477" s="20">
        <v>0</v>
      </c>
      <c r="F477" s="20">
        <v>0</v>
      </c>
      <c r="G477" s="20">
        <v>0</v>
      </c>
      <c r="H477" s="20">
        <v>0</v>
      </c>
      <c r="I477" s="20">
        <v>2153.6</v>
      </c>
      <c r="R477" s="21" t="s">
        <v>83</v>
      </c>
      <c r="S477" s="20">
        <v>0</v>
      </c>
      <c r="T477" s="20">
        <v>0</v>
      </c>
      <c r="U477" s="20">
        <v>0</v>
      </c>
      <c r="V477" s="20">
        <v>0</v>
      </c>
      <c r="W477" s="20">
        <v>0</v>
      </c>
      <c r="X477" s="20">
        <v>0</v>
      </c>
      <c r="Y477" s="20">
        <v>0</v>
      </c>
      <c r="Z477" s="20">
        <v>11790</v>
      </c>
    </row>
    <row r="478" spans="1:30" x14ac:dyDescent="0.25">
      <c r="A478" s="21" t="s">
        <v>84</v>
      </c>
      <c r="B478" s="20">
        <v>0</v>
      </c>
      <c r="C478" s="20">
        <v>0</v>
      </c>
      <c r="D478" s="20">
        <v>0</v>
      </c>
      <c r="E478" s="20">
        <v>0</v>
      </c>
      <c r="F478" s="20">
        <v>0</v>
      </c>
      <c r="G478" s="20">
        <v>0</v>
      </c>
      <c r="H478" s="20">
        <v>0</v>
      </c>
      <c r="I478" s="20">
        <v>2153.6</v>
      </c>
      <c r="R478" s="21" t="s">
        <v>84</v>
      </c>
      <c r="S478" s="20">
        <v>0</v>
      </c>
      <c r="T478" s="20">
        <v>0</v>
      </c>
      <c r="U478" s="20">
        <v>0</v>
      </c>
      <c r="V478" s="20">
        <v>0</v>
      </c>
      <c r="W478" s="20">
        <v>0</v>
      </c>
      <c r="X478" s="20">
        <v>0</v>
      </c>
      <c r="Y478" s="20">
        <v>0</v>
      </c>
      <c r="Z478" s="20">
        <v>4040</v>
      </c>
    </row>
    <row r="480" spans="1:30" ht="30" x14ac:dyDescent="0.25">
      <c r="A480" s="20" t="s">
        <v>87</v>
      </c>
      <c r="B480" s="21" t="s">
        <v>51</v>
      </c>
      <c r="C480" s="21" t="s">
        <v>52</v>
      </c>
      <c r="D480" s="21" t="s">
        <v>53</v>
      </c>
      <c r="E480" s="21" t="s">
        <v>54</v>
      </c>
      <c r="F480" s="21" t="s">
        <v>55</v>
      </c>
      <c r="G480" s="21" t="s">
        <v>56</v>
      </c>
      <c r="H480" s="21" t="s">
        <v>57</v>
      </c>
      <c r="I480" s="21" t="s">
        <v>58</v>
      </c>
      <c r="J480" s="21" t="s">
        <v>88</v>
      </c>
      <c r="K480" s="21" t="s">
        <v>89</v>
      </c>
      <c r="L480" s="21" t="s">
        <v>90</v>
      </c>
      <c r="M480" s="21" t="s">
        <v>91</v>
      </c>
      <c r="R480" s="20" t="s">
        <v>87</v>
      </c>
      <c r="S480" s="21" t="s">
        <v>51</v>
      </c>
      <c r="T480" s="21" t="s">
        <v>52</v>
      </c>
      <c r="U480" s="21" t="s">
        <v>53</v>
      </c>
      <c r="V480" s="21" t="s">
        <v>54</v>
      </c>
      <c r="W480" s="21" t="s">
        <v>55</v>
      </c>
      <c r="X480" s="21" t="s">
        <v>56</v>
      </c>
      <c r="Y480" s="21" t="s">
        <v>57</v>
      </c>
      <c r="Z480" s="21" t="s">
        <v>58</v>
      </c>
      <c r="AA480" s="21" t="s">
        <v>88</v>
      </c>
      <c r="AB480" s="21" t="s">
        <v>89</v>
      </c>
      <c r="AC480" s="21" t="s">
        <v>90</v>
      </c>
      <c r="AD480" s="21" t="s">
        <v>91</v>
      </c>
    </row>
    <row r="481" spans="1:30" x14ac:dyDescent="0.25">
      <c r="A481" s="21" t="s">
        <v>60</v>
      </c>
      <c r="B481" s="20">
        <v>0</v>
      </c>
      <c r="C481" s="20">
        <v>0</v>
      </c>
      <c r="D481" s="20">
        <v>764.9</v>
      </c>
      <c r="E481" s="20">
        <v>0</v>
      </c>
      <c r="F481" s="20">
        <v>0</v>
      </c>
      <c r="G481" s="20">
        <v>0</v>
      </c>
      <c r="H481" s="20">
        <v>0</v>
      </c>
      <c r="I481" s="20">
        <v>6484.7</v>
      </c>
      <c r="J481" s="20">
        <v>7249.7</v>
      </c>
      <c r="K481" s="20">
        <v>13600</v>
      </c>
      <c r="L481" s="20">
        <v>6350.3</v>
      </c>
      <c r="M481" s="20">
        <v>46.69</v>
      </c>
      <c r="R481" s="21" t="s">
        <v>60</v>
      </c>
      <c r="S481" s="20">
        <v>0</v>
      </c>
      <c r="T481" s="20">
        <v>0</v>
      </c>
      <c r="U481" s="20">
        <v>0</v>
      </c>
      <c r="V481" s="20">
        <v>0</v>
      </c>
      <c r="W481" s="20">
        <v>0</v>
      </c>
      <c r="X481" s="20">
        <v>0</v>
      </c>
      <c r="Y481" s="20">
        <v>0</v>
      </c>
      <c r="Z481" s="20">
        <v>13600</v>
      </c>
      <c r="AA481" s="20">
        <v>13600</v>
      </c>
      <c r="AB481" s="20">
        <v>13600</v>
      </c>
      <c r="AC481" s="20">
        <v>0</v>
      </c>
      <c r="AD481" s="20">
        <v>0</v>
      </c>
    </row>
    <row r="482" spans="1:30" x14ac:dyDescent="0.25">
      <c r="A482" s="21" t="s">
        <v>61</v>
      </c>
      <c r="B482" s="20">
        <v>0</v>
      </c>
      <c r="C482" s="20">
        <v>0</v>
      </c>
      <c r="D482" s="20">
        <v>764.9</v>
      </c>
      <c r="E482" s="20">
        <v>0</v>
      </c>
      <c r="F482" s="20">
        <v>10456.1</v>
      </c>
      <c r="G482" s="20">
        <v>0</v>
      </c>
      <c r="H482" s="20">
        <v>0</v>
      </c>
      <c r="I482" s="20">
        <v>7319</v>
      </c>
      <c r="J482" s="20">
        <v>18540</v>
      </c>
      <c r="K482" s="20">
        <v>22990</v>
      </c>
      <c r="L482" s="20">
        <v>4450</v>
      </c>
      <c r="M482" s="20">
        <v>19.36</v>
      </c>
      <c r="R482" s="21" t="s">
        <v>61</v>
      </c>
      <c r="S482" s="20">
        <v>0</v>
      </c>
      <c r="T482" s="20">
        <v>0</v>
      </c>
      <c r="U482" s="20">
        <v>0</v>
      </c>
      <c r="V482" s="20">
        <v>0</v>
      </c>
      <c r="W482" s="20">
        <v>0</v>
      </c>
      <c r="X482" s="20">
        <v>0</v>
      </c>
      <c r="Y482" s="20">
        <v>0</v>
      </c>
      <c r="Z482" s="20">
        <v>22990</v>
      </c>
      <c r="AA482" s="20">
        <v>22990</v>
      </c>
      <c r="AB482" s="20">
        <v>22990</v>
      </c>
      <c r="AC482" s="20">
        <v>0</v>
      </c>
      <c r="AD482" s="20">
        <v>0</v>
      </c>
    </row>
    <row r="483" spans="1:30" x14ac:dyDescent="0.25">
      <c r="A483" s="21" t="s">
        <v>62</v>
      </c>
      <c r="B483" s="20">
        <v>0</v>
      </c>
      <c r="C483" s="20">
        <v>0</v>
      </c>
      <c r="D483" s="20">
        <v>764.9</v>
      </c>
      <c r="E483" s="20">
        <v>4371.1000000000004</v>
      </c>
      <c r="F483" s="20">
        <v>22716.6</v>
      </c>
      <c r="G483" s="20">
        <v>0</v>
      </c>
      <c r="H483" s="20">
        <v>0</v>
      </c>
      <c r="I483" s="20">
        <v>7319</v>
      </c>
      <c r="J483" s="20">
        <v>35171.699999999997</v>
      </c>
      <c r="K483" s="20">
        <v>32990</v>
      </c>
      <c r="L483" s="20">
        <v>-2181.6999999999998</v>
      </c>
      <c r="M483" s="20">
        <v>-6.61</v>
      </c>
      <c r="R483" s="21" t="s">
        <v>62</v>
      </c>
      <c r="S483" s="20">
        <v>0</v>
      </c>
      <c r="T483" s="20">
        <v>0</v>
      </c>
      <c r="U483" s="20">
        <v>0</v>
      </c>
      <c r="V483" s="20">
        <v>6260</v>
      </c>
      <c r="W483" s="20">
        <v>3740</v>
      </c>
      <c r="X483" s="20">
        <v>0</v>
      </c>
      <c r="Y483" s="20">
        <v>0</v>
      </c>
      <c r="Z483" s="20">
        <v>22990</v>
      </c>
      <c r="AA483" s="20">
        <v>32990</v>
      </c>
      <c r="AB483" s="20">
        <v>32990</v>
      </c>
      <c r="AC483" s="20">
        <v>0</v>
      </c>
      <c r="AD483" s="20">
        <v>0</v>
      </c>
    </row>
    <row r="484" spans="1:30" x14ac:dyDescent="0.25">
      <c r="A484" s="21" t="s">
        <v>63</v>
      </c>
      <c r="B484" s="20">
        <v>3814.1</v>
      </c>
      <c r="C484" s="20">
        <v>0</v>
      </c>
      <c r="D484" s="20">
        <v>764.9</v>
      </c>
      <c r="E484" s="20">
        <v>4371.1000000000004</v>
      </c>
      <c r="F484" s="20">
        <v>22716.6</v>
      </c>
      <c r="G484" s="20">
        <v>0</v>
      </c>
      <c r="H484" s="20">
        <v>12177.9</v>
      </c>
      <c r="I484" s="20">
        <v>7319</v>
      </c>
      <c r="J484" s="20">
        <v>51163.6</v>
      </c>
      <c r="K484" s="20">
        <v>47990</v>
      </c>
      <c r="L484" s="20">
        <v>-3173.6</v>
      </c>
      <c r="M484" s="20">
        <v>-6.61</v>
      </c>
      <c r="R484" s="21" t="s">
        <v>63</v>
      </c>
      <c r="S484" s="20">
        <v>8720</v>
      </c>
      <c r="T484" s="20">
        <v>0</v>
      </c>
      <c r="U484" s="20">
        <v>0</v>
      </c>
      <c r="V484" s="20">
        <v>6260</v>
      </c>
      <c r="W484" s="20">
        <v>3740</v>
      </c>
      <c r="X484" s="20">
        <v>0</v>
      </c>
      <c r="Y484" s="20">
        <v>15540</v>
      </c>
      <c r="Z484" s="20">
        <v>13730</v>
      </c>
      <c r="AA484" s="20">
        <v>47990</v>
      </c>
      <c r="AB484" s="20">
        <v>47990</v>
      </c>
      <c r="AC484" s="20">
        <v>0</v>
      </c>
      <c r="AD484" s="20">
        <v>0</v>
      </c>
    </row>
    <row r="485" spans="1:30" x14ac:dyDescent="0.25">
      <c r="A485" s="21" t="s">
        <v>64</v>
      </c>
      <c r="B485" s="20">
        <v>0</v>
      </c>
      <c r="C485" s="20">
        <v>0</v>
      </c>
      <c r="D485" s="20">
        <v>0</v>
      </c>
      <c r="E485" s="20">
        <v>0</v>
      </c>
      <c r="F485" s="20">
        <v>10456.1</v>
      </c>
      <c r="G485" s="20">
        <v>0</v>
      </c>
      <c r="H485" s="20">
        <v>0</v>
      </c>
      <c r="I485" s="20">
        <v>2153.6</v>
      </c>
      <c r="J485" s="20">
        <v>12609.7</v>
      </c>
      <c r="K485" s="20">
        <v>11790</v>
      </c>
      <c r="L485" s="20">
        <v>-819.7</v>
      </c>
      <c r="M485" s="20">
        <v>-6.95</v>
      </c>
      <c r="R485" s="21" t="s">
        <v>64</v>
      </c>
      <c r="S485" s="20">
        <v>0</v>
      </c>
      <c r="T485" s="20">
        <v>0</v>
      </c>
      <c r="U485" s="20">
        <v>0</v>
      </c>
      <c r="V485" s="20">
        <v>0</v>
      </c>
      <c r="W485" s="20">
        <v>0</v>
      </c>
      <c r="X485" s="20">
        <v>0</v>
      </c>
      <c r="Y485" s="20">
        <v>0</v>
      </c>
      <c r="Z485" s="20">
        <v>11790</v>
      </c>
      <c r="AA485" s="20">
        <v>11790</v>
      </c>
      <c r="AB485" s="20">
        <v>11790</v>
      </c>
      <c r="AC485" s="20">
        <v>0</v>
      </c>
      <c r="AD485" s="20">
        <v>0</v>
      </c>
    </row>
    <row r="486" spans="1:30" x14ac:dyDescent="0.25">
      <c r="A486" s="21" t="s">
        <v>65</v>
      </c>
      <c r="B486" s="20">
        <v>3814.1</v>
      </c>
      <c r="C486" s="20">
        <v>2835.9</v>
      </c>
      <c r="D486" s="20">
        <v>764.9</v>
      </c>
      <c r="E486" s="20">
        <v>10186.9</v>
      </c>
      <c r="F486" s="20">
        <v>22716.6</v>
      </c>
      <c r="G486" s="20">
        <v>0</v>
      </c>
      <c r="H486" s="20">
        <v>0</v>
      </c>
      <c r="I486" s="20">
        <v>6484.7</v>
      </c>
      <c r="J486" s="20">
        <v>46803.199999999997</v>
      </c>
      <c r="K486" s="20">
        <v>43900</v>
      </c>
      <c r="L486" s="20">
        <v>-2903.2</v>
      </c>
      <c r="M486" s="20">
        <v>-6.61</v>
      </c>
      <c r="R486" s="21" t="s">
        <v>65</v>
      </c>
      <c r="S486" s="20">
        <v>8720</v>
      </c>
      <c r="T486" s="20">
        <v>11450</v>
      </c>
      <c r="U486" s="20">
        <v>0</v>
      </c>
      <c r="V486" s="20">
        <v>6260</v>
      </c>
      <c r="W486" s="20">
        <v>3740</v>
      </c>
      <c r="X486" s="20">
        <v>0</v>
      </c>
      <c r="Y486" s="20">
        <v>0</v>
      </c>
      <c r="Z486" s="20">
        <v>13730</v>
      </c>
      <c r="AA486" s="20">
        <v>43900</v>
      </c>
      <c r="AB486" s="20">
        <v>43900</v>
      </c>
      <c r="AC486" s="20">
        <v>0</v>
      </c>
      <c r="AD486" s="20">
        <v>0</v>
      </c>
    </row>
    <row r="487" spans="1:30" x14ac:dyDescent="0.25">
      <c r="A487" s="21" t="s">
        <v>66</v>
      </c>
      <c r="B487" s="20">
        <v>0</v>
      </c>
      <c r="C487" s="20">
        <v>0</v>
      </c>
      <c r="D487" s="20">
        <v>764.9</v>
      </c>
      <c r="E487" s="20">
        <v>0</v>
      </c>
      <c r="F487" s="20">
        <v>0</v>
      </c>
      <c r="G487" s="20">
        <v>0</v>
      </c>
      <c r="H487" s="20">
        <v>0</v>
      </c>
      <c r="I487" s="20">
        <v>7319</v>
      </c>
      <c r="J487" s="31">
        <v>8083.9</v>
      </c>
      <c r="K487" s="20">
        <v>0</v>
      </c>
      <c r="L487" s="20">
        <v>-8083.9</v>
      </c>
      <c r="M487" s="20">
        <v>0</v>
      </c>
      <c r="R487" s="21" t="s">
        <v>66</v>
      </c>
      <c r="S487" s="20">
        <v>0</v>
      </c>
      <c r="T487" s="20">
        <v>0</v>
      </c>
      <c r="U487" s="20">
        <v>0</v>
      </c>
      <c r="V487" s="20">
        <v>0</v>
      </c>
      <c r="W487" s="20">
        <v>0</v>
      </c>
      <c r="X487" s="20">
        <v>0</v>
      </c>
      <c r="Y487" s="20">
        <v>0</v>
      </c>
      <c r="Z487" s="20">
        <v>99999</v>
      </c>
      <c r="AA487" s="31">
        <v>99999</v>
      </c>
      <c r="AB487" s="20">
        <v>99999</v>
      </c>
      <c r="AC487" s="20">
        <v>0</v>
      </c>
      <c r="AD487" s="20">
        <v>0</v>
      </c>
    </row>
    <row r="488" spans="1:30" x14ac:dyDescent="0.25">
      <c r="A488" s="21" t="s">
        <v>67</v>
      </c>
      <c r="B488" s="20">
        <v>0</v>
      </c>
      <c r="C488" s="20">
        <v>0</v>
      </c>
      <c r="D488" s="20">
        <v>0</v>
      </c>
      <c r="E488" s="20">
        <v>0</v>
      </c>
      <c r="F488" s="20">
        <v>0</v>
      </c>
      <c r="G488" s="20">
        <v>0</v>
      </c>
      <c r="H488" s="20">
        <v>0</v>
      </c>
      <c r="I488" s="20">
        <v>7319</v>
      </c>
      <c r="J488" s="20">
        <v>7319</v>
      </c>
      <c r="K488" s="20">
        <v>13730</v>
      </c>
      <c r="L488" s="20">
        <v>6411</v>
      </c>
      <c r="M488" s="20">
        <v>46.69</v>
      </c>
      <c r="R488" s="21" t="s">
        <v>67</v>
      </c>
      <c r="S488" s="20">
        <v>0</v>
      </c>
      <c r="T488" s="20">
        <v>0</v>
      </c>
      <c r="U488" s="20">
        <v>0</v>
      </c>
      <c r="V488" s="20">
        <v>0</v>
      </c>
      <c r="W488" s="20">
        <v>0</v>
      </c>
      <c r="X488" s="20">
        <v>0</v>
      </c>
      <c r="Y488" s="20">
        <v>0</v>
      </c>
      <c r="Z488" s="20">
        <v>13730</v>
      </c>
      <c r="AA488" s="20">
        <v>13730</v>
      </c>
      <c r="AB488" s="20">
        <v>13730</v>
      </c>
      <c r="AC488" s="20">
        <v>0</v>
      </c>
      <c r="AD488" s="20">
        <v>0</v>
      </c>
    </row>
    <row r="489" spans="1:30" x14ac:dyDescent="0.25">
      <c r="A489" s="21" t="s">
        <v>68</v>
      </c>
      <c r="B489" s="20">
        <v>0</v>
      </c>
      <c r="C489" s="20">
        <v>0</v>
      </c>
      <c r="D489" s="20">
        <v>764.9</v>
      </c>
      <c r="E489" s="20">
        <v>0</v>
      </c>
      <c r="F489" s="20">
        <v>10456.1</v>
      </c>
      <c r="G489" s="20">
        <v>0</v>
      </c>
      <c r="H489" s="20">
        <v>12177.9</v>
      </c>
      <c r="I489" s="20">
        <v>6484.7</v>
      </c>
      <c r="J489" s="20">
        <v>29883.7</v>
      </c>
      <c r="K489" s="20">
        <v>29270</v>
      </c>
      <c r="L489" s="20">
        <v>-613.70000000000005</v>
      </c>
      <c r="M489" s="20">
        <v>-2.1</v>
      </c>
      <c r="R489" s="21" t="s">
        <v>68</v>
      </c>
      <c r="S489" s="20">
        <v>0</v>
      </c>
      <c r="T489" s="20">
        <v>0</v>
      </c>
      <c r="U489" s="20">
        <v>0</v>
      </c>
      <c r="V489" s="20">
        <v>0</v>
      </c>
      <c r="W489" s="20">
        <v>0</v>
      </c>
      <c r="X489" s="20">
        <v>0</v>
      </c>
      <c r="Y489" s="20">
        <v>15540</v>
      </c>
      <c r="Z489" s="20">
        <v>13730</v>
      </c>
      <c r="AA489" s="20">
        <v>29270</v>
      </c>
      <c r="AB489" s="20">
        <v>29270</v>
      </c>
      <c r="AC489" s="20">
        <v>0</v>
      </c>
      <c r="AD489" s="20">
        <v>0</v>
      </c>
    </row>
    <row r="490" spans="1:30" x14ac:dyDescent="0.25">
      <c r="A490" s="21" t="s">
        <v>69</v>
      </c>
      <c r="B490" s="20">
        <v>0</v>
      </c>
      <c r="C490" s="20">
        <v>0</v>
      </c>
      <c r="D490" s="20">
        <v>0</v>
      </c>
      <c r="E490" s="20">
        <v>4371.1000000000004</v>
      </c>
      <c r="F490" s="20">
        <v>10456.1</v>
      </c>
      <c r="G490" s="20">
        <v>0</v>
      </c>
      <c r="H490" s="20">
        <v>0</v>
      </c>
      <c r="I490" s="20">
        <v>6484.7</v>
      </c>
      <c r="J490" s="20">
        <v>21312</v>
      </c>
      <c r="K490" s="20">
        <v>19990</v>
      </c>
      <c r="L490" s="20">
        <v>-1322</v>
      </c>
      <c r="M490" s="20">
        <v>-6.61</v>
      </c>
      <c r="R490" s="21" t="s">
        <v>69</v>
      </c>
      <c r="S490" s="20">
        <v>0</v>
      </c>
      <c r="T490" s="20">
        <v>0</v>
      </c>
      <c r="U490" s="20">
        <v>0</v>
      </c>
      <c r="V490" s="20">
        <v>6260</v>
      </c>
      <c r="W490" s="20">
        <v>0</v>
      </c>
      <c r="X490" s="20">
        <v>0</v>
      </c>
      <c r="Y490" s="20">
        <v>0</v>
      </c>
      <c r="Z490" s="20">
        <v>13730</v>
      </c>
      <c r="AA490" s="20">
        <v>19990</v>
      </c>
      <c r="AB490" s="20">
        <v>19990</v>
      </c>
      <c r="AC490" s="20">
        <v>0</v>
      </c>
      <c r="AD490" s="20">
        <v>0</v>
      </c>
    </row>
    <row r="491" spans="1:30" x14ac:dyDescent="0.25">
      <c r="A491" s="21" t="s">
        <v>70</v>
      </c>
      <c r="B491" s="20">
        <v>0</v>
      </c>
      <c r="C491" s="20">
        <v>0</v>
      </c>
      <c r="D491" s="20">
        <v>0</v>
      </c>
      <c r="E491" s="20">
        <v>0</v>
      </c>
      <c r="F491" s="20">
        <v>0</v>
      </c>
      <c r="G491" s="20">
        <v>0</v>
      </c>
      <c r="H491" s="20">
        <v>0</v>
      </c>
      <c r="I491" s="20">
        <v>2153.6</v>
      </c>
      <c r="J491" s="20">
        <v>2153.6</v>
      </c>
      <c r="K491" s="20">
        <v>4040</v>
      </c>
      <c r="L491" s="20">
        <v>1886.4</v>
      </c>
      <c r="M491" s="20">
        <v>46.69</v>
      </c>
      <c r="R491" s="21" t="s">
        <v>70</v>
      </c>
      <c r="S491" s="20">
        <v>0</v>
      </c>
      <c r="T491" s="20">
        <v>0</v>
      </c>
      <c r="U491" s="20">
        <v>0</v>
      </c>
      <c r="V491" s="20">
        <v>0</v>
      </c>
      <c r="W491" s="20">
        <v>0</v>
      </c>
      <c r="X491" s="20">
        <v>0</v>
      </c>
      <c r="Y491" s="20">
        <v>0</v>
      </c>
      <c r="Z491" s="20">
        <v>4040</v>
      </c>
      <c r="AA491" s="20">
        <v>4040</v>
      </c>
      <c r="AB491" s="20">
        <v>4040</v>
      </c>
      <c r="AC491" s="20">
        <v>0</v>
      </c>
      <c r="AD491" s="20">
        <v>0</v>
      </c>
    </row>
    <row r="493" spans="1:30" ht="30" x14ac:dyDescent="0.25">
      <c r="A493" s="22" t="s">
        <v>92</v>
      </c>
      <c r="B493" s="23">
        <v>59815.3</v>
      </c>
      <c r="R493" s="22" t="s">
        <v>92</v>
      </c>
      <c r="S493" s="23">
        <v>145709</v>
      </c>
    </row>
    <row r="494" spans="1:30" ht="30" x14ac:dyDescent="0.25">
      <c r="A494" s="22" t="s">
        <v>145</v>
      </c>
      <c r="B494" s="23">
        <v>2153.6</v>
      </c>
      <c r="R494" s="22" t="s">
        <v>145</v>
      </c>
      <c r="S494" s="23">
        <v>4040</v>
      </c>
    </row>
    <row r="495" spans="1:30" ht="30" x14ac:dyDescent="0.25">
      <c r="A495" s="22" t="s">
        <v>94</v>
      </c>
      <c r="B495" s="23">
        <v>240290.1</v>
      </c>
      <c r="R495" s="22" t="s">
        <v>94</v>
      </c>
      <c r="S495" s="23">
        <v>340289</v>
      </c>
    </row>
    <row r="496" spans="1:30" ht="30" x14ac:dyDescent="0.25">
      <c r="A496" s="22" t="s">
        <v>95</v>
      </c>
      <c r="B496" s="23">
        <v>240290</v>
      </c>
      <c r="R496" s="22" t="s">
        <v>95</v>
      </c>
      <c r="S496" s="23">
        <v>340289</v>
      </c>
    </row>
    <row r="497" spans="1:29" ht="45" x14ac:dyDescent="0.25">
      <c r="A497" s="22" t="s">
        <v>96</v>
      </c>
      <c r="B497" s="23">
        <v>0.1</v>
      </c>
      <c r="R497" s="22" t="s">
        <v>96</v>
      </c>
      <c r="S497" s="23">
        <v>0</v>
      </c>
    </row>
    <row r="498" spans="1:29" ht="45" x14ac:dyDescent="0.25">
      <c r="A498" s="22" t="s">
        <v>97</v>
      </c>
      <c r="B498" s="23"/>
      <c r="R498" s="22" t="s">
        <v>97</v>
      </c>
      <c r="S498" s="23"/>
    </row>
    <row r="499" spans="1:29" ht="45" x14ac:dyDescent="0.25">
      <c r="A499" s="22" t="s">
        <v>98</v>
      </c>
      <c r="B499" s="23"/>
      <c r="R499" s="22" t="s">
        <v>98</v>
      </c>
      <c r="S499" s="23"/>
    </row>
    <row r="500" spans="1:29" ht="45" x14ac:dyDescent="0.25">
      <c r="A500" s="22" t="s">
        <v>99</v>
      </c>
      <c r="B500" s="23">
        <v>0</v>
      </c>
      <c r="R500" s="22" t="s">
        <v>99</v>
      </c>
      <c r="S500" s="23">
        <v>0</v>
      </c>
    </row>
    <row r="502" spans="1:29" x14ac:dyDescent="0.25">
      <c r="A502" s="24" t="s">
        <v>100</v>
      </c>
      <c r="R502" s="24" t="s">
        <v>100</v>
      </c>
    </row>
    <row r="504" spans="1:29" x14ac:dyDescent="0.25">
      <c r="A504" t="s">
        <v>101</v>
      </c>
      <c r="R504" t="s">
        <v>101</v>
      </c>
    </row>
    <row r="505" spans="1:29" x14ac:dyDescent="0.25">
      <c r="A505" t="s">
        <v>103</v>
      </c>
      <c r="R505" t="s">
        <v>256</v>
      </c>
    </row>
    <row r="511" spans="1:29" ht="45" x14ac:dyDescent="0.25">
      <c r="A511" s="18" t="s">
        <v>44</v>
      </c>
      <c r="B511" s="19">
        <v>4624372</v>
      </c>
      <c r="C511" s="18" t="s">
        <v>45</v>
      </c>
      <c r="D511" s="19">
        <v>11</v>
      </c>
      <c r="E511" s="18" t="s">
        <v>46</v>
      </c>
      <c r="F511" s="19">
        <v>8</v>
      </c>
      <c r="G511" s="18" t="s">
        <v>47</v>
      </c>
      <c r="H511" s="19">
        <v>11</v>
      </c>
      <c r="I511" s="18" t="s">
        <v>48</v>
      </c>
      <c r="J511" s="19">
        <v>0</v>
      </c>
      <c r="K511" s="18" t="s">
        <v>49</v>
      </c>
      <c r="L511" s="19" t="s">
        <v>336</v>
      </c>
      <c r="R511" s="18" t="s">
        <v>44</v>
      </c>
      <c r="S511" s="19">
        <v>9635104</v>
      </c>
      <c r="T511" s="18" t="s">
        <v>45</v>
      </c>
      <c r="U511" s="19">
        <v>11</v>
      </c>
      <c r="V511" s="18" t="s">
        <v>46</v>
      </c>
      <c r="W511" s="19">
        <v>8</v>
      </c>
      <c r="X511" s="18" t="s">
        <v>47</v>
      </c>
      <c r="Y511" s="19">
        <v>11</v>
      </c>
      <c r="Z511" s="18" t="s">
        <v>48</v>
      </c>
      <c r="AA511" s="19">
        <v>0</v>
      </c>
      <c r="AB511" s="18" t="s">
        <v>49</v>
      </c>
      <c r="AC511" s="19" t="s">
        <v>348</v>
      </c>
    </row>
    <row r="513" spans="1:27" x14ac:dyDescent="0.25">
      <c r="A513" s="20" t="s">
        <v>50</v>
      </c>
      <c r="B513" s="21" t="s">
        <v>51</v>
      </c>
      <c r="C513" s="21" t="s">
        <v>52</v>
      </c>
      <c r="D513" s="21" t="s">
        <v>53</v>
      </c>
      <c r="E513" s="21" t="s">
        <v>54</v>
      </c>
      <c r="F513" s="21" t="s">
        <v>55</v>
      </c>
      <c r="G513" s="21" t="s">
        <v>56</v>
      </c>
      <c r="H513" s="21" t="s">
        <v>57</v>
      </c>
      <c r="I513" s="21" t="s">
        <v>58</v>
      </c>
      <c r="J513" s="21" t="s">
        <v>59</v>
      </c>
      <c r="R513" s="20" t="s">
        <v>50</v>
      </c>
      <c r="S513" s="21" t="s">
        <v>51</v>
      </c>
      <c r="T513" s="21" t="s">
        <v>52</v>
      </c>
      <c r="U513" s="21" t="s">
        <v>53</v>
      </c>
      <c r="V513" s="21" t="s">
        <v>54</v>
      </c>
      <c r="W513" s="21" t="s">
        <v>55</v>
      </c>
      <c r="X513" s="21" t="s">
        <v>56</v>
      </c>
      <c r="Y513" s="21" t="s">
        <v>57</v>
      </c>
      <c r="Z513" s="21" t="s">
        <v>58</v>
      </c>
      <c r="AA513" s="21" t="s">
        <v>59</v>
      </c>
    </row>
    <row r="514" spans="1:27" x14ac:dyDescent="0.25">
      <c r="A514" s="21" t="s">
        <v>60</v>
      </c>
      <c r="B514" s="20">
        <v>4</v>
      </c>
      <c r="C514" s="20">
        <v>9</v>
      </c>
      <c r="D514" s="20">
        <v>7</v>
      </c>
      <c r="E514" s="20">
        <v>5</v>
      </c>
      <c r="F514" s="20">
        <v>8</v>
      </c>
      <c r="G514" s="20">
        <v>1</v>
      </c>
      <c r="H514" s="20">
        <v>8</v>
      </c>
      <c r="I514" s="20">
        <v>9</v>
      </c>
      <c r="J514" s="20">
        <v>13600</v>
      </c>
      <c r="R514" s="21" t="s">
        <v>60</v>
      </c>
      <c r="S514" s="20">
        <v>4</v>
      </c>
      <c r="T514" s="20">
        <v>9</v>
      </c>
      <c r="U514" s="20">
        <v>7</v>
      </c>
      <c r="V514" s="20">
        <v>5</v>
      </c>
      <c r="W514" s="20">
        <v>8</v>
      </c>
      <c r="X514" s="20">
        <v>1</v>
      </c>
      <c r="Y514" s="20">
        <v>8</v>
      </c>
      <c r="Z514" s="20">
        <v>9</v>
      </c>
      <c r="AA514" s="20">
        <v>13600</v>
      </c>
    </row>
    <row r="515" spans="1:27" x14ac:dyDescent="0.25">
      <c r="A515" s="21" t="s">
        <v>61</v>
      </c>
      <c r="B515" s="20">
        <v>4</v>
      </c>
      <c r="C515" s="20">
        <v>2</v>
      </c>
      <c r="D515" s="20">
        <v>2</v>
      </c>
      <c r="E515" s="20">
        <v>5</v>
      </c>
      <c r="F515" s="20">
        <v>4</v>
      </c>
      <c r="G515" s="20">
        <v>1</v>
      </c>
      <c r="H515" s="20">
        <v>4</v>
      </c>
      <c r="I515" s="20">
        <v>2</v>
      </c>
      <c r="J515" s="20">
        <v>22990</v>
      </c>
      <c r="R515" s="21" t="s">
        <v>61</v>
      </c>
      <c r="S515" s="20">
        <v>4</v>
      </c>
      <c r="T515" s="20">
        <v>2</v>
      </c>
      <c r="U515" s="20">
        <v>2</v>
      </c>
      <c r="V515" s="20">
        <v>5</v>
      </c>
      <c r="W515" s="20">
        <v>4</v>
      </c>
      <c r="X515" s="20">
        <v>1</v>
      </c>
      <c r="Y515" s="20">
        <v>4</v>
      </c>
      <c r="Z515" s="20">
        <v>2</v>
      </c>
      <c r="AA515" s="20">
        <v>22990</v>
      </c>
    </row>
    <row r="516" spans="1:27" x14ac:dyDescent="0.25">
      <c r="A516" s="21" t="s">
        <v>62</v>
      </c>
      <c r="B516" s="20">
        <v>4</v>
      </c>
      <c r="C516" s="20">
        <v>2</v>
      </c>
      <c r="D516" s="20">
        <v>2</v>
      </c>
      <c r="E516" s="20">
        <v>2</v>
      </c>
      <c r="F516" s="20">
        <v>1</v>
      </c>
      <c r="G516" s="20">
        <v>1</v>
      </c>
      <c r="H516" s="20">
        <v>4</v>
      </c>
      <c r="I516" s="20">
        <v>3</v>
      </c>
      <c r="J516" s="20">
        <v>32990</v>
      </c>
      <c r="R516" s="21" t="s">
        <v>62</v>
      </c>
      <c r="S516" s="20">
        <v>4</v>
      </c>
      <c r="T516" s="20">
        <v>2</v>
      </c>
      <c r="U516" s="20">
        <v>2</v>
      </c>
      <c r="V516" s="20">
        <v>2</v>
      </c>
      <c r="W516" s="20">
        <v>1</v>
      </c>
      <c r="X516" s="20">
        <v>1</v>
      </c>
      <c r="Y516" s="20">
        <v>4</v>
      </c>
      <c r="Z516" s="20">
        <v>3</v>
      </c>
      <c r="AA516" s="20">
        <v>32990</v>
      </c>
    </row>
    <row r="517" spans="1:27" x14ac:dyDescent="0.25">
      <c r="A517" s="21" t="s">
        <v>63</v>
      </c>
      <c r="B517" s="20">
        <v>1</v>
      </c>
      <c r="C517" s="20">
        <v>2</v>
      </c>
      <c r="D517" s="20">
        <v>2</v>
      </c>
      <c r="E517" s="20">
        <v>2</v>
      </c>
      <c r="F517" s="20">
        <v>1</v>
      </c>
      <c r="G517" s="20">
        <v>1</v>
      </c>
      <c r="H517" s="20">
        <v>1</v>
      </c>
      <c r="I517" s="20">
        <v>5</v>
      </c>
      <c r="J517" s="20">
        <v>47990</v>
      </c>
      <c r="R517" s="21" t="s">
        <v>63</v>
      </c>
      <c r="S517" s="20">
        <v>1</v>
      </c>
      <c r="T517" s="20">
        <v>2</v>
      </c>
      <c r="U517" s="20">
        <v>2</v>
      </c>
      <c r="V517" s="20">
        <v>2</v>
      </c>
      <c r="W517" s="20">
        <v>1</v>
      </c>
      <c r="X517" s="20">
        <v>1</v>
      </c>
      <c r="Y517" s="20">
        <v>1</v>
      </c>
      <c r="Z517" s="20">
        <v>5</v>
      </c>
      <c r="AA517" s="20">
        <v>47990</v>
      </c>
    </row>
    <row r="518" spans="1:27" x14ac:dyDescent="0.25">
      <c r="A518" s="21" t="s">
        <v>64</v>
      </c>
      <c r="B518" s="20">
        <v>4</v>
      </c>
      <c r="C518" s="20">
        <v>8</v>
      </c>
      <c r="D518" s="20">
        <v>8</v>
      </c>
      <c r="E518" s="20">
        <v>5</v>
      </c>
      <c r="F518" s="20">
        <v>4</v>
      </c>
      <c r="G518" s="20">
        <v>10</v>
      </c>
      <c r="H518" s="20">
        <v>8</v>
      </c>
      <c r="I518" s="20">
        <v>10</v>
      </c>
      <c r="J518" s="20">
        <v>11790</v>
      </c>
      <c r="R518" s="21" t="s">
        <v>64</v>
      </c>
      <c r="S518" s="20">
        <v>4</v>
      </c>
      <c r="T518" s="20">
        <v>8</v>
      </c>
      <c r="U518" s="20">
        <v>8</v>
      </c>
      <c r="V518" s="20">
        <v>5</v>
      </c>
      <c r="W518" s="20">
        <v>4</v>
      </c>
      <c r="X518" s="20">
        <v>10</v>
      </c>
      <c r="Y518" s="20">
        <v>8</v>
      </c>
      <c r="Z518" s="20">
        <v>10</v>
      </c>
      <c r="AA518" s="20">
        <v>11790</v>
      </c>
    </row>
    <row r="519" spans="1:27" x14ac:dyDescent="0.25">
      <c r="A519" s="21" t="s">
        <v>65</v>
      </c>
      <c r="B519" s="20">
        <v>1</v>
      </c>
      <c r="C519" s="20">
        <v>1</v>
      </c>
      <c r="D519" s="20">
        <v>1</v>
      </c>
      <c r="E519" s="20">
        <v>1</v>
      </c>
      <c r="F519" s="20">
        <v>1</v>
      </c>
      <c r="G519" s="20">
        <v>1</v>
      </c>
      <c r="H519" s="20">
        <v>3</v>
      </c>
      <c r="I519" s="20">
        <v>6</v>
      </c>
      <c r="J519" s="20">
        <v>43900</v>
      </c>
      <c r="R519" s="21" t="s">
        <v>65</v>
      </c>
      <c r="S519" s="20">
        <v>1</v>
      </c>
      <c r="T519" s="20">
        <v>1</v>
      </c>
      <c r="U519" s="20">
        <v>1</v>
      </c>
      <c r="V519" s="20">
        <v>1</v>
      </c>
      <c r="W519" s="20">
        <v>1</v>
      </c>
      <c r="X519" s="20">
        <v>1</v>
      </c>
      <c r="Y519" s="20">
        <v>3</v>
      </c>
      <c r="Z519" s="20">
        <v>6</v>
      </c>
      <c r="AA519" s="20">
        <v>43900</v>
      </c>
    </row>
    <row r="520" spans="1:27" x14ac:dyDescent="0.25">
      <c r="A520" s="21" t="s">
        <v>66</v>
      </c>
      <c r="B520" s="20">
        <v>4</v>
      </c>
      <c r="C520" s="20">
        <v>2</v>
      </c>
      <c r="D520" s="20">
        <v>2</v>
      </c>
      <c r="E520" s="20">
        <v>5</v>
      </c>
      <c r="F520" s="20">
        <v>8</v>
      </c>
      <c r="G520" s="20">
        <v>1</v>
      </c>
      <c r="H520" s="20">
        <v>4</v>
      </c>
      <c r="I520" s="20">
        <v>1</v>
      </c>
      <c r="J520" s="20">
        <v>20390</v>
      </c>
      <c r="R520" s="21" t="s">
        <v>66</v>
      </c>
      <c r="S520" s="20">
        <v>4</v>
      </c>
      <c r="T520" s="20">
        <v>2</v>
      </c>
      <c r="U520" s="20">
        <v>2</v>
      </c>
      <c r="V520" s="20">
        <v>5</v>
      </c>
      <c r="W520" s="20">
        <v>8</v>
      </c>
      <c r="X520" s="20">
        <v>1</v>
      </c>
      <c r="Y520" s="20">
        <v>4</v>
      </c>
      <c r="Z520" s="20">
        <v>1</v>
      </c>
      <c r="AA520" s="20">
        <v>20390</v>
      </c>
    </row>
    <row r="521" spans="1:27" x14ac:dyDescent="0.25">
      <c r="A521" s="21" t="s">
        <v>67</v>
      </c>
      <c r="B521" s="20">
        <v>3</v>
      </c>
      <c r="C521" s="20">
        <v>9</v>
      </c>
      <c r="D521" s="20">
        <v>8</v>
      </c>
      <c r="E521" s="20">
        <v>5</v>
      </c>
      <c r="F521" s="20">
        <v>8</v>
      </c>
      <c r="G521" s="20">
        <v>1</v>
      </c>
      <c r="H521" s="20">
        <v>8</v>
      </c>
      <c r="I521" s="20">
        <v>4</v>
      </c>
      <c r="J521" s="20">
        <v>0</v>
      </c>
      <c r="R521" s="21" t="s">
        <v>67</v>
      </c>
      <c r="S521" s="20">
        <v>3</v>
      </c>
      <c r="T521" s="20">
        <v>9</v>
      </c>
      <c r="U521" s="20">
        <v>8</v>
      </c>
      <c r="V521" s="20">
        <v>5</v>
      </c>
      <c r="W521" s="20">
        <v>8</v>
      </c>
      <c r="X521" s="20">
        <v>1</v>
      </c>
      <c r="Y521" s="20">
        <v>8</v>
      </c>
      <c r="Z521" s="20">
        <v>4</v>
      </c>
      <c r="AA521" s="20">
        <v>99999</v>
      </c>
    </row>
    <row r="522" spans="1:27" x14ac:dyDescent="0.25">
      <c r="A522" s="21" t="s">
        <v>68</v>
      </c>
      <c r="B522" s="20">
        <v>4</v>
      </c>
      <c r="C522" s="20">
        <v>2</v>
      </c>
      <c r="D522" s="20">
        <v>2</v>
      </c>
      <c r="E522" s="20">
        <v>5</v>
      </c>
      <c r="F522" s="20">
        <v>4</v>
      </c>
      <c r="G522" s="20">
        <v>1</v>
      </c>
      <c r="H522" s="20">
        <v>1</v>
      </c>
      <c r="I522" s="20">
        <v>8</v>
      </c>
      <c r="J522" s="20">
        <v>29270</v>
      </c>
      <c r="R522" s="21" t="s">
        <v>68</v>
      </c>
      <c r="S522" s="20">
        <v>4</v>
      </c>
      <c r="T522" s="20">
        <v>2</v>
      </c>
      <c r="U522" s="20">
        <v>2</v>
      </c>
      <c r="V522" s="20">
        <v>5</v>
      </c>
      <c r="W522" s="20">
        <v>4</v>
      </c>
      <c r="X522" s="20">
        <v>1</v>
      </c>
      <c r="Y522" s="20">
        <v>1</v>
      </c>
      <c r="Z522" s="20">
        <v>8</v>
      </c>
      <c r="AA522" s="20">
        <v>29270</v>
      </c>
    </row>
    <row r="523" spans="1:27" x14ac:dyDescent="0.25">
      <c r="A523" s="21" t="s">
        <v>69</v>
      </c>
      <c r="B523" s="20">
        <v>10</v>
      </c>
      <c r="C523" s="20">
        <v>7</v>
      </c>
      <c r="D523" s="20">
        <v>8</v>
      </c>
      <c r="E523" s="20">
        <v>2</v>
      </c>
      <c r="F523" s="20">
        <v>4</v>
      </c>
      <c r="G523" s="20">
        <v>1</v>
      </c>
      <c r="H523" s="20">
        <v>4</v>
      </c>
      <c r="I523" s="20">
        <v>7</v>
      </c>
      <c r="J523" s="20">
        <v>19990</v>
      </c>
      <c r="R523" s="21" t="s">
        <v>69</v>
      </c>
      <c r="S523" s="20">
        <v>10</v>
      </c>
      <c r="T523" s="20">
        <v>7</v>
      </c>
      <c r="U523" s="20">
        <v>8</v>
      </c>
      <c r="V523" s="20">
        <v>2</v>
      </c>
      <c r="W523" s="20">
        <v>4</v>
      </c>
      <c r="X523" s="20">
        <v>1</v>
      </c>
      <c r="Y523" s="20">
        <v>4</v>
      </c>
      <c r="Z523" s="20">
        <v>7</v>
      </c>
      <c r="AA523" s="20">
        <v>19990</v>
      </c>
    </row>
    <row r="524" spans="1:27" x14ac:dyDescent="0.25">
      <c r="A524" s="21" t="s">
        <v>70</v>
      </c>
      <c r="B524" s="20">
        <v>10</v>
      </c>
      <c r="C524" s="20">
        <v>11</v>
      </c>
      <c r="D524" s="20">
        <v>8</v>
      </c>
      <c r="E524" s="20">
        <v>5</v>
      </c>
      <c r="F524" s="20">
        <v>11</v>
      </c>
      <c r="G524" s="20">
        <v>10</v>
      </c>
      <c r="H524" s="20">
        <v>8</v>
      </c>
      <c r="I524" s="20">
        <v>11</v>
      </c>
      <c r="J524" s="20">
        <v>4040</v>
      </c>
      <c r="R524" s="21" t="s">
        <v>70</v>
      </c>
      <c r="S524" s="20">
        <v>10</v>
      </c>
      <c r="T524" s="20">
        <v>11</v>
      </c>
      <c r="U524" s="20">
        <v>8</v>
      </c>
      <c r="V524" s="20">
        <v>5</v>
      </c>
      <c r="W524" s="20">
        <v>11</v>
      </c>
      <c r="X524" s="20">
        <v>10</v>
      </c>
      <c r="Y524" s="20">
        <v>8</v>
      </c>
      <c r="Z524" s="20">
        <v>11</v>
      </c>
      <c r="AA524" s="20">
        <v>4040</v>
      </c>
    </row>
    <row r="526" spans="1:27" ht="30" x14ac:dyDescent="0.25">
      <c r="A526" s="20" t="s">
        <v>72</v>
      </c>
      <c r="B526" s="21" t="s">
        <v>51</v>
      </c>
      <c r="C526" s="21" t="s">
        <v>52</v>
      </c>
      <c r="D526" s="21" t="s">
        <v>53</v>
      </c>
      <c r="E526" s="21" t="s">
        <v>54</v>
      </c>
      <c r="F526" s="21" t="s">
        <v>55</v>
      </c>
      <c r="G526" s="21" t="s">
        <v>56</v>
      </c>
      <c r="H526" s="21" t="s">
        <v>57</v>
      </c>
      <c r="I526" s="21" t="s">
        <v>58</v>
      </c>
      <c r="R526" s="20" t="s">
        <v>72</v>
      </c>
      <c r="S526" s="21" t="s">
        <v>51</v>
      </c>
      <c r="T526" s="21" t="s">
        <v>52</v>
      </c>
      <c r="U526" s="21" t="s">
        <v>53</v>
      </c>
      <c r="V526" s="21" t="s">
        <v>54</v>
      </c>
      <c r="W526" s="21" t="s">
        <v>55</v>
      </c>
      <c r="X526" s="21" t="s">
        <v>56</v>
      </c>
      <c r="Y526" s="21" t="s">
        <v>57</v>
      </c>
      <c r="Z526" s="21" t="s">
        <v>58</v>
      </c>
    </row>
    <row r="527" spans="1:27" ht="60" x14ac:dyDescent="0.25">
      <c r="A527" s="21" t="s">
        <v>73</v>
      </c>
      <c r="B527" s="20" t="s">
        <v>337</v>
      </c>
      <c r="C527" s="20" t="s">
        <v>338</v>
      </c>
      <c r="D527" s="20" t="s">
        <v>339</v>
      </c>
      <c r="E527" s="20" t="s">
        <v>340</v>
      </c>
      <c r="F527" s="20" t="s">
        <v>341</v>
      </c>
      <c r="G527" s="20" t="s">
        <v>74</v>
      </c>
      <c r="H527" s="20" t="s">
        <v>342</v>
      </c>
      <c r="I527" s="20" t="s">
        <v>343</v>
      </c>
      <c r="R527" s="21" t="s">
        <v>73</v>
      </c>
      <c r="S527" s="20" t="s">
        <v>349</v>
      </c>
      <c r="T527" s="20" t="s">
        <v>74</v>
      </c>
      <c r="U527" s="20" t="s">
        <v>74</v>
      </c>
      <c r="V527" s="20" t="s">
        <v>350</v>
      </c>
      <c r="W527" s="20" t="s">
        <v>351</v>
      </c>
      <c r="X527" s="20" t="s">
        <v>352</v>
      </c>
      <c r="Y527" s="20" t="s">
        <v>353</v>
      </c>
      <c r="Z527" s="20" t="s">
        <v>354</v>
      </c>
    </row>
    <row r="528" spans="1:27" ht="60" x14ac:dyDescent="0.25">
      <c r="A528" s="21" t="s">
        <v>75</v>
      </c>
      <c r="B528" s="20" t="s">
        <v>74</v>
      </c>
      <c r="C528" s="20" t="s">
        <v>74</v>
      </c>
      <c r="D528" s="20" t="s">
        <v>339</v>
      </c>
      <c r="E528" s="20" t="s">
        <v>344</v>
      </c>
      <c r="F528" s="20" t="s">
        <v>345</v>
      </c>
      <c r="G528" s="20" t="s">
        <v>74</v>
      </c>
      <c r="H528" s="20" t="s">
        <v>74</v>
      </c>
      <c r="I528" s="20" t="s">
        <v>346</v>
      </c>
      <c r="R528" s="21" t="s">
        <v>75</v>
      </c>
      <c r="S528" s="20" t="s">
        <v>349</v>
      </c>
      <c r="T528" s="20" t="s">
        <v>74</v>
      </c>
      <c r="U528" s="20" t="s">
        <v>74</v>
      </c>
      <c r="V528" s="20" t="s">
        <v>355</v>
      </c>
      <c r="W528" s="20" t="s">
        <v>356</v>
      </c>
      <c r="X528" s="20" t="s">
        <v>74</v>
      </c>
      <c r="Y528" s="20" t="s">
        <v>74</v>
      </c>
      <c r="Z528" s="20" t="s">
        <v>354</v>
      </c>
    </row>
    <row r="529" spans="1:26" ht="60" x14ac:dyDescent="0.25">
      <c r="A529" s="21" t="s">
        <v>76</v>
      </c>
      <c r="B529" s="20" t="s">
        <v>74</v>
      </c>
      <c r="C529" s="20" t="s">
        <v>74</v>
      </c>
      <c r="D529" s="20" t="s">
        <v>339</v>
      </c>
      <c r="E529" s="20" t="s">
        <v>74</v>
      </c>
      <c r="F529" s="20" t="s">
        <v>345</v>
      </c>
      <c r="G529" s="20" t="s">
        <v>74</v>
      </c>
      <c r="H529" s="20" t="s">
        <v>74</v>
      </c>
      <c r="I529" s="20" t="s">
        <v>347</v>
      </c>
      <c r="R529" s="21" t="s">
        <v>76</v>
      </c>
      <c r="S529" s="20" t="s">
        <v>349</v>
      </c>
      <c r="T529" s="20" t="s">
        <v>74</v>
      </c>
      <c r="U529" s="20" t="s">
        <v>74</v>
      </c>
      <c r="V529" s="20" t="s">
        <v>74</v>
      </c>
      <c r="W529" s="20" t="s">
        <v>356</v>
      </c>
      <c r="X529" s="20" t="s">
        <v>74</v>
      </c>
      <c r="Y529" s="20" t="s">
        <v>74</v>
      </c>
      <c r="Z529" s="20" t="s">
        <v>354</v>
      </c>
    </row>
    <row r="530" spans="1:26" ht="60" x14ac:dyDescent="0.25">
      <c r="A530" s="21" t="s">
        <v>77</v>
      </c>
      <c r="B530" s="20" t="s">
        <v>74</v>
      </c>
      <c r="C530" s="20" t="s">
        <v>74</v>
      </c>
      <c r="D530" s="20" t="s">
        <v>339</v>
      </c>
      <c r="E530" s="20" t="s">
        <v>74</v>
      </c>
      <c r="F530" s="20" t="s">
        <v>345</v>
      </c>
      <c r="G530" s="20" t="s">
        <v>74</v>
      </c>
      <c r="H530" s="20" t="s">
        <v>74</v>
      </c>
      <c r="I530" s="20" t="s">
        <v>347</v>
      </c>
      <c r="R530" s="21" t="s">
        <v>77</v>
      </c>
      <c r="S530" s="20" t="s">
        <v>357</v>
      </c>
      <c r="T530" s="20" t="s">
        <v>74</v>
      </c>
      <c r="U530" s="20" t="s">
        <v>74</v>
      </c>
      <c r="V530" s="20" t="s">
        <v>74</v>
      </c>
      <c r="W530" s="20" t="s">
        <v>356</v>
      </c>
      <c r="X530" s="20" t="s">
        <v>74</v>
      </c>
      <c r="Y530" s="20" t="s">
        <v>74</v>
      </c>
      <c r="Z530" s="20" t="s">
        <v>354</v>
      </c>
    </row>
    <row r="531" spans="1:26" ht="60" x14ac:dyDescent="0.25">
      <c r="A531" s="21" t="s">
        <v>78</v>
      </c>
      <c r="B531" s="20" t="s">
        <v>74</v>
      </c>
      <c r="C531" s="20" t="s">
        <v>74</v>
      </c>
      <c r="D531" s="20" t="s">
        <v>339</v>
      </c>
      <c r="E531" s="20" t="s">
        <v>74</v>
      </c>
      <c r="F531" s="20" t="s">
        <v>74</v>
      </c>
      <c r="G531" s="20" t="s">
        <v>74</v>
      </c>
      <c r="H531" s="20" t="s">
        <v>74</v>
      </c>
      <c r="I531" s="20" t="s">
        <v>347</v>
      </c>
      <c r="R531" s="21" t="s">
        <v>78</v>
      </c>
      <c r="S531" s="20" t="s">
        <v>74</v>
      </c>
      <c r="T531" s="20" t="s">
        <v>74</v>
      </c>
      <c r="U531" s="20" t="s">
        <v>74</v>
      </c>
      <c r="V531" s="20" t="s">
        <v>74</v>
      </c>
      <c r="W531" s="20" t="s">
        <v>74</v>
      </c>
      <c r="X531" s="20" t="s">
        <v>74</v>
      </c>
      <c r="Y531" s="20" t="s">
        <v>74</v>
      </c>
      <c r="Z531" s="20" t="s">
        <v>358</v>
      </c>
    </row>
    <row r="532" spans="1:26" ht="60" x14ac:dyDescent="0.25">
      <c r="A532" s="21" t="s">
        <v>79</v>
      </c>
      <c r="B532" s="20" t="s">
        <v>74</v>
      </c>
      <c r="C532" s="20" t="s">
        <v>74</v>
      </c>
      <c r="D532" s="20" t="s">
        <v>339</v>
      </c>
      <c r="E532" s="20" t="s">
        <v>74</v>
      </c>
      <c r="F532" s="20" t="s">
        <v>74</v>
      </c>
      <c r="G532" s="20" t="s">
        <v>74</v>
      </c>
      <c r="H532" s="20" t="s">
        <v>74</v>
      </c>
      <c r="I532" s="20" t="s">
        <v>347</v>
      </c>
      <c r="R532" s="21" t="s">
        <v>79</v>
      </c>
      <c r="S532" s="20" t="s">
        <v>74</v>
      </c>
      <c r="T532" s="20" t="s">
        <v>74</v>
      </c>
      <c r="U532" s="20" t="s">
        <v>74</v>
      </c>
      <c r="V532" s="20" t="s">
        <v>74</v>
      </c>
      <c r="W532" s="20" t="s">
        <v>74</v>
      </c>
      <c r="X532" s="20" t="s">
        <v>74</v>
      </c>
      <c r="Y532" s="20" t="s">
        <v>74</v>
      </c>
      <c r="Z532" s="20" t="s">
        <v>358</v>
      </c>
    </row>
    <row r="533" spans="1:26" ht="60" x14ac:dyDescent="0.25">
      <c r="A533" s="21" t="s">
        <v>80</v>
      </c>
      <c r="B533" s="20" t="s">
        <v>74</v>
      </c>
      <c r="C533" s="20" t="s">
        <v>74</v>
      </c>
      <c r="D533" s="20" t="s">
        <v>339</v>
      </c>
      <c r="E533" s="20" t="s">
        <v>74</v>
      </c>
      <c r="F533" s="20" t="s">
        <v>74</v>
      </c>
      <c r="G533" s="20" t="s">
        <v>74</v>
      </c>
      <c r="H533" s="20" t="s">
        <v>74</v>
      </c>
      <c r="I533" s="20" t="s">
        <v>347</v>
      </c>
      <c r="R533" s="21" t="s">
        <v>80</v>
      </c>
      <c r="S533" s="20" t="s">
        <v>74</v>
      </c>
      <c r="T533" s="20" t="s">
        <v>74</v>
      </c>
      <c r="U533" s="20" t="s">
        <v>74</v>
      </c>
      <c r="V533" s="20" t="s">
        <v>74</v>
      </c>
      <c r="W533" s="20" t="s">
        <v>74</v>
      </c>
      <c r="X533" s="20" t="s">
        <v>74</v>
      </c>
      <c r="Y533" s="20" t="s">
        <v>74</v>
      </c>
      <c r="Z533" s="20" t="s">
        <v>358</v>
      </c>
    </row>
    <row r="534" spans="1:26" ht="60" x14ac:dyDescent="0.25">
      <c r="A534" s="21" t="s">
        <v>81</v>
      </c>
      <c r="B534" s="20" t="s">
        <v>74</v>
      </c>
      <c r="C534" s="20" t="s">
        <v>74</v>
      </c>
      <c r="D534" s="20" t="s">
        <v>74</v>
      </c>
      <c r="E534" s="20" t="s">
        <v>74</v>
      </c>
      <c r="F534" s="20" t="s">
        <v>74</v>
      </c>
      <c r="G534" s="20" t="s">
        <v>74</v>
      </c>
      <c r="H534" s="20" t="s">
        <v>74</v>
      </c>
      <c r="I534" s="20" t="s">
        <v>347</v>
      </c>
      <c r="R534" s="21" t="s">
        <v>81</v>
      </c>
      <c r="S534" s="20" t="s">
        <v>74</v>
      </c>
      <c r="T534" s="20" t="s">
        <v>74</v>
      </c>
      <c r="U534" s="20" t="s">
        <v>74</v>
      </c>
      <c r="V534" s="20" t="s">
        <v>74</v>
      </c>
      <c r="W534" s="20" t="s">
        <v>74</v>
      </c>
      <c r="X534" s="20" t="s">
        <v>74</v>
      </c>
      <c r="Y534" s="20" t="s">
        <v>74</v>
      </c>
      <c r="Z534" s="20" t="s">
        <v>358</v>
      </c>
    </row>
    <row r="535" spans="1:26" ht="60" x14ac:dyDescent="0.25">
      <c r="A535" s="21" t="s">
        <v>82</v>
      </c>
      <c r="B535" s="20" t="s">
        <v>74</v>
      </c>
      <c r="C535" s="20" t="s">
        <v>74</v>
      </c>
      <c r="D535" s="20" t="s">
        <v>74</v>
      </c>
      <c r="E535" s="20" t="s">
        <v>74</v>
      </c>
      <c r="F535" s="20" t="s">
        <v>74</v>
      </c>
      <c r="G535" s="20" t="s">
        <v>74</v>
      </c>
      <c r="H535" s="20" t="s">
        <v>74</v>
      </c>
      <c r="I535" s="20" t="s">
        <v>347</v>
      </c>
      <c r="R535" s="21" t="s">
        <v>82</v>
      </c>
      <c r="S535" s="20" t="s">
        <v>74</v>
      </c>
      <c r="T535" s="20" t="s">
        <v>74</v>
      </c>
      <c r="U535" s="20" t="s">
        <v>74</v>
      </c>
      <c r="V535" s="20" t="s">
        <v>74</v>
      </c>
      <c r="W535" s="20" t="s">
        <v>74</v>
      </c>
      <c r="X535" s="20" t="s">
        <v>74</v>
      </c>
      <c r="Y535" s="20" t="s">
        <v>74</v>
      </c>
      <c r="Z535" s="20" t="s">
        <v>359</v>
      </c>
    </row>
    <row r="536" spans="1:26" ht="60" x14ac:dyDescent="0.25">
      <c r="A536" s="21" t="s">
        <v>83</v>
      </c>
      <c r="B536" s="20" t="s">
        <v>74</v>
      </c>
      <c r="C536" s="20" t="s">
        <v>74</v>
      </c>
      <c r="D536" s="20" t="s">
        <v>74</v>
      </c>
      <c r="E536" s="20" t="s">
        <v>74</v>
      </c>
      <c r="F536" s="20" t="s">
        <v>74</v>
      </c>
      <c r="G536" s="20" t="s">
        <v>74</v>
      </c>
      <c r="H536" s="20" t="s">
        <v>74</v>
      </c>
      <c r="I536" s="20" t="s">
        <v>347</v>
      </c>
      <c r="R536" s="21" t="s">
        <v>83</v>
      </c>
      <c r="S536" s="20" t="s">
        <v>74</v>
      </c>
      <c r="T536" s="20" t="s">
        <v>74</v>
      </c>
      <c r="U536" s="20" t="s">
        <v>74</v>
      </c>
      <c r="V536" s="20" t="s">
        <v>74</v>
      </c>
      <c r="W536" s="20" t="s">
        <v>74</v>
      </c>
      <c r="X536" s="20" t="s">
        <v>74</v>
      </c>
      <c r="Y536" s="20" t="s">
        <v>74</v>
      </c>
      <c r="Z536" s="20" t="s">
        <v>360</v>
      </c>
    </row>
    <row r="537" spans="1:26" ht="60" x14ac:dyDescent="0.25">
      <c r="A537" s="21" t="s">
        <v>84</v>
      </c>
      <c r="B537" s="20" t="s">
        <v>74</v>
      </c>
      <c r="C537" s="20" t="s">
        <v>74</v>
      </c>
      <c r="D537" s="20" t="s">
        <v>74</v>
      </c>
      <c r="E537" s="20" t="s">
        <v>74</v>
      </c>
      <c r="F537" s="20" t="s">
        <v>74</v>
      </c>
      <c r="G537" s="20" t="s">
        <v>74</v>
      </c>
      <c r="H537" s="20" t="s">
        <v>74</v>
      </c>
      <c r="I537" s="20" t="s">
        <v>347</v>
      </c>
      <c r="R537" s="21" t="s">
        <v>84</v>
      </c>
      <c r="S537" s="20" t="s">
        <v>74</v>
      </c>
      <c r="T537" s="20" t="s">
        <v>74</v>
      </c>
      <c r="U537" s="20" t="s">
        <v>74</v>
      </c>
      <c r="V537" s="20" t="s">
        <v>74</v>
      </c>
      <c r="W537" s="20" t="s">
        <v>74</v>
      </c>
      <c r="X537" s="20" t="s">
        <v>74</v>
      </c>
      <c r="Y537" s="20" t="s">
        <v>74</v>
      </c>
      <c r="Z537" s="20" t="s">
        <v>361</v>
      </c>
    </row>
    <row r="539" spans="1:26" ht="30" x14ac:dyDescent="0.25">
      <c r="A539" s="20" t="s">
        <v>86</v>
      </c>
      <c r="B539" s="21" t="s">
        <v>51</v>
      </c>
      <c r="C539" s="21" t="s">
        <v>52</v>
      </c>
      <c r="D539" s="21" t="s">
        <v>53</v>
      </c>
      <c r="E539" s="21" t="s">
        <v>54</v>
      </c>
      <c r="F539" s="21" t="s">
        <v>55</v>
      </c>
      <c r="G539" s="21" t="s">
        <v>56</v>
      </c>
      <c r="H539" s="21" t="s">
        <v>57</v>
      </c>
      <c r="I539" s="21" t="s">
        <v>58</v>
      </c>
      <c r="R539" s="20" t="s">
        <v>86</v>
      </c>
      <c r="S539" s="21" t="s">
        <v>51</v>
      </c>
      <c r="T539" s="21" t="s">
        <v>52</v>
      </c>
      <c r="U539" s="21" t="s">
        <v>53</v>
      </c>
      <c r="V539" s="21" t="s">
        <v>54</v>
      </c>
      <c r="W539" s="21" t="s">
        <v>55</v>
      </c>
      <c r="X539" s="21" t="s">
        <v>56</v>
      </c>
      <c r="Y539" s="21" t="s">
        <v>57</v>
      </c>
      <c r="Z539" s="21" t="s">
        <v>58</v>
      </c>
    </row>
    <row r="540" spans="1:26" x14ac:dyDescent="0.25">
      <c r="A540" s="21" t="s">
        <v>73</v>
      </c>
      <c r="B540" s="20">
        <v>7938.6</v>
      </c>
      <c r="C540" s="20">
        <v>1924.4</v>
      </c>
      <c r="D540" s="20">
        <v>10430.700000000001</v>
      </c>
      <c r="E540" s="20">
        <v>9340.4</v>
      </c>
      <c r="F540" s="20">
        <v>12450.5</v>
      </c>
      <c r="G540" s="20">
        <v>0</v>
      </c>
      <c r="H540" s="20">
        <v>7134.7</v>
      </c>
      <c r="I540" s="20">
        <v>10058.9</v>
      </c>
      <c r="R540" s="21" t="s">
        <v>73</v>
      </c>
      <c r="S540" s="20">
        <v>38205.300000000003</v>
      </c>
      <c r="T540" s="20">
        <v>0</v>
      </c>
      <c r="U540" s="20">
        <v>0</v>
      </c>
      <c r="V540" s="20">
        <v>8465</v>
      </c>
      <c r="W540" s="20">
        <v>1728.9</v>
      </c>
      <c r="X540" s="20">
        <v>2083.1999999999998</v>
      </c>
      <c r="Y540" s="20">
        <v>10557.6</v>
      </c>
      <c r="Z540" s="20">
        <v>20699.5</v>
      </c>
    </row>
    <row r="541" spans="1:26" x14ac:dyDescent="0.25">
      <c r="A541" s="21" t="s">
        <v>75</v>
      </c>
      <c r="B541" s="20">
        <v>0</v>
      </c>
      <c r="C541" s="20">
        <v>0</v>
      </c>
      <c r="D541" s="20">
        <v>10430.700000000001</v>
      </c>
      <c r="E541" s="20">
        <v>8240</v>
      </c>
      <c r="F541" s="20">
        <v>9817.7000000000007</v>
      </c>
      <c r="G541" s="20">
        <v>0</v>
      </c>
      <c r="H541" s="20">
        <v>0</v>
      </c>
      <c r="I541" s="20">
        <v>2853.9</v>
      </c>
      <c r="R541" s="21" t="s">
        <v>75</v>
      </c>
      <c r="S541" s="20">
        <v>38205.300000000003</v>
      </c>
      <c r="T541" s="20">
        <v>0</v>
      </c>
      <c r="U541" s="20">
        <v>0</v>
      </c>
      <c r="V541" s="20">
        <v>4223</v>
      </c>
      <c r="W541" s="20">
        <v>1228.2</v>
      </c>
      <c r="X541" s="20">
        <v>0</v>
      </c>
      <c r="Y541" s="20">
        <v>0</v>
      </c>
      <c r="Z541" s="20">
        <v>20699.5</v>
      </c>
    </row>
    <row r="542" spans="1:26" x14ac:dyDescent="0.25">
      <c r="A542" s="21" t="s">
        <v>76</v>
      </c>
      <c r="B542" s="20">
        <v>0</v>
      </c>
      <c r="C542" s="20">
        <v>0</v>
      </c>
      <c r="D542" s="20">
        <v>10430.700000000001</v>
      </c>
      <c r="E542" s="20">
        <v>0</v>
      </c>
      <c r="F542" s="20">
        <v>9817.7000000000007</v>
      </c>
      <c r="G542" s="20">
        <v>0</v>
      </c>
      <c r="H542" s="20">
        <v>0</v>
      </c>
      <c r="I542" s="20">
        <v>2029.9</v>
      </c>
      <c r="R542" s="21" t="s">
        <v>76</v>
      </c>
      <c r="S542" s="20">
        <v>38205.300000000003</v>
      </c>
      <c r="T542" s="20">
        <v>0</v>
      </c>
      <c r="U542" s="20">
        <v>0</v>
      </c>
      <c r="V542" s="20">
        <v>0</v>
      </c>
      <c r="W542" s="20">
        <v>1228.2</v>
      </c>
      <c r="X542" s="20">
        <v>0</v>
      </c>
      <c r="Y542" s="20">
        <v>0</v>
      </c>
      <c r="Z542" s="20">
        <v>20699.5</v>
      </c>
    </row>
    <row r="543" spans="1:26" x14ac:dyDescent="0.25">
      <c r="A543" s="21" t="s">
        <v>77</v>
      </c>
      <c r="B543" s="20">
        <v>0</v>
      </c>
      <c r="C543" s="20">
        <v>0</v>
      </c>
      <c r="D543" s="20">
        <v>10430.700000000001</v>
      </c>
      <c r="E543" s="20">
        <v>0</v>
      </c>
      <c r="F543" s="20">
        <v>9817.7000000000007</v>
      </c>
      <c r="G543" s="20">
        <v>0</v>
      </c>
      <c r="H543" s="20">
        <v>0</v>
      </c>
      <c r="I543" s="20">
        <v>2029.9</v>
      </c>
      <c r="R543" s="21" t="s">
        <v>77</v>
      </c>
      <c r="S543" s="20">
        <v>2432.6999999999998</v>
      </c>
      <c r="T543" s="20">
        <v>0</v>
      </c>
      <c r="U543" s="20">
        <v>0</v>
      </c>
      <c r="V543" s="20">
        <v>0</v>
      </c>
      <c r="W543" s="20">
        <v>1228.2</v>
      </c>
      <c r="X543" s="20">
        <v>0</v>
      </c>
      <c r="Y543" s="20">
        <v>0</v>
      </c>
      <c r="Z543" s="20">
        <v>20699.5</v>
      </c>
    </row>
    <row r="544" spans="1:26" x14ac:dyDescent="0.25">
      <c r="A544" s="21" t="s">
        <v>78</v>
      </c>
      <c r="B544" s="20">
        <v>0</v>
      </c>
      <c r="C544" s="20">
        <v>0</v>
      </c>
      <c r="D544" s="20">
        <v>10430.700000000001</v>
      </c>
      <c r="E544" s="20">
        <v>0</v>
      </c>
      <c r="F544" s="20">
        <v>0</v>
      </c>
      <c r="G544" s="20">
        <v>0</v>
      </c>
      <c r="H544" s="20">
        <v>0</v>
      </c>
      <c r="I544" s="20">
        <v>2029.9</v>
      </c>
      <c r="R544" s="21" t="s">
        <v>78</v>
      </c>
      <c r="S544" s="20">
        <v>0</v>
      </c>
      <c r="T544" s="20">
        <v>0</v>
      </c>
      <c r="U544" s="20">
        <v>0</v>
      </c>
      <c r="V544" s="20">
        <v>0</v>
      </c>
      <c r="W544" s="20">
        <v>0</v>
      </c>
      <c r="X544" s="20">
        <v>0</v>
      </c>
      <c r="Y544" s="20">
        <v>0</v>
      </c>
      <c r="Z544" s="20">
        <v>11351.2</v>
      </c>
    </row>
    <row r="545" spans="1:30" x14ac:dyDescent="0.25">
      <c r="A545" s="21" t="s">
        <v>79</v>
      </c>
      <c r="B545" s="20">
        <v>0</v>
      </c>
      <c r="C545" s="20">
        <v>0</v>
      </c>
      <c r="D545" s="20">
        <v>10430.700000000001</v>
      </c>
      <c r="E545" s="20">
        <v>0</v>
      </c>
      <c r="F545" s="20">
        <v>0</v>
      </c>
      <c r="G545" s="20">
        <v>0</v>
      </c>
      <c r="H545" s="20">
        <v>0</v>
      </c>
      <c r="I545" s="20">
        <v>2029.9</v>
      </c>
      <c r="R545" s="21" t="s">
        <v>79</v>
      </c>
      <c r="S545" s="20">
        <v>0</v>
      </c>
      <c r="T545" s="20">
        <v>0</v>
      </c>
      <c r="U545" s="20">
        <v>0</v>
      </c>
      <c r="V545" s="20">
        <v>0</v>
      </c>
      <c r="W545" s="20">
        <v>0</v>
      </c>
      <c r="X545" s="20">
        <v>0</v>
      </c>
      <c r="Y545" s="20">
        <v>0</v>
      </c>
      <c r="Z545" s="20">
        <v>11351.2</v>
      </c>
    </row>
    <row r="546" spans="1:30" x14ac:dyDescent="0.25">
      <c r="A546" s="21" t="s">
        <v>80</v>
      </c>
      <c r="B546" s="20">
        <v>0</v>
      </c>
      <c r="C546" s="20">
        <v>0</v>
      </c>
      <c r="D546" s="20">
        <v>10430.700000000001</v>
      </c>
      <c r="E546" s="20">
        <v>0</v>
      </c>
      <c r="F546" s="20">
        <v>0</v>
      </c>
      <c r="G546" s="20">
        <v>0</v>
      </c>
      <c r="H546" s="20">
        <v>0</v>
      </c>
      <c r="I546" s="20">
        <v>2029.9</v>
      </c>
      <c r="R546" s="21" t="s">
        <v>80</v>
      </c>
      <c r="S546" s="20">
        <v>0</v>
      </c>
      <c r="T546" s="20">
        <v>0</v>
      </c>
      <c r="U546" s="20">
        <v>0</v>
      </c>
      <c r="V546" s="20">
        <v>0</v>
      </c>
      <c r="W546" s="20">
        <v>0</v>
      </c>
      <c r="X546" s="20">
        <v>0</v>
      </c>
      <c r="Y546" s="20">
        <v>0</v>
      </c>
      <c r="Z546" s="20">
        <v>11351.2</v>
      </c>
    </row>
    <row r="547" spans="1:30" x14ac:dyDescent="0.25">
      <c r="A547" s="21" t="s">
        <v>81</v>
      </c>
      <c r="B547" s="20">
        <v>0</v>
      </c>
      <c r="C547" s="20">
        <v>0</v>
      </c>
      <c r="D547" s="20">
        <v>0</v>
      </c>
      <c r="E547" s="20">
        <v>0</v>
      </c>
      <c r="F547" s="20">
        <v>0</v>
      </c>
      <c r="G547" s="20">
        <v>0</v>
      </c>
      <c r="H547" s="20">
        <v>0</v>
      </c>
      <c r="I547" s="20">
        <v>2029.9</v>
      </c>
      <c r="R547" s="21" t="s">
        <v>81</v>
      </c>
      <c r="S547" s="20">
        <v>0</v>
      </c>
      <c r="T547" s="20">
        <v>0</v>
      </c>
      <c r="U547" s="20">
        <v>0</v>
      </c>
      <c r="V547" s="20">
        <v>0</v>
      </c>
      <c r="W547" s="20">
        <v>0</v>
      </c>
      <c r="X547" s="20">
        <v>0</v>
      </c>
      <c r="Y547" s="20">
        <v>0</v>
      </c>
      <c r="Z547" s="20">
        <v>11351.2</v>
      </c>
    </row>
    <row r="548" spans="1:30" x14ac:dyDescent="0.25">
      <c r="A548" s="21" t="s">
        <v>82</v>
      </c>
      <c r="B548" s="20">
        <v>0</v>
      </c>
      <c r="C548" s="20">
        <v>0</v>
      </c>
      <c r="D548" s="20">
        <v>0</v>
      </c>
      <c r="E548" s="20">
        <v>0</v>
      </c>
      <c r="F548" s="20">
        <v>0</v>
      </c>
      <c r="G548" s="20">
        <v>0</v>
      </c>
      <c r="H548" s="20">
        <v>0</v>
      </c>
      <c r="I548" s="20">
        <v>2029.9</v>
      </c>
      <c r="R548" s="21" t="s">
        <v>82</v>
      </c>
      <c r="S548" s="20">
        <v>0</v>
      </c>
      <c r="T548" s="20">
        <v>0</v>
      </c>
      <c r="U548" s="20">
        <v>0</v>
      </c>
      <c r="V548" s="20">
        <v>0</v>
      </c>
      <c r="W548" s="20">
        <v>0</v>
      </c>
      <c r="X548" s="20">
        <v>0</v>
      </c>
      <c r="Y548" s="20">
        <v>0</v>
      </c>
      <c r="Z548" s="20">
        <v>8332.7000000000007</v>
      </c>
    </row>
    <row r="549" spans="1:30" x14ac:dyDescent="0.25">
      <c r="A549" s="21" t="s">
        <v>83</v>
      </c>
      <c r="B549" s="20">
        <v>0</v>
      </c>
      <c r="C549" s="20">
        <v>0</v>
      </c>
      <c r="D549" s="20">
        <v>0</v>
      </c>
      <c r="E549" s="20">
        <v>0</v>
      </c>
      <c r="F549" s="20">
        <v>0</v>
      </c>
      <c r="G549" s="20">
        <v>0</v>
      </c>
      <c r="H549" s="20">
        <v>0</v>
      </c>
      <c r="I549" s="20">
        <v>2029.9</v>
      </c>
      <c r="R549" s="21" t="s">
        <v>83</v>
      </c>
      <c r="S549" s="20">
        <v>0</v>
      </c>
      <c r="T549" s="20">
        <v>0</v>
      </c>
      <c r="U549" s="20">
        <v>0</v>
      </c>
      <c r="V549" s="20">
        <v>0</v>
      </c>
      <c r="W549" s="20">
        <v>0</v>
      </c>
      <c r="X549" s="20">
        <v>0</v>
      </c>
      <c r="Y549" s="20">
        <v>0</v>
      </c>
      <c r="Z549" s="20">
        <v>7477.7</v>
      </c>
    </row>
    <row r="550" spans="1:30" x14ac:dyDescent="0.25">
      <c r="A550" s="21" t="s">
        <v>84</v>
      </c>
      <c r="B550" s="20">
        <v>0</v>
      </c>
      <c r="C550" s="20">
        <v>0</v>
      </c>
      <c r="D550" s="20">
        <v>0</v>
      </c>
      <c r="E550" s="20">
        <v>0</v>
      </c>
      <c r="F550" s="20">
        <v>0</v>
      </c>
      <c r="G550" s="20">
        <v>0</v>
      </c>
      <c r="H550" s="20">
        <v>0</v>
      </c>
      <c r="I550" s="20">
        <v>2029.9</v>
      </c>
      <c r="R550" s="21" t="s">
        <v>84</v>
      </c>
      <c r="S550" s="20">
        <v>0</v>
      </c>
      <c r="T550" s="20">
        <v>0</v>
      </c>
      <c r="U550" s="20">
        <v>0</v>
      </c>
      <c r="V550" s="20">
        <v>0</v>
      </c>
      <c r="W550" s="20">
        <v>0</v>
      </c>
      <c r="X550" s="20">
        <v>0</v>
      </c>
      <c r="Y550" s="20">
        <v>0</v>
      </c>
      <c r="Z550" s="20">
        <v>3816.8</v>
      </c>
    </row>
    <row r="552" spans="1:30" ht="30" x14ac:dyDescent="0.25">
      <c r="A552" s="20" t="s">
        <v>87</v>
      </c>
      <c r="B552" s="21" t="s">
        <v>51</v>
      </c>
      <c r="C552" s="21" t="s">
        <v>52</v>
      </c>
      <c r="D552" s="21" t="s">
        <v>53</v>
      </c>
      <c r="E552" s="21" t="s">
        <v>54</v>
      </c>
      <c r="F552" s="21" t="s">
        <v>55</v>
      </c>
      <c r="G552" s="21" t="s">
        <v>56</v>
      </c>
      <c r="H552" s="21" t="s">
        <v>57</v>
      </c>
      <c r="I552" s="21" t="s">
        <v>58</v>
      </c>
      <c r="J552" s="21" t="s">
        <v>88</v>
      </c>
      <c r="K552" s="21" t="s">
        <v>89</v>
      </c>
      <c r="L552" s="21" t="s">
        <v>90</v>
      </c>
      <c r="M552" s="21" t="s">
        <v>91</v>
      </c>
      <c r="R552" s="20" t="s">
        <v>87</v>
      </c>
      <c r="S552" s="21" t="s">
        <v>51</v>
      </c>
      <c r="T552" s="21" t="s">
        <v>52</v>
      </c>
      <c r="U552" s="21" t="s">
        <v>53</v>
      </c>
      <c r="V552" s="21" t="s">
        <v>54</v>
      </c>
      <c r="W552" s="21" t="s">
        <v>55</v>
      </c>
      <c r="X552" s="21" t="s">
        <v>56</v>
      </c>
      <c r="Y552" s="21" t="s">
        <v>57</v>
      </c>
      <c r="Z552" s="21" t="s">
        <v>58</v>
      </c>
      <c r="AA552" s="21" t="s">
        <v>88</v>
      </c>
      <c r="AB552" s="21" t="s">
        <v>89</v>
      </c>
      <c r="AC552" s="21" t="s">
        <v>90</v>
      </c>
      <c r="AD552" s="21" t="s">
        <v>91</v>
      </c>
    </row>
    <row r="553" spans="1:30" x14ac:dyDescent="0.25">
      <c r="A553" s="21" t="s">
        <v>60</v>
      </c>
      <c r="B553" s="20">
        <v>0</v>
      </c>
      <c r="C553" s="20">
        <v>0</v>
      </c>
      <c r="D553" s="20">
        <v>10430.700000000001</v>
      </c>
      <c r="E553" s="20">
        <v>0</v>
      </c>
      <c r="F553" s="20">
        <v>0</v>
      </c>
      <c r="G553" s="20">
        <v>0</v>
      </c>
      <c r="H553" s="20">
        <v>0</v>
      </c>
      <c r="I553" s="20">
        <v>2029.9</v>
      </c>
      <c r="J553" s="20">
        <v>12460.5</v>
      </c>
      <c r="K553" s="20">
        <v>13600</v>
      </c>
      <c r="L553" s="20">
        <v>1139.5</v>
      </c>
      <c r="M553" s="20">
        <v>8.3800000000000008</v>
      </c>
      <c r="R553" s="21" t="s">
        <v>60</v>
      </c>
      <c r="S553" s="20">
        <v>2432.6999999999998</v>
      </c>
      <c r="T553" s="20">
        <v>0</v>
      </c>
      <c r="U553" s="20">
        <v>0</v>
      </c>
      <c r="V553" s="20">
        <v>0</v>
      </c>
      <c r="W553" s="20">
        <v>0</v>
      </c>
      <c r="X553" s="20">
        <v>2083.1999999999998</v>
      </c>
      <c r="Y553" s="20">
        <v>0</v>
      </c>
      <c r="Z553" s="20">
        <v>8332.7000000000007</v>
      </c>
      <c r="AA553" s="20">
        <v>12848.6</v>
      </c>
      <c r="AB553" s="20">
        <v>13600</v>
      </c>
      <c r="AC553" s="20">
        <v>751.4</v>
      </c>
      <c r="AD553" s="20">
        <v>5.53</v>
      </c>
    </row>
    <row r="554" spans="1:30" x14ac:dyDescent="0.25">
      <c r="A554" s="21" t="s">
        <v>61</v>
      </c>
      <c r="B554" s="20">
        <v>0</v>
      </c>
      <c r="C554" s="20">
        <v>0</v>
      </c>
      <c r="D554" s="20">
        <v>10430.700000000001</v>
      </c>
      <c r="E554" s="20">
        <v>0</v>
      </c>
      <c r="F554" s="20">
        <v>9817.7000000000007</v>
      </c>
      <c r="G554" s="20">
        <v>0</v>
      </c>
      <c r="H554" s="20">
        <v>0</v>
      </c>
      <c r="I554" s="20">
        <v>2853.9</v>
      </c>
      <c r="J554" s="20">
        <v>23102.3</v>
      </c>
      <c r="K554" s="20">
        <v>22990</v>
      </c>
      <c r="L554" s="20">
        <v>-112.3</v>
      </c>
      <c r="M554" s="20">
        <v>-0.49</v>
      </c>
      <c r="R554" s="21" t="s">
        <v>61</v>
      </c>
      <c r="S554" s="20">
        <v>2432.6999999999998</v>
      </c>
      <c r="T554" s="20">
        <v>0</v>
      </c>
      <c r="U554" s="20">
        <v>0</v>
      </c>
      <c r="V554" s="20">
        <v>0</v>
      </c>
      <c r="W554" s="20">
        <v>1228.2</v>
      </c>
      <c r="X554" s="20">
        <v>2083.1999999999998</v>
      </c>
      <c r="Y554" s="20">
        <v>0</v>
      </c>
      <c r="Z554" s="20">
        <v>20699.5</v>
      </c>
      <c r="AA554" s="20">
        <v>26443.599999999999</v>
      </c>
      <c r="AB554" s="20">
        <v>22990</v>
      </c>
      <c r="AC554" s="20">
        <v>-3453.6</v>
      </c>
      <c r="AD554" s="20">
        <v>-15.02</v>
      </c>
    </row>
    <row r="555" spans="1:30" x14ac:dyDescent="0.25">
      <c r="A555" s="21" t="s">
        <v>62</v>
      </c>
      <c r="B555" s="20">
        <v>0</v>
      </c>
      <c r="C555" s="20">
        <v>0</v>
      </c>
      <c r="D555" s="20">
        <v>10430.700000000001</v>
      </c>
      <c r="E555" s="20">
        <v>8240</v>
      </c>
      <c r="F555" s="20">
        <v>12450.5</v>
      </c>
      <c r="G555" s="20">
        <v>0</v>
      </c>
      <c r="H555" s="20">
        <v>0</v>
      </c>
      <c r="I555" s="20">
        <v>2029.9</v>
      </c>
      <c r="J555" s="20">
        <v>33151.1</v>
      </c>
      <c r="K555" s="20">
        <v>32990</v>
      </c>
      <c r="L555" s="20">
        <v>-161.1</v>
      </c>
      <c r="M555" s="20">
        <v>-0.49</v>
      </c>
      <c r="R555" s="21" t="s">
        <v>62</v>
      </c>
      <c r="S555" s="20">
        <v>2432.6999999999998</v>
      </c>
      <c r="T555" s="20">
        <v>0</v>
      </c>
      <c r="U555" s="20">
        <v>0</v>
      </c>
      <c r="V555" s="20">
        <v>4223</v>
      </c>
      <c r="W555" s="20">
        <v>1728.9</v>
      </c>
      <c r="X555" s="20">
        <v>2083.1999999999998</v>
      </c>
      <c r="Y555" s="20">
        <v>0</v>
      </c>
      <c r="Z555" s="20">
        <v>20699.5</v>
      </c>
      <c r="AA555" s="20">
        <v>31167.4</v>
      </c>
      <c r="AB555" s="20">
        <v>32990</v>
      </c>
      <c r="AC555" s="20">
        <v>1822.6</v>
      </c>
      <c r="AD555" s="20">
        <v>5.52</v>
      </c>
    </row>
    <row r="556" spans="1:30" x14ac:dyDescent="0.25">
      <c r="A556" s="21" t="s">
        <v>63</v>
      </c>
      <c r="B556" s="20">
        <v>7938.6</v>
      </c>
      <c r="C556" s="20">
        <v>0</v>
      </c>
      <c r="D556" s="20">
        <v>10430.700000000001</v>
      </c>
      <c r="E556" s="20">
        <v>8240</v>
      </c>
      <c r="F556" s="20">
        <v>12450.5</v>
      </c>
      <c r="G556" s="20">
        <v>0</v>
      </c>
      <c r="H556" s="20">
        <v>7134.7</v>
      </c>
      <c r="I556" s="20">
        <v>2029.9</v>
      </c>
      <c r="J556" s="20">
        <v>48224.3</v>
      </c>
      <c r="K556" s="20">
        <v>47990</v>
      </c>
      <c r="L556" s="20">
        <v>-234.3</v>
      </c>
      <c r="M556" s="20">
        <v>-0.49</v>
      </c>
      <c r="R556" s="21" t="s">
        <v>63</v>
      </c>
      <c r="S556" s="20">
        <v>38205.300000000003</v>
      </c>
      <c r="T556" s="20">
        <v>0</v>
      </c>
      <c r="U556" s="20">
        <v>0</v>
      </c>
      <c r="V556" s="20">
        <v>4223</v>
      </c>
      <c r="W556" s="20">
        <v>1728.9</v>
      </c>
      <c r="X556" s="20">
        <v>2083.1999999999998</v>
      </c>
      <c r="Y556" s="20">
        <v>10557.6</v>
      </c>
      <c r="Z556" s="20">
        <v>11351.2</v>
      </c>
      <c r="AA556" s="20">
        <v>68149.2</v>
      </c>
      <c r="AB556" s="20">
        <v>47990</v>
      </c>
      <c r="AC556" s="20">
        <v>-20159.2</v>
      </c>
      <c r="AD556" s="20">
        <v>-42.01</v>
      </c>
    </row>
    <row r="557" spans="1:30" x14ac:dyDescent="0.25">
      <c r="A557" s="21" t="s">
        <v>64</v>
      </c>
      <c r="B557" s="20">
        <v>0</v>
      </c>
      <c r="C557" s="20">
        <v>0</v>
      </c>
      <c r="D557" s="20">
        <v>0</v>
      </c>
      <c r="E557" s="20">
        <v>0</v>
      </c>
      <c r="F557" s="20">
        <v>9817.7000000000007</v>
      </c>
      <c r="G557" s="20">
        <v>0</v>
      </c>
      <c r="H557" s="20">
        <v>0</v>
      </c>
      <c r="I557" s="20">
        <v>2029.9</v>
      </c>
      <c r="J557" s="20">
        <v>11847.6</v>
      </c>
      <c r="K557" s="20">
        <v>11790</v>
      </c>
      <c r="L557" s="20">
        <v>-57.6</v>
      </c>
      <c r="M557" s="20">
        <v>-0.49</v>
      </c>
      <c r="R557" s="21" t="s">
        <v>64</v>
      </c>
      <c r="S557" s="20">
        <v>2432.6999999999998</v>
      </c>
      <c r="T557" s="20">
        <v>0</v>
      </c>
      <c r="U557" s="20">
        <v>0</v>
      </c>
      <c r="V557" s="20">
        <v>0</v>
      </c>
      <c r="W557" s="20">
        <v>1228.2</v>
      </c>
      <c r="X557" s="20">
        <v>0</v>
      </c>
      <c r="Y557" s="20">
        <v>0</v>
      </c>
      <c r="Z557" s="20">
        <v>7477.7</v>
      </c>
      <c r="AA557" s="20">
        <v>11138.6</v>
      </c>
      <c r="AB557" s="20">
        <v>11790</v>
      </c>
      <c r="AC557" s="20">
        <v>651.4</v>
      </c>
      <c r="AD557" s="20">
        <v>5.53</v>
      </c>
    </row>
    <row r="558" spans="1:30" x14ac:dyDescent="0.25">
      <c r="A558" s="21" t="s">
        <v>65</v>
      </c>
      <c r="B558" s="20">
        <v>7938.6</v>
      </c>
      <c r="C558" s="20">
        <v>1924.4</v>
      </c>
      <c r="D558" s="20">
        <v>10430.700000000001</v>
      </c>
      <c r="E558" s="20">
        <v>9340.4</v>
      </c>
      <c r="F558" s="20">
        <v>12450.5</v>
      </c>
      <c r="G558" s="20">
        <v>0</v>
      </c>
      <c r="H558" s="20">
        <v>0</v>
      </c>
      <c r="I558" s="20">
        <v>2029.9</v>
      </c>
      <c r="J558" s="20">
        <v>44114.400000000001</v>
      </c>
      <c r="K558" s="20">
        <v>43900</v>
      </c>
      <c r="L558" s="20">
        <v>-214.4</v>
      </c>
      <c r="M558" s="20">
        <v>-0.49</v>
      </c>
      <c r="R558" s="21" t="s">
        <v>65</v>
      </c>
      <c r="S558" s="20">
        <v>38205.300000000003</v>
      </c>
      <c r="T558" s="20">
        <v>0</v>
      </c>
      <c r="U558" s="20">
        <v>0</v>
      </c>
      <c r="V558" s="20">
        <v>8465</v>
      </c>
      <c r="W558" s="20">
        <v>1728.9</v>
      </c>
      <c r="X558" s="20">
        <v>2083.1999999999998</v>
      </c>
      <c r="Y558" s="20">
        <v>0</v>
      </c>
      <c r="Z558" s="20">
        <v>11351.2</v>
      </c>
      <c r="AA558" s="20">
        <v>61833.5</v>
      </c>
      <c r="AB558" s="20">
        <v>43900</v>
      </c>
      <c r="AC558" s="20">
        <v>-17933.5</v>
      </c>
      <c r="AD558" s="20">
        <v>-40.85</v>
      </c>
    </row>
    <row r="559" spans="1:30" x14ac:dyDescent="0.25">
      <c r="A559" s="21" t="s">
        <v>66</v>
      </c>
      <c r="B559" s="20">
        <v>0</v>
      </c>
      <c r="C559" s="20">
        <v>0</v>
      </c>
      <c r="D559" s="20">
        <v>10430.700000000001</v>
      </c>
      <c r="E559" s="20">
        <v>0</v>
      </c>
      <c r="F559" s="20">
        <v>0</v>
      </c>
      <c r="G559" s="20">
        <v>0</v>
      </c>
      <c r="H559" s="20">
        <v>0</v>
      </c>
      <c r="I559" s="20">
        <v>10058.9</v>
      </c>
      <c r="J559" s="20">
        <v>20489.599999999999</v>
      </c>
      <c r="K559" s="20">
        <v>20390</v>
      </c>
      <c r="L559" s="20">
        <v>-99.6</v>
      </c>
      <c r="M559" s="20">
        <v>-0.49</v>
      </c>
      <c r="R559" s="21" t="s">
        <v>66</v>
      </c>
      <c r="S559" s="20">
        <v>2432.6999999999998</v>
      </c>
      <c r="T559" s="20">
        <v>0</v>
      </c>
      <c r="U559" s="20">
        <v>0</v>
      </c>
      <c r="V559" s="20">
        <v>0</v>
      </c>
      <c r="W559" s="20">
        <v>0</v>
      </c>
      <c r="X559" s="20">
        <v>2083.1999999999998</v>
      </c>
      <c r="Y559" s="20">
        <v>0</v>
      </c>
      <c r="Z559" s="20">
        <v>20699.5</v>
      </c>
      <c r="AA559" s="20">
        <v>25215.4</v>
      </c>
      <c r="AB559" s="20">
        <v>20390</v>
      </c>
      <c r="AC559" s="20">
        <v>-4825.3999999999996</v>
      </c>
      <c r="AD559" s="20">
        <v>-23.67</v>
      </c>
    </row>
    <row r="560" spans="1:30" x14ac:dyDescent="0.25">
      <c r="A560" s="21" t="s">
        <v>67</v>
      </c>
      <c r="B560" s="20">
        <v>0</v>
      </c>
      <c r="C560" s="20">
        <v>0</v>
      </c>
      <c r="D560" s="20">
        <v>0</v>
      </c>
      <c r="E560" s="20">
        <v>0</v>
      </c>
      <c r="F560" s="20">
        <v>0</v>
      </c>
      <c r="G560" s="20">
        <v>0</v>
      </c>
      <c r="H560" s="20">
        <v>0</v>
      </c>
      <c r="I560" s="20">
        <v>2029.9</v>
      </c>
      <c r="J560" s="31">
        <v>2029.9</v>
      </c>
      <c r="K560" s="20">
        <v>0</v>
      </c>
      <c r="L560" s="20">
        <v>-2029.9</v>
      </c>
      <c r="M560" s="20">
        <v>0</v>
      </c>
      <c r="R560" s="21" t="s">
        <v>67</v>
      </c>
      <c r="S560" s="20">
        <v>38205.300000000003</v>
      </c>
      <c r="T560" s="20">
        <v>0</v>
      </c>
      <c r="U560" s="20">
        <v>0</v>
      </c>
      <c r="V560" s="20">
        <v>0</v>
      </c>
      <c r="W560" s="20">
        <v>0</v>
      </c>
      <c r="X560" s="20">
        <v>2083.1999999999998</v>
      </c>
      <c r="Y560" s="20">
        <v>0</v>
      </c>
      <c r="Z560" s="20">
        <v>20699.5</v>
      </c>
      <c r="AA560" s="31">
        <v>60988</v>
      </c>
      <c r="AB560" s="20">
        <v>99999</v>
      </c>
      <c r="AC560" s="20">
        <v>39011</v>
      </c>
      <c r="AD560" s="20">
        <v>39.01</v>
      </c>
    </row>
    <row r="561" spans="1:30" x14ac:dyDescent="0.25">
      <c r="A561" s="21" t="s">
        <v>68</v>
      </c>
      <c r="B561" s="20">
        <v>0</v>
      </c>
      <c r="C561" s="20">
        <v>0</v>
      </c>
      <c r="D561" s="20">
        <v>10430.700000000001</v>
      </c>
      <c r="E561" s="20">
        <v>0</v>
      </c>
      <c r="F561" s="20">
        <v>9817.7000000000007</v>
      </c>
      <c r="G561" s="20">
        <v>0</v>
      </c>
      <c r="H561" s="20">
        <v>7134.7</v>
      </c>
      <c r="I561" s="20">
        <v>2029.9</v>
      </c>
      <c r="J561" s="20">
        <v>29412.9</v>
      </c>
      <c r="K561" s="20">
        <v>29270</v>
      </c>
      <c r="L561" s="20">
        <v>-142.9</v>
      </c>
      <c r="M561" s="20">
        <v>-0.49</v>
      </c>
      <c r="R561" s="21" t="s">
        <v>68</v>
      </c>
      <c r="S561" s="20">
        <v>2432.6999999999998</v>
      </c>
      <c r="T561" s="20">
        <v>0</v>
      </c>
      <c r="U561" s="20">
        <v>0</v>
      </c>
      <c r="V561" s="20">
        <v>0</v>
      </c>
      <c r="W561" s="20">
        <v>1228.2</v>
      </c>
      <c r="X561" s="20">
        <v>2083.1999999999998</v>
      </c>
      <c r="Y561" s="20">
        <v>10557.6</v>
      </c>
      <c r="Z561" s="20">
        <v>11351.2</v>
      </c>
      <c r="AA561" s="20">
        <v>27652.9</v>
      </c>
      <c r="AB561" s="20">
        <v>29270</v>
      </c>
      <c r="AC561" s="20">
        <v>1617.1</v>
      </c>
      <c r="AD561" s="20">
        <v>5.52</v>
      </c>
    </row>
    <row r="562" spans="1:30" x14ac:dyDescent="0.25">
      <c r="A562" s="21" t="s">
        <v>69</v>
      </c>
      <c r="B562" s="20">
        <v>0</v>
      </c>
      <c r="C562" s="20">
        <v>0</v>
      </c>
      <c r="D562" s="20">
        <v>0</v>
      </c>
      <c r="E562" s="20">
        <v>8240</v>
      </c>
      <c r="F562" s="20">
        <v>9817.7000000000007</v>
      </c>
      <c r="G562" s="20">
        <v>0</v>
      </c>
      <c r="H562" s="20">
        <v>0</v>
      </c>
      <c r="I562" s="20">
        <v>2029.9</v>
      </c>
      <c r="J562" s="20">
        <v>20087.599999999999</v>
      </c>
      <c r="K562" s="20">
        <v>19990</v>
      </c>
      <c r="L562" s="20">
        <v>-97.6</v>
      </c>
      <c r="M562" s="20">
        <v>-0.49</v>
      </c>
      <c r="R562" s="21" t="s">
        <v>69</v>
      </c>
      <c r="S562" s="20">
        <v>0</v>
      </c>
      <c r="T562" s="20">
        <v>0</v>
      </c>
      <c r="U562" s="20">
        <v>0</v>
      </c>
      <c r="V562" s="20">
        <v>4223</v>
      </c>
      <c r="W562" s="20">
        <v>1228.2</v>
      </c>
      <c r="X562" s="20">
        <v>2083.1999999999998</v>
      </c>
      <c r="Y562" s="20">
        <v>0</v>
      </c>
      <c r="Z562" s="20">
        <v>11351.2</v>
      </c>
      <c r="AA562" s="20">
        <v>18885.599999999999</v>
      </c>
      <c r="AB562" s="20">
        <v>19990</v>
      </c>
      <c r="AC562" s="20">
        <v>1104.4000000000001</v>
      </c>
      <c r="AD562" s="20">
        <v>5.52</v>
      </c>
    </row>
    <row r="563" spans="1:30" x14ac:dyDescent="0.25">
      <c r="A563" s="21" t="s">
        <v>70</v>
      </c>
      <c r="B563" s="20">
        <v>0</v>
      </c>
      <c r="C563" s="20">
        <v>0</v>
      </c>
      <c r="D563" s="20">
        <v>0</v>
      </c>
      <c r="E563" s="20">
        <v>0</v>
      </c>
      <c r="F563" s="20">
        <v>0</v>
      </c>
      <c r="G563" s="20">
        <v>0</v>
      </c>
      <c r="H563" s="20">
        <v>0</v>
      </c>
      <c r="I563" s="20">
        <v>2029.9</v>
      </c>
      <c r="J563" s="20">
        <v>2029.9</v>
      </c>
      <c r="K563" s="20">
        <v>4040</v>
      </c>
      <c r="L563" s="20">
        <v>2010.1</v>
      </c>
      <c r="M563" s="20">
        <v>49.75</v>
      </c>
      <c r="R563" s="21" t="s">
        <v>70</v>
      </c>
      <c r="S563" s="20">
        <v>0</v>
      </c>
      <c r="T563" s="20">
        <v>0</v>
      </c>
      <c r="U563" s="20">
        <v>0</v>
      </c>
      <c r="V563" s="20">
        <v>0</v>
      </c>
      <c r="W563" s="20">
        <v>0</v>
      </c>
      <c r="X563" s="20">
        <v>0</v>
      </c>
      <c r="Y563" s="20">
        <v>0</v>
      </c>
      <c r="Z563" s="20">
        <v>3816.8</v>
      </c>
      <c r="AA563" s="20">
        <v>3816.8</v>
      </c>
      <c r="AB563" s="20">
        <v>4040</v>
      </c>
      <c r="AC563" s="20">
        <v>223.2</v>
      </c>
      <c r="AD563" s="20">
        <v>5.52</v>
      </c>
    </row>
    <row r="565" spans="1:30" ht="30" x14ac:dyDescent="0.25">
      <c r="A565" s="22" t="s">
        <v>92</v>
      </c>
      <c r="B565" s="23">
        <v>59278.2</v>
      </c>
      <c r="R565" s="22" t="s">
        <v>92</v>
      </c>
      <c r="S565" s="23">
        <v>81739.5</v>
      </c>
    </row>
    <row r="566" spans="1:30" ht="30" x14ac:dyDescent="0.25">
      <c r="A566" s="22" t="s">
        <v>145</v>
      </c>
      <c r="B566" s="23">
        <v>2029.9</v>
      </c>
      <c r="R566" s="22" t="s">
        <v>145</v>
      </c>
      <c r="S566" s="23">
        <v>3816.8</v>
      </c>
    </row>
    <row r="567" spans="1:30" ht="30" x14ac:dyDescent="0.25">
      <c r="A567" s="22" t="s">
        <v>94</v>
      </c>
      <c r="B567" s="23">
        <v>246950.1</v>
      </c>
      <c r="R567" s="22" t="s">
        <v>94</v>
      </c>
      <c r="S567" s="23">
        <v>348139.6</v>
      </c>
    </row>
    <row r="568" spans="1:30" ht="30" x14ac:dyDescent="0.25">
      <c r="A568" s="22" t="s">
        <v>95</v>
      </c>
      <c r="B568" s="23">
        <v>246950</v>
      </c>
      <c r="R568" s="22" t="s">
        <v>95</v>
      </c>
      <c r="S568" s="23">
        <v>346949</v>
      </c>
    </row>
    <row r="569" spans="1:30" ht="45" x14ac:dyDescent="0.25">
      <c r="A569" s="22" t="s">
        <v>96</v>
      </c>
      <c r="B569" s="23">
        <v>0.1</v>
      </c>
      <c r="R569" s="22" t="s">
        <v>96</v>
      </c>
      <c r="S569" s="23">
        <v>1190.5999999999999</v>
      </c>
    </row>
    <row r="570" spans="1:30" ht="45" x14ac:dyDescent="0.25">
      <c r="A570" s="22" t="s">
        <v>97</v>
      </c>
      <c r="B570" s="23"/>
      <c r="R570" s="22" t="s">
        <v>97</v>
      </c>
      <c r="S570" s="23"/>
    </row>
    <row r="571" spans="1:30" ht="45" x14ac:dyDescent="0.25">
      <c r="A571" s="22" t="s">
        <v>98</v>
      </c>
      <c r="B571" s="23"/>
      <c r="R571" s="22" t="s">
        <v>98</v>
      </c>
      <c r="S571" s="23"/>
    </row>
    <row r="572" spans="1:30" ht="45" x14ac:dyDescent="0.25">
      <c r="A572" s="22" t="s">
        <v>99</v>
      </c>
      <c r="B572" s="23">
        <v>0</v>
      </c>
      <c r="R572" s="22" t="s">
        <v>99</v>
      </c>
      <c r="S572" s="23">
        <v>0</v>
      </c>
    </row>
    <row r="574" spans="1:30" x14ac:dyDescent="0.25">
      <c r="A574" s="24" t="s">
        <v>100</v>
      </c>
      <c r="R574" s="24" t="s">
        <v>100</v>
      </c>
    </row>
    <row r="576" spans="1:30" x14ac:dyDescent="0.25">
      <c r="A576" t="s">
        <v>101</v>
      </c>
      <c r="R576" t="s">
        <v>101</v>
      </c>
    </row>
    <row r="577" spans="1:29" x14ac:dyDescent="0.25">
      <c r="A577" t="s">
        <v>103</v>
      </c>
      <c r="R577" t="s">
        <v>103</v>
      </c>
    </row>
    <row r="583" spans="1:29" ht="45" x14ac:dyDescent="0.25">
      <c r="A583" s="18" t="s">
        <v>44</v>
      </c>
      <c r="B583" s="19">
        <v>9435280</v>
      </c>
      <c r="C583" s="18" t="s">
        <v>45</v>
      </c>
      <c r="D583" s="19">
        <v>11</v>
      </c>
      <c r="E583" s="18" t="s">
        <v>46</v>
      </c>
      <c r="F583" s="19">
        <v>8</v>
      </c>
      <c r="G583" s="18" t="s">
        <v>47</v>
      </c>
      <c r="H583" s="19">
        <v>11</v>
      </c>
      <c r="I583" s="18" t="s">
        <v>48</v>
      </c>
      <c r="J583" s="19">
        <v>0</v>
      </c>
      <c r="K583" s="18" t="s">
        <v>49</v>
      </c>
      <c r="L583" s="19" t="s">
        <v>362</v>
      </c>
      <c r="R583" s="18" t="s">
        <v>44</v>
      </c>
      <c r="S583" s="19">
        <v>6046874</v>
      </c>
      <c r="T583" s="18" t="s">
        <v>45</v>
      </c>
      <c r="U583" s="19">
        <v>11</v>
      </c>
      <c r="V583" s="18" t="s">
        <v>46</v>
      </c>
      <c r="W583" s="19">
        <v>8</v>
      </c>
      <c r="X583" s="18" t="s">
        <v>47</v>
      </c>
      <c r="Y583" s="19">
        <v>11</v>
      </c>
      <c r="Z583" s="18" t="s">
        <v>48</v>
      </c>
      <c r="AA583" s="19">
        <v>0</v>
      </c>
      <c r="AB583" s="18" t="s">
        <v>49</v>
      </c>
      <c r="AC583" s="19" t="s">
        <v>375</v>
      </c>
    </row>
    <row r="585" spans="1:29" x14ac:dyDescent="0.25">
      <c r="A585" s="20" t="s">
        <v>50</v>
      </c>
      <c r="B585" s="21" t="s">
        <v>51</v>
      </c>
      <c r="C585" s="21" t="s">
        <v>52</v>
      </c>
      <c r="D585" s="21" t="s">
        <v>53</v>
      </c>
      <c r="E585" s="21" t="s">
        <v>54</v>
      </c>
      <c r="F585" s="21" t="s">
        <v>55</v>
      </c>
      <c r="G585" s="21" t="s">
        <v>56</v>
      </c>
      <c r="H585" s="21" t="s">
        <v>57</v>
      </c>
      <c r="I585" s="21" t="s">
        <v>58</v>
      </c>
      <c r="J585" s="21" t="s">
        <v>59</v>
      </c>
      <c r="R585" s="20" t="s">
        <v>50</v>
      </c>
      <c r="S585" s="21" t="s">
        <v>51</v>
      </c>
      <c r="T585" s="21" t="s">
        <v>52</v>
      </c>
      <c r="U585" s="21" t="s">
        <v>53</v>
      </c>
      <c r="V585" s="21" t="s">
        <v>54</v>
      </c>
      <c r="W585" s="21" t="s">
        <v>55</v>
      </c>
      <c r="X585" s="21" t="s">
        <v>56</v>
      </c>
      <c r="Y585" s="21" t="s">
        <v>57</v>
      </c>
      <c r="Z585" s="21" t="s">
        <v>58</v>
      </c>
      <c r="AA585" s="21" t="s">
        <v>59</v>
      </c>
    </row>
    <row r="586" spans="1:29" x14ac:dyDescent="0.25">
      <c r="A586" s="21" t="s">
        <v>60</v>
      </c>
      <c r="B586" s="20">
        <v>4</v>
      </c>
      <c r="C586" s="20">
        <v>9</v>
      </c>
      <c r="D586" s="20">
        <v>7</v>
      </c>
      <c r="E586" s="20">
        <v>5</v>
      </c>
      <c r="F586" s="20">
        <v>8</v>
      </c>
      <c r="G586" s="20">
        <v>1</v>
      </c>
      <c r="H586" s="20">
        <v>8</v>
      </c>
      <c r="I586" s="20">
        <v>9</v>
      </c>
      <c r="J586" s="20">
        <v>13600</v>
      </c>
      <c r="R586" s="21" t="s">
        <v>60</v>
      </c>
      <c r="S586" s="20">
        <v>4</v>
      </c>
      <c r="T586" s="20">
        <v>9</v>
      </c>
      <c r="U586" s="20">
        <v>7</v>
      </c>
      <c r="V586" s="20">
        <v>5</v>
      </c>
      <c r="W586" s="20">
        <v>8</v>
      </c>
      <c r="X586" s="20">
        <v>1</v>
      </c>
      <c r="Y586" s="20">
        <v>8</v>
      </c>
      <c r="Z586" s="20">
        <v>9</v>
      </c>
      <c r="AA586" s="20">
        <v>13600</v>
      </c>
    </row>
    <row r="587" spans="1:29" x14ac:dyDescent="0.25">
      <c r="A587" s="21" t="s">
        <v>61</v>
      </c>
      <c r="B587" s="20">
        <v>4</v>
      </c>
      <c r="C587" s="20">
        <v>2</v>
      </c>
      <c r="D587" s="20">
        <v>2</v>
      </c>
      <c r="E587" s="20">
        <v>5</v>
      </c>
      <c r="F587" s="20">
        <v>4</v>
      </c>
      <c r="G587" s="20">
        <v>1</v>
      </c>
      <c r="H587" s="20">
        <v>4</v>
      </c>
      <c r="I587" s="20">
        <v>2</v>
      </c>
      <c r="J587" s="20">
        <v>22990</v>
      </c>
      <c r="R587" s="21" t="s">
        <v>61</v>
      </c>
      <c r="S587" s="20">
        <v>4</v>
      </c>
      <c r="T587" s="20">
        <v>2</v>
      </c>
      <c r="U587" s="20">
        <v>2</v>
      </c>
      <c r="V587" s="20">
        <v>5</v>
      </c>
      <c r="W587" s="20">
        <v>4</v>
      </c>
      <c r="X587" s="20">
        <v>1</v>
      </c>
      <c r="Y587" s="20">
        <v>4</v>
      </c>
      <c r="Z587" s="20">
        <v>2</v>
      </c>
      <c r="AA587" s="20">
        <v>22990</v>
      </c>
    </row>
    <row r="588" spans="1:29" x14ac:dyDescent="0.25">
      <c r="A588" s="21" t="s">
        <v>62</v>
      </c>
      <c r="B588" s="20">
        <v>4</v>
      </c>
      <c r="C588" s="20">
        <v>2</v>
      </c>
      <c r="D588" s="20">
        <v>2</v>
      </c>
      <c r="E588" s="20">
        <v>2</v>
      </c>
      <c r="F588" s="20">
        <v>1</v>
      </c>
      <c r="G588" s="20">
        <v>1</v>
      </c>
      <c r="H588" s="20">
        <v>4</v>
      </c>
      <c r="I588" s="20">
        <v>3</v>
      </c>
      <c r="J588" s="20">
        <v>32990</v>
      </c>
      <c r="R588" s="21" t="s">
        <v>62</v>
      </c>
      <c r="S588" s="20">
        <v>4</v>
      </c>
      <c r="T588" s="20">
        <v>2</v>
      </c>
      <c r="U588" s="20">
        <v>2</v>
      </c>
      <c r="V588" s="20">
        <v>2</v>
      </c>
      <c r="W588" s="20">
        <v>1</v>
      </c>
      <c r="X588" s="20">
        <v>1</v>
      </c>
      <c r="Y588" s="20">
        <v>4</v>
      </c>
      <c r="Z588" s="20">
        <v>3</v>
      </c>
      <c r="AA588" s="20">
        <v>32990</v>
      </c>
    </row>
    <row r="589" spans="1:29" x14ac:dyDescent="0.25">
      <c r="A589" s="21" t="s">
        <v>63</v>
      </c>
      <c r="B589" s="20">
        <v>1</v>
      </c>
      <c r="C589" s="20">
        <v>2</v>
      </c>
      <c r="D589" s="20">
        <v>2</v>
      </c>
      <c r="E589" s="20">
        <v>2</v>
      </c>
      <c r="F589" s="20">
        <v>1</v>
      </c>
      <c r="G589" s="20">
        <v>1</v>
      </c>
      <c r="H589" s="20">
        <v>1</v>
      </c>
      <c r="I589" s="20">
        <v>5</v>
      </c>
      <c r="J589" s="20">
        <v>47990</v>
      </c>
      <c r="R589" s="21" t="s">
        <v>63</v>
      </c>
      <c r="S589" s="20">
        <v>1</v>
      </c>
      <c r="T589" s="20">
        <v>2</v>
      </c>
      <c r="U589" s="20">
        <v>2</v>
      </c>
      <c r="V589" s="20">
        <v>2</v>
      </c>
      <c r="W589" s="20">
        <v>1</v>
      </c>
      <c r="X589" s="20">
        <v>1</v>
      </c>
      <c r="Y589" s="20">
        <v>1</v>
      </c>
      <c r="Z589" s="20">
        <v>5</v>
      </c>
      <c r="AA589" s="20">
        <v>47990</v>
      </c>
    </row>
    <row r="590" spans="1:29" x14ac:dyDescent="0.25">
      <c r="A590" s="21" t="s">
        <v>64</v>
      </c>
      <c r="B590" s="20">
        <v>4</v>
      </c>
      <c r="C590" s="20">
        <v>8</v>
      </c>
      <c r="D590" s="20">
        <v>8</v>
      </c>
      <c r="E590" s="20">
        <v>5</v>
      </c>
      <c r="F590" s="20">
        <v>4</v>
      </c>
      <c r="G590" s="20">
        <v>10</v>
      </c>
      <c r="H590" s="20">
        <v>8</v>
      </c>
      <c r="I590" s="20">
        <v>10</v>
      </c>
      <c r="J590" s="20">
        <v>11790</v>
      </c>
      <c r="R590" s="21" t="s">
        <v>64</v>
      </c>
      <c r="S590" s="20">
        <v>4</v>
      </c>
      <c r="T590" s="20">
        <v>8</v>
      </c>
      <c r="U590" s="20">
        <v>8</v>
      </c>
      <c r="V590" s="20">
        <v>5</v>
      </c>
      <c r="W590" s="20">
        <v>4</v>
      </c>
      <c r="X590" s="20">
        <v>10</v>
      </c>
      <c r="Y590" s="20">
        <v>8</v>
      </c>
      <c r="Z590" s="20">
        <v>10</v>
      </c>
      <c r="AA590" s="20">
        <v>11790</v>
      </c>
    </row>
    <row r="591" spans="1:29" x14ac:dyDescent="0.25">
      <c r="A591" s="21" t="s">
        <v>65</v>
      </c>
      <c r="B591" s="20">
        <v>1</v>
      </c>
      <c r="C591" s="20">
        <v>1</v>
      </c>
      <c r="D591" s="20">
        <v>1</v>
      </c>
      <c r="E591" s="20">
        <v>1</v>
      </c>
      <c r="F591" s="20">
        <v>1</v>
      </c>
      <c r="G591" s="20">
        <v>1</v>
      </c>
      <c r="H591" s="20">
        <v>3</v>
      </c>
      <c r="I591" s="20">
        <v>6</v>
      </c>
      <c r="J591" s="20">
        <v>43900</v>
      </c>
      <c r="R591" s="21" t="s">
        <v>65</v>
      </c>
      <c r="S591" s="20">
        <v>1</v>
      </c>
      <c r="T591" s="20">
        <v>1</v>
      </c>
      <c r="U591" s="20">
        <v>1</v>
      </c>
      <c r="V591" s="20">
        <v>1</v>
      </c>
      <c r="W591" s="20">
        <v>1</v>
      </c>
      <c r="X591" s="20">
        <v>1</v>
      </c>
      <c r="Y591" s="20">
        <v>3</v>
      </c>
      <c r="Z591" s="20">
        <v>6</v>
      </c>
      <c r="AA591" s="20">
        <v>43900</v>
      </c>
    </row>
    <row r="592" spans="1:29" x14ac:dyDescent="0.25">
      <c r="A592" s="21" t="s">
        <v>66</v>
      </c>
      <c r="B592" s="20">
        <v>4</v>
      </c>
      <c r="C592" s="20">
        <v>2</v>
      </c>
      <c r="D592" s="20">
        <v>2</v>
      </c>
      <c r="E592" s="20">
        <v>5</v>
      </c>
      <c r="F592" s="20">
        <v>8</v>
      </c>
      <c r="G592" s="20">
        <v>1</v>
      </c>
      <c r="H592" s="20">
        <v>4</v>
      </c>
      <c r="I592" s="20">
        <v>1</v>
      </c>
      <c r="J592" s="20">
        <v>20390</v>
      </c>
      <c r="R592" s="21" t="s">
        <v>66</v>
      </c>
      <c r="S592" s="20">
        <v>4</v>
      </c>
      <c r="T592" s="20">
        <v>2</v>
      </c>
      <c r="U592" s="20">
        <v>2</v>
      </c>
      <c r="V592" s="20">
        <v>5</v>
      </c>
      <c r="W592" s="20">
        <v>8</v>
      </c>
      <c r="X592" s="20">
        <v>1</v>
      </c>
      <c r="Y592" s="20">
        <v>4</v>
      </c>
      <c r="Z592" s="20">
        <v>1</v>
      </c>
      <c r="AA592" s="20">
        <v>20390</v>
      </c>
    </row>
    <row r="593" spans="1:27" x14ac:dyDescent="0.25">
      <c r="A593" s="21" t="s">
        <v>67</v>
      </c>
      <c r="B593" s="20">
        <v>3</v>
      </c>
      <c r="C593" s="20">
        <v>9</v>
      </c>
      <c r="D593" s="20">
        <v>8</v>
      </c>
      <c r="E593" s="20">
        <v>5</v>
      </c>
      <c r="F593" s="20">
        <v>8</v>
      </c>
      <c r="G593" s="20">
        <v>1</v>
      </c>
      <c r="H593" s="20">
        <v>8</v>
      </c>
      <c r="I593" s="20">
        <v>4</v>
      </c>
      <c r="J593" s="20">
        <v>13730</v>
      </c>
      <c r="R593" s="21" t="s">
        <v>67</v>
      </c>
      <c r="S593" s="20">
        <v>3</v>
      </c>
      <c r="T593" s="20">
        <v>9</v>
      </c>
      <c r="U593" s="20">
        <v>8</v>
      </c>
      <c r="V593" s="20">
        <v>5</v>
      </c>
      <c r="W593" s="20">
        <v>8</v>
      </c>
      <c r="X593" s="20">
        <v>1</v>
      </c>
      <c r="Y593" s="20">
        <v>8</v>
      </c>
      <c r="Z593" s="20">
        <v>4</v>
      </c>
      <c r="AA593" s="20">
        <v>13730</v>
      </c>
    </row>
    <row r="594" spans="1:27" x14ac:dyDescent="0.25">
      <c r="A594" s="21" t="s">
        <v>68</v>
      </c>
      <c r="B594" s="20">
        <v>4</v>
      </c>
      <c r="C594" s="20">
        <v>2</v>
      </c>
      <c r="D594" s="20">
        <v>2</v>
      </c>
      <c r="E594" s="20">
        <v>5</v>
      </c>
      <c r="F594" s="20">
        <v>4</v>
      </c>
      <c r="G594" s="20">
        <v>1</v>
      </c>
      <c r="H594" s="20">
        <v>1</v>
      </c>
      <c r="I594" s="20">
        <v>8</v>
      </c>
      <c r="J594" s="20">
        <v>0</v>
      </c>
      <c r="R594" s="21" t="s">
        <v>68</v>
      </c>
      <c r="S594" s="20">
        <v>4</v>
      </c>
      <c r="T594" s="20">
        <v>2</v>
      </c>
      <c r="U594" s="20">
        <v>2</v>
      </c>
      <c r="V594" s="20">
        <v>5</v>
      </c>
      <c r="W594" s="20">
        <v>4</v>
      </c>
      <c r="X594" s="20">
        <v>1</v>
      </c>
      <c r="Y594" s="20">
        <v>1</v>
      </c>
      <c r="Z594" s="20">
        <v>8</v>
      </c>
      <c r="AA594" s="20">
        <v>99999</v>
      </c>
    </row>
    <row r="595" spans="1:27" x14ac:dyDescent="0.25">
      <c r="A595" s="21" t="s">
        <v>69</v>
      </c>
      <c r="B595" s="20">
        <v>10</v>
      </c>
      <c r="C595" s="20">
        <v>7</v>
      </c>
      <c r="D595" s="20">
        <v>8</v>
      </c>
      <c r="E595" s="20">
        <v>2</v>
      </c>
      <c r="F595" s="20">
        <v>4</v>
      </c>
      <c r="G595" s="20">
        <v>1</v>
      </c>
      <c r="H595" s="20">
        <v>4</v>
      </c>
      <c r="I595" s="20">
        <v>7</v>
      </c>
      <c r="J595" s="20">
        <v>19990</v>
      </c>
      <c r="R595" s="21" t="s">
        <v>69</v>
      </c>
      <c r="S595" s="20">
        <v>10</v>
      </c>
      <c r="T595" s="20">
        <v>7</v>
      </c>
      <c r="U595" s="20">
        <v>8</v>
      </c>
      <c r="V595" s="20">
        <v>2</v>
      </c>
      <c r="W595" s="20">
        <v>4</v>
      </c>
      <c r="X595" s="20">
        <v>1</v>
      </c>
      <c r="Y595" s="20">
        <v>4</v>
      </c>
      <c r="Z595" s="20">
        <v>7</v>
      </c>
      <c r="AA595" s="20">
        <v>19990</v>
      </c>
    </row>
    <row r="596" spans="1:27" x14ac:dyDescent="0.25">
      <c r="A596" s="21" t="s">
        <v>70</v>
      </c>
      <c r="B596" s="20">
        <v>10</v>
      </c>
      <c r="C596" s="20">
        <v>11</v>
      </c>
      <c r="D596" s="20">
        <v>8</v>
      </c>
      <c r="E596" s="20">
        <v>5</v>
      </c>
      <c r="F596" s="20">
        <v>11</v>
      </c>
      <c r="G596" s="20">
        <v>10</v>
      </c>
      <c r="H596" s="20">
        <v>8</v>
      </c>
      <c r="I596" s="20">
        <v>11</v>
      </c>
      <c r="J596" s="20">
        <v>4040</v>
      </c>
      <c r="R596" s="21" t="s">
        <v>70</v>
      </c>
      <c r="S596" s="20">
        <v>10</v>
      </c>
      <c r="T596" s="20">
        <v>11</v>
      </c>
      <c r="U596" s="20">
        <v>8</v>
      </c>
      <c r="V596" s="20">
        <v>5</v>
      </c>
      <c r="W596" s="20">
        <v>11</v>
      </c>
      <c r="X596" s="20">
        <v>10</v>
      </c>
      <c r="Y596" s="20">
        <v>8</v>
      </c>
      <c r="Z596" s="20">
        <v>11</v>
      </c>
      <c r="AA596" s="20">
        <v>4040</v>
      </c>
    </row>
    <row r="598" spans="1:27" ht="30" x14ac:dyDescent="0.25">
      <c r="A598" s="20" t="s">
        <v>72</v>
      </c>
      <c r="B598" s="21" t="s">
        <v>51</v>
      </c>
      <c r="C598" s="21" t="s">
        <v>52</v>
      </c>
      <c r="D598" s="21" t="s">
        <v>53</v>
      </c>
      <c r="E598" s="21" t="s">
        <v>54</v>
      </c>
      <c r="F598" s="21" t="s">
        <v>55</v>
      </c>
      <c r="G598" s="21" t="s">
        <v>56</v>
      </c>
      <c r="H598" s="21" t="s">
        <v>57</v>
      </c>
      <c r="I598" s="21" t="s">
        <v>58</v>
      </c>
      <c r="R598" s="20" t="s">
        <v>72</v>
      </c>
      <c r="S598" s="21" t="s">
        <v>51</v>
      </c>
      <c r="T598" s="21" t="s">
        <v>52</v>
      </c>
      <c r="U598" s="21" t="s">
        <v>53</v>
      </c>
      <c r="V598" s="21" t="s">
        <v>54</v>
      </c>
      <c r="W598" s="21" t="s">
        <v>55</v>
      </c>
      <c r="X598" s="21" t="s">
        <v>56</v>
      </c>
      <c r="Y598" s="21" t="s">
        <v>57</v>
      </c>
      <c r="Z598" s="21" t="s">
        <v>58</v>
      </c>
    </row>
    <row r="599" spans="1:27" ht="60" x14ac:dyDescent="0.25">
      <c r="A599" s="21" t="s">
        <v>73</v>
      </c>
      <c r="B599" s="20" t="s">
        <v>363</v>
      </c>
      <c r="C599" s="20" t="s">
        <v>74</v>
      </c>
      <c r="D599" s="20" t="s">
        <v>364</v>
      </c>
      <c r="E599" s="20" t="s">
        <v>365</v>
      </c>
      <c r="F599" s="20" t="s">
        <v>366</v>
      </c>
      <c r="G599" s="20" t="s">
        <v>74</v>
      </c>
      <c r="H599" s="20" t="s">
        <v>74</v>
      </c>
      <c r="I599" s="20" t="s">
        <v>367</v>
      </c>
      <c r="R599" s="21" t="s">
        <v>73</v>
      </c>
      <c r="S599" s="20" t="s">
        <v>376</v>
      </c>
      <c r="T599" s="20" t="s">
        <v>377</v>
      </c>
      <c r="U599" s="20" t="s">
        <v>74</v>
      </c>
      <c r="V599" s="20" t="s">
        <v>378</v>
      </c>
      <c r="W599" s="20" t="s">
        <v>379</v>
      </c>
      <c r="X599" s="20" t="s">
        <v>117</v>
      </c>
      <c r="Y599" s="20" t="s">
        <v>380</v>
      </c>
      <c r="Z599" s="20" t="s">
        <v>381</v>
      </c>
    </row>
    <row r="600" spans="1:27" ht="60" x14ac:dyDescent="0.25">
      <c r="A600" s="21" t="s">
        <v>75</v>
      </c>
      <c r="B600" s="20" t="s">
        <v>368</v>
      </c>
      <c r="C600" s="20" t="s">
        <v>74</v>
      </c>
      <c r="D600" s="20" t="s">
        <v>364</v>
      </c>
      <c r="E600" s="20" t="s">
        <v>365</v>
      </c>
      <c r="F600" s="20" t="s">
        <v>369</v>
      </c>
      <c r="G600" s="20" t="s">
        <v>74</v>
      </c>
      <c r="H600" s="20" t="s">
        <v>74</v>
      </c>
      <c r="I600" s="20" t="s">
        <v>367</v>
      </c>
      <c r="R600" s="21" t="s">
        <v>75</v>
      </c>
      <c r="S600" s="20" t="s">
        <v>376</v>
      </c>
      <c r="T600" s="20" t="s">
        <v>382</v>
      </c>
      <c r="U600" s="20" t="s">
        <v>74</v>
      </c>
      <c r="V600" s="20" t="s">
        <v>383</v>
      </c>
      <c r="W600" s="20" t="s">
        <v>123</v>
      </c>
      <c r="X600" s="20" t="s">
        <v>74</v>
      </c>
      <c r="Y600" s="20" t="s">
        <v>74</v>
      </c>
      <c r="Z600" s="20" t="s">
        <v>381</v>
      </c>
    </row>
    <row r="601" spans="1:27" ht="60" x14ac:dyDescent="0.25">
      <c r="A601" s="21" t="s">
        <v>76</v>
      </c>
      <c r="B601" s="20" t="s">
        <v>368</v>
      </c>
      <c r="C601" s="20" t="s">
        <v>74</v>
      </c>
      <c r="D601" s="20" t="s">
        <v>364</v>
      </c>
      <c r="E601" s="20" t="s">
        <v>74</v>
      </c>
      <c r="F601" s="20" t="s">
        <v>369</v>
      </c>
      <c r="G601" s="20" t="s">
        <v>74</v>
      </c>
      <c r="H601" s="20" t="s">
        <v>74</v>
      </c>
      <c r="I601" s="20" t="s">
        <v>370</v>
      </c>
      <c r="R601" s="21" t="s">
        <v>76</v>
      </c>
      <c r="S601" s="20" t="s">
        <v>376</v>
      </c>
      <c r="T601" s="20" t="s">
        <v>74</v>
      </c>
      <c r="U601" s="20" t="s">
        <v>74</v>
      </c>
      <c r="V601" s="20" t="s">
        <v>74</v>
      </c>
      <c r="W601" s="20" t="s">
        <v>123</v>
      </c>
      <c r="X601" s="20" t="s">
        <v>74</v>
      </c>
      <c r="Y601" s="20" t="s">
        <v>74</v>
      </c>
      <c r="Z601" s="20" t="s">
        <v>381</v>
      </c>
    </row>
    <row r="602" spans="1:27" ht="60" x14ac:dyDescent="0.25">
      <c r="A602" s="21" t="s">
        <v>77</v>
      </c>
      <c r="B602" s="20" t="s">
        <v>371</v>
      </c>
      <c r="C602" s="20" t="s">
        <v>74</v>
      </c>
      <c r="D602" s="20" t="s">
        <v>364</v>
      </c>
      <c r="E602" s="20" t="s">
        <v>74</v>
      </c>
      <c r="F602" s="20" t="s">
        <v>369</v>
      </c>
      <c r="G602" s="20" t="s">
        <v>74</v>
      </c>
      <c r="H602" s="20" t="s">
        <v>74</v>
      </c>
      <c r="I602" s="20" t="s">
        <v>372</v>
      </c>
      <c r="R602" s="21" t="s">
        <v>77</v>
      </c>
      <c r="S602" s="20" t="s">
        <v>376</v>
      </c>
      <c r="T602" s="20" t="s">
        <v>74</v>
      </c>
      <c r="U602" s="20" t="s">
        <v>74</v>
      </c>
      <c r="V602" s="20" t="s">
        <v>74</v>
      </c>
      <c r="W602" s="20" t="s">
        <v>123</v>
      </c>
      <c r="X602" s="20" t="s">
        <v>74</v>
      </c>
      <c r="Y602" s="20" t="s">
        <v>74</v>
      </c>
      <c r="Z602" s="20" t="s">
        <v>384</v>
      </c>
    </row>
    <row r="603" spans="1:27" ht="60" x14ac:dyDescent="0.25">
      <c r="A603" s="21" t="s">
        <v>78</v>
      </c>
      <c r="B603" s="20" t="s">
        <v>74</v>
      </c>
      <c r="C603" s="20" t="s">
        <v>74</v>
      </c>
      <c r="D603" s="20" t="s">
        <v>364</v>
      </c>
      <c r="E603" s="20" t="s">
        <v>74</v>
      </c>
      <c r="F603" s="20" t="s">
        <v>74</v>
      </c>
      <c r="G603" s="20" t="s">
        <v>74</v>
      </c>
      <c r="H603" s="20" t="s">
        <v>74</v>
      </c>
      <c r="I603" s="20" t="s">
        <v>372</v>
      </c>
      <c r="R603" s="21" t="s">
        <v>78</v>
      </c>
      <c r="S603" s="20" t="s">
        <v>74</v>
      </c>
      <c r="T603" s="20" t="s">
        <v>74</v>
      </c>
      <c r="U603" s="20" t="s">
        <v>74</v>
      </c>
      <c r="V603" s="20" t="s">
        <v>74</v>
      </c>
      <c r="W603" s="20" t="s">
        <v>74</v>
      </c>
      <c r="X603" s="20" t="s">
        <v>74</v>
      </c>
      <c r="Y603" s="20" t="s">
        <v>74</v>
      </c>
      <c r="Z603" s="20" t="s">
        <v>385</v>
      </c>
    </row>
    <row r="604" spans="1:27" ht="45" x14ac:dyDescent="0.25">
      <c r="A604" s="21" t="s">
        <v>79</v>
      </c>
      <c r="B604" s="20" t="s">
        <v>74</v>
      </c>
      <c r="C604" s="20" t="s">
        <v>74</v>
      </c>
      <c r="D604" s="20" t="s">
        <v>364</v>
      </c>
      <c r="E604" s="20" t="s">
        <v>74</v>
      </c>
      <c r="F604" s="20" t="s">
        <v>74</v>
      </c>
      <c r="G604" s="20" t="s">
        <v>74</v>
      </c>
      <c r="H604" s="20" t="s">
        <v>74</v>
      </c>
      <c r="I604" s="20" t="s">
        <v>373</v>
      </c>
      <c r="R604" s="21" t="s">
        <v>79</v>
      </c>
      <c r="S604" s="20" t="s">
        <v>74</v>
      </c>
      <c r="T604" s="20" t="s">
        <v>74</v>
      </c>
      <c r="U604" s="20" t="s">
        <v>74</v>
      </c>
      <c r="V604" s="20" t="s">
        <v>74</v>
      </c>
      <c r="W604" s="20" t="s">
        <v>74</v>
      </c>
      <c r="X604" s="20" t="s">
        <v>74</v>
      </c>
      <c r="Y604" s="20" t="s">
        <v>74</v>
      </c>
      <c r="Z604" s="20" t="s">
        <v>385</v>
      </c>
    </row>
    <row r="605" spans="1:27" ht="45" x14ac:dyDescent="0.25">
      <c r="A605" s="21" t="s">
        <v>80</v>
      </c>
      <c r="B605" s="20" t="s">
        <v>74</v>
      </c>
      <c r="C605" s="20" t="s">
        <v>74</v>
      </c>
      <c r="D605" s="20" t="s">
        <v>364</v>
      </c>
      <c r="E605" s="20" t="s">
        <v>74</v>
      </c>
      <c r="F605" s="20" t="s">
        <v>74</v>
      </c>
      <c r="G605" s="20" t="s">
        <v>74</v>
      </c>
      <c r="H605" s="20" t="s">
        <v>74</v>
      </c>
      <c r="I605" s="20" t="s">
        <v>373</v>
      </c>
      <c r="R605" s="21" t="s">
        <v>80</v>
      </c>
      <c r="S605" s="20" t="s">
        <v>74</v>
      </c>
      <c r="T605" s="20" t="s">
        <v>74</v>
      </c>
      <c r="U605" s="20" t="s">
        <v>74</v>
      </c>
      <c r="V605" s="20" t="s">
        <v>74</v>
      </c>
      <c r="W605" s="20" t="s">
        <v>74</v>
      </c>
      <c r="X605" s="20" t="s">
        <v>74</v>
      </c>
      <c r="Y605" s="20" t="s">
        <v>74</v>
      </c>
      <c r="Z605" s="20" t="s">
        <v>385</v>
      </c>
    </row>
    <row r="606" spans="1:27" ht="45" x14ac:dyDescent="0.25">
      <c r="A606" s="21" t="s">
        <v>81</v>
      </c>
      <c r="B606" s="20" t="s">
        <v>74</v>
      </c>
      <c r="C606" s="20" t="s">
        <v>74</v>
      </c>
      <c r="D606" s="20" t="s">
        <v>74</v>
      </c>
      <c r="E606" s="20" t="s">
        <v>74</v>
      </c>
      <c r="F606" s="20" t="s">
        <v>74</v>
      </c>
      <c r="G606" s="20" t="s">
        <v>74</v>
      </c>
      <c r="H606" s="20" t="s">
        <v>74</v>
      </c>
      <c r="I606" s="20" t="s">
        <v>373</v>
      </c>
      <c r="R606" s="21" t="s">
        <v>81</v>
      </c>
      <c r="S606" s="20" t="s">
        <v>74</v>
      </c>
      <c r="T606" s="20" t="s">
        <v>74</v>
      </c>
      <c r="U606" s="20" t="s">
        <v>74</v>
      </c>
      <c r="V606" s="20" t="s">
        <v>74</v>
      </c>
      <c r="W606" s="20" t="s">
        <v>74</v>
      </c>
      <c r="X606" s="20" t="s">
        <v>74</v>
      </c>
      <c r="Y606" s="20" t="s">
        <v>74</v>
      </c>
      <c r="Z606" s="20" t="s">
        <v>385</v>
      </c>
    </row>
    <row r="607" spans="1:27" ht="45" x14ac:dyDescent="0.25">
      <c r="A607" s="21" t="s">
        <v>82</v>
      </c>
      <c r="B607" s="20" t="s">
        <v>74</v>
      </c>
      <c r="C607" s="20" t="s">
        <v>74</v>
      </c>
      <c r="D607" s="20" t="s">
        <v>74</v>
      </c>
      <c r="E607" s="20" t="s">
        <v>74</v>
      </c>
      <c r="F607" s="20" t="s">
        <v>74</v>
      </c>
      <c r="G607" s="20" t="s">
        <v>74</v>
      </c>
      <c r="H607" s="20" t="s">
        <v>74</v>
      </c>
      <c r="I607" s="20" t="s">
        <v>373</v>
      </c>
      <c r="R607" s="21" t="s">
        <v>82</v>
      </c>
      <c r="S607" s="20" t="s">
        <v>74</v>
      </c>
      <c r="T607" s="20" t="s">
        <v>74</v>
      </c>
      <c r="U607" s="20" t="s">
        <v>74</v>
      </c>
      <c r="V607" s="20" t="s">
        <v>74</v>
      </c>
      <c r="W607" s="20" t="s">
        <v>74</v>
      </c>
      <c r="X607" s="20" t="s">
        <v>74</v>
      </c>
      <c r="Y607" s="20" t="s">
        <v>74</v>
      </c>
      <c r="Z607" s="20" t="s">
        <v>385</v>
      </c>
    </row>
    <row r="608" spans="1:27" ht="45" x14ac:dyDescent="0.25">
      <c r="A608" s="21" t="s">
        <v>83</v>
      </c>
      <c r="B608" s="20" t="s">
        <v>74</v>
      </c>
      <c r="C608" s="20" t="s">
        <v>74</v>
      </c>
      <c r="D608" s="20" t="s">
        <v>74</v>
      </c>
      <c r="E608" s="20" t="s">
        <v>74</v>
      </c>
      <c r="F608" s="20" t="s">
        <v>74</v>
      </c>
      <c r="G608" s="20" t="s">
        <v>74</v>
      </c>
      <c r="H608" s="20" t="s">
        <v>74</v>
      </c>
      <c r="I608" s="20" t="s">
        <v>373</v>
      </c>
      <c r="R608" s="21" t="s">
        <v>83</v>
      </c>
      <c r="S608" s="20" t="s">
        <v>74</v>
      </c>
      <c r="T608" s="20" t="s">
        <v>74</v>
      </c>
      <c r="U608" s="20" t="s">
        <v>74</v>
      </c>
      <c r="V608" s="20" t="s">
        <v>74</v>
      </c>
      <c r="W608" s="20" t="s">
        <v>74</v>
      </c>
      <c r="X608" s="20" t="s">
        <v>74</v>
      </c>
      <c r="Y608" s="20" t="s">
        <v>74</v>
      </c>
      <c r="Z608" s="20" t="s">
        <v>386</v>
      </c>
    </row>
    <row r="609" spans="1:30" ht="45" x14ac:dyDescent="0.25">
      <c r="A609" s="21" t="s">
        <v>84</v>
      </c>
      <c r="B609" s="20" t="s">
        <v>74</v>
      </c>
      <c r="C609" s="20" t="s">
        <v>74</v>
      </c>
      <c r="D609" s="20" t="s">
        <v>74</v>
      </c>
      <c r="E609" s="20" t="s">
        <v>74</v>
      </c>
      <c r="F609" s="20" t="s">
        <v>74</v>
      </c>
      <c r="G609" s="20" t="s">
        <v>74</v>
      </c>
      <c r="H609" s="20" t="s">
        <v>74</v>
      </c>
      <c r="I609" s="20" t="s">
        <v>374</v>
      </c>
      <c r="R609" s="21" t="s">
        <v>84</v>
      </c>
      <c r="S609" s="20" t="s">
        <v>74</v>
      </c>
      <c r="T609" s="20" t="s">
        <v>74</v>
      </c>
      <c r="U609" s="20" t="s">
        <v>74</v>
      </c>
      <c r="V609" s="20" t="s">
        <v>74</v>
      </c>
      <c r="W609" s="20" t="s">
        <v>74</v>
      </c>
      <c r="X609" s="20" t="s">
        <v>74</v>
      </c>
      <c r="Y609" s="20" t="s">
        <v>74</v>
      </c>
      <c r="Z609" s="20" t="s">
        <v>278</v>
      </c>
    </row>
    <row r="611" spans="1:30" ht="30" x14ac:dyDescent="0.25">
      <c r="A611" s="20" t="s">
        <v>86</v>
      </c>
      <c r="B611" s="21" t="s">
        <v>51</v>
      </c>
      <c r="C611" s="21" t="s">
        <v>52</v>
      </c>
      <c r="D611" s="21" t="s">
        <v>53</v>
      </c>
      <c r="E611" s="21" t="s">
        <v>54</v>
      </c>
      <c r="F611" s="21" t="s">
        <v>55</v>
      </c>
      <c r="G611" s="21" t="s">
        <v>56</v>
      </c>
      <c r="H611" s="21" t="s">
        <v>57</v>
      </c>
      <c r="I611" s="21" t="s">
        <v>58</v>
      </c>
      <c r="R611" s="20" t="s">
        <v>86</v>
      </c>
      <c r="S611" s="21" t="s">
        <v>51</v>
      </c>
      <c r="T611" s="21" t="s">
        <v>52</v>
      </c>
      <c r="U611" s="21" t="s">
        <v>53</v>
      </c>
      <c r="V611" s="21" t="s">
        <v>54</v>
      </c>
      <c r="W611" s="21" t="s">
        <v>55</v>
      </c>
      <c r="X611" s="21" t="s">
        <v>56</v>
      </c>
      <c r="Y611" s="21" t="s">
        <v>57</v>
      </c>
      <c r="Z611" s="21" t="s">
        <v>58</v>
      </c>
    </row>
    <row r="612" spans="1:30" x14ac:dyDescent="0.25">
      <c r="A612" s="21" t="s">
        <v>73</v>
      </c>
      <c r="B612" s="20">
        <v>18093.900000000001</v>
      </c>
      <c r="C612" s="20">
        <v>0</v>
      </c>
      <c r="D612" s="20">
        <v>2050.1</v>
      </c>
      <c r="E612" s="20">
        <v>15526</v>
      </c>
      <c r="F612" s="20">
        <v>5725.8</v>
      </c>
      <c r="G612" s="20">
        <v>0</v>
      </c>
      <c r="H612" s="20">
        <v>0</v>
      </c>
      <c r="I612" s="20">
        <v>18363.099999999999</v>
      </c>
      <c r="R612" s="21" t="s">
        <v>73</v>
      </c>
      <c r="S612" s="20">
        <v>2575</v>
      </c>
      <c r="T612" s="20">
        <v>12180</v>
      </c>
      <c r="U612" s="20">
        <v>0</v>
      </c>
      <c r="V612" s="20">
        <v>11885</v>
      </c>
      <c r="W612" s="20">
        <v>6235</v>
      </c>
      <c r="X612" s="20">
        <v>2205</v>
      </c>
      <c r="Y612" s="20">
        <v>49464.5</v>
      </c>
      <c r="Z612" s="20">
        <v>12280</v>
      </c>
    </row>
    <row r="613" spans="1:30" x14ac:dyDescent="0.25">
      <c r="A613" s="21" t="s">
        <v>75</v>
      </c>
      <c r="B613" s="20">
        <v>5922.6</v>
      </c>
      <c r="C613" s="20">
        <v>0</v>
      </c>
      <c r="D613" s="20">
        <v>2050.1</v>
      </c>
      <c r="E613" s="20">
        <v>15526</v>
      </c>
      <c r="F613" s="20">
        <v>1113.0999999999999</v>
      </c>
      <c r="G613" s="20">
        <v>0</v>
      </c>
      <c r="H613" s="20">
        <v>0</v>
      </c>
      <c r="I613" s="20">
        <v>18363.099999999999</v>
      </c>
      <c r="R613" s="21" t="s">
        <v>75</v>
      </c>
      <c r="S613" s="20">
        <v>2575</v>
      </c>
      <c r="T613" s="20">
        <v>3330</v>
      </c>
      <c r="U613" s="20">
        <v>0</v>
      </c>
      <c r="V613" s="20">
        <v>6365</v>
      </c>
      <c r="W613" s="20">
        <v>2600</v>
      </c>
      <c r="X613" s="20">
        <v>0</v>
      </c>
      <c r="Y613" s="20">
        <v>0</v>
      </c>
      <c r="Z613" s="20">
        <v>12280</v>
      </c>
    </row>
    <row r="614" spans="1:30" x14ac:dyDescent="0.25">
      <c r="A614" s="21" t="s">
        <v>76</v>
      </c>
      <c r="B614" s="20">
        <v>5922.6</v>
      </c>
      <c r="C614" s="20">
        <v>0</v>
      </c>
      <c r="D614" s="20">
        <v>2050.1</v>
      </c>
      <c r="E614" s="20">
        <v>0</v>
      </c>
      <c r="F614" s="20">
        <v>1113.0999999999999</v>
      </c>
      <c r="G614" s="20">
        <v>0</v>
      </c>
      <c r="H614" s="20">
        <v>0</v>
      </c>
      <c r="I614" s="20">
        <v>9924.4</v>
      </c>
      <c r="R614" s="21" t="s">
        <v>76</v>
      </c>
      <c r="S614" s="20">
        <v>2575</v>
      </c>
      <c r="T614" s="20">
        <v>0</v>
      </c>
      <c r="U614" s="20">
        <v>0</v>
      </c>
      <c r="V614" s="20">
        <v>0</v>
      </c>
      <c r="W614" s="20">
        <v>2600</v>
      </c>
      <c r="X614" s="20">
        <v>0</v>
      </c>
      <c r="Y614" s="20">
        <v>0</v>
      </c>
      <c r="Z614" s="20">
        <v>12280</v>
      </c>
    </row>
    <row r="615" spans="1:30" x14ac:dyDescent="0.25">
      <c r="A615" s="21" t="s">
        <v>77</v>
      </c>
      <c r="B615" s="20">
        <v>931.9</v>
      </c>
      <c r="C615" s="20">
        <v>0</v>
      </c>
      <c r="D615" s="20">
        <v>2050.1</v>
      </c>
      <c r="E615" s="20">
        <v>0</v>
      </c>
      <c r="F615" s="20">
        <v>1113.0999999999999</v>
      </c>
      <c r="G615" s="20">
        <v>0</v>
      </c>
      <c r="H615" s="20">
        <v>0</v>
      </c>
      <c r="I615" s="20">
        <v>8293.7000000000007</v>
      </c>
      <c r="R615" s="21" t="s">
        <v>77</v>
      </c>
      <c r="S615" s="20">
        <v>2575</v>
      </c>
      <c r="T615" s="20">
        <v>0</v>
      </c>
      <c r="U615" s="20">
        <v>0</v>
      </c>
      <c r="V615" s="20">
        <v>0</v>
      </c>
      <c r="W615" s="20">
        <v>2600</v>
      </c>
      <c r="X615" s="20">
        <v>0</v>
      </c>
      <c r="Y615" s="20">
        <v>0</v>
      </c>
      <c r="Z615" s="20">
        <v>8950</v>
      </c>
    </row>
    <row r="616" spans="1:30" x14ac:dyDescent="0.25">
      <c r="A616" s="21" t="s">
        <v>78</v>
      </c>
      <c r="B616" s="20">
        <v>0</v>
      </c>
      <c r="C616" s="20">
        <v>0</v>
      </c>
      <c r="D616" s="20">
        <v>2050.1</v>
      </c>
      <c r="E616" s="20">
        <v>0</v>
      </c>
      <c r="F616" s="20">
        <v>0</v>
      </c>
      <c r="G616" s="20">
        <v>0</v>
      </c>
      <c r="H616" s="20">
        <v>0</v>
      </c>
      <c r="I616" s="20">
        <v>8293.7000000000007</v>
      </c>
      <c r="R616" s="21" t="s">
        <v>78</v>
      </c>
      <c r="S616" s="20">
        <v>0</v>
      </c>
      <c r="T616" s="20">
        <v>0</v>
      </c>
      <c r="U616" s="20">
        <v>0</v>
      </c>
      <c r="V616" s="20">
        <v>0</v>
      </c>
      <c r="W616" s="20">
        <v>0</v>
      </c>
      <c r="X616" s="20">
        <v>0</v>
      </c>
      <c r="Y616" s="20">
        <v>0</v>
      </c>
      <c r="Z616" s="20">
        <v>8820</v>
      </c>
    </row>
    <row r="617" spans="1:30" x14ac:dyDescent="0.25">
      <c r="A617" s="21" t="s">
        <v>79</v>
      </c>
      <c r="B617" s="20">
        <v>0</v>
      </c>
      <c r="C617" s="20">
        <v>0</v>
      </c>
      <c r="D617" s="20">
        <v>2050.1</v>
      </c>
      <c r="E617" s="20">
        <v>0</v>
      </c>
      <c r="F617" s="20">
        <v>0</v>
      </c>
      <c r="G617" s="20">
        <v>0</v>
      </c>
      <c r="H617" s="20">
        <v>0</v>
      </c>
      <c r="I617" s="20">
        <v>4058.8</v>
      </c>
      <c r="R617" s="21" t="s">
        <v>79</v>
      </c>
      <c r="S617" s="20">
        <v>0</v>
      </c>
      <c r="T617" s="20">
        <v>0</v>
      </c>
      <c r="U617" s="20">
        <v>0</v>
      </c>
      <c r="V617" s="20">
        <v>0</v>
      </c>
      <c r="W617" s="20">
        <v>0</v>
      </c>
      <c r="X617" s="20">
        <v>0</v>
      </c>
      <c r="Y617" s="20">
        <v>0</v>
      </c>
      <c r="Z617" s="20">
        <v>8820</v>
      </c>
    </row>
    <row r="618" spans="1:30" x14ac:dyDescent="0.25">
      <c r="A618" s="21" t="s">
        <v>80</v>
      </c>
      <c r="B618" s="20">
        <v>0</v>
      </c>
      <c r="C618" s="20">
        <v>0</v>
      </c>
      <c r="D618" s="20">
        <v>2050.1</v>
      </c>
      <c r="E618" s="20">
        <v>0</v>
      </c>
      <c r="F618" s="20">
        <v>0</v>
      </c>
      <c r="G618" s="20">
        <v>0</v>
      </c>
      <c r="H618" s="20">
        <v>0</v>
      </c>
      <c r="I618" s="20">
        <v>4058.8</v>
      </c>
      <c r="R618" s="21" t="s">
        <v>80</v>
      </c>
      <c r="S618" s="20">
        <v>0</v>
      </c>
      <c r="T618" s="20">
        <v>0</v>
      </c>
      <c r="U618" s="20">
        <v>0</v>
      </c>
      <c r="V618" s="20">
        <v>0</v>
      </c>
      <c r="W618" s="20">
        <v>0</v>
      </c>
      <c r="X618" s="20">
        <v>0</v>
      </c>
      <c r="Y618" s="20">
        <v>0</v>
      </c>
      <c r="Z618" s="20">
        <v>8820</v>
      </c>
    </row>
    <row r="619" spans="1:30" x14ac:dyDescent="0.25">
      <c r="A619" s="21" t="s">
        <v>81</v>
      </c>
      <c r="B619" s="20">
        <v>0</v>
      </c>
      <c r="C619" s="20">
        <v>0</v>
      </c>
      <c r="D619" s="20">
        <v>0</v>
      </c>
      <c r="E619" s="20">
        <v>0</v>
      </c>
      <c r="F619" s="20">
        <v>0</v>
      </c>
      <c r="G619" s="20">
        <v>0</v>
      </c>
      <c r="H619" s="20">
        <v>0</v>
      </c>
      <c r="I619" s="20">
        <v>4058.8</v>
      </c>
      <c r="R619" s="21" t="s">
        <v>81</v>
      </c>
      <c r="S619" s="20">
        <v>0</v>
      </c>
      <c r="T619" s="20">
        <v>0</v>
      </c>
      <c r="U619" s="20">
        <v>0</v>
      </c>
      <c r="V619" s="20">
        <v>0</v>
      </c>
      <c r="W619" s="20">
        <v>0</v>
      </c>
      <c r="X619" s="20">
        <v>0</v>
      </c>
      <c r="Y619" s="20">
        <v>0</v>
      </c>
      <c r="Z619" s="20">
        <v>8820</v>
      </c>
    </row>
    <row r="620" spans="1:30" x14ac:dyDescent="0.25">
      <c r="A620" s="21" t="s">
        <v>82</v>
      </c>
      <c r="B620" s="20">
        <v>0</v>
      </c>
      <c r="C620" s="20">
        <v>0</v>
      </c>
      <c r="D620" s="20">
        <v>0</v>
      </c>
      <c r="E620" s="20">
        <v>0</v>
      </c>
      <c r="F620" s="20">
        <v>0</v>
      </c>
      <c r="G620" s="20">
        <v>0</v>
      </c>
      <c r="H620" s="20">
        <v>0</v>
      </c>
      <c r="I620" s="20">
        <v>4058.8</v>
      </c>
      <c r="R620" s="21" t="s">
        <v>82</v>
      </c>
      <c r="S620" s="20">
        <v>0</v>
      </c>
      <c r="T620" s="20">
        <v>0</v>
      </c>
      <c r="U620" s="20">
        <v>0</v>
      </c>
      <c r="V620" s="20">
        <v>0</v>
      </c>
      <c r="W620" s="20">
        <v>0</v>
      </c>
      <c r="X620" s="20">
        <v>0</v>
      </c>
      <c r="Y620" s="20">
        <v>0</v>
      </c>
      <c r="Z620" s="20">
        <v>8820</v>
      </c>
    </row>
    <row r="621" spans="1:30" x14ac:dyDescent="0.25">
      <c r="A621" s="21" t="s">
        <v>83</v>
      </c>
      <c r="B621" s="20">
        <v>0</v>
      </c>
      <c r="C621" s="20">
        <v>0</v>
      </c>
      <c r="D621" s="20">
        <v>0</v>
      </c>
      <c r="E621" s="20">
        <v>0</v>
      </c>
      <c r="F621" s="20">
        <v>0</v>
      </c>
      <c r="G621" s="20">
        <v>0</v>
      </c>
      <c r="H621" s="20">
        <v>0</v>
      </c>
      <c r="I621" s="20">
        <v>4058.8</v>
      </c>
      <c r="R621" s="21" t="s">
        <v>83</v>
      </c>
      <c r="S621" s="20">
        <v>0</v>
      </c>
      <c r="T621" s="20">
        <v>0</v>
      </c>
      <c r="U621" s="20">
        <v>0</v>
      </c>
      <c r="V621" s="20">
        <v>0</v>
      </c>
      <c r="W621" s="20">
        <v>0</v>
      </c>
      <c r="X621" s="20">
        <v>0</v>
      </c>
      <c r="Y621" s="20">
        <v>0</v>
      </c>
      <c r="Z621" s="20">
        <v>6615</v>
      </c>
    </row>
    <row r="622" spans="1:30" x14ac:dyDescent="0.25">
      <c r="A622" s="21" t="s">
        <v>84</v>
      </c>
      <c r="B622" s="20">
        <v>0</v>
      </c>
      <c r="C622" s="20">
        <v>0</v>
      </c>
      <c r="D622" s="20">
        <v>0</v>
      </c>
      <c r="E622" s="20">
        <v>0</v>
      </c>
      <c r="F622" s="20">
        <v>0</v>
      </c>
      <c r="G622" s="20">
        <v>0</v>
      </c>
      <c r="H622" s="20">
        <v>0</v>
      </c>
      <c r="I622" s="20">
        <v>2091.5</v>
      </c>
      <c r="R622" s="21" t="s">
        <v>84</v>
      </c>
      <c r="S622" s="20">
        <v>0</v>
      </c>
      <c r="T622" s="20">
        <v>0</v>
      </c>
      <c r="U622" s="20">
        <v>0</v>
      </c>
      <c r="V622" s="20">
        <v>0</v>
      </c>
      <c r="W622" s="20">
        <v>0</v>
      </c>
      <c r="X622" s="20">
        <v>0</v>
      </c>
      <c r="Y622" s="20">
        <v>0</v>
      </c>
      <c r="Z622" s="20">
        <v>4040</v>
      </c>
    </row>
    <row r="624" spans="1:30" ht="30" x14ac:dyDescent="0.25">
      <c r="A624" s="20" t="s">
        <v>87</v>
      </c>
      <c r="B624" s="21" t="s">
        <v>51</v>
      </c>
      <c r="C624" s="21" t="s">
        <v>52</v>
      </c>
      <c r="D624" s="21" t="s">
        <v>53</v>
      </c>
      <c r="E624" s="21" t="s">
        <v>54</v>
      </c>
      <c r="F624" s="21" t="s">
        <v>55</v>
      </c>
      <c r="G624" s="21" t="s">
        <v>56</v>
      </c>
      <c r="H624" s="21" t="s">
        <v>57</v>
      </c>
      <c r="I624" s="21" t="s">
        <v>58</v>
      </c>
      <c r="J624" s="21" t="s">
        <v>88</v>
      </c>
      <c r="K624" s="21" t="s">
        <v>89</v>
      </c>
      <c r="L624" s="21" t="s">
        <v>90</v>
      </c>
      <c r="M624" s="21" t="s">
        <v>91</v>
      </c>
      <c r="R624" s="20" t="s">
        <v>87</v>
      </c>
      <c r="S624" s="21" t="s">
        <v>51</v>
      </c>
      <c r="T624" s="21" t="s">
        <v>52</v>
      </c>
      <c r="U624" s="21" t="s">
        <v>53</v>
      </c>
      <c r="V624" s="21" t="s">
        <v>54</v>
      </c>
      <c r="W624" s="21" t="s">
        <v>55</v>
      </c>
      <c r="X624" s="21" t="s">
        <v>56</v>
      </c>
      <c r="Y624" s="21" t="s">
        <v>57</v>
      </c>
      <c r="Z624" s="21" t="s">
        <v>58</v>
      </c>
      <c r="AA624" s="21" t="s">
        <v>88</v>
      </c>
      <c r="AB624" s="21" t="s">
        <v>89</v>
      </c>
      <c r="AC624" s="21" t="s">
        <v>90</v>
      </c>
      <c r="AD624" s="21" t="s">
        <v>91</v>
      </c>
    </row>
    <row r="625" spans="1:30" x14ac:dyDescent="0.25">
      <c r="A625" s="21" t="s">
        <v>60</v>
      </c>
      <c r="B625" s="20">
        <v>931.9</v>
      </c>
      <c r="C625" s="20">
        <v>0</v>
      </c>
      <c r="D625" s="20">
        <v>2050.1</v>
      </c>
      <c r="E625" s="20">
        <v>0</v>
      </c>
      <c r="F625" s="20">
        <v>0</v>
      </c>
      <c r="G625" s="20">
        <v>0</v>
      </c>
      <c r="H625" s="20">
        <v>0</v>
      </c>
      <c r="I625" s="20">
        <v>4058.8</v>
      </c>
      <c r="J625" s="20">
        <v>7040.8</v>
      </c>
      <c r="K625" s="20">
        <v>13600</v>
      </c>
      <c r="L625" s="20">
        <v>6559.2</v>
      </c>
      <c r="M625" s="20">
        <v>48.23</v>
      </c>
      <c r="R625" s="21" t="s">
        <v>60</v>
      </c>
      <c r="S625" s="20">
        <v>2575</v>
      </c>
      <c r="T625" s="20">
        <v>0</v>
      </c>
      <c r="U625" s="20">
        <v>0</v>
      </c>
      <c r="V625" s="20">
        <v>0</v>
      </c>
      <c r="W625" s="20">
        <v>0</v>
      </c>
      <c r="X625" s="20">
        <v>2205</v>
      </c>
      <c r="Y625" s="20">
        <v>0</v>
      </c>
      <c r="Z625" s="20">
        <v>8820</v>
      </c>
      <c r="AA625" s="20">
        <v>13600</v>
      </c>
      <c r="AB625" s="20">
        <v>13600</v>
      </c>
      <c r="AC625" s="20">
        <v>0</v>
      </c>
      <c r="AD625" s="20">
        <v>0</v>
      </c>
    </row>
    <row r="626" spans="1:30" x14ac:dyDescent="0.25">
      <c r="A626" s="21" t="s">
        <v>61</v>
      </c>
      <c r="B626" s="20">
        <v>931.9</v>
      </c>
      <c r="C626" s="20">
        <v>0</v>
      </c>
      <c r="D626" s="20">
        <v>2050.1</v>
      </c>
      <c r="E626" s="20">
        <v>0</v>
      </c>
      <c r="F626" s="20">
        <v>1113.0999999999999</v>
      </c>
      <c r="G626" s="20">
        <v>0</v>
      </c>
      <c r="H626" s="20">
        <v>0</v>
      </c>
      <c r="I626" s="20">
        <v>18363.099999999999</v>
      </c>
      <c r="J626" s="20">
        <v>22458.1</v>
      </c>
      <c r="K626" s="20">
        <v>22990</v>
      </c>
      <c r="L626" s="20">
        <v>531.9</v>
      </c>
      <c r="M626" s="20">
        <v>2.31</v>
      </c>
      <c r="R626" s="21" t="s">
        <v>61</v>
      </c>
      <c r="S626" s="20">
        <v>2575</v>
      </c>
      <c r="T626" s="20">
        <v>3330</v>
      </c>
      <c r="U626" s="20">
        <v>0</v>
      </c>
      <c r="V626" s="20">
        <v>0</v>
      </c>
      <c r="W626" s="20">
        <v>2600</v>
      </c>
      <c r="X626" s="20">
        <v>2205</v>
      </c>
      <c r="Y626" s="20">
        <v>0</v>
      </c>
      <c r="Z626" s="20">
        <v>12280</v>
      </c>
      <c r="AA626" s="20">
        <v>22990</v>
      </c>
      <c r="AB626" s="20">
        <v>22990</v>
      </c>
      <c r="AC626" s="20">
        <v>0</v>
      </c>
      <c r="AD626" s="20">
        <v>0</v>
      </c>
    </row>
    <row r="627" spans="1:30" x14ac:dyDescent="0.25">
      <c r="A627" s="21" t="s">
        <v>62</v>
      </c>
      <c r="B627" s="20">
        <v>931.9</v>
      </c>
      <c r="C627" s="20">
        <v>0</v>
      </c>
      <c r="D627" s="20">
        <v>2050.1</v>
      </c>
      <c r="E627" s="20">
        <v>15526</v>
      </c>
      <c r="F627" s="20">
        <v>5725.8</v>
      </c>
      <c r="G627" s="20">
        <v>0</v>
      </c>
      <c r="H627" s="20">
        <v>0</v>
      </c>
      <c r="I627" s="20">
        <v>9924.4</v>
      </c>
      <c r="J627" s="20">
        <v>34158.300000000003</v>
      </c>
      <c r="K627" s="20">
        <v>32990</v>
      </c>
      <c r="L627" s="20">
        <v>-1168.3</v>
      </c>
      <c r="M627" s="20">
        <v>-3.54</v>
      </c>
      <c r="R627" s="21" t="s">
        <v>62</v>
      </c>
      <c r="S627" s="20">
        <v>2575</v>
      </c>
      <c r="T627" s="20">
        <v>3330</v>
      </c>
      <c r="U627" s="20">
        <v>0</v>
      </c>
      <c r="V627" s="20">
        <v>6365</v>
      </c>
      <c r="W627" s="20">
        <v>6235</v>
      </c>
      <c r="X627" s="20">
        <v>2205</v>
      </c>
      <c r="Y627" s="20">
        <v>0</v>
      </c>
      <c r="Z627" s="20">
        <v>12280</v>
      </c>
      <c r="AA627" s="20">
        <v>32990</v>
      </c>
      <c r="AB627" s="20">
        <v>32990</v>
      </c>
      <c r="AC627" s="20">
        <v>0</v>
      </c>
      <c r="AD627" s="20">
        <v>0</v>
      </c>
    </row>
    <row r="628" spans="1:30" x14ac:dyDescent="0.25">
      <c r="A628" s="21" t="s">
        <v>63</v>
      </c>
      <c r="B628" s="20">
        <v>18093.900000000001</v>
      </c>
      <c r="C628" s="20">
        <v>0</v>
      </c>
      <c r="D628" s="20">
        <v>2050.1</v>
      </c>
      <c r="E628" s="20">
        <v>15526</v>
      </c>
      <c r="F628" s="20">
        <v>5725.8</v>
      </c>
      <c r="G628" s="20">
        <v>0</v>
      </c>
      <c r="H628" s="20">
        <v>0</v>
      </c>
      <c r="I628" s="20">
        <v>8293.7000000000007</v>
      </c>
      <c r="J628" s="20">
        <v>49689.5</v>
      </c>
      <c r="K628" s="20">
        <v>47990</v>
      </c>
      <c r="L628" s="20">
        <v>-1699.5</v>
      </c>
      <c r="M628" s="20">
        <v>-3.54</v>
      </c>
      <c r="R628" s="21" t="s">
        <v>63</v>
      </c>
      <c r="S628" s="20">
        <v>2575</v>
      </c>
      <c r="T628" s="20">
        <v>3330</v>
      </c>
      <c r="U628" s="20">
        <v>0</v>
      </c>
      <c r="V628" s="20">
        <v>6365</v>
      </c>
      <c r="W628" s="20">
        <v>6235</v>
      </c>
      <c r="X628" s="20">
        <v>2205</v>
      </c>
      <c r="Y628" s="20">
        <v>49464.5</v>
      </c>
      <c r="Z628" s="20">
        <v>8820</v>
      </c>
      <c r="AA628" s="20">
        <v>78994.5</v>
      </c>
      <c r="AB628" s="20">
        <v>47990</v>
      </c>
      <c r="AC628" s="20">
        <v>-31004.5</v>
      </c>
      <c r="AD628" s="20">
        <v>-64.61</v>
      </c>
    </row>
    <row r="629" spans="1:30" x14ac:dyDescent="0.25">
      <c r="A629" s="21" t="s">
        <v>64</v>
      </c>
      <c r="B629" s="20">
        <v>931.9</v>
      </c>
      <c r="C629" s="20">
        <v>0</v>
      </c>
      <c r="D629" s="20">
        <v>0</v>
      </c>
      <c r="E629" s="20">
        <v>0</v>
      </c>
      <c r="F629" s="20">
        <v>1113.0999999999999</v>
      </c>
      <c r="G629" s="20">
        <v>0</v>
      </c>
      <c r="H629" s="20">
        <v>0</v>
      </c>
      <c r="I629" s="20">
        <v>4058.8</v>
      </c>
      <c r="J629" s="20">
        <v>6103.8</v>
      </c>
      <c r="K629" s="20">
        <v>11790</v>
      </c>
      <c r="L629" s="20">
        <v>5686.2</v>
      </c>
      <c r="M629" s="20">
        <v>48.23</v>
      </c>
      <c r="R629" s="21" t="s">
        <v>64</v>
      </c>
      <c r="S629" s="20">
        <v>2575</v>
      </c>
      <c r="T629" s="20">
        <v>0</v>
      </c>
      <c r="U629" s="20">
        <v>0</v>
      </c>
      <c r="V629" s="20">
        <v>0</v>
      </c>
      <c r="W629" s="20">
        <v>2600</v>
      </c>
      <c r="X629" s="20">
        <v>0</v>
      </c>
      <c r="Y629" s="20">
        <v>0</v>
      </c>
      <c r="Z629" s="20">
        <v>6615</v>
      </c>
      <c r="AA629" s="20">
        <v>11790</v>
      </c>
      <c r="AB629" s="20">
        <v>11790</v>
      </c>
      <c r="AC629" s="20">
        <v>0</v>
      </c>
      <c r="AD629" s="20">
        <v>0</v>
      </c>
    </row>
    <row r="630" spans="1:30" x14ac:dyDescent="0.25">
      <c r="A630" s="21" t="s">
        <v>65</v>
      </c>
      <c r="B630" s="20">
        <v>18093.900000000001</v>
      </c>
      <c r="C630" s="20">
        <v>0</v>
      </c>
      <c r="D630" s="20">
        <v>2050.1</v>
      </c>
      <c r="E630" s="20">
        <v>15526</v>
      </c>
      <c r="F630" s="20">
        <v>5725.8</v>
      </c>
      <c r="G630" s="20">
        <v>0</v>
      </c>
      <c r="H630" s="20">
        <v>0</v>
      </c>
      <c r="I630" s="20">
        <v>4058.8</v>
      </c>
      <c r="J630" s="20">
        <v>45454.7</v>
      </c>
      <c r="K630" s="20">
        <v>43900</v>
      </c>
      <c r="L630" s="20">
        <v>-1554.7</v>
      </c>
      <c r="M630" s="20">
        <v>-3.54</v>
      </c>
      <c r="R630" s="21" t="s">
        <v>65</v>
      </c>
      <c r="S630" s="20">
        <v>2575</v>
      </c>
      <c r="T630" s="20">
        <v>12180</v>
      </c>
      <c r="U630" s="20">
        <v>0</v>
      </c>
      <c r="V630" s="20">
        <v>11885</v>
      </c>
      <c r="W630" s="20">
        <v>6235</v>
      </c>
      <c r="X630" s="20">
        <v>2205</v>
      </c>
      <c r="Y630" s="20">
        <v>0</v>
      </c>
      <c r="Z630" s="20">
        <v>8820</v>
      </c>
      <c r="AA630" s="20">
        <v>43900</v>
      </c>
      <c r="AB630" s="20">
        <v>43900</v>
      </c>
      <c r="AC630" s="20">
        <v>0</v>
      </c>
      <c r="AD630" s="20">
        <v>0</v>
      </c>
    </row>
    <row r="631" spans="1:30" x14ac:dyDescent="0.25">
      <c r="A631" s="21" t="s">
        <v>66</v>
      </c>
      <c r="B631" s="20">
        <v>931.9</v>
      </c>
      <c r="C631" s="20">
        <v>0</v>
      </c>
      <c r="D631" s="20">
        <v>2050.1</v>
      </c>
      <c r="E631" s="20">
        <v>0</v>
      </c>
      <c r="F631" s="20">
        <v>0</v>
      </c>
      <c r="G631" s="20">
        <v>0</v>
      </c>
      <c r="H631" s="20">
        <v>0</v>
      </c>
      <c r="I631" s="20">
        <v>18363.099999999999</v>
      </c>
      <c r="J631" s="20">
        <v>21345.1</v>
      </c>
      <c r="K631" s="20">
        <v>20390</v>
      </c>
      <c r="L631" s="20">
        <v>-955.1</v>
      </c>
      <c r="M631" s="20">
        <v>-4.68</v>
      </c>
      <c r="R631" s="21" t="s">
        <v>66</v>
      </c>
      <c r="S631" s="20">
        <v>2575</v>
      </c>
      <c r="T631" s="20">
        <v>3330</v>
      </c>
      <c r="U631" s="20">
        <v>0</v>
      </c>
      <c r="V631" s="20">
        <v>0</v>
      </c>
      <c r="W631" s="20">
        <v>0</v>
      </c>
      <c r="X631" s="20">
        <v>2205</v>
      </c>
      <c r="Y631" s="20">
        <v>0</v>
      </c>
      <c r="Z631" s="20">
        <v>12280</v>
      </c>
      <c r="AA631" s="20">
        <v>20390</v>
      </c>
      <c r="AB631" s="20">
        <v>20390</v>
      </c>
      <c r="AC631" s="20">
        <v>0</v>
      </c>
      <c r="AD631" s="20">
        <v>0</v>
      </c>
    </row>
    <row r="632" spans="1:30" x14ac:dyDescent="0.25">
      <c r="A632" s="21" t="s">
        <v>67</v>
      </c>
      <c r="B632" s="20">
        <v>5922.6</v>
      </c>
      <c r="C632" s="20">
        <v>0</v>
      </c>
      <c r="D632" s="20">
        <v>0</v>
      </c>
      <c r="E632" s="20">
        <v>0</v>
      </c>
      <c r="F632" s="20">
        <v>0</v>
      </c>
      <c r="G632" s="20">
        <v>0</v>
      </c>
      <c r="H632" s="20">
        <v>0</v>
      </c>
      <c r="I632" s="20">
        <v>8293.7000000000007</v>
      </c>
      <c r="J632" s="20">
        <v>14216.2</v>
      </c>
      <c r="K632" s="20">
        <v>13730</v>
      </c>
      <c r="L632" s="20">
        <v>-486.2</v>
      </c>
      <c r="M632" s="20">
        <v>-3.54</v>
      </c>
      <c r="R632" s="21" t="s">
        <v>67</v>
      </c>
      <c r="S632" s="20">
        <v>2575</v>
      </c>
      <c r="T632" s="20">
        <v>0</v>
      </c>
      <c r="U632" s="20">
        <v>0</v>
      </c>
      <c r="V632" s="20">
        <v>0</v>
      </c>
      <c r="W632" s="20">
        <v>0</v>
      </c>
      <c r="X632" s="20">
        <v>2205</v>
      </c>
      <c r="Y632" s="20">
        <v>0</v>
      </c>
      <c r="Z632" s="20">
        <v>8950</v>
      </c>
      <c r="AA632" s="20">
        <v>13730</v>
      </c>
      <c r="AB632" s="20">
        <v>13730</v>
      </c>
      <c r="AC632" s="20">
        <v>0</v>
      </c>
      <c r="AD632" s="20">
        <v>0</v>
      </c>
    </row>
    <row r="633" spans="1:30" x14ac:dyDescent="0.25">
      <c r="A633" s="21" t="s">
        <v>68</v>
      </c>
      <c r="B633" s="20">
        <v>931.9</v>
      </c>
      <c r="C633" s="20">
        <v>0</v>
      </c>
      <c r="D633" s="20">
        <v>2050.1</v>
      </c>
      <c r="E633" s="20">
        <v>0</v>
      </c>
      <c r="F633" s="20">
        <v>1113.0999999999999</v>
      </c>
      <c r="G633" s="20">
        <v>0</v>
      </c>
      <c r="H633" s="20">
        <v>0</v>
      </c>
      <c r="I633" s="20">
        <v>4058.8</v>
      </c>
      <c r="J633" s="31">
        <v>8153.9</v>
      </c>
      <c r="K633" s="20">
        <v>0</v>
      </c>
      <c r="L633" s="20">
        <v>-8153.9</v>
      </c>
      <c r="M633" s="20">
        <v>0</v>
      </c>
      <c r="R633" s="21" t="s">
        <v>68</v>
      </c>
      <c r="S633" s="20">
        <v>2575</v>
      </c>
      <c r="T633" s="20">
        <v>3330</v>
      </c>
      <c r="U633" s="20">
        <v>0</v>
      </c>
      <c r="V633" s="20">
        <v>0</v>
      </c>
      <c r="W633" s="20">
        <v>2600</v>
      </c>
      <c r="X633" s="20">
        <v>2205</v>
      </c>
      <c r="Y633" s="20">
        <v>49464.5</v>
      </c>
      <c r="Z633" s="20">
        <v>8820</v>
      </c>
      <c r="AA633" s="31">
        <v>68994.5</v>
      </c>
      <c r="AB633" s="20">
        <v>99999</v>
      </c>
      <c r="AC633" s="20">
        <v>31004.5</v>
      </c>
      <c r="AD633" s="20">
        <v>31</v>
      </c>
    </row>
    <row r="634" spans="1:30" x14ac:dyDescent="0.25">
      <c r="A634" s="21" t="s">
        <v>69</v>
      </c>
      <c r="B634" s="20">
        <v>0</v>
      </c>
      <c r="C634" s="20">
        <v>0</v>
      </c>
      <c r="D634" s="20">
        <v>0</v>
      </c>
      <c r="E634" s="20">
        <v>15526</v>
      </c>
      <c r="F634" s="20">
        <v>1113.0999999999999</v>
      </c>
      <c r="G634" s="20">
        <v>0</v>
      </c>
      <c r="H634" s="20">
        <v>0</v>
      </c>
      <c r="I634" s="20">
        <v>4058.8</v>
      </c>
      <c r="J634" s="20">
        <v>20697.900000000001</v>
      </c>
      <c r="K634" s="20">
        <v>19990</v>
      </c>
      <c r="L634" s="20">
        <v>-707.9</v>
      </c>
      <c r="M634" s="20">
        <v>-3.54</v>
      </c>
      <c r="R634" s="21" t="s">
        <v>69</v>
      </c>
      <c r="S634" s="20">
        <v>0</v>
      </c>
      <c r="T634" s="20">
        <v>0</v>
      </c>
      <c r="U634" s="20">
        <v>0</v>
      </c>
      <c r="V634" s="20">
        <v>6365</v>
      </c>
      <c r="W634" s="20">
        <v>2600</v>
      </c>
      <c r="X634" s="20">
        <v>2205</v>
      </c>
      <c r="Y634" s="20">
        <v>0</v>
      </c>
      <c r="Z634" s="20">
        <v>8820</v>
      </c>
      <c r="AA634" s="20">
        <v>19990</v>
      </c>
      <c r="AB634" s="20">
        <v>19990</v>
      </c>
      <c r="AC634" s="20">
        <v>0</v>
      </c>
      <c r="AD634" s="20">
        <v>0</v>
      </c>
    </row>
    <row r="635" spans="1:30" x14ac:dyDescent="0.25">
      <c r="A635" s="21" t="s">
        <v>70</v>
      </c>
      <c r="B635" s="20">
        <v>0</v>
      </c>
      <c r="C635" s="20">
        <v>0</v>
      </c>
      <c r="D635" s="20">
        <v>0</v>
      </c>
      <c r="E635" s="20">
        <v>0</v>
      </c>
      <c r="F635" s="20">
        <v>0</v>
      </c>
      <c r="G635" s="20">
        <v>0</v>
      </c>
      <c r="H635" s="20">
        <v>0</v>
      </c>
      <c r="I635" s="20">
        <v>2091.5</v>
      </c>
      <c r="J635" s="20">
        <v>2091.5</v>
      </c>
      <c r="K635" s="20">
        <v>4040</v>
      </c>
      <c r="L635" s="20">
        <v>1948.5</v>
      </c>
      <c r="M635" s="20">
        <v>48.23</v>
      </c>
      <c r="R635" s="21" t="s">
        <v>70</v>
      </c>
      <c r="S635" s="20">
        <v>0</v>
      </c>
      <c r="T635" s="20">
        <v>0</v>
      </c>
      <c r="U635" s="20">
        <v>0</v>
      </c>
      <c r="V635" s="20">
        <v>0</v>
      </c>
      <c r="W635" s="20">
        <v>0</v>
      </c>
      <c r="X635" s="20">
        <v>0</v>
      </c>
      <c r="Y635" s="20">
        <v>0</v>
      </c>
      <c r="Z635" s="20">
        <v>4040</v>
      </c>
      <c r="AA635" s="20">
        <v>4040</v>
      </c>
      <c r="AB635" s="20">
        <v>4040</v>
      </c>
      <c r="AC635" s="20">
        <v>0</v>
      </c>
      <c r="AD635" s="20">
        <v>0</v>
      </c>
    </row>
    <row r="637" spans="1:30" ht="30" x14ac:dyDescent="0.25">
      <c r="A637" s="22" t="s">
        <v>92</v>
      </c>
      <c r="B637" s="23">
        <v>59758.9</v>
      </c>
      <c r="R637" s="22" t="s">
        <v>92</v>
      </c>
      <c r="S637" s="23">
        <v>96824.5</v>
      </c>
    </row>
    <row r="638" spans="1:30" ht="30" x14ac:dyDescent="0.25">
      <c r="A638" s="22" t="s">
        <v>145</v>
      </c>
      <c r="B638" s="23">
        <v>2091.5</v>
      </c>
      <c r="R638" s="22" t="s">
        <v>145</v>
      </c>
      <c r="S638" s="23">
        <v>4040</v>
      </c>
    </row>
    <row r="639" spans="1:30" ht="30" x14ac:dyDescent="0.25">
      <c r="A639" s="22" t="s">
        <v>94</v>
      </c>
      <c r="B639" s="23">
        <v>231409.8</v>
      </c>
      <c r="R639" s="22" t="s">
        <v>94</v>
      </c>
      <c r="S639" s="23">
        <v>331409</v>
      </c>
    </row>
    <row r="640" spans="1:30" ht="30" x14ac:dyDescent="0.25">
      <c r="A640" s="22" t="s">
        <v>95</v>
      </c>
      <c r="B640" s="23">
        <v>231410</v>
      </c>
      <c r="R640" s="22" t="s">
        <v>95</v>
      </c>
      <c r="S640" s="23">
        <v>331409</v>
      </c>
    </row>
    <row r="641" spans="1:29" ht="45" x14ac:dyDescent="0.25">
      <c r="A641" s="22" t="s">
        <v>96</v>
      </c>
      <c r="B641" s="23">
        <v>-0.2</v>
      </c>
      <c r="R641" s="22" t="s">
        <v>96</v>
      </c>
      <c r="S641" s="23">
        <v>0</v>
      </c>
    </row>
    <row r="642" spans="1:29" ht="45" x14ac:dyDescent="0.25">
      <c r="A642" s="22" t="s">
        <v>97</v>
      </c>
      <c r="B642" s="23"/>
      <c r="R642" s="22" t="s">
        <v>97</v>
      </c>
      <c r="S642" s="23"/>
    </row>
    <row r="643" spans="1:29" ht="45" x14ac:dyDescent="0.25">
      <c r="A643" s="22" t="s">
        <v>98</v>
      </c>
      <c r="B643" s="23"/>
      <c r="R643" s="22" t="s">
        <v>98</v>
      </c>
      <c r="S643" s="23"/>
    </row>
    <row r="644" spans="1:29" ht="45" x14ac:dyDescent="0.25">
      <c r="A644" s="22" t="s">
        <v>99</v>
      </c>
      <c r="B644" s="23">
        <v>0</v>
      </c>
      <c r="R644" s="22" t="s">
        <v>99</v>
      </c>
      <c r="S644" s="23">
        <v>0</v>
      </c>
    </row>
    <row r="646" spans="1:29" x14ac:dyDescent="0.25">
      <c r="A646" s="24" t="s">
        <v>100</v>
      </c>
      <c r="R646" s="24" t="s">
        <v>100</v>
      </c>
    </row>
    <row r="648" spans="1:29" x14ac:dyDescent="0.25">
      <c r="A648" t="s">
        <v>101</v>
      </c>
      <c r="R648" t="s">
        <v>101</v>
      </c>
    </row>
    <row r="649" spans="1:29" x14ac:dyDescent="0.25">
      <c r="A649" t="s">
        <v>103</v>
      </c>
      <c r="R649" t="s">
        <v>191</v>
      </c>
    </row>
    <row r="655" spans="1:29" ht="45" x14ac:dyDescent="0.25">
      <c r="A655" s="18" t="s">
        <v>44</v>
      </c>
      <c r="B655" s="19">
        <v>9100134</v>
      </c>
      <c r="C655" s="18" t="s">
        <v>45</v>
      </c>
      <c r="D655" s="19">
        <v>11</v>
      </c>
      <c r="E655" s="18" t="s">
        <v>46</v>
      </c>
      <c r="F655" s="19">
        <v>8</v>
      </c>
      <c r="G655" s="18" t="s">
        <v>47</v>
      </c>
      <c r="H655" s="19">
        <v>11</v>
      </c>
      <c r="I655" s="18" t="s">
        <v>48</v>
      </c>
      <c r="J655" s="19">
        <v>0</v>
      </c>
      <c r="K655" s="18" t="s">
        <v>49</v>
      </c>
      <c r="L655" s="19" t="s">
        <v>387</v>
      </c>
      <c r="R655" s="18" t="s">
        <v>44</v>
      </c>
      <c r="S655" s="19">
        <v>5979811</v>
      </c>
      <c r="T655" s="18" t="s">
        <v>45</v>
      </c>
      <c r="U655" s="19">
        <v>11</v>
      </c>
      <c r="V655" s="18" t="s">
        <v>46</v>
      </c>
      <c r="W655" s="19">
        <v>8</v>
      </c>
      <c r="X655" s="18" t="s">
        <v>47</v>
      </c>
      <c r="Y655" s="19">
        <v>11</v>
      </c>
      <c r="Z655" s="18" t="s">
        <v>48</v>
      </c>
      <c r="AA655" s="19">
        <v>0</v>
      </c>
      <c r="AB655" s="18" t="s">
        <v>49</v>
      </c>
      <c r="AC655" s="19" t="s">
        <v>400</v>
      </c>
    </row>
    <row r="657" spans="1:27" x14ac:dyDescent="0.25">
      <c r="A657" s="20" t="s">
        <v>50</v>
      </c>
      <c r="B657" s="21" t="s">
        <v>51</v>
      </c>
      <c r="C657" s="21" t="s">
        <v>52</v>
      </c>
      <c r="D657" s="21" t="s">
        <v>53</v>
      </c>
      <c r="E657" s="21" t="s">
        <v>54</v>
      </c>
      <c r="F657" s="21" t="s">
        <v>55</v>
      </c>
      <c r="G657" s="21" t="s">
        <v>56</v>
      </c>
      <c r="H657" s="21" t="s">
        <v>57</v>
      </c>
      <c r="I657" s="21" t="s">
        <v>58</v>
      </c>
      <c r="J657" s="21" t="s">
        <v>59</v>
      </c>
      <c r="R657" s="20" t="s">
        <v>50</v>
      </c>
      <c r="S657" s="21" t="s">
        <v>51</v>
      </c>
      <c r="T657" s="21" t="s">
        <v>52</v>
      </c>
      <c r="U657" s="21" t="s">
        <v>53</v>
      </c>
      <c r="V657" s="21" t="s">
        <v>54</v>
      </c>
      <c r="W657" s="21" t="s">
        <v>55</v>
      </c>
      <c r="X657" s="21" t="s">
        <v>56</v>
      </c>
      <c r="Y657" s="21" t="s">
        <v>57</v>
      </c>
      <c r="Z657" s="21" t="s">
        <v>58</v>
      </c>
      <c r="AA657" s="21" t="s">
        <v>59</v>
      </c>
    </row>
    <row r="658" spans="1:27" x14ac:dyDescent="0.25">
      <c r="A658" s="21" t="s">
        <v>60</v>
      </c>
      <c r="B658" s="20">
        <v>4</v>
      </c>
      <c r="C658" s="20">
        <v>9</v>
      </c>
      <c r="D658" s="20">
        <v>7</v>
      </c>
      <c r="E658" s="20">
        <v>5</v>
      </c>
      <c r="F658" s="20">
        <v>8</v>
      </c>
      <c r="G658" s="20">
        <v>1</v>
      </c>
      <c r="H658" s="20">
        <v>8</v>
      </c>
      <c r="I658" s="20">
        <v>9</v>
      </c>
      <c r="J658" s="20">
        <v>13600</v>
      </c>
      <c r="R658" s="21" t="s">
        <v>60</v>
      </c>
      <c r="S658" s="20">
        <v>4</v>
      </c>
      <c r="T658" s="20">
        <v>9</v>
      </c>
      <c r="U658" s="20">
        <v>7</v>
      </c>
      <c r="V658" s="20">
        <v>5</v>
      </c>
      <c r="W658" s="20">
        <v>8</v>
      </c>
      <c r="X658" s="20">
        <v>1</v>
      </c>
      <c r="Y658" s="20">
        <v>8</v>
      </c>
      <c r="Z658" s="20">
        <v>9</v>
      </c>
      <c r="AA658" s="20">
        <v>13600</v>
      </c>
    </row>
    <row r="659" spans="1:27" x14ac:dyDescent="0.25">
      <c r="A659" s="21" t="s">
        <v>61</v>
      </c>
      <c r="B659" s="20">
        <v>4</v>
      </c>
      <c r="C659" s="20">
        <v>2</v>
      </c>
      <c r="D659" s="20">
        <v>2</v>
      </c>
      <c r="E659" s="20">
        <v>5</v>
      </c>
      <c r="F659" s="20">
        <v>4</v>
      </c>
      <c r="G659" s="20">
        <v>1</v>
      </c>
      <c r="H659" s="20">
        <v>4</v>
      </c>
      <c r="I659" s="20">
        <v>2</v>
      </c>
      <c r="J659" s="20">
        <v>22990</v>
      </c>
      <c r="R659" s="21" t="s">
        <v>61</v>
      </c>
      <c r="S659" s="20">
        <v>4</v>
      </c>
      <c r="T659" s="20">
        <v>2</v>
      </c>
      <c r="U659" s="20">
        <v>2</v>
      </c>
      <c r="V659" s="20">
        <v>5</v>
      </c>
      <c r="W659" s="20">
        <v>4</v>
      </c>
      <c r="X659" s="20">
        <v>1</v>
      </c>
      <c r="Y659" s="20">
        <v>4</v>
      </c>
      <c r="Z659" s="20">
        <v>2</v>
      </c>
      <c r="AA659" s="20">
        <v>22990</v>
      </c>
    </row>
    <row r="660" spans="1:27" x14ac:dyDescent="0.25">
      <c r="A660" s="21" t="s">
        <v>62</v>
      </c>
      <c r="B660" s="20">
        <v>4</v>
      </c>
      <c r="C660" s="20">
        <v>2</v>
      </c>
      <c r="D660" s="20">
        <v>2</v>
      </c>
      <c r="E660" s="20">
        <v>2</v>
      </c>
      <c r="F660" s="20">
        <v>1</v>
      </c>
      <c r="G660" s="20">
        <v>1</v>
      </c>
      <c r="H660" s="20">
        <v>4</v>
      </c>
      <c r="I660" s="20">
        <v>3</v>
      </c>
      <c r="J660" s="20">
        <v>32990</v>
      </c>
      <c r="R660" s="21" t="s">
        <v>62</v>
      </c>
      <c r="S660" s="20">
        <v>4</v>
      </c>
      <c r="T660" s="20">
        <v>2</v>
      </c>
      <c r="U660" s="20">
        <v>2</v>
      </c>
      <c r="V660" s="20">
        <v>2</v>
      </c>
      <c r="W660" s="20">
        <v>1</v>
      </c>
      <c r="X660" s="20">
        <v>1</v>
      </c>
      <c r="Y660" s="20">
        <v>4</v>
      </c>
      <c r="Z660" s="20">
        <v>3</v>
      </c>
      <c r="AA660" s="20">
        <v>32990</v>
      </c>
    </row>
    <row r="661" spans="1:27" x14ac:dyDescent="0.25">
      <c r="A661" s="21" t="s">
        <v>63</v>
      </c>
      <c r="B661" s="20">
        <v>1</v>
      </c>
      <c r="C661" s="20">
        <v>2</v>
      </c>
      <c r="D661" s="20">
        <v>2</v>
      </c>
      <c r="E661" s="20">
        <v>2</v>
      </c>
      <c r="F661" s="20">
        <v>1</v>
      </c>
      <c r="G661" s="20">
        <v>1</v>
      </c>
      <c r="H661" s="20">
        <v>1</v>
      </c>
      <c r="I661" s="20">
        <v>5</v>
      </c>
      <c r="J661" s="20">
        <v>47990</v>
      </c>
      <c r="R661" s="21" t="s">
        <v>63</v>
      </c>
      <c r="S661" s="20">
        <v>1</v>
      </c>
      <c r="T661" s="20">
        <v>2</v>
      </c>
      <c r="U661" s="20">
        <v>2</v>
      </c>
      <c r="V661" s="20">
        <v>2</v>
      </c>
      <c r="W661" s="20">
        <v>1</v>
      </c>
      <c r="X661" s="20">
        <v>1</v>
      </c>
      <c r="Y661" s="20">
        <v>1</v>
      </c>
      <c r="Z661" s="20">
        <v>5</v>
      </c>
      <c r="AA661" s="20">
        <v>47990</v>
      </c>
    </row>
    <row r="662" spans="1:27" x14ac:dyDescent="0.25">
      <c r="A662" s="21" t="s">
        <v>64</v>
      </c>
      <c r="B662" s="20">
        <v>4</v>
      </c>
      <c r="C662" s="20">
        <v>8</v>
      </c>
      <c r="D662" s="20">
        <v>8</v>
      </c>
      <c r="E662" s="20">
        <v>5</v>
      </c>
      <c r="F662" s="20">
        <v>4</v>
      </c>
      <c r="G662" s="20">
        <v>10</v>
      </c>
      <c r="H662" s="20">
        <v>8</v>
      </c>
      <c r="I662" s="20">
        <v>10</v>
      </c>
      <c r="J662" s="20">
        <v>11790</v>
      </c>
      <c r="R662" s="21" t="s">
        <v>64</v>
      </c>
      <c r="S662" s="20">
        <v>4</v>
      </c>
      <c r="T662" s="20">
        <v>8</v>
      </c>
      <c r="U662" s="20">
        <v>8</v>
      </c>
      <c r="V662" s="20">
        <v>5</v>
      </c>
      <c r="W662" s="20">
        <v>4</v>
      </c>
      <c r="X662" s="20">
        <v>10</v>
      </c>
      <c r="Y662" s="20">
        <v>8</v>
      </c>
      <c r="Z662" s="20">
        <v>10</v>
      </c>
      <c r="AA662" s="20">
        <v>11790</v>
      </c>
    </row>
    <row r="663" spans="1:27" x14ac:dyDescent="0.25">
      <c r="A663" s="21" t="s">
        <v>65</v>
      </c>
      <c r="B663" s="20">
        <v>1</v>
      </c>
      <c r="C663" s="20">
        <v>1</v>
      </c>
      <c r="D663" s="20">
        <v>1</v>
      </c>
      <c r="E663" s="20">
        <v>1</v>
      </c>
      <c r="F663" s="20">
        <v>1</v>
      </c>
      <c r="G663" s="20">
        <v>1</v>
      </c>
      <c r="H663" s="20">
        <v>3</v>
      </c>
      <c r="I663" s="20">
        <v>6</v>
      </c>
      <c r="J663" s="20">
        <v>43900</v>
      </c>
      <c r="R663" s="21" t="s">
        <v>65</v>
      </c>
      <c r="S663" s="20">
        <v>1</v>
      </c>
      <c r="T663" s="20">
        <v>1</v>
      </c>
      <c r="U663" s="20">
        <v>1</v>
      </c>
      <c r="V663" s="20">
        <v>1</v>
      </c>
      <c r="W663" s="20">
        <v>1</v>
      </c>
      <c r="X663" s="20">
        <v>1</v>
      </c>
      <c r="Y663" s="20">
        <v>3</v>
      </c>
      <c r="Z663" s="20">
        <v>6</v>
      </c>
      <c r="AA663" s="20">
        <v>43900</v>
      </c>
    </row>
    <row r="664" spans="1:27" x14ac:dyDescent="0.25">
      <c r="A664" s="21" t="s">
        <v>66</v>
      </c>
      <c r="B664" s="20">
        <v>4</v>
      </c>
      <c r="C664" s="20">
        <v>2</v>
      </c>
      <c r="D664" s="20">
        <v>2</v>
      </c>
      <c r="E664" s="20">
        <v>5</v>
      </c>
      <c r="F664" s="20">
        <v>8</v>
      </c>
      <c r="G664" s="20">
        <v>1</v>
      </c>
      <c r="H664" s="20">
        <v>4</v>
      </c>
      <c r="I664" s="20">
        <v>1</v>
      </c>
      <c r="J664" s="20">
        <v>20390</v>
      </c>
      <c r="R664" s="21" t="s">
        <v>66</v>
      </c>
      <c r="S664" s="20">
        <v>4</v>
      </c>
      <c r="T664" s="20">
        <v>2</v>
      </c>
      <c r="U664" s="20">
        <v>2</v>
      </c>
      <c r="V664" s="20">
        <v>5</v>
      </c>
      <c r="W664" s="20">
        <v>8</v>
      </c>
      <c r="X664" s="20">
        <v>1</v>
      </c>
      <c r="Y664" s="20">
        <v>4</v>
      </c>
      <c r="Z664" s="20">
        <v>1</v>
      </c>
      <c r="AA664" s="20">
        <v>20390</v>
      </c>
    </row>
    <row r="665" spans="1:27" x14ac:dyDescent="0.25">
      <c r="A665" s="21" t="s">
        <v>67</v>
      </c>
      <c r="B665" s="20">
        <v>3</v>
      </c>
      <c r="C665" s="20">
        <v>9</v>
      </c>
      <c r="D665" s="20">
        <v>8</v>
      </c>
      <c r="E665" s="20">
        <v>5</v>
      </c>
      <c r="F665" s="20">
        <v>8</v>
      </c>
      <c r="G665" s="20">
        <v>1</v>
      </c>
      <c r="H665" s="20">
        <v>8</v>
      </c>
      <c r="I665" s="20">
        <v>4</v>
      </c>
      <c r="J665" s="20">
        <v>13730</v>
      </c>
      <c r="R665" s="21" t="s">
        <v>67</v>
      </c>
      <c r="S665" s="20">
        <v>3</v>
      </c>
      <c r="T665" s="20">
        <v>9</v>
      </c>
      <c r="U665" s="20">
        <v>8</v>
      </c>
      <c r="V665" s="20">
        <v>5</v>
      </c>
      <c r="W665" s="20">
        <v>8</v>
      </c>
      <c r="X665" s="20">
        <v>1</v>
      </c>
      <c r="Y665" s="20">
        <v>8</v>
      </c>
      <c r="Z665" s="20">
        <v>4</v>
      </c>
      <c r="AA665" s="20">
        <v>13730</v>
      </c>
    </row>
    <row r="666" spans="1:27" x14ac:dyDescent="0.25">
      <c r="A666" s="21" t="s">
        <v>68</v>
      </c>
      <c r="B666" s="20">
        <v>4</v>
      </c>
      <c r="C666" s="20">
        <v>2</v>
      </c>
      <c r="D666" s="20">
        <v>2</v>
      </c>
      <c r="E666" s="20">
        <v>5</v>
      </c>
      <c r="F666" s="20">
        <v>4</v>
      </c>
      <c r="G666" s="20">
        <v>1</v>
      </c>
      <c r="H666" s="20">
        <v>1</v>
      </c>
      <c r="I666" s="20">
        <v>8</v>
      </c>
      <c r="J666" s="20">
        <v>29270</v>
      </c>
      <c r="R666" s="21" t="s">
        <v>68</v>
      </c>
      <c r="S666" s="20">
        <v>4</v>
      </c>
      <c r="T666" s="20">
        <v>2</v>
      </c>
      <c r="U666" s="20">
        <v>2</v>
      </c>
      <c r="V666" s="20">
        <v>5</v>
      </c>
      <c r="W666" s="20">
        <v>4</v>
      </c>
      <c r="X666" s="20">
        <v>1</v>
      </c>
      <c r="Y666" s="20">
        <v>1</v>
      </c>
      <c r="Z666" s="20">
        <v>8</v>
      </c>
      <c r="AA666" s="20">
        <v>29270</v>
      </c>
    </row>
    <row r="667" spans="1:27" x14ac:dyDescent="0.25">
      <c r="A667" s="21" t="s">
        <v>69</v>
      </c>
      <c r="B667" s="20">
        <v>10</v>
      </c>
      <c r="C667" s="20">
        <v>7</v>
      </c>
      <c r="D667" s="20">
        <v>8</v>
      </c>
      <c r="E667" s="20">
        <v>2</v>
      </c>
      <c r="F667" s="20">
        <v>4</v>
      </c>
      <c r="G667" s="20">
        <v>1</v>
      </c>
      <c r="H667" s="20">
        <v>4</v>
      </c>
      <c r="I667" s="20">
        <v>7</v>
      </c>
      <c r="J667" s="20">
        <v>0</v>
      </c>
      <c r="R667" s="21" t="s">
        <v>69</v>
      </c>
      <c r="S667" s="20">
        <v>10</v>
      </c>
      <c r="T667" s="20">
        <v>7</v>
      </c>
      <c r="U667" s="20">
        <v>8</v>
      </c>
      <c r="V667" s="20">
        <v>2</v>
      </c>
      <c r="W667" s="20">
        <v>4</v>
      </c>
      <c r="X667" s="20">
        <v>1</v>
      </c>
      <c r="Y667" s="20">
        <v>4</v>
      </c>
      <c r="Z667" s="20">
        <v>7</v>
      </c>
      <c r="AA667" s="20">
        <v>99999</v>
      </c>
    </row>
    <row r="668" spans="1:27" x14ac:dyDescent="0.25">
      <c r="A668" s="21" t="s">
        <v>70</v>
      </c>
      <c r="B668" s="20">
        <v>10</v>
      </c>
      <c r="C668" s="20">
        <v>11</v>
      </c>
      <c r="D668" s="20">
        <v>8</v>
      </c>
      <c r="E668" s="20">
        <v>5</v>
      </c>
      <c r="F668" s="20">
        <v>11</v>
      </c>
      <c r="G668" s="20">
        <v>10</v>
      </c>
      <c r="H668" s="20">
        <v>8</v>
      </c>
      <c r="I668" s="20">
        <v>11</v>
      </c>
      <c r="J668" s="20">
        <v>4040</v>
      </c>
      <c r="R668" s="21" t="s">
        <v>70</v>
      </c>
      <c r="S668" s="20">
        <v>10</v>
      </c>
      <c r="T668" s="20">
        <v>11</v>
      </c>
      <c r="U668" s="20">
        <v>8</v>
      </c>
      <c r="V668" s="20">
        <v>5</v>
      </c>
      <c r="W668" s="20">
        <v>11</v>
      </c>
      <c r="X668" s="20">
        <v>10</v>
      </c>
      <c r="Y668" s="20">
        <v>8</v>
      </c>
      <c r="Z668" s="20">
        <v>11</v>
      </c>
      <c r="AA668" s="20">
        <v>4040</v>
      </c>
    </row>
    <row r="670" spans="1:27" ht="30" x14ac:dyDescent="0.25">
      <c r="A670" s="20" t="s">
        <v>72</v>
      </c>
      <c r="B670" s="21" t="s">
        <v>51</v>
      </c>
      <c r="C670" s="21" t="s">
        <v>52</v>
      </c>
      <c r="D670" s="21" t="s">
        <v>53</v>
      </c>
      <c r="E670" s="21" t="s">
        <v>54</v>
      </c>
      <c r="F670" s="21" t="s">
        <v>55</v>
      </c>
      <c r="G670" s="21" t="s">
        <v>56</v>
      </c>
      <c r="H670" s="21" t="s">
        <v>57</v>
      </c>
      <c r="I670" s="21" t="s">
        <v>58</v>
      </c>
      <c r="R670" s="20" t="s">
        <v>72</v>
      </c>
      <c r="S670" s="21" t="s">
        <v>51</v>
      </c>
      <c r="T670" s="21" t="s">
        <v>52</v>
      </c>
      <c r="U670" s="21" t="s">
        <v>53</v>
      </c>
      <c r="V670" s="21" t="s">
        <v>54</v>
      </c>
      <c r="W670" s="21" t="s">
        <v>55</v>
      </c>
      <c r="X670" s="21" t="s">
        <v>56</v>
      </c>
      <c r="Y670" s="21" t="s">
        <v>57</v>
      </c>
      <c r="Z670" s="21" t="s">
        <v>58</v>
      </c>
    </row>
    <row r="671" spans="1:27" ht="60" x14ac:dyDescent="0.25">
      <c r="A671" s="21" t="s">
        <v>73</v>
      </c>
      <c r="B671" s="20" t="s">
        <v>388</v>
      </c>
      <c r="C671" s="20" t="s">
        <v>389</v>
      </c>
      <c r="D671" s="20" t="s">
        <v>390</v>
      </c>
      <c r="E671" s="20" t="s">
        <v>74</v>
      </c>
      <c r="F671" s="20" t="s">
        <v>391</v>
      </c>
      <c r="G671" s="20" t="s">
        <v>74</v>
      </c>
      <c r="H671" s="20" t="s">
        <v>392</v>
      </c>
      <c r="I671" s="20" t="s">
        <v>393</v>
      </c>
      <c r="R671" s="21" t="s">
        <v>73</v>
      </c>
      <c r="S671" s="20" t="s">
        <v>401</v>
      </c>
      <c r="T671" s="20" t="s">
        <v>402</v>
      </c>
      <c r="U671" s="20" t="s">
        <v>74</v>
      </c>
      <c r="V671" s="20" t="s">
        <v>403</v>
      </c>
      <c r="W671" s="20" t="s">
        <v>404</v>
      </c>
      <c r="X671" s="20" t="s">
        <v>405</v>
      </c>
      <c r="Y671" s="20" t="s">
        <v>406</v>
      </c>
      <c r="Z671" s="20" t="s">
        <v>407</v>
      </c>
    </row>
    <row r="672" spans="1:27" ht="60" x14ac:dyDescent="0.25">
      <c r="A672" s="21" t="s">
        <v>75</v>
      </c>
      <c r="B672" s="20" t="s">
        <v>394</v>
      </c>
      <c r="C672" s="20" t="s">
        <v>395</v>
      </c>
      <c r="D672" s="20" t="s">
        <v>396</v>
      </c>
      <c r="E672" s="20" t="s">
        <v>74</v>
      </c>
      <c r="F672" s="20" t="s">
        <v>397</v>
      </c>
      <c r="G672" s="20" t="s">
        <v>74</v>
      </c>
      <c r="H672" s="20" t="s">
        <v>74</v>
      </c>
      <c r="I672" s="20" t="s">
        <v>393</v>
      </c>
      <c r="R672" s="21" t="s">
        <v>75</v>
      </c>
      <c r="S672" s="20" t="s">
        <v>408</v>
      </c>
      <c r="T672" s="20" t="s">
        <v>402</v>
      </c>
      <c r="U672" s="20" t="s">
        <v>74</v>
      </c>
      <c r="V672" s="20" t="s">
        <v>409</v>
      </c>
      <c r="W672" s="20" t="s">
        <v>404</v>
      </c>
      <c r="X672" s="20" t="s">
        <v>74</v>
      </c>
      <c r="Y672" s="20" t="s">
        <v>74</v>
      </c>
      <c r="Z672" s="20" t="s">
        <v>410</v>
      </c>
    </row>
    <row r="673" spans="1:26" ht="45" x14ac:dyDescent="0.25">
      <c r="A673" s="21" t="s">
        <v>76</v>
      </c>
      <c r="B673" s="20" t="s">
        <v>394</v>
      </c>
      <c r="C673" s="20" t="s">
        <v>74</v>
      </c>
      <c r="D673" s="20" t="s">
        <v>396</v>
      </c>
      <c r="E673" s="20" t="s">
        <v>74</v>
      </c>
      <c r="F673" s="20" t="s">
        <v>397</v>
      </c>
      <c r="G673" s="20" t="s">
        <v>74</v>
      </c>
      <c r="H673" s="20" t="s">
        <v>74</v>
      </c>
      <c r="I673" s="20" t="s">
        <v>398</v>
      </c>
      <c r="R673" s="21" t="s">
        <v>76</v>
      </c>
      <c r="S673" s="20" t="s">
        <v>408</v>
      </c>
      <c r="T673" s="20" t="s">
        <v>402</v>
      </c>
      <c r="U673" s="20" t="s">
        <v>74</v>
      </c>
      <c r="V673" s="20" t="s">
        <v>411</v>
      </c>
      <c r="W673" s="20" t="s">
        <v>404</v>
      </c>
      <c r="X673" s="20" t="s">
        <v>74</v>
      </c>
      <c r="Y673" s="20" t="s">
        <v>74</v>
      </c>
      <c r="Z673" s="20" t="s">
        <v>412</v>
      </c>
    </row>
    <row r="674" spans="1:26" ht="45" x14ac:dyDescent="0.25">
      <c r="A674" s="21" t="s">
        <v>77</v>
      </c>
      <c r="B674" s="20" t="s">
        <v>399</v>
      </c>
      <c r="C674" s="20" t="s">
        <v>74</v>
      </c>
      <c r="D674" s="20" t="s">
        <v>396</v>
      </c>
      <c r="E674" s="20" t="s">
        <v>74</v>
      </c>
      <c r="F674" s="20" t="s">
        <v>397</v>
      </c>
      <c r="G674" s="20" t="s">
        <v>74</v>
      </c>
      <c r="H674" s="20" t="s">
        <v>74</v>
      </c>
      <c r="I674" s="20" t="s">
        <v>398</v>
      </c>
      <c r="R674" s="21" t="s">
        <v>77</v>
      </c>
      <c r="S674" s="20" t="s">
        <v>74</v>
      </c>
      <c r="T674" s="20" t="s">
        <v>402</v>
      </c>
      <c r="U674" s="20" t="s">
        <v>74</v>
      </c>
      <c r="V674" s="20" t="s">
        <v>411</v>
      </c>
      <c r="W674" s="20" t="s">
        <v>404</v>
      </c>
      <c r="X674" s="20" t="s">
        <v>74</v>
      </c>
      <c r="Y674" s="20" t="s">
        <v>74</v>
      </c>
      <c r="Z674" s="20" t="s">
        <v>412</v>
      </c>
    </row>
    <row r="675" spans="1:26" ht="45" x14ac:dyDescent="0.25">
      <c r="A675" s="21" t="s">
        <v>78</v>
      </c>
      <c r="B675" s="20" t="s">
        <v>74</v>
      </c>
      <c r="C675" s="20" t="s">
        <v>74</v>
      </c>
      <c r="D675" s="20" t="s">
        <v>396</v>
      </c>
      <c r="E675" s="20" t="s">
        <v>74</v>
      </c>
      <c r="F675" s="20" t="s">
        <v>74</v>
      </c>
      <c r="G675" s="20" t="s">
        <v>74</v>
      </c>
      <c r="H675" s="20" t="s">
        <v>74</v>
      </c>
      <c r="I675" s="20" t="s">
        <v>398</v>
      </c>
      <c r="R675" s="21" t="s">
        <v>78</v>
      </c>
      <c r="S675" s="20" t="s">
        <v>74</v>
      </c>
      <c r="T675" s="20" t="s">
        <v>402</v>
      </c>
      <c r="U675" s="20" t="s">
        <v>74</v>
      </c>
      <c r="V675" s="20" t="s">
        <v>411</v>
      </c>
      <c r="W675" s="20" t="s">
        <v>74</v>
      </c>
      <c r="X675" s="20" t="s">
        <v>74</v>
      </c>
      <c r="Y675" s="20" t="s">
        <v>74</v>
      </c>
      <c r="Z675" s="20" t="s">
        <v>412</v>
      </c>
    </row>
    <row r="676" spans="1:26" ht="45" x14ac:dyDescent="0.25">
      <c r="A676" s="21" t="s">
        <v>79</v>
      </c>
      <c r="B676" s="20" t="s">
        <v>74</v>
      </c>
      <c r="C676" s="20" t="s">
        <v>74</v>
      </c>
      <c r="D676" s="20" t="s">
        <v>396</v>
      </c>
      <c r="E676" s="20" t="s">
        <v>74</v>
      </c>
      <c r="F676" s="20" t="s">
        <v>74</v>
      </c>
      <c r="G676" s="20" t="s">
        <v>74</v>
      </c>
      <c r="H676" s="20" t="s">
        <v>74</v>
      </c>
      <c r="I676" s="20" t="s">
        <v>189</v>
      </c>
      <c r="R676" s="21" t="s">
        <v>79</v>
      </c>
      <c r="S676" s="20" t="s">
        <v>74</v>
      </c>
      <c r="T676" s="20" t="s">
        <v>402</v>
      </c>
      <c r="U676" s="20" t="s">
        <v>74</v>
      </c>
      <c r="V676" s="20" t="s">
        <v>74</v>
      </c>
      <c r="W676" s="20" t="s">
        <v>74</v>
      </c>
      <c r="X676" s="20" t="s">
        <v>74</v>
      </c>
      <c r="Y676" s="20" t="s">
        <v>74</v>
      </c>
      <c r="Z676" s="20" t="s">
        <v>412</v>
      </c>
    </row>
    <row r="677" spans="1:26" ht="45" x14ac:dyDescent="0.25">
      <c r="A677" s="21" t="s">
        <v>80</v>
      </c>
      <c r="B677" s="20" t="s">
        <v>74</v>
      </c>
      <c r="C677" s="20" t="s">
        <v>74</v>
      </c>
      <c r="D677" s="20" t="s">
        <v>396</v>
      </c>
      <c r="E677" s="20" t="s">
        <v>74</v>
      </c>
      <c r="F677" s="20" t="s">
        <v>74</v>
      </c>
      <c r="G677" s="20" t="s">
        <v>74</v>
      </c>
      <c r="H677" s="20" t="s">
        <v>74</v>
      </c>
      <c r="I677" s="20" t="s">
        <v>189</v>
      </c>
      <c r="R677" s="21" t="s">
        <v>80</v>
      </c>
      <c r="S677" s="20" t="s">
        <v>74</v>
      </c>
      <c r="T677" s="20" t="s">
        <v>402</v>
      </c>
      <c r="U677" s="20" t="s">
        <v>74</v>
      </c>
      <c r="V677" s="20" t="s">
        <v>74</v>
      </c>
      <c r="W677" s="20" t="s">
        <v>74</v>
      </c>
      <c r="X677" s="20" t="s">
        <v>74</v>
      </c>
      <c r="Y677" s="20" t="s">
        <v>74</v>
      </c>
      <c r="Z677" s="20" t="s">
        <v>412</v>
      </c>
    </row>
    <row r="678" spans="1:26" ht="45" x14ac:dyDescent="0.25">
      <c r="A678" s="21" t="s">
        <v>81</v>
      </c>
      <c r="B678" s="20" t="s">
        <v>74</v>
      </c>
      <c r="C678" s="20" t="s">
        <v>74</v>
      </c>
      <c r="D678" s="20" t="s">
        <v>74</v>
      </c>
      <c r="E678" s="20" t="s">
        <v>74</v>
      </c>
      <c r="F678" s="20" t="s">
        <v>74</v>
      </c>
      <c r="G678" s="20" t="s">
        <v>74</v>
      </c>
      <c r="H678" s="20" t="s">
        <v>74</v>
      </c>
      <c r="I678" s="20" t="s">
        <v>189</v>
      </c>
      <c r="R678" s="21" t="s">
        <v>81</v>
      </c>
      <c r="S678" s="20" t="s">
        <v>74</v>
      </c>
      <c r="T678" s="20" t="s">
        <v>74</v>
      </c>
      <c r="U678" s="20" t="s">
        <v>74</v>
      </c>
      <c r="V678" s="20" t="s">
        <v>74</v>
      </c>
      <c r="W678" s="20" t="s">
        <v>74</v>
      </c>
      <c r="X678" s="20" t="s">
        <v>74</v>
      </c>
      <c r="Y678" s="20" t="s">
        <v>74</v>
      </c>
      <c r="Z678" s="20" t="s">
        <v>412</v>
      </c>
    </row>
    <row r="679" spans="1:26" ht="45" x14ac:dyDescent="0.25">
      <c r="A679" s="21" t="s">
        <v>82</v>
      </c>
      <c r="B679" s="20" t="s">
        <v>74</v>
      </c>
      <c r="C679" s="20" t="s">
        <v>74</v>
      </c>
      <c r="D679" s="20" t="s">
        <v>74</v>
      </c>
      <c r="E679" s="20" t="s">
        <v>74</v>
      </c>
      <c r="F679" s="20" t="s">
        <v>74</v>
      </c>
      <c r="G679" s="20" t="s">
        <v>74</v>
      </c>
      <c r="H679" s="20" t="s">
        <v>74</v>
      </c>
      <c r="I679" s="20" t="s">
        <v>189</v>
      </c>
      <c r="R679" s="21" t="s">
        <v>82</v>
      </c>
      <c r="S679" s="20" t="s">
        <v>74</v>
      </c>
      <c r="T679" s="20" t="s">
        <v>74</v>
      </c>
      <c r="U679" s="20" t="s">
        <v>74</v>
      </c>
      <c r="V679" s="20" t="s">
        <v>74</v>
      </c>
      <c r="W679" s="20" t="s">
        <v>74</v>
      </c>
      <c r="X679" s="20" t="s">
        <v>74</v>
      </c>
      <c r="Y679" s="20" t="s">
        <v>74</v>
      </c>
      <c r="Z679" s="20" t="s">
        <v>413</v>
      </c>
    </row>
    <row r="680" spans="1:26" ht="45" x14ac:dyDescent="0.25">
      <c r="A680" s="21" t="s">
        <v>83</v>
      </c>
      <c r="B680" s="20" t="s">
        <v>74</v>
      </c>
      <c r="C680" s="20" t="s">
        <v>74</v>
      </c>
      <c r="D680" s="20" t="s">
        <v>74</v>
      </c>
      <c r="E680" s="20" t="s">
        <v>74</v>
      </c>
      <c r="F680" s="20" t="s">
        <v>74</v>
      </c>
      <c r="G680" s="20" t="s">
        <v>74</v>
      </c>
      <c r="H680" s="20" t="s">
        <v>74</v>
      </c>
      <c r="I680" s="20" t="s">
        <v>189</v>
      </c>
      <c r="R680" s="21" t="s">
        <v>83</v>
      </c>
      <c r="S680" s="20" t="s">
        <v>74</v>
      </c>
      <c r="T680" s="20" t="s">
        <v>74</v>
      </c>
      <c r="U680" s="20" t="s">
        <v>74</v>
      </c>
      <c r="V680" s="20" t="s">
        <v>74</v>
      </c>
      <c r="W680" s="20" t="s">
        <v>74</v>
      </c>
      <c r="X680" s="20" t="s">
        <v>74</v>
      </c>
      <c r="Y680" s="20" t="s">
        <v>74</v>
      </c>
      <c r="Z680" s="20" t="s">
        <v>414</v>
      </c>
    </row>
    <row r="681" spans="1:26" ht="45" x14ac:dyDescent="0.25">
      <c r="A681" s="21" t="s">
        <v>84</v>
      </c>
      <c r="B681" s="20" t="s">
        <v>74</v>
      </c>
      <c r="C681" s="20" t="s">
        <v>74</v>
      </c>
      <c r="D681" s="20" t="s">
        <v>74</v>
      </c>
      <c r="E681" s="20" t="s">
        <v>74</v>
      </c>
      <c r="F681" s="20" t="s">
        <v>74</v>
      </c>
      <c r="G681" s="20" t="s">
        <v>74</v>
      </c>
      <c r="H681" s="20" t="s">
        <v>74</v>
      </c>
      <c r="I681" s="20" t="s">
        <v>189</v>
      </c>
      <c r="R681" s="21" t="s">
        <v>84</v>
      </c>
      <c r="S681" s="20" t="s">
        <v>74</v>
      </c>
      <c r="T681" s="20" t="s">
        <v>74</v>
      </c>
      <c r="U681" s="20" t="s">
        <v>74</v>
      </c>
      <c r="V681" s="20" t="s">
        <v>74</v>
      </c>
      <c r="W681" s="20" t="s">
        <v>74</v>
      </c>
      <c r="X681" s="20" t="s">
        <v>74</v>
      </c>
      <c r="Y681" s="20" t="s">
        <v>74</v>
      </c>
      <c r="Z681" s="20" t="s">
        <v>414</v>
      </c>
    </row>
    <row r="683" spans="1:26" ht="30" x14ac:dyDescent="0.25">
      <c r="A683" s="20" t="s">
        <v>86</v>
      </c>
      <c r="B683" s="21" t="s">
        <v>51</v>
      </c>
      <c r="C683" s="21" t="s">
        <v>52</v>
      </c>
      <c r="D683" s="21" t="s">
        <v>53</v>
      </c>
      <c r="E683" s="21" t="s">
        <v>54</v>
      </c>
      <c r="F683" s="21" t="s">
        <v>55</v>
      </c>
      <c r="G683" s="21" t="s">
        <v>56</v>
      </c>
      <c r="H683" s="21" t="s">
        <v>57</v>
      </c>
      <c r="I683" s="21" t="s">
        <v>58</v>
      </c>
      <c r="R683" s="20" t="s">
        <v>86</v>
      </c>
      <c r="S683" s="21" t="s">
        <v>51</v>
      </c>
      <c r="T683" s="21" t="s">
        <v>52</v>
      </c>
      <c r="U683" s="21" t="s">
        <v>53</v>
      </c>
      <c r="V683" s="21" t="s">
        <v>54</v>
      </c>
      <c r="W683" s="21" t="s">
        <v>55</v>
      </c>
      <c r="X683" s="21" t="s">
        <v>56</v>
      </c>
      <c r="Y683" s="21" t="s">
        <v>57</v>
      </c>
      <c r="Z683" s="21" t="s">
        <v>58</v>
      </c>
    </row>
    <row r="684" spans="1:26" x14ac:dyDescent="0.25">
      <c r="A684" s="21" t="s">
        <v>73</v>
      </c>
      <c r="B684" s="20">
        <v>10405</v>
      </c>
      <c r="C684" s="20">
        <v>8065</v>
      </c>
      <c r="D684" s="20">
        <v>7595</v>
      </c>
      <c r="E684" s="20">
        <v>0</v>
      </c>
      <c r="F684" s="20">
        <v>15815</v>
      </c>
      <c r="G684" s="20">
        <v>0</v>
      </c>
      <c r="H684" s="20">
        <v>13065</v>
      </c>
      <c r="I684" s="20">
        <v>7505</v>
      </c>
      <c r="R684" s="21" t="s">
        <v>73</v>
      </c>
      <c r="S684" s="20">
        <v>3095.1</v>
      </c>
      <c r="T684" s="20">
        <v>2911.5</v>
      </c>
      <c r="U684" s="20">
        <v>0</v>
      </c>
      <c r="V684" s="20">
        <v>39942.9</v>
      </c>
      <c r="W684" s="20">
        <v>6776</v>
      </c>
      <c r="X684" s="20">
        <v>4179.3</v>
      </c>
      <c r="Y684" s="20">
        <v>3956.3</v>
      </c>
      <c r="Z684" s="20">
        <v>8970.5</v>
      </c>
    </row>
    <row r="685" spans="1:26" x14ac:dyDescent="0.25">
      <c r="A685" s="21" t="s">
        <v>75</v>
      </c>
      <c r="B685" s="20">
        <v>9440</v>
      </c>
      <c r="C685" s="20">
        <v>1305</v>
      </c>
      <c r="D685" s="20">
        <v>3110</v>
      </c>
      <c r="E685" s="20">
        <v>0</v>
      </c>
      <c r="F685" s="20">
        <v>1300</v>
      </c>
      <c r="G685" s="20">
        <v>0</v>
      </c>
      <c r="H685" s="20">
        <v>0</v>
      </c>
      <c r="I685" s="20">
        <v>7505</v>
      </c>
      <c r="R685" s="21" t="s">
        <v>75</v>
      </c>
      <c r="S685" s="20">
        <v>56.8</v>
      </c>
      <c r="T685" s="20">
        <v>2911.5</v>
      </c>
      <c r="U685" s="20">
        <v>0</v>
      </c>
      <c r="V685" s="20">
        <v>38268.6</v>
      </c>
      <c r="W685" s="20">
        <v>6776</v>
      </c>
      <c r="X685" s="20">
        <v>0</v>
      </c>
      <c r="Y685" s="20">
        <v>0</v>
      </c>
      <c r="Z685" s="20">
        <v>6719.2</v>
      </c>
    </row>
    <row r="686" spans="1:26" x14ac:dyDescent="0.25">
      <c r="A686" s="21" t="s">
        <v>76</v>
      </c>
      <c r="B686" s="20">
        <v>9440</v>
      </c>
      <c r="C686" s="20">
        <v>0</v>
      </c>
      <c r="D686" s="20">
        <v>3110</v>
      </c>
      <c r="E686" s="20">
        <v>0</v>
      </c>
      <c r="F686" s="20">
        <v>1300</v>
      </c>
      <c r="G686" s="20">
        <v>0</v>
      </c>
      <c r="H686" s="20">
        <v>0</v>
      </c>
      <c r="I686" s="20">
        <v>4290</v>
      </c>
      <c r="R686" s="21" t="s">
        <v>76</v>
      </c>
      <c r="S686" s="20">
        <v>56.8</v>
      </c>
      <c r="T686" s="20">
        <v>2911.5</v>
      </c>
      <c r="U686" s="20">
        <v>0</v>
      </c>
      <c r="V686" s="20">
        <v>1766.1</v>
      </c>
      <c r="W686" s="20">
        <v>6776</v>
      </c>
      <c r="X686" s="20">
        <v>0</v>
      </c>
      <c r="Y686" s="20">
        <v>0</v>
      </c>
      <c r="Z686" s="20">
        <v>6002.2</v>
      </c>
    </row>
    <row r="687" spans="1:26" x14ac:dyDescent="0.25">
      <c r="A687" s="21" t="s">
        <v>77</v>
      </c>
      <c r="B687" s="20">
        <v>8470</v>
      </c>
      <c r="C687" s="20">
        <v>0</v>
      </c>
      <c r="D687" s="20">
        <v>3110</v>
      </c>
      <c r="E687" s="20">
        <v>0</v>
      </c>
      <c r="F687" s="20">
        <v>1300</v>
      </c>
      <c r="G687" s="20">
        <v>0</v>
      </c>
      <c r="H687" s="20">
        <v>0</v>
      </c>
      <c r="I687" s="20">
        <v>4290</v>
      </c>
      <c r="R687" s="21" t="s">
        <v>77</v>
      </c>
      <c r="S687" s="20">
        <v>0</v>
      </c>
      <c r="T687" s="20">
        <v>2911.5</v>
      </c>
      <c r="U687" s="20">
        <v>0</v>
      </c>
      <c r="V687" s="20">
        <v>1766.1</v>
      </c>
      <c r="W687" s="20">
        <v>6776</v>
      </c>
      <c r="X687" s="20">
        <v>0</v>
      </c>
      <c r="Y687" s="20">
        <v>0</v>
      </c>
      <c r="Z687" s="20">
        <v>6002.2</v>
      </c>
    </row>
    <row r="688" spans="1:26" x14ac:dyDescent="0.25">
      <c r="A688" s="21" t="s">
        <v>78</v>
      </c>
      <c r="B688" s="20">
        <v>0</v>
      </c>
      <c r="C688" s="20">
        <v>0</v>
      </c>
      <c r="D688" s="20">
        <v>3110</v>
      </c>
      <c r="E688" s="20">
        <v>0</v>
      </c>
      <c r="F688" s="20">
        <v>0</v>
      </c>
      <c r="G688" s="20">
        <v>0</v>
      </c>
      <c r="H688" s="20">
        <v>0</v>
      </c>
      <c r="I688" s="20">
        <v>4290</v>
      </c>
      <c r="R688" s="21" t="s">
        <v>78</v>
      </c>
      <c r="S688" s="20">
        <v>0</v>
      </c>
      <c r="T688" s="20">
        <v>2911.5</v>
      </c>
      <c r="U688" s="20">
        <v>0</v>
      </c>
      <c r="V688" s="20">
        <v>1766.1</v>
      </c>
      <c r="W688" s="20">
        <v>0</v>
      </c>
      <c r="X688" s="20">
        <v>0</v>
      </c>
      <c r="Y688" s="20">
        <v>0</v>
      </c>
      <c r="Z688" s="20">
        <v>6002.2</v>
      </c>
    </row>
    <row r="689" spans="1:30" x14ac:dyDescent="0.25">
      <c r="A689" s="21" t="s">
        <v>79</v>
      </c>
      <c r="B689" s="20">
        <v>0</v>
      </c>
      <c r="C689" s="20">
        <v>0</v>
      </c>
      <c r="D689" s="20">
        <v>3110</v>
      </c>
      <c r="E689" s="20">
        <v>0</v>
      </c>
      <c r="F689" s="20">
        <v>0</v>
      </c>
      <c r="G689" s="20">
        <v>0</v>
      </c>
      <c r="H689" s="20">
        <v>0</v>
      </c>
      <c r="I689" s="20">
        <v>2020</v>
      </c>
      <c r="R689" s="21" t="s">
        <v>79</v>
      </c>
      <c r="S689" s="20">
        <v>0</v>
      </c>
      <c r="T689" s="20">
        <v>2911.5</v>
      </c>
      <c r="U689" s="20">
        <v>0</v>
      </c>
      <c r="V689" s="20">
        <v>0</v>
      </c>
      <c r="W689" s="20">
        <v>0</v>
      </c>
      <c r="X689" s="20">
        <v>0</v>
      </c>
      <c r="Y689" s="20">
        <v>0</v>
      </c>
      <c r="Z689" s="20">
        <v>6002.2</v>
      </c>
    </row>
    <row r="690" spans="1:30" x14ac:dyDescent="0.25">
      <c r="A690" s="21" t="s">
        <v>80</v>
      </c>
      <c r="B690" s="20">
        <v>0</v>
      </c>
      <c r="C690" s="20">
        <v>0</v>
      </c>
      <c r="D690" s="20">
        <v>3110</v>
      </c>
      <c r="E690" s="20">
        <v>0</v>
      </c>
      <c r="F690" s="20">
        <v>0</v>
      </c>
      <c r="G690" s="20">
        <v>0</v>
      </c>
      <c r="H690" s="20">
        <v>0</v>
      </c>
      <c r="I690" s="20">
        <v>2020</v>
      </c>
      <c r="R690" s="21" t="s">
        <v>80</v>
      </c>
      <c r="S690" s="20">
        <v>0</v>
      </c>
      <c r="T690" s="20">
        <v>2911.5</v>
      </c>
      <c r="U690" s="20">
        <v>0</v>
      </c>
      <c r="V690" s="20">
        <v>0</v>
      </c>
      <c r="W690" s="20">
        <v>0</v>
      </c>
      <c r="X690" s="20">
        <v>0</v>
      </c>
      <c r="Y690" s="20">
        <v>0</v>
      </c>
      <c r="Z690" s="20">
        <v>6002.2</v>
      </c>
    </row>
    <row r="691" spans="1:30" x14ac:dyDescent="0.25">
      <c r="A691" s="21" t="s">
        <v>81</v>
      </c>
      <c r="B691" s="20">
        <v>0</v>
      </c>
      <c r="C691" s="20">
        <v>0</v>
      </c>
      <c r="D691" s="20">
        <v>0</v>
      </c>
      <c r="E691" s="20">
        <v>0</v>
      </c>
      <c r="F691" s="20">
        <v>0</v>
      </c>
      <c r="G691" s="20">
        <v>0</v>
      </c>
      <c r="H691" s="20">
        <v>0</v>
      </c>
      <c r="I691" s="20">
        <v>2020</v>
      </c>
      <c r="R691" s="21" t="s">
        <v>81</v>
      </c>
      <c r="S691" s="20">
        <v>0</v>
      </c>
      <c r="T691" s="20">
        <v>0</v>
      </c>
      <c r="U691" s="20">
        <v>0</v>
      </c>
      <c r="V691" s="20">
        <v>0</v>
      </c>
      <c r="W691" s="20">
        <v>0</v>
      </c>
      <c r="X691" s="20">
        <v>0</v>
      </c>
      <c r="Y691" s="20">
        <v>0</v>
      </c>
      <c r="Z691" s="20">
        <v>6002.2</v>
      </c>
    </row>
    <row r="692" spans="1:30" x14ac:dyDescent="0.25">
      <c r="A692" s="21" t="s">
        <v>82</v>
      </c>
      <c r="B692" s="20">
        <v>0</v>
      </c>
      <c r="C692" s="20">
        <v>0</v>
      </c>
      <c r="D692" s="20">
        <v>0</v>
      </c>
      <c r="E692" s="20">
        <v>0</v>
      </c>
      <c r="F692" s="20">
        <v>0</v>
      </c>
      <c r="G692" s="20">
        <v>0</v>
      </c>
      <c r="H692" s="20">
        <v>0</v>
      </c>
      <c r="I692" s="20">
        <v>2020</v>
      </c>
      <c r="R692" s="21" t="s">
        <v>82</v>
      </c>
      <c r="S692" s="20">
        <v>0</v>
      </c>
      <c r="T692" s="20">
        <v>0</v>
      </c>
      <c r="U692" s="20">
        <v>0</v>
      </c>
      <c r="V692" s="20">
        <v>0</v>
      </c>
      <c r="W692" s="20">
        <v>0</v>
      </c>
      <c r="X692" s="20">
        <v>0</v>
      </c>
      <c r="Y692" s="20">
        <v>0</v>
      </c>
      <c r="Z692" s="20">
        <v>5945.4</v>
      </c>
    </row>
    <row r="693" spans="1:30" x14ac:dyDescent="0.25">
      <c r="A693" s="21" t="s">
        <v>83</v>
      </c>
      <c r="B693" s="20">
        <v>0</v>
      </c>
      <c r="C693" s="20">
        <v>0</v>
      </c>
      <c r="D693" s="20">
        <v>0</v>
      </c>
      <c r="E693" s="20">
        <v>0</v>
      </c>
      <c r="F693" s="20">
        <v>0</v>
      </c>
      <c r="G693" s="20">
        <v>0</v>
      </c>
      <c r="H693" s="20">
        <v>0</v>
      </c>
      <c r="I693" s="20">
        <v>2020</v>
      </c>
      <c r="R693" s="21" t="s">
        <v>83</v>
      </c>
      <c r="S693" s="20">
        <v>0</v>
      </c>
      <c r="T693" s="20">
        <v>0</v>
      </c>
      <c r="U693" s="20">
        <v>0</v>
      </c>
      <c r="V693" s="20">
        <v>0</v>
      </c>
      <c r="W693" s="20">
        <v>0</v>
      </c>
      <c r="X693" s="20">
        <v>0</v>
      </c>
      <c r="Y693" s="20">
        <v>0</v>
      </c>
      <c r="Z693" s="20">
        <v>1766.1</v>
      </c>
    </row>
    <row r="694" spans="1:30" x14ac:dyDescent="0.25">
      <c r="A694" s="21" t="s">
        <v>84</v>
      </c>
      <c r="B694" s="20">
        <v>0</v>
      </c>
      <c r="C694" s="20">
        <v>0</v>
      </c>
      <c r="D694" s="20">
        <v>0</v>
      </c>
      <c r="E694" s="20">
        <v>0</v>
      </c>
      <c r="F694" s="20">
        <v>0</v>
      </c>
      <c r="G694" s="20">
        <v>0</v>
      </c>
      <c r="H694" s="20">
        <v>0</v>
      </c>
      <c r="I694" s="20">
        <v>2020</v>
      </c>
      <c r="R694" s="21" t="s">
        <v>84</v>
      </c>
      <c r="S694" s="20">
        <v>0</v>
      </c>
      <c r="T694" s="20">
        <v>0</v>
      </c>
      <c r="U694" s="20">
        <v>0</v>
      </c>
      <c r="V694" s="20">
        <v>0</v>
      </c>
      <c r="W694" s="20">
        <v>0</v>
      </c>
      <c r="X694" s="20">
        <v>0</v>
      </c>
      <c r="Y694" s="20">
        <v>0</v>
      </c>
      <c r="Z694" s="20">
        <v>1766.1</v>
      </c>
    </row>
    <row r="696" spans="1:30" ht="30" x14ac:dyDescent="0.25">
      <c r="A696" s="20" t="s">
        <v>87</v>
      </c>
      <c r="B696" s="21" t="s">
        <v>51</v>
      </c>
      <c r="C696" s="21" t="s">
        <v>52</v>
      </c>
      <c r="D696" s="21" t="s">
        <v>53</v>
      </c>
      <c r="E696" s="21" t="s">
        <v>54</v>
      </c>
      <c r="F696" s="21" t="s">
        <v>55</v>
      </c>
      <c r="G696" s="21" t="s">
        <v>56</v>
      </c>
      <c r="H696" s="21" t="s">
        <v>57</v>
      </c>
      <c r="I696" s="21" t="s">
        <v>58</v>
      </c>
      <c r="J696" s="21" t="s">
        <v>88</v>
      </c>
      <c r="K696" s="21" t="s">
        <v>89</v>
      </c>
      <c r="L696" s="21" t="s">
        <v>90</v>
      </c>
      <c r="M696" s="21" t="s">
        <v>91</v>
      </c>
      <c r="R696" s="20" t="s">
        <v>87</v>
      </c>
      <c r="S696" s="21" t="s">
        <v>51</v>
      </c>
      <c r="T696" s="21" t="s">
        <v>52</v>
      </c>
      <c r="U696" s="21" t="s">
        <v>53</v>
      </c>
      <c r="V696" s="21" t="s">
        <v>54</v>
      </c>
      <c r="W696" s="21" t="s">
        <v>55</v>
      </c>
      <c r="X696" s="21" t="s">
        <v>56</v>
      </c>
      <c r="Y696" s="21" t="s">
        <v>57</v>
      </c>
      <c r="Z696" s="21" t="s">
        <v>58</v>
      </c>
      <c r="AA696" s="21" t="s">
        <v>88</v>
      </c>
      <c r="AB696" s="21" t="s">
        <v>89</v>
      </c>
      <c r="AC696" s="21" t="s">
        <v>90</v>
      </c>
      <c r="AD696" s="21" t="s">
        <v>91</v>
      </c>
    </row>
    <row r="697" spans="1:30" x14ac:dyDescent="0.25">
      <c r="A697" s="21" t="s">
        <v>60</v>
      </c>
      <c r="B697" s="20">
        <v>8470</v>
      </c>
      <c r="C697" s="20">
        <v>0</v>
      </c>
      <c r="D697" s="20">
        <v>3110</v>
      </c>
      <c r="E697" s="20">
        <v>0</v>
      </c>
      <c r="F697" s="20">
        <v>0</v>
      </c>
      <c r="G697" s="20">
        <v>0</v>
      </c>
      <c r="H697" s="20">
        <v>0</v>
      </c>
      <c r="I697" s="20">
        <v>2020</v>
      </c>
      <c r="J697" s="20">
        <v>13600</v>
      </c>
      <c r="K697" s="20">
        <v>13600</v>
      </c>
      <c r="L697" s="20">
        <v>0</v>
      </c>
      <c r="M697" s="20">
        <v>0</v>
      </c>
      <c r="R697" s="21" t="s">
        <v>60</v>
      </c>
      <c r="S697" s="20">
        <v>0</v>
      </c>
      <c r="T697" s="20">
        <v>0</v>
      </c>
      <c r="U697" s="20">
        <v>0</v>
      </c>
      <c r="V697" s="20">
        <v>1766.1</v>
      </c>
      <c r="W697" s="20">
        <v>0</v>
      </c>
      <c r="X697" s="20">
        <v>4179.3</v>
      </c>
      <c r="Y697" s="20">
        <v>0</v>
      </c>
      <c r="Z697" s="20">
        <v>5945.4</v>
      </c>
      <c r="AA697" s="20">
        <v>11890.8</v>
      </c>
      <c r="AB697" s="20">
        <v>13600</v>
      </c>
      <c r="AC697" s="20">
        <v>1709.2</v>
      </c>
      <c r="AD697" s="20">
        <v>12.57</v>
      </c>
    </row>
    <row r="698" spans="1:30" x14ac:dyDescent="0.25">
      <c r="A698" s="21" t="s">
        <v>61</v>
      </c>
      <c r="B698" s="20">
        <v>8470</v>
      </c>
      <c r="C698" s="20">
        <v>1305</v>
      </c>
      <c r="D698" s="20">
        <v>3110</v>
      </c>
      <c r="E698" s="20">
        <v>0</v>
      </c>
      <c r="F698" s="20">
        <v>1300</v>
      </c>
      <c r="G698" s="20">
        <v>0</v>
      </c>
      <c r="H698" s="20">
        <v>0</v>
      </c>
      <c r="I698" s="20">
        <v>7505</v>
      </c>
      <c r="J698" s="20">
        <v>21690</v>
      </c>
      <c r="K698" s="20">
        <v>22990</v>
      </c>
      <c r="L698" s="20">
        <v>1300</v>
      </c>
      <c r="M698" s="20">
        <v>5.65</v>
      </c>
      <c r="R698" s="21" t="s">
        <v>61</v>
      </c>
      <c r="S698" s="20">
        <v>0</v>
      </c>
      <c r="T698" s="20">
        <v>2911.5</v>
      </c>
      <c r="U698" s="20">
        <v>0</v>
      </c>
      <c r="V698" s="20">
        <v>1766.1</v>
      </c>
      <c r="W698" s="20">
        <v>6776</v>
      </c>
      <c r="X698" s="20">
        <v>4179.3</v>
      </c>
      <c r="Y698" s="20">
        <v>0</v>
      </c>
      <c r="Z698" s="20">
        <v>6719.2</v>
      </c>
      <c r="AA698" s="20">
        <v>22352</v>
      </c>
      <c r="AB698" s="20">
        <v>22990</v>
      </c>
      <c r="AC698" s="20">
        <v>638</v>
      </c>
      <c r="AD698" s="20">
        <v>2.78</v>
      </c>
    </row>
    <row r="699" spans="1:30" x14ac:dyDescent="0.25">
      <c r="A699" s="21" t="s">
        <v>62</v>
      </c>
      <c r="B699" s="20">
        <v>8470</v>
      </c>
      <c r="C699" s="20">
        <v>1305</v>
      </c>
      <c r="D699" s="20">
        <v>3110</v>
      </c>
      <c r="E699" s="20">
        <v>0</v>
      </c>
      <c r="F699" s="20">
        <v>15815</v>
      </c>
      <c r="G699" s="20">
        <v>0</v>
      </c>
      <c r="H699" s="20">
        <v>0</v>
      </c>
      <c r="I699" s="20">
        <v>4290</v>
      </c>
      <c r="J699" s="20">
        <v>32990</v>
      </c>
      <c r="K699" s="20">
        <v>32990</v>
      </c>
      <c r="L699" s="20">
        <v>0</v>
      </c>
      <c r="M699" s="20">
        <v>0</v>
      </c>
      <c r="R699" s="21" t="s">
        <v>62</v>
      </c>
      <c r="S699" s="20">
        <v>0</v>
      </c>
      <c r="T699" s="20">
        <v>2911.5</v>
      </c>
      <c r="U699" s="20">
        <v>0</v>
      </c>
      <c r="V699" s="20">
        <v>38268.6</v>
      </c>
      <c r="W699" s="20">
        <v>6776</v>
      </c>
      <c r="X699" s="20">
        <v>4179.3</v>
      </c>
      <c r="Y699" s="20">
        <v>0</v>
      </c>
      <c r="Z699" s="20">
        <v>6002.2</v>
      </c>
      <c r="AA699" s="20">
        <v>58137.5</v>
      </c>
      <c r="AB699" s="20">
        <v>32990</v>
      </c>
      <c r="AC699" s="20">
        <v>-25147.5</v>
      </c>
      <c r="AD699" s="20">
        <v>-76.23</v>
      </c>
    </row>
    <row r="700" spans="1:30" x14ac:dyDescent="0.25">
      <c r="A700" s="21" t="s">
        <v>63</v>
      </c>
      <c r="B700" s="20">
        <v>10405</v>
      </c>
      <c r="C700" s="20">
        <v>1305</v>
      </c>
      <c r="D700" s="20">
        <v>3110</v>
      </c>
      <c r="E700" s="20">
        <v>0</v>
      </c>
      <c r="F700" s="20">
        <v>15815</v>
      </c>
      <c r="G700" s="20">
        <v>0</v>
      </c>
      <c r="H700" s="20">
        <v>13065</v>
      </c>
      <c r="I700" s="20">
        <v>4290</v>
      </c>
      <c r="J700" s="20">
        <v>47990</v>
      </c>
      <c r="K700" s="20">
        <v>47990</v>
      </c>
      <c r="L700" s="20">
        <v>0</v>
      </c>
      <c r="M700" s="20">
        <v>0</v>
      </c>
      <c r="R700" s="21" t="s">
        <v>63</v>
      </c>
      <c r="S700" s="20">
        <v>3095.1</v>
      </c>
      <c r="T700" s="20">
        <v>2911.5</v>
      </c>
      <c r="U700" s="20">
        <v>0</v>
      </c>
      <c r="V700" s="20">
        <v>38268.6</v>
      </c>
      <c r="W700" s="20">
        <v>6776</v>
      </c>
      <c r="X700" s="20">
        <v>4179.3</v>
      </c>
      <c r="Y700" s="20">
        <v>3956.3</v>
      </c>
      <c r="Z700" s="20">
        <v>6002.2</v>
      </c>
      <c r="AA700" s="20">
        <v>65188.9</v>
      </c>
      <c r="AB700" s="20">
        <v>47990</v>
      </c>
      <c r="AC700" s="20">
        <v>-17198.900000000001</v>
      </c>
      <c r="AD700" s="20">
        <v>-35.840000000000003</v>
      </c>
    </row>
    <row r="701" spans="1:30" x14ac:dyDescent="0.25">
      <c r="A701" s="21" t="s">
        <v>64</v>
      </c>
      <c r="B701" s="20">
        <v>8470</v>
      </c>
      <c r="C701" s="20">
        <v>0</v>
      </c>
      <c r="D701" s="20">
        <v>0</v>
      </c>
      <c r="E701" s="20">
        <v>0</v>
      </c>
      <c r="F701" s="20">
        <v>1300</v>
      </c>
      <c r="G701" s="20">
        <v>0</v>
      </c>
      <c r="H701" s="20">
        <v>0</v>
      </c>
      <c r="I701" s="20">
        <v>2020</v>
      </c>
      <c r="J701" s="20">
        <v>11790</v>
      </c>
      <c r="K701" s="20">
        <v>11790</v>
      </c>
      <c r="L701" s="20">
        <v>0</v>
      </c>
      <c r="M701" s="20">
        <v>0</v>
      </c>
      <c r="R701" s="21" t="s">
        <v>64</v>
      </c>
      <c r="S701" s="20">
        <v>0</v>
      </c>
      <c r="T701" s="20">
        <v>0</v>
      </c>
      <c r="U701" s="20">
        <v>0</v>
      </c>
      <c r="V701" s="20">
        <v>1766.1</v>
      </c>
      <c r="W701" s="20">
        <v>6776</v>
      </c>
      <c r="X701" s="20">
        <v>0</v>
      </c>
      <c r="Y701" s="20">
        <v>0</v>
      </c>
      <c r="Z701" s="20">
        <v>1766.1</v>
      </c>
      <c r="AA701" s="20">
        <v>10308.200000000001</v>
      </c>
      <c r="AB701" s="20">
        <v>11790</v>
      </c>
      <c r="AC701" s="20">
        <v>1481.8</v>
      </c>
      <c r="AD701" s="20">
        <v>12.57</v>
      </c>
    </row>
    <row r="702" spans="1:30" x14ac:dyDescent="0.25">
      <c r="A702" s="21" t="s">
        <v>65</v>
      </c>
      <c r="B702" s="20">
        <v>10405</v>
      </c>
      <c r="C702" s="20">
        <v>8065</v>
      </c>
      <c r="D702" s="20">
        <v>7595</v>
      </c>
      <c r="E702" s="20">
        <v>0</v>
      </c>
      <c r="F702" s="20">
        <v>15815</v>
      </c>
      <c r="G702" s="20">
        <v>0</v>
      </c>
      <c r="H702" s="20">
        <v>0</v>
      </c>
      <c r="I702" s="20">
        <v>2020</v>
      </c>
      <c r="J702" s="20">
        <v>43900</v>
      </c>
      <c r="K702" s="20">
        <v>43900</v>
      </c>
      <c r="L702" s="20">
        <v>0</v>
      </c>
      <c r="M702" s="20">
        <v>0</v>
      </c>
      <c r="R702" s="21" t="s">
        <v>65</v>
      </c>
      <c r="S702" s="20">
        <v>3095.1</v>
      </c>
      <c r="T702" s="20">
        <v>2911.5</v>
      </c>
      <c r="U702" s="20">
        <v>0</v>
      </c>
      <c r="V702" s="20">
        <v>39942.9</v>
      </c>
      <c r="W702" s="20">
        <v>6776</v>
      </c>
      <c r="X702" s="20">
        <v>4179.3</v>
      </c>
      <c r="Y702" s="20">
        <v>0</v>
      </c>
      <c r="Z702" s="20">
        <v>6002.2</v>
      </c>
      <c r="AA702" s="20">
        <v>62906.9</v>
      </c>
      <c r="AB702" s="20">
        <v>43900</v>
      </c>
      <c r="AC702" s="20">
        <v>-19006.900000000001</v>
      </c>
      <c r="AD702" s="20">
        <v>-43.3</v>
      </c>
    </row>
    <row r="703" spans="1:30" x14ac:dyDescent="0.25">
      <c r="A703" s="21" t="s">
        <v>66</v>
      </c>
      <c r="B703" s="20">
        <v>8470</v>
      </c>
      <c r="C703" s="20">
        <v>1305</v>
      </c>
      <c r="D703" s="20">
        <v>3110</v>
      </c>
      <c r="E703" s="20">
        <v>0</v>
      </c>
      <c r="F703" s="20">
        <v>0</v>
      </c>
      <c r="G703" s="20">
        <v>0</v>
      </c>
      <c r="H703" s="20">
        <v>0</v>
      </c>
      <c r="I703" s="20">
        <v>7505</v>
      </c>
      <c r="J703" s="20">
        <v>20390</v>
      </c>
      <c r="K703" s="20">
        <v>20390</v>
      </c>
      <c r="L703" s="20">
        <v>0</v>
      </c>
      <c r="M703" s="20">
        <v>0</v>
      </c>
      <c r="R703" s="21" t="s">
        <v>66</v>
      </c>
      <c r="S703" s="20">
        <v>0</v>
      </c>
      <c r="T703" s="20">
        <v>2911.5</v>
      </c>
      <c r="U703" s="20">
        <v>0</v>
      </c>
      <c r="V703" s="20">
        <v>1766.1</v>
      </c>
      <c r="W703" s="20">
        <v>0</v>
      </c>
      <c r="X703" s="20">
        <v>4179.3</v>
      </c>
      <c r="Y703" s="20">
        <v>0</v>
      </c>
      <c r="Z703" s="20">
        <v>8970.5</v>
      </c>
      <c r="AA703" s="20">
        <v>17827.400000000001</v>
      </c>
      <c r="AB703" s="20">
        <v>20390</v>
      </c>
      <c r="AC703" s="20">
        <v>2562.6</v>
      </c>
      <c r="AD703" s="20">
        <v>12.57</v>
      </c>
    </row>
    <row r="704" spans="1:30" x14ac:dyDescent="0.25">
      <c r="A704" s="21" t="s">
        <v>67</v>
      </c>
      <c r="B704" s="20">
        <v>9440</v>
      </c>
      <c r="C704" s="20">
        <v>0</v>
      </c>
      <c r="D704" s="20">
        <v>0</v>
      </c>
      <c r="E704" s="20">
        <v>0</v>
      </c>
      <c r="F704" s="20">
        <v>0</v>
      </c>
      <c r="G704" s="20">
        <v>0</v>
      </c>
      <c r="H704" s="20">
        <v>0</v>
      </c>
      <c r="I704" s="20">
        <v>4290</v>
      </c>
      <c r="J704" s="20">
        <v>13730</v>
      </c>
      <c r="K704" s="20">
        <v>13730</v>
      </c>
      <c r="L704" s="20">
        <v>0</v>
      </c>
      <c r="M704" s="20">
        <v>0</v>
      </c>
      <c r="R704" s="21" t="s">
        <v>67</v>
      </c>
      <c r="S704" s="20">
        <v>56.8</v>
      </c>
      <c r="T704" s="20">
        <v>0</v>
      </c>
      <c r="U704" s="20">
        <v>0</v>
      </c>
      <c r="V704" s="20">
        <v>1766.1</v>
      </c>
      <c r="W704" s="20">
        <v>0</v>
      </c>
      <c r="X704" s="20">
        <v>4179.3</v>
      </c>
      <c r="Y704" s="20">
        <v>0</v>
      </c>
      <c r="Z704" s="20">
        <v>6002.2</v>
      </c>
      <c r="AA704" s="20">
        <v>12004.4</v>
      </c>
      <c r="AB704" s="20">
        <v>13730</v>
      </c>
      <c r="AC704" s="20">
        <v>1725.6</v>
      </c>
      <c r="AD704" s="20">
        <v>12.57</v>
      </c>
    </row>
    <row r="705" spans="1:30" x14ac:dyDescent="0.25">
      <c r="A705" s="21" t="s">
        <v>68</v>
      </c>
      <c r="B705" s="20">
        <v>8470</v>
      </c>
      <c r="C705" s="20">
        <v>1305</v>
      </c>
      <c r="D705" s="20">
        <v>3110</v>
      </c>
      <c r="E705" s="20">
        <v>0</v>
      </c>
      <c r="F705" s="20">
        <v>1300</v>
      </c>
      <c r="G705" s="20">
        <v>0</v>
      </c>
      <c r="H705" s="20">
        <v>13065</v>
      </c>
      <c r="I705" s="20">
        <v>2020</v>
      </c>
      <c r="J705" s="20">
        <v>29270</v>
      </c>
      <c r="K705" s="20">
        <v>29270</v>
      </c>
      <c r="L705" s="20">
        <v>0</v>
      </c>
      <c r="M705" s="20">
        <v>0</v>
      </c>
      <c r="R705" s="21" t="s">
        <v>68</v>
      </c>
      <c r="S705" s="20">
        <v>0</v>
      </c>
      <c r="T705" s="20">
        <v>2911.5</v>
      </c>
      <c r="U705" s="20">
        <v>0</v>
      </c>
      <c r="V705" s="20">
        <v>1766.1</v>
      </c>
      <c r="W705" s="20">
        <v>6776</v>
      </c>
      <c r="X705" s="20">
        <v>4179.3</v>
      </c>
      <c r="Y705" s="20">
        <v>3956.3</v>
      </c>
      <c r="Z705" s="20">
        <v>6002.2</v>
      </c>
      <c r="AA705" s="20">
        <v>25591.4</v>
      </c>
      <c r="AB705" s="20">
        <v>29270</v>
      </c>
      <c r="AC705" s="20">
        <v>3678.6</v>
      </c>
      <c r="AD705" s="20">
        <v>12.57</v>
      </c>
    </row>
    <row r="706" spans="1:30" x14ac:dyDescent="0.25">
      <c r="A706" s="21" t="s">
        <v>69</v>
      </c>
      <c r="B706" s="20">
        <v>0</v>
      </c>
      <c r="C706" s="20">
        <v>0</v>
      </c>
      <c r="D706" s="20">
        <v>0</v>
      </c>
      <c r="E706" s="20">
        <v>0</v>
      </c>
      <c r="F706" s="20">
        <v>1300</v>
      </c>
      <c r="G706" s="20">
        <v>0</v>
      </c>
      <c r="H706" s="20">
        <v>0</v>
      </c>
      <c r="I706" s="20">
        <v>2020</v>
      </c>
      <c r="J706" s="31">
        <v>3320</v>
      </c>
      <c r="K706" s="20">
        <v>0</v>
      </c>
      <c r="L706" s="20">
        <v>-3320</v>
      </c>
      <c r="M706" s="20">
        <v>0</v>
      </c>
      <c r="R706" s="21" t="s">
        <v>69</v>
      </c>
      <c r="S706" s="20">
        <v>0</v>
      </c>
      <c r="T706" s="20">
        <v>2911.5</v>
      </c>
      <c r="U706" s="20">
        <v>0</v>
      </c>
      <c r="V706" s="20">
        <v>38268.6</v>
      </c>
      <c r="W706" s="20">
        <v>6776</v>
      </c>
      <c r="X706" s="20">
        <v>4179.3</v>
      </c>
      <c r="Y706" s="20">
        <v>0</v>
      </c>
      <c r="Z706" s="20">
        <v>6002.2</v>
      </c>
      <c r="AA706" s="31">
        <v>58137.5</v>
      </c>
      <c r="AB706" s="20">
        <v>99999</v>
      </c>
      <c r="AC706" s="20">
        <v>41861.5</v>
      </c>
      <c r="AD706" s="20">
        <v>41.86</v>
      </c>
    </row>
    <row r="707" spans="1:30" x14ac:dyDescent="0.25">
      <c r="A707" s="21" t="s">
        <v>70</v>
      </c>
      <c r="B707" s="20">
        <v>0</v>
      </c>
      <c r="C707" s="20">
        <v>0</v>
      </c>
      <c r="D707" s="20">
        <v>0</v>
      </c>
      <c r="E707" s="20">
        <v>0</v>
      </c>
      <c r="F707" s="20">
        <v>0</v>
      </c>
      <c r="G707" s="20">
        <v>0</v>
      </c>
      <c r="H707" s="20">
        <v>0</v>
      </c>
      <c r="I707" s="20">
        <v>2020</v>
      </c>
      <c r="J707" s="20">
        <v>2020</v>
      </c>
      <c r="K707" s="20">
        <v>4040</v>
      </c>
      <c r="L707" s="20">
        <v>2020</v>
      </c>
      <c r="M707" s="20">
        <v>50</v>
      </c>
      <c r="R707" s="21" t="s">
        <v>70</v>
      </c>
      <c r="S707" s="20">
        <v>0</v>
      </c>
      <c r="T707" s="20">
        <v>0</v>
      </c>
      <c r="U707" s="20">
        <v>0</v>
      </c>
      <c r="V707" s="20">
        <v>1766.1</v>
      </c>
      <c r="W707" s="20">
        <v>0</v>
      </c>
      <c r="X707" s="20">
        <v>0</v>
      </c>
      <c r="Y707" s="20">
        <v>0</v>
      </c>
      <c r="Z707" s="20">
        <v>1766.1</v>
      </c>
      <c r="AA707" s="20">
        <v>3532.3</v>
      </c>
      <c r="AB707" s="20">
        <v>4040</v>
      </c>
      <c r="AC707" s="20">
        <v>507.7</v>
      </c>
      <c r="AD707" s="20">
        <v>12.57</v>
      </c>
    </row>
    <row r="709" spans="1:30" ht="30" x14ac:dyDescent="0.25">
      <c r="A709" s="22" t="s">
        <v>92</v>
      </c>
      <c r="B709" s="23">
        <v>62450</v>
      </c>
      <c r="R709" s="22" t="s">
        <v>92</v>
      </c>
      <c r="S709" s="23">
        <v>69831.600000000006</v>
      </c>
    </row>
    <row r="710" spans="1:30" ht="30" x14ac:dyDescent="0.25">
      <c r="A710" s="22" t="s">
        <v>145</v>
      </c>
      <c r="B710" s="23">
        <v>2020</v>
      </c>
      <c r="R710" s="22" t="s">
        <v>145</v>
      </c>
      <c r="S710" s="23">
        <v>1766.1</v>
      </c>
    </row>
    <row r="711" spans="1:30" ht="30" x14ac:dyDescent="0.25">
      <c r="A711" s="22" t="s">
        <v>94</v>
      </c>
      <c r="B711" s="23">
        <v>240690</v>
      </c>
      <c r="R711" s="22" t="s">
        <v>94</v>
      </c>
      <c r="S711" s="23">
        <v>347877.3</v>
      </c>
    </row>
    <row r="712" spans="1:30" ht="30" x14ac:dyDescent="0.25">
      <c r="A712" s="22" t="s">
        <v>95</v>
      </c>
      <c r="B712" s="23">
        <v>240690</v>
      </c>
      <c r="R712" s="22" t="s">
        <v>95</v>
      </c>
      <c r="S712" s="23">
        <v>340689</v>
      </c>
    </row>
    <row r="713" spans="1:30" ht="45" x14ac:dyDescent="0.25">
      <c r="A713" s="22" t="s">
        <v>96</v>
      </c>
      <c r="B713" s="23">
        <v>0</v>
      </c>
      <c r="R713" s="22" t="s">
        <v>96</v>
      </c>
      <c r="S713" s="23">
        <v>7188.3</v>
      </c>
    </row>
    <row r="714" spans="1:30" ht="45" x14ac:dyDescent="0.25">
      <c r="A714" s="22" t="s">
        <v>97</v>
      </c>
      <c r="B714" s="23"/>
      <c r="R714" s="22" t="s">
        <v>97</v>
      </c>
      <c r="S714" s="23"/>
    </row>
    <row r="715" spans="1:30" ht="45" x14ac:dyDescent="0.25">
      <c r="A715" s="22" t="s">
        <v>98</v>
      </c>
      <c r="B715" s="23"/>
      <c r="R715" s="22" t="s">
        <v>98</v>
      </c>
      <c r="S715" s="23"/>
    </row>
    <row r="716" spans="1:30" ht="45" x14ac:dyDescent="0.25">
      <c r="A716" s="22" t="s">
        <v>99</v>
      </c>
      <c r="B716" s="23">
        <v>0</v>
      </c>
      <c r="R716" s="22" t="s">
        <v>99</v>
      </c>
      <c r="S716" s="23">
        <v>0</v>
      </c>
    </row>
    <row r="718" spans="1:30" x14ac:dyDescent="0.25">
      <c r="A718" s="24" t="s">
        <v>100</v>
      </c>
      <c r="R718" s="24" t="s">
        <v>100</v>
      </c>
    </row>
    <row r="720" spans="1:30" x14ac:dyDescent="0.25">
      <c r="A720" t="s">
        <v>101</v>
      </c>
      <c r="R720" t="s">
        <v>101</v>
      </c>
    </row>
    <row r="721" spans="1:29" x14ac:dyDescent="0.25">
      <c r="A721" t="s">
        <v>103</v>
      </c>
      <c r="R721" t="s">
        <v>191</v>
      </c>
    </row>
    <row r="727" spans="1:29" ht="45" x14ac:dyDescent="0.25">
      <c r="A727" s="18" t="s">
        <v>44</v>
      </c>
      <c r="B727" s="19">
        <v>9342849</v>
      </c>
      <c r="C727" s="18" t="s">
        <v>45</v>
      </c>
      <c r="D727" s="19">
        <v>11</v>
      </c>
      <c r="E727" s="18" t="s">
        <v>46</v>
      </c>
      <c r="F727" s="19">
        <v>8</v>
      </c>
      <c r="G727" s="18" t="s">
        <v>47</v>
      </c>
      <c r="H727" s="19">
        <v>11</v>
      </c>
      <c r="I727" s="18" t="s">
        <v>48</v>
      </c>
      <c r="J727" s="19">
        <v>0</v>
      </c>
      <c r="K727" s="18" t="s">
        <v>49</v>
      </c>
      <c r="L727" s="19" t="s">
        <v>415</v>
      </c>
      <c r="R727" s="18" t="s">
        <v>44</v>
      </c>
      <c r="S727" s="19">
        <v>4166493</v>
      </c>
      <c r="T727" s="18" t="s">
        <v>45</v>
      </c>
      <c r="U727" s="19">
        <v>11</v>
      </c>
      <c r="V727" s="18" t="s">
        <v>46</v>
      </c>
      <c r="W727" s="19">
        <v>8</v>
      </c>
      <c r="X727" s="18" t="s">
        <v>47</v>
      </c>
      <c r="Y727" s="19">
        <v>11</v>
      </c>
      <c r="Z727" s="18" t="s">
        <v>48</v>
      </c>
      <c r="AA727" s="19">
        <v>0</v>
      </c>
      <c r="AB727" s="18" t="s">
        <v>49</v>
      </c>
      <c r="AC727" s="19" t="s">
        <v>416</v>
      </c>
    </row>
    <row r="729" spans="1:29" x14ac:dyDescent="0.25">
      <c r="A729" s="20" t="s">
        <v>50</v>
      </c>
      <c r="B729" s="21" t="s">
        <v>51</v>
      </c>
      <c r="C729" s="21" t="s">
        <v>52</v>
      </c>
      <c r="D729" s="21" t="s">
        <v>53</v>
      </c>
      <c r="E729" s="21" t="s">
        <v>54</v>
      </c>
      <c r="F729" s="21" t="s">
        <v>55</v>
      </c>
      <c r="G729" s="21" t="s">
        <v>56</v>
      </c>
      <c r="H729" s="21" t="s">
        <v>57</v>
      </c>
      <c r="I729" s="21" t="s">
        <v>58</v>
      </c>
      <c r="J729" s="21" t="s">
        <v>59</v>
      </c>
      <c r="R729" s="20" t="s">
        <v>50</v>
      </c>
      <c r="S729" s="21" t="s">
        <v>51</v>
      </c>
      <c r="T729" s="21" t="s">
        <v>52</v>
      </c>
      <c r="U729" s="21" t="s">
        <v>53</v>
      </c>
      <c r="V729" s="21" t="s">
        <v>54</v>
      </c>
      <c r="W729" s="21" t="s">
        <v>55</v>
      </c>
      <c r="X729" s="21" t="s">
        <v>56</v>
      </c>
      <c r="Y729" s="21" t="s">
        <v>57</v>
      </c>
      <c r="Z729" s="21" t="s">
        <v>58</v>
      </c>
      <c r="AA729" s="21" t="s">
        <v>59</v>
      </c>
    </row>
    <row r="730" spans="1:29" x14ac:dyDescent="0.25">
      <c r="A730" s="21" t="s">
        <v>60</v>
      </c>
      <c r="B730" s="20">
        <v>4</v>
      </c>
      <c r="C730" s="20">
        <v>9</v>
      </c>
      <c r="D730" s="20">
        <v>7</v>
      </c>
      <c r="E730" s="20">
        <v>5</v>
      </c>
      <c r="F730" s="20">
        <v>8</v>
      </c>
      <c r="G730" s="20">
        <v>1</v>
      </c>
      <c r="H730" s="20">
        <v>8</v>
      </c>
      <c r="I730" s="20">
        <v>9</v>
      </c>
      <c r="J730" s="20">
        <v>13600</v>
      </c>
      <c r="R730" s="21" t="s">
        <v>60</v>
      </c>
      <c r="S730" s="20">
        <v>4</v>
      </c>
      <c r="T730" s="20">
        <v>9</v>
      </c>
      <c r="U730" s="20">
        <v>7</v>
      </c>
      <c r="V730" s="20">
        <v>5</v>
      </c>
      <c r="W730" s="20">
        <v>8</v>
      </c>
      <c r="X730" s="20">
        <v>1</v>
      </c>
      <c r="Y730" s="20">
        <v>8</v>
      </c>
      <c r="Z730" s="20">
        <v>9</v>
      </c>
      <c r="AA730" s="20">
        <v>13600</v>
      </c>
    </row>
    <row r="731" spans="1:29" x14ac:dyDescent="0.25">
      <c r="A731" s="21" t="s">
        <v>61</v>
      </c>
      <c r="B731" s="20">
        <v>4</v>
      </c>
      <c r="C731" s="20">
        <v>2</v>
      </c>
      <c r="D731" s="20">
        <v>2</v>
      </c>
      <c r="E731" s="20">
        <v>5</v>
      </c>
      <c r="F731" s="20">
        <v>4</v>
      </c>
      <c r="G731" s="20">
        <v>1</v>
      </c>
      <c r="H731" s="20">
        <v>4</v>
      </c>
      <c r="I731" s="20">
        <v>2</v>
      </c>
      <c r="J731" s="20">
        <v>22990</v>
      </c>
      <c r="R731" s="21" t="s">
        <v>61</v>
      </c>
      <c r="S731" s="20">
        <v>4</v>
      </c>
      <c r="T731" s="20">
        <v>2</v>
      </c>
      <c r="U731" s="20">
        <v>2</v>
      </c>
      <c r="V731" s="20">
        <v>5</v>
      </c>
      <c r="W731" s="20">
        <v>4</v>
      </c>
      <c r="X731" s="20">
        <v>1</v>
      </c>
      <c r="Y731" s="20">
        <v>4</v>
      </c>
      <c r="Z731" s="20">
        <v>2</v>
      </c>
      <c r="AA731" s="20">
        <v>22990</v>
      </c>
    </row>
    <row r="732" spans="1:29" x14ac:dyDescent="0.25">
      <c r="A732" s="21" t="s">
        <v>62</v>
      </c>
      <c r="B732" s="20">
        <v>4</v>
      </c>
      <c r="C732" s="20">
        <v>2</v>
      </c>
      <c r="D732" s="20">
        <v>2</v>
      </c>
      <c r="E732" s="20">
        <v>2</v>
      </c>
      <c r="F732" s="20">
        <v>1</v>
      </c>
      <c r="G732" s="20">
        <v>1</v>
      </c>
      <c r="H732" s="20">
        <v>4</v>
      </c>
      <c r="I732" s="20">
        <v>3</v>
      </c>
      <c r="J732" s="20">
        <v>32990</v>
      </c>
      <c r="R732" s="21" t="s">
        <v>62</v>
      </c>
      <c r="S732" s="20">
        <v>4</v>
      </c>
      <c r="T732" s="20">
        <v>2</v>
      </c>
      <c r="U732" s="20">
        <v>2</v>
      </c>
      <c r="V732" s="20">
        <v>2</v>
      </c>
      <c r="W732" s="20">
        <v>1</v>
      </c>
      <c r="X732" s="20">
        <v>1</v>
      </c>
      <c r="Y732" s="20">
        <v>4</v>
      </c>
      <c r="Z732" s="20">
        <v>3</v>
      </c>
      <c r="AA732" s="20">
        <v>32990</v>
      </c>
    </row>
    <row r="733" spans="1:29" x14ac:dyDescent="0.25">
      <c r="A733" s="21" t="s">
        <v>63</v>
      </c>
      <c r="B733" s="20">
        <v>1</v>
      </c>
      <c r="C733" s="20">
        <v>2</v>
      </c>
      <c r="D733" s="20">
        <v>2</v>
      </c>
      <c r="E733" s="20">
        <v>2</v>
      </c>
      <c r="F733" s="20">
        <v>1</v>
      </c>
      <c r="G733" s="20">
        <v>1</v>
      </c>
      <c r="H733" s="20">
        <v>1</v>
      </c>
      <c r="I733" s="20">
        <v>5</v>
      </c>
      <c r="J733" s="20">
        <v>47990</v>
      </c>
      <c r="R733" s="21" t="s">
        <v>63</v>
      </c>
      <c r="S733" s="20">
        <v>1</v>
      </c>
      <c r="T733" s="20">
        <v>2</v>
      </c>
      <c r="U733" s="20">
        <v>2</v>
      </c>
      <c r="V733" s="20">
        <v>2</v>
      </c>
      <c r="W733" s="20">
        <v>1</v>
      </c>
      <c r="X733" s="20">
        <v>1</v>
      </c>
      <c r="Y733" s="20">
        <v>1</v>
      </c>
      <c r="Z733" s="20">
        <v>5</v>
      </c>
      <c r="AA733" s="20">
        <v>47990</v>
      </c>
    </row>
    <row r="734" spans="1:29" x14ac:dyDescent="0.25">
      <c r="A734" s="21" t="s">
        <v>64</v>
      </c>
      <c r="B734" s="20">
        <v>4</v>
      </c>
      <c r="C734" s="20">
        <v>8</v>
      </c>
      <c r="D734" s="20">
        <v>8</v>
      </c>
      <c r="E734" s="20">
        <v>5</v>
      </c>
      <c r="F734" s="20">
        <v>4</v>
      </c>
      <c r="G734" s="20">
        <v>10</v>
      </c>
      <c r="H734" s="20">
        <v>8</v>
      </c>
      <c r="I734" s="20">
        <v>10</v>
      </c>
      <c r="J734" s="20">
        <v>11790</v>
      </c>
      <c r="R734" s="21" t="s">
        <v>64</v>
      </c>
      <c r="S734" s="20">
        <v>4</v>
      </c>
      <c r="T734" s="20">
        <v>8</v>
      </c>
      <c r="U734" s="20">
        <v>8</v>
      </c>
      <c r="V734" s="20">
        <v>5</v>
      </c>
      <c r="W734" s="20">
        <v>4</v>
      </c>
      <c r="X734" s="20">
        <v>10</v>
      </c>
      <c r="Y734" s="20">
        <v>8</v>
      </c>
      <c r="Z734" s="20">
        <v>10</v>
      </c>
      <c r="AA734" s="20">
        <v>11790</v>
      </c>
    </row>
    <row r="735" spans="1:29" x14ac:dyDescent="0.25">
      <c r="A735" s="21" t="s">
        <v>65</v>
      </c>
      <c r="B735" s="20">
        <v>1</v>
      </c>
      <c r="C735" s="20">
        <v>1</v>
      </c>
      <c r="D735" s="20">
        <v>1</v>
      </c>
      <c r="E735" s="20">
        <v>1</v>
      </c>
      <c r="F735" s="20">
        <v>1</v>
      </c>
      <c r="G735" s="20">
        <v>1</v>
      </c>
      <c r="H735" s="20">
        <v>3</v>
      </c>
      <c r="I735" s="20">
        <v>6</v>
      </c>
      <c r="J735" s="20">
        <v>43900</v>
      </c>
      <c r="R735" s="21" t="s">
        <v>65</v>
      </c>
      <c r="S735" s="20">
        <v>1</v>
      </c>
      <c r="T735" s="20">
        <v>1</v>
      </c>
      <c r="U735" s="20">
        <v>1</v>
      </c>
      <c r="V735" s="20">
        <v>1</v>
      </c>
      <c r="W735" s="20">
        <v>1</v>
      </c>
      <c r="X735" s="20">
        <v>1</v>
      </c>
      <c r="Y735" s="20">
        <v>3</v>
      </c>
      <c r="Z735" s="20">
        <v>6</v>
      </c>
      <c r="AA735" s="20">
        <v>43900</v>
      </c>
    </row>
    <row r="736" spans="1:29" x14ac:dyDescent="0.25">
      <c r="A736" s="21" t="s">
        <v>66</v>
      </c>
      <c r="B736" s="20">
        <v>4</v>
      </c>
      <c r="C736" s="20">
        <v>2</v>
      </c>
      <c r="D736" s="20">
        <v>2</v>
      </c>
      <c r="E736" s="20">
        <v>5</v>
      </c>
      <c r="F736" s="20">
        <v>8</v>
      </c>
      <c r="G736" s="20">
        <v>1</v>
      </c>
      <c r="H736" s="20">
        <v>4</v>
      </c>
      <c r="I736" s="20">
        <v>1</v>
      </c>
      <c r="J736" s="20">
        <v>20390</v>
      </c>
      <c r="R736" s="21" t="s">
        <v>66</v>
      </c>
      <c r="S736" s="20">
        <v>4</v>
      </c>
      <c r="T736" s="20">
        <v>2</v>
      </c>
      <c r="U736" s="20">
        <v>2</v>
      </c>
      <c r="V736" s="20">
        <v>5</v>
      </c>
      <c r="W736" s="20">
        <v>8</v>
      </c>
      <c r="X736" s="20">
        <v>1</v>
      </c>
      <c r="Y736" s="20">
        <v>4</v>
      </c>
      <c r="Z736" s="20">
        <v>1</v>
      </c>
      <c r="AA736" s="20">
        <v>20390</v>
      </c>
    </row>
    <row r="737" spans="1:27" x14ac:dyDescent="0.25">
      <c r="A737" s="21" t="s">
        <v>67</v>
      </c>
      <c r="B737" s="20">
        <v>3</v>
      </c>
      <c r="C737" s="20">
        <v>9</v>
      </c>
      <c r="D737" s="20">
        <v>8</v>
      </c>
      <c r="E737" s="20">
        <v>5</v>
      </c>
      <c r="F737" s="20">
        <v>8</v>
      </c>
      <c r="G737" s="20">
        <v>1</v>
      </c>
      <c r="H737" s="20">
        <v>8</v>
      </c>
      <c r="I737" s="20">
        <v>4</v>
      </c>
      <c r="J737" s="20">
        <v>13730</v>
      </c>
      <c r="R737" s="21" t="s">
        <v>67</v>
      </c>
      <c r="S737" s="20">
        <v>3</v>
      </c>
      <c r="T737" s="20">
        <v>9</v>
      </c>
      <c r="U737" s="20">
        <v>8</v>
      </c>
      <c r="V737" s="20">
        <v>5</v>
      </c>
      <c r="W737" s="20">
        <v>8</v>
      </c>
      <c r="X737" s="20">
        <v>1</v>
      </c>
      <c r="Y737" s="20">
        <v>8</v>
      </c>
      <c r="Z737" s="20">
        <v>4</v>
      </c>
      <c r="AA737" s="20">
        <v>13730</v>
      </c>
    </row>
    <row r="738" spans="1:27" x14ac:dyDescent="0.25">
      <c r="A738" s="21" t="s">
        <v>68</v>
      </c>
      <c r="B738" s="20">
        <v>4</v>
      </c>
      <c r="C738" s="20">
        <v>2</v>
      </c>
      <c r="D738" s="20">
        <v>2</v>
      </c>
      <c r="E738" s="20">
        <v>5</v>
      </c>
      <c r="F738" s="20">
        <v>4</v>
      </c>
      <c r="G738" s="20">
        <v>1</v>
      </c>
      <c r="H738" s="20">
        <v>1</v>
      </c>
      <c r="I738" s="20">
        <v>8</v>
      </c>
      <c r="J738" s="20">
        <v>29270</v>
      </c>
      <c r="R738" s="21" t="s">
        <v>68</v>
      </c>
      <c r="S738" s="20">
        <v>4</v>
      </c>
      <c r="T738" s="20">
        <v>2</v>
      </c>
      <c r="U738" s="20">
        <v>2</v>
      </c>
      <c r="V738" s="20">
        <v>5</v>
      </c>
      <c r="W738" s="20">
        <v>4</v>
      </c>
      <c r="X738" s="20">
        <v>1</v>
      </c>
      <c r="Y738" s="20">
        <v>1</v>
      </c>
      <c r="Z738" s="20">
        <v>8</v>
      </c>
      <c r="AA738" s="20">
        <v>29270</v>
      </c>
    </row>
    <row r="739" spans="1:27" x14ac:dyDescent="0.25">
      <c r="A739" s="21" t="s">
        <v>69</v>
      </c>
      <c r="B739" s="20">
        <v>10</v>
      </c>
      <c r="C739" s="20">
        <v>7</v>
      </c>
      <c r="D739" s="20">
        <v>8</v>
      </c>
      <c r="E739" s="20">
        <v>2</v>
      </c>
      <c r="F739" s="20">
        <v>4</v>
      </c>
      <c r="G739" s="20">
        <v>1</v>
      </c>
      <c r="H739" s="20">
        <v>4</v>
      </c>
      <c r="I739" s="20">
        <v>7</v>
      </c>
      <c r="J739" s="20">
        <v>19990</v>
      </c>
      <c r="R739" s="21" t="s">
        <v>69</v>
      </c>
      <c r="S739" s="20">
        <v>10</v>
      </c>
      <c r="T739" s="20">
        <v>7</v>
      </c>
      <c r="U739" s="20">
        <v>8</v>
      </c>
      <c r="V739" s="20">
        <v>2</v>
      </c>
      <c r="W739" s="20">
        <v>4</v>
      </c>
      <c r="X739" s="20">
        <v>1</v>
      </c>
      <c r="Y739" s="20">
        <v>4</v>
      </c>
      <c r="Z739" s="20">
        <v>7</v>
      </c>
      <c r="AA739" s="20">
        <v>19990</v>
      </c>
    </row>
    <row r="740" spans="1:27" x14ac:dyDescent="0.25">
      <c r="A740" s="21" t="s">
        <v>70</v>
      </c>
      <c r="B740" s="20">
        <v>10</v>
      </c>
      <c r="C740" s="20">
        <v>11</v>
      </c>
      <c r="D740" s="20">
        <v>8</v>
      </c>
      <c r="E740" s="20">
        <v>5</v>
      </c>
      <c r="F740" s="20">
        <v>11</v>
      </c>
      <c r="G740" s="20">
        <v>10</v>
      </c>
      <c r="H740" s="20">
        <v>8</v>
      </c>
      <c r="I740" s="20">
        <v>11</v>
      </c>
      <c r="J740" s="20">
        <v>0</v>
      </c>
      <c r="R740" s="21" t="s">
        <v>70</v>
      </c>
      <c r="S740" s="20">
        <v>10</v>
      </c>
      <c r="T740" s="20">
        <v>11</v>
      </c>
      <c r="U740" s="20">
        <v>8</v>
      </c>
      <c r="V740" s="20">
        <v>5</v>
      </c>
      <c r="W740" s="20">
        <v>11</v>
      </c>
      <c r="X740" s="20">
        <v>10</v>
      </c>
      <c r="Y740" s="20">
        <v>8</v>
      </c>
      <c r="Z740" s="20">
        <v>11</v>
      </c>
      <c r="AA740" s="20">
        <v>99999</v>
      </c>
    </row>
    <row r="742" spans="1:27" ht="30" x14ac:dyDescent="0.25">
      <c r="A742" s="20" t="s">
        <v>72</v>
      </c>
      <c r="B742" s="21" t="s">
        <v>51</v>
      </c>
      <c r="C742" s="21" t="s">
        <v>52</v>
      </c>
      <c r="D742" s="21" t="s">
        <v>53</v>
      </c>
      <c r="E742" s="21" t="s">
        <v>54</v>
      </c>
      <c r="F742" s="21" t="s">
        <v>55</v>
      </c>
      <c r="G742" s="21" t="s">
        <v>56</v>
      </c>
      <c r="H742" s="21" t="s">
        <v>57</v>
      </c>
      <c r="I742" s="21" t="s">
        <v>58</v>
      </c>
      <c r="R742" s="20" t="s">
        <v>72</v>
      </c>
      <c r="S742" s="21" t="s">
        <v>51</v>
      </c>
      <c r="T742" s="21" t="s">
        <v>52</v>
      </c>
      <c r="U742" s="21" t="s">
        <v>53</v>
      </c>
      <c r="V742" s="21" t="s">
        <v>54</v>
      </c>
      <c r="W742" s="21" t="s">
        <v>55</v>
      </c>
      <c r="X742" s="21" t="s">
        <v>56</v>
      </c>
      <c r="Y742" s="21" t="s">
        <v>57</v>
      </c>
      <c r="Z742" s="21" t="s">
        <v>58</v>
      </c>
    </row>
    <row r="743" spans="1:27" ht="45" x14ac:dyDescent="0.25">
      <c r="A743" s="21" t="s">
        <v>73</v>
      </c>
      <c r="B743" s="20" t="s">
        <v>133</v>
      </c>
      <c r="C743" s="20" t="s">
        <v>134</v>
      </c>
      <c r="D743" s="20" t="s">
        <v>135</v>
      </c>
      <c r="E743" s="20" t="s">
        <v>136</v>
      </c>
      <c r="F743" s="20" t="s">
        <v>137</v>
      </c>
      <c r="G743" s="20" t="s">
        <v>135</v>
      </c>
      <c r="H743" s="20" t="s">
        <v>138</v>
      </c>
      <c r="I743" s="20" t="s">
        <v>139</v>
      </c>
      <c r="R743" s="21" t="s">
        <v>73</v>
      </c>
      <c r="S743" s="20" t="s">
        <v>417</v>
      </c>
      <c r="T743" s="20" t="s">
        <v>418</v>
      </c>
      <c r="U743" s="20" t="s">
        <v>419</v>
      </c>
      <c r="V743" s="20" t="s">
        <v>420</v>
      </c>
      <c r="W743" s="20" t="s">
        <v>421</v>
      </c>
      <c r="X743" s="20" t="s">
        <v>422</v>
      </c>
      <c r="Y743" s="20" t="s">
        <v>423</v>
      </c>
      <c r="Z743" s="20" t="s">
        <v>424</v>
      </c>
    </row>
    <row r="744" spans="1:27" ht="45" x14ac:dyDescent="0.25">
      <c r="A744" s="21" t="s">
        <v>75</v>
      </c>
      <c r="B744" s="20" t="s">
        <v>135</v>
      </c>
      <c r="C744" s="20" t="s">
        <v>135</v>
      </c>
      <c r="D744" s="20" t="s">
        <v>135</v>
      </c>
      <c r="E744" s="20" t="s">
        <v>136</v>
      </c>
      <c r="F744" s="20" t="s">
        <v>140</v>
      </c>
      <c r="G744" s="20" t="s">
        <v>135</v>
      </c>
      <c r="H744" s="20" t="s">
        <v>135</v>
      </c>
      <c r="I744" s="20" t="s">
        <v>139</v>
      </c>
      <c r="R744" s="21" t="s">
        <v>75</v>
      </c>
      <c r="S744" s="20" t="s">
        <v>425</v>
      </c>
      <c r="T744" s="20" t="s">
        <v>418</v>
      </c>
      <c r="U744" s="20" t="s">
        <v>419</v>
      </c>
      <c r="V744" s="20" t="s">
        <v>426</v>
      </c>
      <c r="W744" s="20" t="s">
        <v>427</v>
      </c>
      <c r="X744" s="20" t="s">
        <v>74</v>
      </c>
      <c r="Y744" s="20" t="s">
        <v>74</v>
      </c>
      <c r="Z744" s="20" t="s">
        <v>424</v>
      </c>
    </row>
    <row r="745" spans="1:27" ht="45" x14ac:dyDescent="0.25">
      <c r="A745" s="21" t="s">
        <v>76</v>
      </c>
      <c r="B745" s="20" t="s">
        <v>135</v>
      </c>
      <c r="C745" s="20" t="s">
        <v>135</v>
      </c>
      <c r="D745" s="20" t="s">
        <v>135</v>
      </c>
      <c r="E745" s="20" t="s">
        <v>135</v>
      </c>
      <c r="F745" s="20" t="s">
        <v>140</v>
      </c>
      <c r="G745" s="20" t="s">
        <v>135</v>
      </c>
      <c r="H745" s="20" t="s">
        <v>135</v>
      </c>
      <c r="I745" s="20" t="s">
        <v>139</v>
      </c>
      <c r="R745" s="21" t="s">
        <v>76</v>
      </c>
      <c r="S745" s="20" t="s">
        <v>425</v>
      </c>
      <c r="T745" s="20" t="s">
        <v>74</v>
      </c>
      <c r="U745" s="20" t="s">
        <v>419</v>
      </c>
      <c r="V745" s="20" t="s">
        <v>74</v>
      </c>
      <c r="W745" s="20" t="s">
        <v>427</v>
      </c>
      <c r="X745" s="20" t="s">
        <v>74</v>
      </c>
      <c r="Y745" s="20" t="s">
        <v>74</v>
      </c>
      <c r="Z745" s="20" t="s">
        <v>424</v>
      </c>
    </row>
    <row r="746" spans="1:27" ht="45" x14ac:dyDescent="0.25">
      <c r="A746" s="21" t="s">
        <v>77</v>
      </c>
      <c r="B746" s="20" t="s">
        <v>135</v>
      </c>
      <c r="C746" s="20" t="s">
        <v>135</v>
      </c>
      <c r="D746" s="20" t="s">
        <v>135</v>
      </c>
      <c r="E746" s="20" t="s">
        <v>135</v>
      </c>
      <c r="F746" s="20" t="s">
        <v>140</v>
      </c>
      <c r="G746" s="20" t="s">
        <v>135</v>
      </c>
      <c r="H746" s="20" t="s">
        <v>135</v>
      </c>
      <c r="I746" s="20" t="s">
        <v>141</v>
      </c>
      <c r="R746" s="21" t="s">
        <v>77</v>
      </c>
      <c r="S746" s="20" t="s">
        <v>74</v>
      </c>
      <c r="T746" s="20" t="s">
        <v>74</v>
      </c>
      <c r="U746" s="20" t="s">
        <v>419</v>
      </c>
      <c r="V746" s="20" t="s">
        <v>74</v>
      </c>
      <c r="W746" s="20" t="s">
        <v>427</v>
      </c>
      <c r="X746" s="20" t="s">
        <v>74</v>
      </c>
      <c r="Y746" s="20" t="s">
        <v>74</v>
      </c>
      <c r="Z746" s="20" t="s">
        <v>424</v>
      </c>
    </row>
    <row r="747" spans="1:27" ht="45" x14ac:dyDescent="0.25">
      <c r="A747" s="21" t="s">
        <v>78</v>
      </c>
      <c r="B747" s="20" t="s">
        <v>135</v>
      </c>
      <c r="C747" s="20" t="s">
        <v>135</v>
      </c>
      <c r="D747" s="20" t="s">
        <v>135</v>
      </c>
      <c r="E747" s="20" t="s">
        <v>135</v>
      </c>
      <c r="F747" s="20" t="s">
        <v>135</v>
      </c>
      <c r="G747" s="20" t="s">
        <v>135</v>
      </c>
      <c r="H747" s="20" t="s">
        <v>135</v>
      </c>
      <c r="I747" s="20" t="s">
        <v>141</v>
      </c>
      <c r="R747" s="21" t="s">
        <v>78</v>
      </c>
      <c r="S747" s="20" t="s">
        <v>74</v>
      </c>
      <c r="T747" s="20" t="s">
        <v>74</v>
      </c>
      <c r="U747" s="20" t="s">
        <v>419</v>
      </c>
      <c r="V747" s="20" t="s">
        <v>74</v>
      </c>
      <c r="W747" s="20" t="s">
        <v>74</v>
      </c>
      <c r="X747" s="20" t="s">
        <v>74</v>
      </c>
      <c r="Y747" s="20" t="s">
        <v>74</v>
      </c>
      <c r="Z747" s="20" t="s">
        <v>424</v>
      </c>
    </row>
    <row r="748" spans="1:27" ht="45" x14ac:dyDescent="0.25">
      <c r="A748" s="21" t="s">
        <v>79</v>
      </c>
      <c r="B748" s="20" t="s">
        <v>135</v>
      </c>
      <c r="C748" s="20" t="s">
        <v>135</v>
      </c>
      <c r="D748" s="20" t="s">
        <v>135</v>
      </c>
      <c r="E748" s="20" t="s">
        <v>135</v>
      </c>
      <c r="F748" s="20" t="s">
        <v>135</v>
      </c>
      <c r="G748" s="20" t="s">
        <v>135</v>
      </c>
      <c r="H748" s="20" t="s">
        <v>135</v>
      </c>
      <c r="I748" s="20" t="s">
        <v>141</v>
      </c>
      <c r="R748" s="21" t="s">
        <v>79</v>
      </c>
      <c r="S748" s="20" t="s">
        <v>74</v>
      </c>
      <c r="T748" s="20" t="s">
        <v>74</v>
      </c>
      <c r="U748" s="20" t="s">
        <v>419</v>
      </c>
      <c r="V748" s="20" t="s">
        <v>74</v>
      </c>
      <c r="W748" s="20" t="s">
        <v>74</v>
      </c>
      <c r="X748" s="20" t="s">
        <v>74</v>
      </c>
      <c r="Y748" s="20" t="s">
        <v>74</v>
      </c>
      <c r="Z748" s="20" t="s">
        <v>424</v>
      </c>
    </row>
    <row r="749" spans="1:27" ht="45" x14ac:dyDescent="0.25">
      <c r="A749" s="21" t="s">
        <v>80</v>
      </c>
      <c r="B749" s="20" t="s">
        <v>135</v>
      </c>
      <c r="C749" s="20" t="s">
        <v>135</v>
      </c>
      <c r="D749" s="20" t="s">
        <v>135</v>
      </c>
      <c r="E749" s="20" t="s">
        <v>135</v>
      </c>
      <c r="F749" s="20" t="s">
        <v>135</v>
      </c>
      <c r="G749" s="20" t="s">
        <v>135</v>
      </c>
      <c r="H749" s="20" t="s">
        <v>135</v>
      </c>
      <c r="I749" s="20" t="s">
        <v>141</v>
      </c>
      <c r="R749" s="21" t="s">
        <v>80</v>
      </c>
      <c r="S749" s="20" t="s">
        <v>74</v>
      </c>
      <c r="T749" s="20" t="s">
        <v>74</v>
      </c>
      <c r="U749" s="20" t="s">
        <v>419</v>
      </c>
      <c r="V749" s="20" t="s">
        <v>74</v>
      </c>
      <c r="W749" s="20" t="s">
        <v>74</v>
      </c>
      <c r="X749" s="20" t="s">
        <v>74</v>
      </c>
      <c r="Y749" s="20" t="s">
        <v>74</v>
      </c>
      <c r="Z749" s="20" t="s">
        <v>424</v>
      </c>
    </row>
    <row r="750" spans="1:27" ht="45" x14ac:dyDescent="0.25">
      <c r="A750" s="21" t="s">
        <v>81</v>
      </c>
      <c r="B750" s="20" t="s">
        <v>135</v>
      </c>
      <c r="C750" s="20" t="s">
        <v>135</v>
      </c>
      <c r="D750" s="20" t="s">
        <v>135</v>
      </c>
      <c r="E750" s="20" t="s">
        <v>135</v>
      </c>
      <c r="F750" s="20" t="s">
        <v>135</v>
      </c>
      <c r="G750" s="20" t="s">
        <v>135</v>
      </c>
      <c r="H750" s="20" t="s">
        <v>135</v>
      </c>
      <c r="I750" s="20" t="s">
        <v>141</v>
      </c>
      <c r="R750" s="21" t="s">
        <v>81</v>
      </c>
      <c r="S750" s="20" t="s">
        <v>74</v>
      </c>
      <c r="T750" s="20" t="s">
        <v>74</v>
      </c>
      <c r="U750" s="20" t="s">
        <v>419</v>
      </c>
      <c r="V750" s="20" t="s">
        <v>74</v>
      </c>
      <c r="W750" s="20" t="s">
        <v>74</v>
      </c>
      <c r="X750" s="20" t="s">
        <v>74</v>
      </c>
      <c r="Y750" s="20" t="s">
        <v>74</v>
      </c>
      <c r="Z750" s="20" t="s">
        <v>424</v>
      </c>
    </row>
    <row r="751" spans="1:27" ht="45" x14ac:dyDescent="0.25">
      <c r="A751" s="21" t="s">
        <v>82</v>
      </c>
      <c r="B751" s="20" t="s">
        <v>135</v>
      </c>
      <c r="C751" s="20" t="s">
        <v>135</v>
      </c>
      <c r="D751" s="20" t="s">
        <v>135</v>
      </c>
      <c r="E751" s="20" t="s">
        <v>135</v>
      </c>
      <c r="F751" s="20" t="s">
        <v>135</v>
      </c>
      <c r="G751" s="20" t="s">
        <v>135</v>
      </c>
      <c r="H751" s="20" t="s">
        <v>135</v>
      </c>
      <c r="I751" s="20" t="s">
        <v>142</v>
      </c>
      <c r="R751" s="21" t="s">
        <v>82</v>
      </c>
      <c r="S751" s="20" t="s">
        <v>74</v>
      </c>
      <c r="T751" s="20" t="s">
        <v>74</v>
      </c>
      <c r="U751" s="20" t="s">
        <v>74</v>
      </c>
      <c r="V751" s="20" t="s">
        <v>74</v>
      </c>
      <c r="W751" s="20" t="s">
        <v>74</v>
      </c>
      <c r="X751" s="20" t="s">
        <v>74</v>
      </c>
      <c r="Y751" s="20" t="s">
        <v>74</v>
      </c>
      <c r="Z751" s="20" t="s">
        <v>424</v>
      </c>
    </row>
    <row r="752" spans="1:27" ht="45" x14ac:dyDescent="0.25">
      <c r="A752" s="21" t="s">
        <v>83</v>
      </c>
      <c r="B752" s="20" t="s">
        <v>135</v>
      </c>
      <c r="C752" s="20" t="s">
        <v>135</v>
      </c>
      <c r="D752" s="20" t="s">
        <v>135</v>
      </c>
      <c r="E752" s="20" t="s">
        <v>135</v>
      </c>
      <c r="F752" s="20" t="s">
        <v>135</v>
      </c>
      <c r="G752" s="20" t="s">
        <v>135</v>
      </c>
      <c r="H752" s="20" t="s">
        <v>135</v>
      </c>
      <c r="I752" s="20" t="s">
        <v>143</v>
      </c>
      <c r="R752" s="21" t="s">
        <v>83</v>
      </c>
      <c r="S752" s="20" t="s">
        <v>74</v>
      </c>
      <c r="T752" s="20" t="s">
        <v>74</v>
      </c>
      <c r="U752" s="20" t="s">
        <v>74</v>
      </c>
      <c r="V752" s="20" t="s">
        <v>74</v>
      </c>
      <c r="W752" s="20" t="s">
        <v>74</v>
      </c>
      <c r="X752" s="20" t="s">
        <v>74</v>
      </c>
      <c r="Y752" s="20" t="s">
        <v>74</v>
      </c>
      <c r="Z752" s="20" t="s">
        <v>424</v>
      </c>
    </row>
    <row r="753" spans="1:30" ht="45" x14ac:dyDescent="0.25">
      <c r="A753" s="21" t="s">
        <v>84</v>
      </c>
      <c r="B753" s="20" t="s">
        <v>135</v>
      </c>
      <c r="C753" s="20" t="s">
        <v>135</v>
      </c>
      <c r="D753" s="20" t="s">
        <v>135</v>
      </c>
      <c r="E753" s="20" t="s">
        <v>135</v>
      </c>
      <c r="F753" s="20" t="s">
        <v>135</v>
      </c>
      <c r="G753" s="20" t="s">
        <v>135</v>
      </c>
      <c r="H753" s="20" t="s">
        <v>135</v>
      </c>
      <c r="I753" s="20" t="s">
        <v>135</v>
      </c>
      <c r="R753" s="21" t="s">
        <v>84</v>
      </c>
      <c r="S753" s="20" t="s">
        <v>74</v>
      </c>
      <c r="T753" s="20" t="s">
        <v>74</v>
      </c>
      <c r="U753" s="20" t="s">
        <v>74</v>
      </c>
      <c r="V753" s="20" t="s">
        <v>74</v>
      </c>
      <c r="W753" s="20" t="s">
        <v>74</v>
      </c>
      <c r="X753" s="20" t="s">
        <v>74</v>
      </c>
      <c r="Y753" s="20" t="s">
        <v>74</v>
      </c>
      <c r="Z753" s="20" t="s">
        <v>424</v>
      </c>
    </row>
    <row r="755" spans="1:30" ht="30" x14ac:dyDescent="0.25">
      <c r="A755" s="20" t="s">
        <v>86</v>
      </c>
      <c r="B755" s="21" t="s">
        <v>51</v>
      </c>
      <c r="C755" s="21" t="s">
        <v>52</v>
      </c>
      <c r="D755" s="21" t="s">
        <v>53</v>
      </c>
      <c r="E755" s="21" t="s">
        <v>54</v>
      </c>
      <c r="F755" s="21" t="s">
        <v>55</v>
      </c>
      <c r="G755" s="21" t="s">
        <v>56</v>
      </c>
      <c r="H755" s="21" t="s">
        <v>57</v>
      </c>
      <c r="I755" s="21" t="s">
        <v>58</v>
      </c>
      <c r="R755" s="20" t="s">
        <v>86</v>
      </c>
      <c r="S755" s="21" t="s">
        <v>51</v>
      </c>
      <c r="T755" s="21" t="s">
        <v>52</v>
      </c>
      <c r="U755" s="21" t="s">
        <v>53</v>
      </c>
      <c r="V755" s="21" t="s">
        <v>54</v>
      </c>
      <c r="W755" s="21" t="s">
        <v>55</v>
      </c>
      <c r="X755" s="21" t="s">
        <v>56</v>
      </c>
      <c r="Y755" s="21" t="s">
        <v>57</v>
      </c>
      <c r="Z755" s="21" t="s">
        <v>58</v>
      </c>
    </row>
    <row r="756" spans="1:30" x14ac:dyDescent="0.25">
      <c r="A756" s="21" t="s">
        <v>73</v>
      </c>
      <c r="B756" s="20">
        <v>8720</v>
      </c>
      <c r="C756" s="20">
        <v>8850</v>
      </c>
      <c r="D756" s="20">
        <v>0</v>
      </c>
      <c r="E756" s="20">
        <v>3660</v>
      </c>
      <c r="F756" s="20">
        <v>8940</v>
      </c>
      <c r="G756" s="20">
        <v>0</v>
      </c>
      <c r="H756" s="20">
        <v>12940</v>
      </c>
      <c r="I756" s="20">
        <v>20390</v>
      </c>
      <c r="R756" s="21" t="s">
        <v>73</v>
      </c>
      <c r="S756" s="20">
        <v>2950.4</v>
      </c>
      <c r="T756" s="20">
        <v>2297.4</v>
      </c>
      <c r="U756" s="20">
        <v>33834.5</v>
      </c>
      <c r="V756" s="20">
        <v>2023.3</v>
      </c>
      <c r="W756" s="20">
        <v>2980.9</v>
      </c>
      <c r="X756" s="20">
        <v>1492.1</v>
      </c>
      <c r="Y756" s="20">
        <v>2124.8000000000002</v>
      </c>
      <c r="Z756" s="20">
        <v>3109.4</v>
      </c>
    </row>
    <row r="757" spans="1:30" x14ac:dyDescent="0.25">
      <c r="A757" s="21" t="s">
        <v>75</v>
      </c>
      <c r="B757" s="20">
        <v>0</v>
      </c>
      <c r="C757" s="20">
        <v>0</v>
      </c>
      <c r="D757" s="20">
        <v>0</v>
      </c>
      <c r="E757" s="20">
        <v>3660</v>
      </c>
      <c r="F757" s="20">
        <v>2600</v>
      </c>
      <c r="G757" s="20">
        <v>0</v>
      </c>
      <c r="H757" s="20">
        <v>0</v>
      </c>
      <c r="I757" s="20">
        <v>20390</v>
      </c>
      <c r="R757" s="21" t="s">
        <v>75</v>
      </c>
      <c r="S757" s="20">
        <v>44</v>
      </c>
      <c r="T757" s="20">
        <v>2297.4</v>
      </c>
      <c r="U757" s="20">
        <v>33834.5</v>
      </c>
      <c r="V757" s="20">
        <v>1282.3</v>
      </c>
      <c r="W757" s="20">
        <v>879.7</v>
      </c>
      <c r="X757" s="20">
        <v>0</v>
      </c>
      <c r="Y757" s="20">
        <v>0</v>
      </c>
      <c r="Z757" s="20">
        <v>3109.4</v>
      </c>
    </row>
    <row r="758" spans="1:30" x14ac:dyDescent="0.25">
      <c r="A758" s="21" t="s">
        <v>76</v>
      </c>
      <c r="B758" s="20">
        <v>0</v>
      </c>
      <c r="C758" s="20">
        <v>0</v>
      </c>
      <c r="D758" s="20">
        <v>0</v>
      </c>
      <c r="E758" s="20">
        <v>0</v>
      </c>
      <c r="F758" s="20">
        <v>2600</v>
      </c>
      <c r="G758" s="20">
        <v>0</v>
      </c>
      <c r="H758" s="20">
        <v>0</v>
      </c>
      <c r="I758" s="20">
        <v>20390</v>
      </c>
      <c r="R758" s="21" t="s">
        <v>76</v>
      </c>
      <c r="S758" s="20">
        <v>44</v>
      </c>
      <c r="T758" s="20">
        <v>0</v>
      </c>
      <c r="U758" s="20">
        <v>33834.5</v>
      </c>
      <c r="V758" s="20">
        <v>0</v>
      </c>
      <c r="W758" s="20">
        <v>879.7</v>
      </c>
      <c r="X758" s="20">
        <v>0</v>
      </c>
      <c r="Y758" s="20">
        <v>0</v>
      </c>
      <c r="Z758" s="20">
        <v>3109.4</v>
      </c>
    </row>
    <row r="759" spans="1:30" x14ac:dyDescent="0.25">
      <c r="A759" s="21" t="s">
        <v>77</v>
      </c>
      <c r="B759" s="20">
        <v>0</v>
      </c>
      <c r="C759" s="20">
        <v>0</v>
      </c>
      <c r="D759" s="20">
        <v>0</v>
      </c>
      <c r="E759" s="20">
        <v>0</v>
      </c>
      <c r="F759" s="20">
        <v>2600</v>
      </c>
      <c r="G759" s="20">
        <v>0</v>
      </c>
      <c r="H759" s="20">
        <v>0</v>
      </c>
      <c r="I759" s="20">
        <v>13730</v>
      </c>
      <c r="R759" s="21" t="s">
        <v>77</v>
      </c>
      <c r="S759" s="20">
        <v>0</v>
      </c>
      <c r="T759" s="20">
        <v>0</v>
      </c>
      <c r="U759" s="20">
        <v>33834.5</v>
      </c>
      <c r="V759" s="20">
        <v>0</v>
      </c>
      <c r="W759" s="20">
        <v>879.7</v>
      </c>
      <c r="X759" s="20">
        <v>0</v>
      </c>
      <c r="Y759" s="20">
        <v>0</v>
      </c>
      <c r="Z759" s="20">
        <v>3109.4</v>
      </c>
    </row>
    <row r="760" spans="1:30" x14ac:dyDescent="0.25">
      <c r="A760" s="21" t="s">
        <v>78</v>
      </c>
      <c r="B760" s="20">
        <v>0</v>
      </c>
      <c r="C760" s="20">
        <v>0</v>
      </c>
      <c r="D760" s="20">
        <v>0</v>
      </c>
      <c r="E760" s="20">
        <v>0</v>
      </c>
      <c r="F760" s="20">
        <v>0</v>
      </c>
      <c r="G760" s="20">
        <v>0</v>
      </c>
      <c r="H760" s="20">
        <v>0</v>
      </c>
      <c r="I760" s="20">
        <v>13730</v>
      </c>
      <c r="R760" s="21" t="s">
        <v>78</v>
      </c>
      <c r="S760" s="20">
        <v>0</v>
      </c>
      <c r="T760" s="20">
        <v>0</v>
      </c>
      <c r="U760" s="20">
        <v>33834.5</v>
      </c>
      <c r="V760" s="20">
        <v>0</v>
      </c>
      <c r="W760" s="20">
        <v>0</v>
      </c>
      <c r="X760" s="20">
        <v>0</v>
      </c>
      <c r="Y760" s="20">
        <v>0</v>
      </c>
      <c r="Z760" s="20">
        <v>3109.4</v>
      </c>
    </row>
    <row r="761" spans="1:30" x14ac:dyDescent="0.25">
      <c r="A761" s="21" t="s">
        <v>79</v>
      </c>
      <c r="B761" s="20">
        <v>0</v>
      </c>
      <c r="C761" s="20">
        <v>0</v>
      </c>
      <c r="D761" s="20">
        <v>0</v>
      </c>
      <c r="E761" s="20">
        <v>0</v>
      </c>
      <c r="F761" s="20">
        <v>0</v>
      </c>
      <c r="G761" s="20">
        <v>0</v>
      </c>
      <c r="H761" s="20">
        <v>0</v>
      </c>
      <c r="I761" s="20">
        <v>13730</v>
      </c>
      <c r="R761" s="21" t="s">
        <v>79</v>
      </c>
      <c r="S761" s="20">
        <v>0</v>
      </c>
      <c r="T761" s="20">
        <v>0</v>
      </c>
      <c r="U761" s="20">
        <v>33834.5</v>
      </c>
      <c r="V761" s="20">
        <v>0</v>
      </c>
      <c r="W761" s="20">
        <v>0</v>
      </c>
      <c r="X761" s="20">
        <v>0</v>
      </c>
      <c r="Y761" s="20">
        <v>0</v>
      </c>
      <c r="Z761" s="20">
        <v>3109.4</v>
      </c>
    </row>
    <row r="762" spans="1:30" x14ac:dyDescent="0.25">
      <c r="A762" s="21" t="s">
        <v>80</v>
      </c>
      <c r="B762" s="20">
        <v>0</v>
      </c>
      <c r="C762" s="20">
        <v>0</v>
      </c>
      <c r="D762" s="20">
        <v>0</v>
      </c>
      <c r="E762" s="20">
        <v>0</v>
      </c>
      <c r="F762" s="20">
        <v>0</v>
      </c>
      <c r="G762" s="20">
        <v>0</v>
      </c>
      <c r="H762" s="20">
        <v>0</v>
      </c>
      <c r="I762" s="20">
        <v>13730</v>
      </c>
      <c r="R762" s="21" t="s">
        <v>80</v>
      </c>
      <c r="S762" s="20">
        <v>0</v>
      </c>
      <c r="T762" s="20">
        <v>0</v>
      </c>
      <c r="U762" s="20">
        <v>33834.5</v>
      </c>
      <c r="V762" s="20">
        <v>0</v>
      </c>
      <c r="W762" s="20">
        <v>0</v>
      </c>
      <c r="X762" s="20">
        <v>0</v>
      </c>
      <c r="Y762" s="20">
        <v>0</v>
      </c>
      <c r="Z762" s="20">
        <v>3109.4</v>
      </c>
    </row>
    <row r="763" spans="1:30" x14ac:dyDescent="0.25">
      <c r="A763" s="21" t="s">
        <v>81</v>
      </c>
      <c r="B763" s="20">
        <v>0</v>
      </c>
      <c r="C763" s="20">
        <v>0</v>
      </c>
      <c r="D763" s="20">
        <v>0</v>
      </c>
      <c r="E763" s="20">
        <v>0</v>
      </c>
      <c r="F763" s="20">
        <v>0</v>
      </c>
      <c r="G763" s="20">
        <v>0</v>
      </c>
      <c r="H763" s="20">
        <v>0</v>
      </c>
      <c r="I763" s="20">
        <v>13730</v>
      </c>
      <c r="R763" s="21" t="s">
        <v>81</v>
      </c>
      <c r="S763" s="20">
        <v>0</v>
      </c>
      <c r="T763" s="20">
        <v>0</v>
      </c>
      <c r="U763" s="20">
        <v>33834.5</v>
      </c>
      <c r="V763" s="20">
        <v>0</v>
      </c>
      <c r="W763" s="20">
        <v>0</v>
      </c>
      <c r="X763" s="20">
        <v>0</v>
      </c>
      <c r="Y763" s="20">
        <v>0</v>
      </c>
      <c r="Z763" s="20">
        <v>3109.4</v>
      </c>
    </row>
    <row r="764" spans="1:30" x14ac:dyDescent="0.25">
      <c r="A764" s="21" t="s">
        <v>82</v>
      </c>
      <c r="B764" s="20">
        <v>0</v>
      </c>
      <c r="C764" s="20">
        <v>0</v>
      </c>
      <c r="D764" s="20">
        <v>0</v>
      </c>
      <c r="E764" s="20">
        <v>0</v>
      </c>
      <c r="F764" s="20">
        <v>0</v>
      </c>
      <c r="G764" s="20">
        <v>0</v>
      </c>
      <c r="H764" s="20">
        <v>0</v>
      </c>
      <c r="I764" s="20">
        <v>13600</v>
      </c>
      <c r="R764" s="21" t="s">
        <v>82</v>
      </c>
      <c r="S764" s="20">
        <v>0</v>
      </c>
      <c r="T764" s="20">
        <v>0</v>
      </c>
      <c r="U764" s="20">
        <v>0</v>
      </c>
      <c r="V764" s="20">
        <v>0</v>
      </c>
      <c r="W764" s="20">
        <v>0</v>
      </c>
      <c r="X764" s="20">
        <v>0</v>
      </c>
      <c r="Y764" s="20">
        <v>0</v>
      </c>
      <c r="Z764" s="20">
        <v>3109.4</v>
      </c>
    </row>
    <row r="765" spans="1:30" x14ac:dyDescent="0.25">
      <c r="A765" s="21" t="s">
        <v>83</v>
      </c>
      <c r="B765" s="20">
        <v>0</v>
      </c>
      <c r="C765" s="20">
        <v>0</v>
      </c>
      <c r="D765" s="20">
        <v>0</v>
      </c>
      <c r="E765" s="20">
        <v>0</v>
      </c>
      <c r="F765" s="20">
        <v>0</v>
      </c>
      <c r="G765" s="20">
        <v>0</v>
      </c>
      <c r="H765" s="20">
        <v>0</v>
      </c>
      <c r="I765" s="20">
        <v>9190</v>
      </c>
      <c r="R765" s="21" t="s">
        <v>83</v>
      </c>
      <c r="S765" s="20">
        <v>0</v>
      </c>
      <c r="T765" s="20">
        <v>0</v>
      </c>
      <c r="U765" s="20">
        <v>0</v>
      </c>
      <c r="V765" s="20">
        <v>0</v>
      </c>
      <c r="W765" s="20">
        <v>0</v>
      </c>
      <c r="X765" s="20">
        <v>0</v>
      </c>
      <c r="Y765" s="20">
        <v>0</v>
      </c>
      <c r="Z765" s="20">
        <v>3109.4</v>
      </c>
    </row>
    <row r="766" spans="1:30" x14ac:dyDescent="0.25">
      <c r="A766" s="21" t="s">
        <v>84</v>
      </c>
      <c r="B766" s="20">
        <v>0</v>
      </c>
      <c r="C766" s="20">
        <v>0</v>
      </c>
      <c r="D766" s="20">
        <v>0</v>
      </c>
      <c r="E766" s="20">
        <v>0</v>
      </c>
      <c r="F766" s="20">
        <v>0</v>
      </c>
      <c r="G766" s="20">
        <v>0</v>
      </c>
      <c r="H766" s="20">
        <v>0</v>
      </c>
      <c r="I766" s="20">
        <v>0</v>
      </c>
      <c r="R766" s="21" t="s">
        <v>84</v>
      </c>
      <c r="S766" s="20">
        <v>0</v>
      </c>
      <c r="T766" s="20">
        <v>0</v>
      </c>
      <c r="U766" s="20">
        <v>0</v>
      </c>
      <c r="V766" s="20">
        <v>0</v>
      </c>
      <c r="W766" s="20">
        <v>0</v>
      </c>
      <c r="X766" s="20">
        <v>0</v>
      </c>
      <c r="Y766" s="20">
        <v>0</v>
      </c>
      <c r="Z766" s="20">
        <v>3109.4</v>
      </c>
    </row>
    <row r="768" spans="1:30" ht="30" x14ac:dyDescent="0.25">
      <c r="A768" s="20" t="s">
        <v>87</v>
      </c>
      <c r="B768" s="21" t="s">
        <v>51</v>
      </c>
      <c r="C768" s="21" t="s">
        <v>52</v>
      </c>
      <c r="D768" s="21" t="s">
        <v>53</v>
      </c>
      <c r="E768" s="21" t="s">
        <v>54</v>
      </c>
      <c r="F768" s="21" t="s">
        <v>55</v>
      </c>
      <c r="G768" s="21" t="s">
        <v>56</v>
      </c>
      <c r="H768" s="21" t="s">
        <v>57</v>
      </c>
      <c r="I768" s="21" t="s">
        <v>58</v>
      </c>
      <c r="J768" s="21" t="s">
        <v>88</v>
      </c>
      <c r="K768" s="21" t="s">
        <v>89</v>
      </c>
      <c r="L768" s="21" t="s">
        <v>90</v>
      </c>
      <c r="M768" s="21" t="s">
        <v>91</v>
      </c>
      <c r="R768" s="20" t="s">
        <v>87</v>
      </c>
      <c r="S768" s="21" t="s">
        <v>51</v>
      </c>
      <c r="T768" s="21" t="s">
        <v>52</v>
      </c>
      <c r="U768" s="21" t="s">
        <v>53</v>
      </c>
      <c r="V768" s="21" t="s">
        <v>54</v>
      </c>
      <c r="W768" s="21" t="s">
        <v>55</v>
      </c>
      <c r="X768" s="21" t="s">
        <v>56</v>
      </c>
      <c r="Y768" s="21" t="s">
        <v>57</v>
      </c>
      <c r="Z768" s="21" t="s">
        <v>58</v>
      </c>
      <c r="AA768" s="21" t="s">
        <v>88</v>
      </c>
      <c r="AB768" s="21" t="s">
        <v>89</v>
      </c>
      <c r="AC768" s="21" t="s">
        <v>90</v>
      </c>
      <c r="AD768" s="21" t="s">
        <v>91</v>
      </c>
    </row>
    <row r="769" spans="1:30" x14ac:dyDescent="0.25">
      <c r="A769" s="21" t="s">
        <v>60</v>
      </c>
      <c r="B769" s="20">
        <v>0</v>
      </c>
      <c r="C769" s="20">
        <v>0</v>
      </c>
      <c r="D769" s="20">
        <v>0</v>
      </c>
      <c r="E769" s="20">
        <v>0</v>
      </c>
      <c r="F769" s="20">
        <v>0</v>
      </c>
      <c r="G769" s="20">
        <v>0</v>
      </c>
      <c r="H769" s="20">
        <v>0</v>
      </c>
      <c r="I769" s="20">
        <v>13600</v>
      </c>
      <c r="J769" s="20">
        <v>13600</v>
      </c>
      <c r="K769" s="20">
        <v>13600</v>
      </c>
      <c r="L769" s="20">
        <v>0</v>
      </c>
      <c r="M769" s="20">
        <v>0</v>
      </c>
      <c r="R769" s="21" t="s">
        <v>60</v>
      </c>
      <c r="S769" s="20">
        <v>0</v>
      </c>
      <c r="T769" s="20">
        <v>0</v>
      </c>
      <c r="U769" s="20">
        <v>33834.5</v>
      </c>
      <c r="V769" s="20">
        <v>0</v>
      </c>
      <c r="W769" s="20">
        <v>0</v>
      </c>
      <c r="X769" s="20">
        <v>1492.1</v>
      </c>
      <c r="Y769" s="20">
        <v>0</v>
      </c>
      <c r="Z769" s="20">
        <v>3109.4</v>
      </c>
      <c r="AA769" s="20">
        <v>38436.1</v>
      </c>
      <c r="AB769" s="20">
        <v>13600</v>
      </c>
      <c r="AC769" s="20">
        <v>-24836.1</v>
      </c>
      <c r="AD769" s="20">
        <v>-182.62</v>
      </c>
    </row>
    <row r="770" spans="1:30" x14ac:dyDescent="0.25">
      <c r="A770" s="21" t="s">
        <v>61</v>
      </c>
      <c r="B770" s="20">
        <v>0</v>
      </c>
      <c r="C770" s="20">
        <v>0</v>
      </c>
      <c r="D770" s="20">
        <v>0</v>
      </c>
      <c r="E770" s="20">
        <v>0</v>
      </c>
      <c r="F770" s="20">
        <v>2600</v>
      </c>
      <c r="G770" s="20">
        <v>0</v>
      </c>
      <c r="H770" s="20">
        <v>0</v>
      </c>
      <c r="I770" s="20">
        <v>20390</v>
      </c>
      <c r="J770" s="20">
        <v>22990</v>
      </c>
      <c r="K770" s="20">
        <v>22990</v>
      </c>
      <c r="L770" s="20">
        <v>0</v>
      </c>
      <c r="M770" s="20">
        <v>0</v>
      </c>
      <c r="R770" s="21" t="s">
        <v>61</v>
      </c>
      <c r="S770" s="20">
        <v>0</v>
      </c>
      <c r="T770" s="20">
        <v>2297.4</v>
      </c>
      <c r="U770" s="20">
        <v>33834.5</v>
      </c>
      <c r="V770" s="20">
        <v>0</v>
      </c>
      <c r="W770" s="20">
        <v>879.7</v>
      </c>
      <c r="X770" s="20">
        <v>1492.1</v>
      </c>
      <c r="Y770" s="20">
        <v>0</v>
      </c>
      <c r="Z770" s="20">
        <v>3109.4</v>
      </c>
      <c r="AA770" s="20">
        <v>41613.199999999997</v>
      </c>
      <c r="AB770" s="20">
        <v>22990</v>
      </c>
      <c r="AC770" s="20">
        <v>-18623.2</v>
      </c>
      <c r="AD770" s="20">
        <v>-81.010000000000005</v>
      </c>
    </row>
    <row r="771" spans="1:30" x14ac:dyDescent="0.25">
      <c r="A771" s="21" t="s">
        <v>62</v>
      </c>
      <c r="B771" s="20">
        <v>0</v>
      </c>
      <c r="C771" s="20">
        <v>0</v>
      </c>
      <c r="D771" s="20">
        <v>0</v>
      </c>
      <c r="E771" s="20">
        <v>3660</v>
      </c>
      <c r="F771" s="20">
        <v>8940</v>
      </c>
      <c r="G771" s="20">
        <v>0</v>
      </c>
      <c r="H771" s="20">
        <v>0</v>
      </c>
      <c r="I771" s="20">
        <v>20390</v>
      </c>
      <c r="J771" s="20">
        <v>32990</v>
      </c>
      <c r="K771" s="20">
        <v>32990</v>
      </c>
      <c r="L771" s="20">
        <v>0</v>
      </c>
      <c r="M771" s="20">
        <v>0</v>
      </c>
      <c r="R771" s="21" t="s">
        <v>62</v>
      </c>
      <c r="S771" s="20">
        <v>0</v>
      </c>
      <c r="T771" s="20">
        <v>2297.4</v>
      </c>
      <c r="U771" s="20">
        <v>33834.5</v>
      </c>
      <c r="V771" s="20">
        <v>1282.3</v>
      </c>
      <c r="W771" s="20">
        <v>2980.9</v>
      </c>
      <c r="X771" s="20">
        <v>1492.1</v>
      </c>
      <c r="Y771" s="20">
        <v>0</v>
      </c>
      <c r="Z771" s="20">
        <v>3109.4</v>
      </c>
      <c r="AA771" s="20">
        <v>44996.7</v>
      </c>
      <c r="AB771" s="20">
        <v>32990</v>
      </c>
      <c r="AC771" s="20">
        <v>-12006.7</v>
      </c>
      <c r="AD771" s="20">
        <v>-36.39</v>
      </c>
    </row>
    <row r="772" spans="1:30" x14ac:dyDescent="0.25">
      <c r="A772" s="21" t="s">
        <v>63</v>
      </c>
      <c r="B772" s="20">
        <v>8720</v>
      </c>
      <c r="C772" s="20">
        <v>0</v>
      </c>
      <c r="D772" s="20">
        <v>0</v>
      </c>
      <c r="E772" s="20">
        <v>3660</v>
      </c>
      <c r="F772" s="20">
        <v>8940</v>
      </c>
      <c r="G772" s="20">
        <v>0</v>
      </c>
      <c r="H772" s="20">
        <v>12940</v>
      </c>
      <c r="I772" s="20">
        <v>13730</v>
      </c>
      <c r="J772" s="20">
        <v>47990</v>
      </c>
      <c r="K772" s="20">
        <v>47990</v>
      </c>
      <c r="L772" s="20">
        <v>0</v>
      </c>
      <c r="M772" s="20">
        <v>0</v>
      </c>
      <c r="R772" s="21" t="s">
        <v>63</v>
      </c>
      <c r="S772" s="20">
        <v>2950.4</v>
      </c>
      <c r="T772" s="20">
        <v>2297.4</v>
      </c>
      <c r="U772" s="20">
        <v>33834.5</v>
      </c>
      <c r="V772" s="20">
        <v>1282.3</v>
      </c>
      <c r="W772" s="20">
        <v>2980.9</v>
      </c>
      <c r="X772" s="20">
        <v>1492.1</v>
      </c>
      <c r="Y772" s="20">
        <v>2124.8000000000002</v>
      </c>
      <c r="Z772" s="20">
        <v>3109.4</v>
      </c>
      <c r="AA772" s="20">
        <v>50071.9</v>
      </c>
      <c r="AB772" s="20">
        <v>47990</v>
      </c>
      <c r="AC772" s="20">
        <v>-2081.9</v>
      </c>
      <c r="AD772" s="20">
        <v>-4.34</v>
      </c>
    </row>
    <row r="773" spans="1:30" x14ac:dyDescent="0.25">
      <c r="A773" s="21" t="s">
        <v>64</v>
      </c>
      <c r="B773" s="20">
        <v>0</v>
      </c>
      <c r="C773" s="20">
        <v>0</v>
      </c>
      <c r="D773" s="20">
        <v>0</v>
      </c>
      <c r="E773" s="20">
        <v>0</v>
      </c>
      <c r="F773" s="20">
        <v>2600</v>
      </c>
      <c r="G773" s="20">
        <v>0</v>
      </c>
      <c r="H773" s="20">
        <v>0</v>
      </c>
      <c r="I773" s="20">
        <v>9190</v>
      </c>
      <c r="J773" s="20">
        <v>11790</v>
      </c>
      <c r="K773" s="20">
        <v>11790</v>
      </c>
      <c r="L773" s="20">
        <v>0</v>
      </c>
      <c r="M773" s="20">
        <v>0</v>
      </c>
      <c r="R773" s="21" t="s">
        <v>64</v>
      </c>
      <c r="S773" s="20">
        <v>0</v>
      </c>
      <c r="T773" s="20">
        <v>0</v>
      </c>
      <c r="U773" s="20">
        <v>33834.5</v>
      </c>
      <c r="V773" s="20">
        <v>0</v>
      </c>
      <c r="W773" s="20">
        <v>879.7</v>
      </c>
      <c r="X773" s="20">
        <v>0</v>
      </c>
      <c r="Y773" s="20">
        <v>0</v>
      </c>
      <c r="Z773" s="20">
        <v>3109.4</v>
      </c>
      <c r="AA773" s="20">
        <v>37823.699999999997</v>
      </c>
      <c r="AB773" s="20">
        <v>11790</v>
      </c>
      <c r="AC773" s="20">
        <v>-26033.7</v>
      </c>
      <c r="AD773" s="20">
        <v>-220.81</v>
      </c>
    </row>
    <row r="774" spans="1:30" x14ac:dyDescent="0.25">
      <c r="A774" s="21" t="s">
        <v>65</v>
      </c>
      <c r="B774" s="20">
        <v>8720</v>
      </c>
      <c r="C774" s="20">
        <v>8850</v>
      </c>
      <c r="D774" s="20">
        <v>0</v>
      </c>
      <c r="E774" s="20">
        <v>3660</v>
      </c>
      <c r="F774" s="20">
        <v>8940</v>
      </c>
      <c r="G774" s="20">
        <v>0</v>
      </c>
      <c r="H774" s="20">
        <v>0</v>
      </c>
      <c r="I774" s="20">
        <v>13730</v>
      </c>
      <c r="J774" s="20">
        <v>43900</v>
      </c>
      <c r="K774" s="20">
        <v>43900</v>
      </c>
      <c r="L774" s="20">
        <v>0</v>
      </c>
      <c r="M774" s="20">
        <v>0</v>
      </c>
      <c r="R774" s="21" t="s">
        <v>65</v>
      </c>
      <c r="S774" s="20">
        <v>2950.4</v>
      </c>
      <c r="T774" s="20">
        <v>2297.4</v>
      </c>
      <c r="U774" s="20">
        <v>33834.5</v>
      </c>
      <c r="V774" s="20">
        <v>2023.3</v>
      </c>
      <c r="W774" s="20">
        <v>2980.9</v>
      </c>
      <c r="X774" s="20">
        <v>1492.1</v>
      </c>
      <c r="Y774" s="20">
        <v>0</v>
      </c>
      <c r="Z774" s="20">
        <v>3109.4</v>
      </c>
      <c r="AA774" s="20">
        <v>48688</v>
      </c>
      <c r="AB774" s="20">
        <v>43900</v>
      </c>
      <c r="AC774" s="20">
        <v>-4788</v>
      </c>
      <c r="AD774" s="20">
        <v>-10.91</v>
      </c>
    </row>
    <row r="775" spans="1:30" x14ac:dyDescent="0.25">
      <c r="A775" s="21" t="s">
        <v>66</v>
      </c>
      <c r="B775" s="20">
        <v>0</v>
      </c>
      <c r="C775" s="20">
        <v>0</v>
      </c>
      <c r="D775" s="20">
        <v>0</v>
      </c>
      <c r="E775" s="20">
        <v>0</v>
      </c>
      <c r="F775" s="20">
        <v>0</v>
      </c>
      <c r="G775" s="20">
        <v>0</v>
      </c>
      <c r="H775" s="20">
        <v>0</v>
      </c>
      <c r="I775" s="20">
        <v>20390</v>
      </c>
      <c r="J775" s="20">
        <v>20390</v>
      </c>
      <c r="K775" s="20">
        <v>20390</v>
      </c>
      <c r="L775" s="20">
        <v>0</v>
      </c>
      <c r="M775" s="20">
        <v>0</v>
      </c>
      <c r="R775" s="21" t="s">
        <v>66</v>
      </c>
      <c r="S775" s="20">
        <v>0</v>
      </c>
      <c r="T775" s="20">
        <v>2297.4</v>
      </c>
      <c r="U775" s="20">
        <v>33834.5</v>
      </c>
      <c r="V775" s="20">
        <v>0</v>
      </c>
      <c r="W775" s="20">
        <v>0</v>
      </c>
      <c r="X775" s="20">
        <v>1492.1</v>
      </c>
      <c r="Y775" s="20">
        <v>0</v>
      </c>
      <c r="Z775" s="20">
        <v>3109.4</v>
      </c>
      <c r="AA775" s="20">
        <v>40733.5</v>
      </c>
      <c r="AB775" s="20">
        <v>20390</v>
      </c>
      <c r="AC775" s="20">
        <v>-20343.5</v>
      </c>
      <c r="AD775" s="20">
        <v>-99.77</v>
      </c>
    </row>
    <row r="776" spans="1:30" x14ac:dyDescent="0.25">
      <c r="A776" s="21" t="s">
        <v>67</v>
      </c>
      <c r="B776" s="20">
        <v>0</v>
      </c>
      <c r="C776" s="20">
        <v>0</v>
      </c>
      <c r="D776" s="20">
        <v>0</v>
      </c>
      <c r="E776" s="20">
        <v>0</v>
      </c>
      <c r="F776" s="20">
        <v>0</v>
      </c>
      <c r="G776" s="20">
        <v>0</v>
      </c>
      <c r="H776" s="20">
        <v>0</v>
      </c>
      <c r="I776" s="20">
        <v>13730</v>
      </c>
      <c r="J776" s="20">
        <v>13730</v>
      </c>
      <c r="K776" s="20">
        <v>13730</v>
      </c>
      <c r="L776" s="20">
        <v>0</v>
      </c>
      <c r="M776" s="20">
        <v>0</v>
      </c>
      <c r="R776" s="21" t="s">
        <v>67</v>
      </c>
      <c r="S776" s="20">
        <v>44</v>
      </c>
      <c r="T776" s="20">
        <v>0</v>
      </c>
      <c r="U776" s="20">
        <v>33834.5</v>
      </c>
      <c r="V776" s="20">
        <v>0</v>
      </c>
      <c r="W776" s="20">
        <v>0</v>
      </c>
      <c r="X776" s="20">
        <v>1492.1</v>
      </c>
      <c r="Y776" s="20">
        <v>0</v>
      </c>
      <c r="Z776" s="20">
        <v>3109.4</v>
      </c>
      <c r="AA776" s="20">
        <v>38480.1</v>
      </c>
      <c r="AB776" s="20">
        <v>13730</v>
      </c>
      <c r="AC776" s="20">
        <v>-24750.1</v>
      </c>
      <c r="AD776" s="20">
        <v>-180.26</v>
      </c>
    </row>
    <row r="777" spans="1:30" x14ac:dyDescent="0.25">
      <c r="A777" s="21" t="s">
        <v>68</v>
      </c>
      <c r="B777" s="20">
        <v>0</v>
      </c>
      <c r="C777" s="20">
        <v>0</v>
      </c>
      <c r="D777" s="20">
        <v>0</v>
      </c>
      <c r="E777" s="20">
        <v>0</v>
      </c>
      <c r="F777" s="20">
        <v>2600</v>
      </c>
      <c r="G777" s="20">
        <v>0</v>
      </c>
      <c r="H777" s="20">
        <v>12940</v>
      </c>
      <c r="I777" s="20">
        <v>13730</v>
      </c>
      <c r="J777" s="20">
        <v>29270</v>
      </c>
      <c r="K777" s="20">
        <v>29270</v>
      </c>
      <c r="L777" s="20">
        <v>0</v>
      </c>
      <c r="M777" s="20">
        <v>0</v>
      </c>
      <c r="R777" s="21" t="s">
        <v>68</v>
      </c>
      <c r="S777" s="20">
        <v>0</v>
      </c>
      <c r="T777" s="20">
        <v>2297.4</v>
      </c>
      <c r="U777" s="20">
        <v>33834.5</v>
      </c>
      <c r="V777" s="20">
        <v>0</v>
      </c>
      <c r="W777" s="20">
        <v>879.7</v>
      </c>
      <c r="X777" s="20">
        <v>1492.1</v>
      </c>
      <c r="Y777" s="20">
        <v>2124.8000000000002</v>
      </c>
      <c r="Z777" s="20">
        <v>3109.4</v>
      </c>
      <c r="AA777" s="20">
        <v>43738</v>
      </c>
      <c r="AB777" s="20">
        <v>29270</v>
      </c>
      <c r="AC777" s="20">
        <v>-14468</v>
      </c>
      <c r="AD777" s="20">
        <v>-49.43</v>
      </c>
    </row>
    <row r="778" spans="1:30" x14ac:dyDescent="0.25">
      <c r="A778" s="21" t="s">
        <v>69</v>
      </c>
      <c r="B778" s="20">
        <v>0</v>
      </c>
      <c r="C778" s="20">
        <v>0</v>
      </c>
      <c r="D778" s="20">
        <v>0</v>
      </c>
      <c r="E778" s="20">
        <v>3660</v>
      </c>
      <c r="F778" s="20">
        <v>2600</v>
      </c>
      <c r="G778" s="20">
        <v>0</v>
      </c>
      <c r="H778" s="20">
        <v>0</v>
      </c>
      <c r="I778" s="20">
        <v>13730</v>
      </c>
      <c r="J778" s="20">
        <v>19990</v>
      </c>
      <c r="K778" s="20">
        <v>19990</v>
      </c>
      <c r="L778" s="20">
        <v>0</v>
      </c>
      <c r="M778" s="20">
        <v>0</v>
      </c>
      <c r="R778" s="21" t="s">
        <v>69</v>
      </c>
      <c r="S778" s="20">
        <v>0</v>
      </c>
      <c r="T778" s="20">
        <v>0</v>
      </c>
      <c r="U778" s="20">
        <v>33834.5</v>
      </c>
      <c r="V778" s="20">
        <v>1282.3</v>
      </c>
      <c r="W778" s="20">
        <v>879.7</v>
      </c>
      <c r="X778" s="20">
        <v>1492.1</v>
      </c>
      <c r="Y778" s="20">
        <v>0</v>
      </c>
      <c r="Z778" s="20">
        <v>3109.4</v>
      </c>
      <c r="AA778" s="20">
        <v>40598.1</v>
      </c>
      <c r="AB778" s="20">
        <v>19990</v>
      </c>
      <c r="AC778" s="20">
        <v>-20608.099999999999</v>
      </c>
      <c r="AD778" s="20">
        <v>-103.09</v>
      </c>
    </row>
    <row r="779" spans="1:30" x14ac:dyDescent="0.25">
      <c r="A779" s="21" t="s">
        <v>70</v>
      </c>
      <c r="B779" s="20">
        <v>0</v>
      </c>
      <c r="C779" s="20">
        <v>0</v>
      </c>
      <c r="D779" s="20">
        <v>0</v>
      </c>
      <c r="E779" s="20">
        <v>0</v>
      </c>
      <c r="F779" s="20">
        <v>0</v>
      </c>
      <c r="G779" s="20">
        <v>0</v>
      </c>
      <c r="H779" s="20">
        <v>0</v>
      </c>
      <c r="I779" s="20">
        <v>0</v>
      </c>
      <c r="J779" s="31">
        <v>0</v>
      </c>
      <c r="K779" s="20">
        <v>0</v>
      </c>
      <c r="L779" s="20">
        <v>0</v>
      </c>
      <c r="M779" s="20">
        <v>0</v>
      </c>
      <c r="R779" s="21" t="s">
        <v>70</v>
      </c>
      <c r="S779" s="20">
        <v>0</v>
      </c>
      <c r="T779" s="20">
        <v>0</v>
      </c>
      <c r="U779" s="20">
        <v>33834.5</v>
      </c>
      <c r="V779" s="20">
        <v>0</v>
      </c>
      <c r="W779" s="20">
        <v>0</v>
      </c>
      <c r="X779" s="20">
        <v>0</v>
      </c>
      <c r="Y779" s="20">
        <v>0</v>
      </c>
      <c r="Z779" s="20">
        <v>3109.4</v>
      </c>
      <c r="AA779" s="31">
        <v>36944</v>
      </c>
      <c r="AB779" s="20">
        <v>99999</v>
      </c>
      <c r="AC779" s="20">
        <v>63055</v>
      </c>
      <c r="AD779" s="20">
        <v>63.06</v>
      </c>
    </row>
    <row r="781" spans="1:30" ht="30" x14ac:dyDescent="0.25">
      <c r="A781" s="22" t="s">
        <v>92</v>
      </c>
      <c r="B781" s="23">
        <v>63500</v>
      </c>
      <c r="R781" s="22" t="s">
        <v>92</v>
      </c>
      <c r="S781" s="23">
        <v>50812.800000000003</v>
      </c>
    </row>
    <row r="782" spans="1:30" ht="30" x14ac:dyDescent="0.25">
      <c r="A782" s="22" t="s">
        <v>145</v>
      </c>
      <c r="B782" s="23">
        <v>0</v>
      </c>
      <c r="R782" s="22" t="s">
        <v>145</v>
      </c>
      <c r="S782" s="23">
        <v>3109.4</v>
      </c>
    </row>
    <row r="783" spans="1:30" ht="30" x14ac:dyDescent="0.25">
      <c r="A783" s="22" t="s">
        <v>94</v>
      </c>
      <c r="B783" s="23">
        <v>256640</v>
      </c>
      <c r="R783" s="22" t="s">
        <v>94</v>
      </c>
      <c r="S783" s="23">
        <v>462123.3</v>
      </c>
    </row>
    <row r="784" spans="1:30" ht="30" x14ac:dyDescent="0.25">
      <c r="A784" s="22" t="s">
        <v>95</v>
      </c>
      <c r="B784" s="23">
        <v>256640</v>
      </c>
      <c r="R784" s="22" t="s">
        <v>95</v>
      </c>
      <c r="S784" s="23">
        <v>356639</v>
      </c>
    </row>
    <row r="785" spans="1:19" ht="45" x14ac:dyDescent="0.25">
      <c r="A785" s="22" t="s">
        <v>96</v>
      </c>
      <c r="B785" s="23">
        <v>0</v>
      </c>
      <c r="R785" s="22" t="s">
        <v>96</v>
      </c>
      <c r="S785" s="23">
        <v>105484.3</v>
      </c>
    </row>
    <row r="786" spans="1:19" ht="45" x14ac:dyDescent="0.25">
      <c r="A786" s="22" t="s">
        <v>97</v>
      </c>
      <c r="B786" s="23"/>
      <c r="R786" s="22" t="s">
        <v>97</v>
      </c>
      <c r="S786" s="23"/>
    </row>
    <row r="787" spans="1:19" ht="45" x14ac:dyDescent="0.25">
      <c r="A787" s="22" t="s">
        <v>98</v>
      </c>
      <c r="B787" s="23"/>
      <c r="R787" s="22" t="s">
        <v>98</v>
      </c>
      <c r="S787" s="23"/>
    </row>
    <row r="788" spans="1:19" ht="45" x14ac:dyDescent="0.25">
      <c r="A788" s="22" t="s">
        <v>99</v>
      </c>
      <c r="B788" s="23">
        <v>0</v>
      </c>
      <c r="R788" s="22" t="s">
        <v>99</v>
      </c>
      <c r="S788" s="23">
        <v>0</v>
      </c>
    </row>
    <row r="790" spans="1:19" x14ac:dyDescent="0.25">
      <c r="A790" s="24" t="s">
        <v>100</v>
      </c>
      <c r="R790" s="24" t="s">
        <v>100</v>
      </c>
    </row>
    <row r="792" spans="1:19" x14ac:dyDescent="0.25">
      <c r="A792" t="s">
        <v>101</v>
      </c>
      <c r="R792" t="s">
        <v>101</v>
      </c>
    </row>
    <row r="793" spans="1:19" x14ac:dyDescent="0.25">
      <c r="A793" t="s">
        <v>256</v>
      </c>
      <c r="R793" t="s">
        <v>103</v>
      </c>
    </row>
  </sheetData>
  <hyperlinks>
    <hyperlink ref="R68" r:id="rId1" display="https://miau.my-x.hu/myx-free/coco/test/463256320231218095718.html" xr:uid="{73D7DD4D-075A-4D50-B0DA-5E30F876F85B}"/>
    <hyperlink ref="B68" r:id="rId2" display="https://miau.my-x.hu/myx-free/coco/test/402749920231218094204.html" xr:uid="{A289A6CB-6A9C-45E9-A48A-042AEEDEE12B}"/>
    <hyperlink ref="A142" r:id="rId3" display="https://miau.my-x.hu/myx-free/coco/test/826316020231218095919.html" xr:uid="{93901C03-78A2-4196-8980-EF02F3262FC6}"/>
    <hyperlink ref="R142" r:id="rId4" display="https://miau.my-x.hu/myx-free/coco/test/911357120231218095953.html" xr:uid="{DCF2D9B3-F4E2-4FB3-8AE1-60AACB2C045C}"/>
    <hyperlink ref="A214" r:id="rId5" display="https://miau.my-x.hu/myx-free/coco/test/694739320231218100050.html" xr:uid="{C14FD781-47C6-4AB1-9508-A91AACBDECFC}"/>
    <hyperlink ref="R214" r:id="rId6" display="https://miau.my-x.hu/myx-free/coco/test/106770620231218100114.html" xr:uid="{902FAFF1-4C15-47ED-8ECE-722B3F847677}"/>
    <hyperlink ref="A286" r:id="rId7" display="https://miau.my-x.hu/myx-free/coco/test/499940120231218100138.html" xr:uid="{B54E714D-920D-4ECA-AA03-D0740CD86599}"/>
    <hyperlink ref="R286" r:id="rId8" display="https://miau.my-x.hu/myx-free/coco/test/745600220231218100159.html" xr:uid="{37E189FA-1E23-4CD1-82FF-6397A1B95E4E}"/>
    <hyperlink ref="A358" r:id="rId9" display="https://miau.my-x.hu/myx-free/coco/test/270832420231218100245.html" xr:uid="{D37D7556-9161-47A2-9728-648A807970E9}"/>
    <hyperlink ref="R358" r:id="rId10" display="https://miau.my-x.hu/myx-free/coco/test/562795820231218100336.html" xr:uid="{353835E0-2F7A-4F84-9510-8A16543241AD}"/>
    <hyperlink ref="A430" r:id="rId11" display="https://miau.my-x.hu/myx-free/coco/test/427573820231218100414.html" xr:uid="{7FA79D91-5878-438D-AD3E-E5F891C61652}"/>
    <hyperlink ref="R430" r:id="rId12" display="https://miau.my-x.hu/myx-free/coco/test/375272820231218100434.html" xr:uid="{3EF84FEE-2F9F-4583-AE51-A25FC3D53763}"/>
    <hyperlink ref="A502" r:id="rId13" display="https://miau.my-x.hu/myx-free/coco/test/137993220231218100459.html" xr:uid="{77ADA6BD-C63D-42F8-9CBC-87C6D4FEBC41}"/>
    <hyperlink ref="R502" r:id="rId14" display="https://miau.my-x.hu/myx-free/coco/test/623129420231218100528.html" xr:uid="{D74FC169-C6EC-44E1-849E-F48CEF0AB008}"/>
    <hyperlink ref="A574" r:id="rId15" display="https://miau.my-x.hu/myx-free/coco/test/462437220231218100909.html" xr:uid="{C094B113-C91E-43DB-9DD9-D89949F9A501}"/>
    <hyperlink ref="R574" r:id="rId16" display="https://miau.my-x.hu/myx-free/coco/test/963510420231218100934.html" xr:uid="{13AB8348-E042-475F-93A6-1347316AD558}"/>
    <hyperlink ref="A646" r:id="rId17" display="https://miau.my-x.hu/myx-free/coco/test/943528020231218101005.html" xr:uid="{E9DDBAB1-545C-43E8-B0F4-F0C792650B68}"/>
    <hyperlink ref="R646" r:id="rId18" display="https://miau.my-x.hu/myx-free/coco/test/604687420231218101029.html" xr:uid="{DBF11B20-792D-40AB-893A-070669CC7E96}"/>
    <hyperlink ref="A718" r:id="rId19" display="https://miau.my-x.hu/myx-free/coco/test/910013420231218101058.html" xr:uid="{390E9448-1D71-4DDE-9540-8AE72EACCC33}"/>
    <hyperlink ref="R718" r:id="rId20" display="https://miau.my-x.hu/myx-free/coco/test/597981120231218101116.html" xr:uid="{980E1AF7-C4D8-4448-9FF0-A0B6F2148783}"/>
    <hyperlink ref="A790" r:id="rId21" display="https://miau.my-x.hu/myx-free/coco/test/934284920231218101138.html" xr:uid="{D12DB121-066B-4B94-A054-A0F39E2B5817}"/>
    <hyperlink ref="R790" r:id="rId22" display="https://miau.my-x.hu/myx-free/coco/test/416649320231218101200.html" xr:uid="{C821A2BB-C443-460D-A319-122361CC3C53}"/>
  </hyperlinks>
  <pageMargins left="0.7" right="0.7" top="0.75" bottom="0.75" header="0.3" footer="0.3"/>
  <drawing r:id="rId2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E9167-F4C5-4C86-8907-DDD2E9E18681}">
  <dimension ref="A1:V19"/>
  <sheetViews>
    <sheetView zoomScale="110" zoomScaleNormal="110" workbookViewId="0">
      <selection activeCell="T9" sqref="T9"/>
    </sheetView>
  </sheetViews>
  <sheetFormatPr defaultRowHeight="15" x14ac:dyDescent="0.25"/>
  <cols>
    <col min="3" max="3" width="10.42578125" customWidth="1"/>
    <col min="4" max="4" width="14.5703125" customWidth="1"/>
    <col min="5" max="5" width="12.5703125" customWidth="1"/>
    <col min="6" max="6" width="3.7109375" customWidth="1"/>
    <col min="7" max="7" width="25" customWidth="1"/>
    <col min="11" max="11" width="12.5703125" customWidth="1"/>
    <col min="16" max="16" width="23.5703125" customWidth="1"/>
  </cols>
  <sheetData>
    <row r="1" spans="1:22" ht="15.75" thickBot="1" x14ac:dyDescent="0.3">
      <c r="G1" t="s">
        <v>428</v>
      </c>
      <c r="H1">
        <v>0</v>
      </c>
      <c r="I1">
        <v>0</v>
      </c>
      <c r="J1">
        <v>1</v>
      </c>
      <c r="K1">
        <v>1</v>
      </c>
      <c r="P1" s="45" t="s">
        <v>450</v>
      </c>
    </row>
    <row r="2" spans="1:22" x14ac:dyDescent="0.25">
      <c r="B2" t="s">
        <v>429</v>
      </c>
      <c r="C2" t="s">
        <v>430</v>
      </c>
      <c r="D2" t="s">
        <v>431</v>
      </c>
      <c r="E2" t="s">
        <v>432</v>
      </c>
      <c r="G2" t="s">
        <v>433</v>
      </c>
      <c r="H2" t="s">
        <v>434</v>
      </c>
      <c r="I2" t="s">
        <v>435</v>
      </c>
      <c r="J2" t="s">
        <v>436</v>
      </c>
      <c r="K2" t="s">
        <v>437</v>
      </c>
      <c r="L2" s="46" t="s">
        <v>438</v>
      </c>
      <c r="N2" t="str">
        <f>G2</f>
        <v>OAM</v>
      </c>
      <c r="O2" t="str">
        <f t="shared" ref="O2:R2" si="0">H2</f>
        <v>min%</v>
      </c>
      <c r="P2" t="str">
        <f t="shared" si="0"/>
        <v>max%</v>
      </c>
      <c r="Q2" t="str">
        <f t="shared" si="0"/>
        <v>lent/fent-arány</v>
      </c>
      <c r="R2" t="str">
        <f t="shared" si="0"/>
        <v>fedezet</v>
      </c>
      <c r="S2" s="46" t="s">
        <v>438</v>
      </c>
      <c r="T2" t="s">
        <v>88</v>
      </c>
      <c r="U2" t="s">
        <v>451</v>
      </c>
      <c r="V2" t="s">
        <v>452</v>
      </c>
    </row>
    <row r="3" spans="1:22" x14ac:dyDescent="0.25">
      <c r="A3" t="s">
        <v>439</v>
      </c>
      <c r="B3">
        <f>'Step IX OAM sorozat'!J2</f>
        <v>2020</v>
      </c>
      <c r="C3">
        <f>'Modell 2 (O12 nélkül)'!J8</f>
        <v>13600</v>
      </c>
      <c r="D3">
        <f>'Step IX OAM sorozat'!J15</f>
        <v>45545.7</v>
      </c>
      <c r="G3" t="str">
        <f>A3</f>
        <v>o1</v>
      </c>
      <c r="H3" s="43">
        <f>B3/C3</f>
        <v>0.14852941176470588</v>
      </c>
      <c r="I3" s="43">
        <f>D3/C3</f>
        <v>3.3489485294117647</v>
      </c>
      <c r="J3" s="43">
        <f>(C3-B3)/(D3-C3)</f>
        <v>0.36249010038909779</v>
      </c>
      <c r="K3" s="43">
        <f>C3/(D3-B3)</f>
        <v>0.31245907590228306</v>
      </c>
      <c r="L3">
        <v>10000</v>
      </c>
      <c r="N3" t="str">
        <f t="shared" ref="N3:N13" si="1">G3</f>
        <v>o1</v>
      </c>
      <c r="O3">
        <f>RANK(H3,H$3:H$13,H$1)</f>
        <v>9</v>
      </c>
      <c r="P3">
        <f>RANK(I3,I$3:I$13,I$1)</f>
        <v>5</v>
      </c>
      <c r="Q3">
        <f>RANK(J3,J$3:J$13,J$1)</f>
        <v>5</v>
      </c>
      <c r="R3">
        <f>RANK(K3,K$3:K$13,K$1)</f>
        <v>5</v>
      </c>
      <c r="S3">
        <v>10000</v>
      </c>
      <c r="T3">
        <f>Y0!F47</f>
        <v>9996.2000000000007</v>
      </c>
      <c r="U3">
        <f>IF(Y0!H47*Y0!AA47&lt;=0,1,0)</f>
        <v>1</v>
      </c>
    </row>
    <row r="4" spans="1:22" x14ac:dyDescent="0.25">
      <c r="A4" t="s">
        <v>440</v>
      </c>
      <c r="B4">
        <f>'Step IX OAM sorozat'!J29</f>
        <v>7847.5</v>
      </c>
      <c r="C4">
        <f>'Modell 2 (O12 nélkül)'!J9</f>
        <v>22990</v>
      </c>
      <c r="D4">
        <f>'Step IX OAM sorozat'!J42</f>
        <v>64069.5</v>
      </c>
      <c r="G4" t="str">
        <f t="shared" ref="G4:G13" si="2">A4</f>
        <v>o2</v>
      </c>
      <c r="H4" s="43">
        <f>B4/C4</f>
        <v>0.34134406263592865</v>
      </c>
      <c r="I4" s="43">
        <f t="shared" ref="I4:I13" si="3">D4/C4</f>
        <v>2.7868421052631578</v>
      </c>
      <c r="J4" s="43">
        <f>(C4-B4)/(D4-C4)</f>
        <v>0.36861451575603404</v>
      </c>
      <c r="K4" s="43">
        <f>C4/(D4-B4)</f>
        <v>0.40891465974173813</v>
      </c>
      <c r="L4">
        <v>10000</v>
      </c>
      <c r="N4" t="str">
        <f t="shared" si="1"/>
        <v>o2</v>
      </c>
      <c r="O4">
        <f t="shared" ref="O4:O13" si="4">RANK(H4,H$3:H$13,H$1)</f>
        <v>4</v>
      </c>
      <c r="P4">
        <f t="shared" ref="P4:P13" si="5">RANK(I4,I$3:I$13,I$1)</f>
        <v>7</v>
      </c>
      <c r="Q4">
        <f t="shared" ref="Q4:Q13" si="6">RANK(J4,J$3:J$13,J$1)</f>
        <v>6</v>
      </c>
      <c r="R4">
        <f t="shared" ref="R4:R13" si="7">RANK(K4,K$3:K$13,K$1)</f>
        <v>7</v>
      </c>
      <c r="S4">
        <v>10000</v>
      </c>
      <c r="T4">
        <f>Y0!F48</f>
        <v>10001.700000000001</v>
      </c>
      <c r="U4">
        <f>IF(Y0!H48*Y0!AA48&lt;=0,1,0)</f>
        <v>1</v>
      </c>
    </row>
    <row r="5" spans="1:22" x14ac:dyDescent="0.25">
      <c r="A5" t="s">
        <v>441</v>
      </c>
      <c r="B5">
        <f>'Step IX OAM sorozat'!J56</f>
        <v>10751.2</v>
      </c>
      <c r="C5">
        <f>'Modell 2 (O12 nélkül)'!J10</f>
        <v>32990</v>
      </c>
      <c r="D5">
        <f>'Step IX OAM sorozat'!J69</f>
        <v>67305</v>
      </c>
      <c r="G5" t="str">
        <f t="shared" si="2"/>
        <v>o3</v>
      </c>
      <c r="H5" s="43">
        <f>B5/C5</f>
        <v>0.3258926947559867</v>
      </c>
      <c r="I5" s="43">
        <f t="shared" si="3"/>
        <v>2.0401636859654442</v>
      </c>
      <c r="J5" s="43">
        <f>(C5-B5)/(D5-C5)</f>
        <v>0.64807809995628729</v>
      </c>
      <c r="K5" s="43">
        <f>C5/(D5-B5)</f>
        <v>0.58333834331203205</v>
      </c>
      <c r="L5">
        <v>10000</v>
      </c>
      <c r="N5" t="str">
        <f t="shared" si="1"/>
        <v>o3</v>
      </c>
      <c r="O5">
        <f t="shared" si="4"/>
        <v>5</v>
      </c>
      <c r="P5">
        <f t="shared" si="5"/>
        <v>10</v>
      </c>
      <c r="Q5">
        <f t="shared" si="6"/>
        <v>10</v>
      </c>
      <c r="R5">
        <f t="shared" si="7"/>
        <v>10</v>
      </c>
      <c r="S5">
        <v>10000</v>
      </c>
      <c r="T5">
        <f>Y0!F49</f>
        <v>9990.7000000000007</v>
      </c>
      <c r="U5">
        <f>IF(Y0!H49*Y0!AA49&lt;=0,1,0)</f>
        <v>1</v>
      </c>
      <c r="V5" t="s">
        <v>513</v>
      </c>
    </row>
    <row r="6" spans="1:22" x14ac:dyDescent="0.25">
      <c r="A6" t="s">
        <v>442</v>
      </c>
      <c r="B6">
        <f>'Step IX OAM sorozat'!J83</f>
        <v>22527.599999999999</v>
      </c>
      <c r="C6">
        <f>'Modell 2 (O12 nélkül)'!J11</f>
        <v>47990</v>
      </c>
      <c r="D6">
        <f>'Step IX OAM sorozat'!J96</f>
        <v>84759.5</v>
      </c>
      <c r="G6" t="str">
        <f t="shared" si="2"/>
        <v>o4</v>
      </c>
      <c r="H6" s="43">
        <f>B6/C6</f>
        <v>0.46942279641591994</v>
      </c>
      <c r="I6" s="43">
        <f t="shared" si="3"/>
        <v>1.7661908730985623</v>
      </c>
      <c r="J6" s="43">
        <f>(C6-B6)/(D6-C6)</f>
        <v>0.69248697969784745</v>
      </c>
      <c r="K6" s="43">
        <f>C6/(D6-B6)</f>
        <v>0.77114791610090638</v>
      </c>
      <c r="L6">
        <v>10000</v>
      </c>
      <c r="N6" t="str">
        <f t="shared" si="1"/>
        <v>o4</v>
      </c>
      <c r="O6">
        <f t="shared" si="4"/>
        <v>1</v>
      </c>
      <c r="P6">
        <f t="shared" si="5"/>
        <v>11</v>
      </c>
      <c r="Q6">
        <f t="shared" si="6"/>
        <v>11</v>
      </c>
      <c r="R6">
        <f t="shared" si="7"/>
        <v>11</v>
      </c>
      <c r="S6">
        <v>10000</v>
      </c>
      <c r="T6">
        <f>Y0!F50</f>
        <v>10004.200000000001</v>
      </c>
      <c r="U6">
        <f>IF(Y0!H50*Y0!AA50&lt;=0,1,0)</f>
        <v>1</v>
      </c>
    </row>
    <row r="7" spans="1:22" x14ac:dyDescent="0.25">
      <c r="A7" t="s">
        <v>443</v>
      </c>
      <c r="B7">
        <f>'Step IX OAM sorozat'!J110</f>
        <v>2020</v>
      </c>
      <c r="C7">
        <f>'Modell 2 (O12 nélkül)'!J12</f>
        <v>11790</v>
      </c>
      <c r="D7">
        <f>'Step IX OAM sorozat'!J123</f>
        <v>46874.2</v>
      </c>
      <c r="G7" t="str">
        <f t="shared" si="2"/>
        <v>o5</v>
      </c>
      <c r="H7" s="43">
        <f>B7/C7</f>
        <v>0.17133163698049195</v>
      </c>
      <c r="I7" s="43">
        <f t="shared" si="3"/>
        <v>3.9757591178965224</v>
      </c>
      <c r="J7" s="43">
        <f>(C7-B7)/(D7-C7)</f>
        <v>0.27847293083496277</v>
      </c>
      <c r="K7" s="43">
        <f>C7/(D7-B7)</f>
        <v>0.26285163931136885</v>
      </c>
      <c r="L7">
        <v>10000</v>
      </c>
      <c r="N7" t="str">
        <f t="shared" si="1"/>
        <v>o5</v>
      </c>
      <c r="O7">
        <f t="shared" si="4"/>
        <v>7</v>
      </c>
      <c r="P7">
        <f t="shared" si="5"/>
        <v>4</v>
      </c>
      <c r="Q7">
        <f t="shared" si="6"/>
        <v>4</v>
      </c>
      <c r="R7">
        <f t="shared" si="7"/>
        <v>4</v>
      </c>
      <c r="S7">
        <v>10000</v>
      </c>
      <c r="T7">
        <f>Y0!F51</f>
        <v>10002.700000000001</v>
      </c>
      <c r="U7">
        <f>IF(Y0!H51*Y0!AA51&lt;=0,1,0)</f>
        <v>1</v>
      </c>
    </row>
    <row r="8" spans="1:22" x14ac:dyDescent="0.25">
      <c r="A8" t="s">
        <v>444</v>
      </c>
      <c r="B8">
        <f>'Step IX OAM sorozat'!J137</f>
        <v>15021.7</v>
      </c>
      <c r="C8">
        <f>'Modell 2 (O12 nélkül)'!J13</f>
        <v>43900</v>
      </c>
      <c r="D8">
        <f>'Step IX OAM sorozat'!J150</f>
        <v>99999</v>
      </c>
      <c r="G8" t="str">
        <f t="shared" si="2"/>
        <v>o6</v>
      </c>
      <c r="H8" s="43">
        <f t="shared" ref="H8:H13" si="8">B8/C8</f>
        <v>0.34217995444191346</v>
      </c>
      <c r="I8" s="43">
        <f t="shared" si="3"/>
        <v>2.2778815489749431</v>
      </c>
      <c r="J8" s="43">
        <f t="shared" ref="J8:J13" si="9">(C8-B8)/(D8-C8)</f>
        <v>0.5147738818873776</v>
      </c>
      <c r="K8" s="43">
        <f t="shared" ref="K8:K13" si="10">C8/(D8-B8)</f>
        <v>0.51660855310771225</v>
      </c>
      <c r="L8">
        <v>10000</v>
      </c>
      <c r="N8" t="str">
        <f t="shared" si="1"/>
        <v>o6</v>
      </c>
      <c r="O8">
        <f t="shared" si="4"/>
        <v>3</v>
      </c>
      <c r="P8">
        <f t="shared" si="5"/>
        <v>9</v>
      </c>
      <c r="Q8">
        <f t="shared" si="6"/>
        <v>8</v>
      </c>
      <c r="R8">
        <f t="shared" si="7"/>
        <v>9</v>
      </c>
      <c r="S8">
        <v>10000</v>
      </c>
      <c r="T8">
        <f>Y0!F52</f>
        <v>9996.7000000000007</v>
      </c>
      <c r="U8">
        <f>IF(Y0!H52*Y0!AA52&lt;=0,1,0)</f>
        <v>1</v>
      </c>
    </row>
    <row r="9" spans="1:22" x14ac:dyDescent="0.25">
      <c r="A9" t="s">
        <v>445</v>
      </c>
      <c r="B9">
        <f>'Step IX OAM sorozat'!J164</f>
        <v>8083.9</v>
      </c>
      <c r="C9">
        <f>'Modell 2 (O12 nélkül)'!J14</f>
        <v>20390</v>
      </c>
      <c r="D9">
        <f>'Step IX OAM sorozat'!J177</f>
        <v>99999</v>
      </c>
      <c r="G9" t="str">
        <f t="shared" si="2"/>
        <v>o7</v>
      </c>
      <c r="H9" s="43">
        <f t="shared" si="8"/>
        <v>0.39646395291809711</v>
      </c>
      <c r="I9" s="43">
        <f t="shared" si="3"/>
        <v>4.9043158410985779</v>
      </c>
      <c r="J9" s="43">
        <f t="shared" si="9"/>
        <v>0.1545817683930209</v>
      </c>
      <c r="K9" s="43">
        <f t="shared" si="10"/>
        <v>0.22183515004607512</v>
      </c>
      <c r="L9">
        <v>10000</v>
      </c>
      <c r="N9" t="str">
        <f t="shared" si="1"/>
        <v>o7</v>
      </c>
      <c r="O9">
        <f t="shared" si="4"/>
        <v>2</v>
      </c>
      <c r="P9">
        <f t="shared" si="5"/>
        <v>2</v>
      </c>
      <c r="Q9">
        <f t="shared" si="6"/>
        <v>2</v>
      </c>
      <c r="R9">
        <f t="shared" si="7"/>
        <v>2</v>
      </c>
      <c r="S9">
        <v>10000</v>
      </c>
      <c r="T9">
        <f>Y0!F53</f>
        <v>10017.700000000001</v>
      </c>
      <c r="U9">
        <f>IF(Y0!H53*Y0!AA53&lt;=0,1,0)</f>
        <v>1</v>
      </c>
      <c r="V9" t="s">
        <v>512</v>
      </c>
    </row>
    <row r="10" spans="1:22" x14ac:dyDescent="0.25">
      <c r="A10" t="s">
        <v>446</v>
      </c>
      <c r="B10" s="44">
        <f>'Step IX OAM sorozat'!J191</f>
        <v>2029.9</v>
      </c>
      <c r="C10">
        <f>'Modell 2 (O12 nélkül)'!J15</f>
        <v>13730</v>
      </c>
      <c r="D10" s="44">
        <f>'Step IX OAM sorozat'!J204</f>
        <v>60988</v>
      </c>
      <c r="G10" t="str">
        <f t="shared" si="2"/>
        <v>o8</v>
      </c>
      <c r="H10" s="43">
        <f t="shared" si="8"/>
        <v>0.14784413692643847</v>
      </c>
      <c r="I10" s="43">
        <f t="shared" si="3"/>
        <v>4.4419519300801165</v>
      </c>
      <c r="J10" s="43">
        <f t="shared" si="9"/>
        <v>0.24757924584197386</v>
      </c>
      <c r="K10" s="43">
        <f t="shared" si="10"/>
        <v>0.23287724672267254</v>
      </c>
      <c r="L10">
        <v>10000</v>
      </c>
      <c r="N10" t="str">
        <f t="shared" si="1"/>
        <v>o8</v>
      </c>
      <c r="O10">
        <f t="shared" si="4"/>
        <v>10</v>
      </c>
      <c r="P10">
        <f t="shared" si="5"/>
        <v>3</v>
      </c>
      <c r="Q10">
        <f t="shared" si="6"/>
        <v>3</v>
      </c>
      <c r="R10">
        <f t="shared" si="7"/>
        <v>3</v>
      </c>
      <c r="S10">
        <v>10000</v>
      </c>
      <c r="T10">
        <f>Y0!F54</f>
        <v>9998.7000000000007</v>
      </c>
      <c r="U10">
        <f>IF(Y0!H54*Y0!AA54&lt;=0,1,0)</f>
        <v>1</v>
      </c>
    </row>
    <row r="11" spans="1:22" x14ac:dyDescent="0.25">
      <c r="A11" t="s">
        <v>447</v>
      </c>
      <c r="B11">
        <f>'Step IX OAM sorozat'!J218</f>
        <v>8153.9</v>
      </c>
      <c r="C11">
        <f>'Modell 2 (O12 nélkül)'!J16</f>
        <v>29270</v>
      </c>
      <c r="D11">
        <f>'Step IX OAM sorozat'!J231</f>
        <v>68994.5</v>
      </c>
      <c r="G11" t="str">
        <f t="shared" si="2"/>
        <v>o9</v>
      </c>
      <c r="H11" s="43">
        <f t="shared" si="8"/>
        <v>0.27857533310556881</v>
      </c>
      <c r="I11" s="43">
        <f t="shared" si="3"/>
        <v>2.3571745814827469</v>
      </c>
      <c r="J11" s="43">
        <f t="shared" si="9"/>
        <v>0.53156364460219763</v>
      </c>
      <c r="K11" s="43">
        <f t="shared" si="10"/>
        <v>0.4810932173581457</v>
      </c>
      <c r="L11">
        <v>10000</v>
      </c>
      <c r="N11" t="str">
        <f t="shared" si="1"/>
        <v>o9</v>
      </c>
      <c r="O11">
        <f t="shared" si="4"/>
        <v>6</v>
      </c>
      <c r="P11">
        <f t="shared" si="5"/>
        <v>8</v>
      </c>
      <c r="Q11">
        <f t="shared" si="6"/>
        <v>9</v>
      </c>
      <c r="R11">
        <f t="shared" si="7"/>
        <v>8</v>
      </c>
      <c r="S11">
        <v>10000</v>
      </c>
      <c r="T11">
        <f>Y0!F55</f>
        <v>9992.7000000000007</v>
      </c>
      <c r="U11">
        <f>IF(Y0!H55*Y0!AA55&lt;=0,1,0)</f>
        <v>1</v>
      </c>
    </row>
    <row r="12" spans="1:22" x14ac:dyDescent="0.25">
      <c r="A12" t="s">
        <v>448</v>
      </c>
      <c r="B12">
        <f>'Step IX OAM sorozat'!J245</f>
        <v>3320</v>
      </c>
      <c r="C12">
        <f>'Modell 2 (O12 nélkül)'!J17</f>
        <v>19990</v>
      </c>
      <c r="D12">
        <f>'Step IX OAM sorozat'!J258</f>
        <v>58137.5</v>
      </c>
      <c r="G12" t="str">
        <f t="shared" si="2"/>
        <v>o10</v>
      </c>
      <c r="H12" s="43">
        <f t="shared" si="8"/>
        <v>0.16608304152076039</v>
      </c>
      <c r="I12" s="43">
        <f t="shared" si="3"/>
        <v>2.9083291645822911</v>
      </c>
      <c r="J12" s="43">
        <f t="shared" si="9"/>
        <v>0.43698800707779017</v>
      </c>
      <c r="K12" s="43">
        <f t="shared" si="10"/>
        <v>0.36466456879646097</v>
      </c>
      <c r="L12">
        <v>10000</v>
      </c>
      <c r="N12" t="str">
        <f t="shared" si="1"/>
        <v>o10</v>
      </c>
      <c r="O12">
        <f t="shared" si="4"/>
        <v>8</v>
      </c>
      <c r="P12">
        <f t="shared" si="5"/>
        <v>6</v>
      </c>
      <c r="Q12">
        <f t="shared" si="6"/>
        <v>7</v>
      </c>
      <c r="R12">
        <f t="shared" si="7"/>
        <v>6</v>
      </c>
      <c r="S12">
        <v>10000</v>
      </c>
      <c r="T12">
        <f>Y0!F56</f>
        <v>9994.7000000000007</v>
      </c>
      <c r="U12">
        <f>IF(Y0!H56*Y0!AA56&lt;=0,1,0)</f>
        <v>1</v>
      </c>
    </row>
    <row r="13" spans="1:22" x14ac:dyDescent="0.25">
      <c r="A13" t="s">
        <v>449</v>
      </c>
      <c r="B13" s="44">
        <f>'Step IX OAM sorozat'!J272</f>
        <v>0</v>
      </c>
      <c r="C13">
        <f>'Modell 2 (O12 nélkül)'!J18</f>
        <v>4040</v>
      </c>
      <c r="D13">
        <f>'Step IX OAM sorozat'!J285</f>
        <v>36944</v>
      </c>
      <c r="G13" t="str">
        <f t="shared" si="2"/>
        <v>o11</v>
      </c>
      <c r="H13" s="43">
        <f t="shared" si="8"/>
        <v>0</v>
      </c>
      <c r="I13" s="43">
        <f t="shared" si="3"/>
        <v>9.1445544554455438</v>
      </c>
      <c r="J13" s="43">
        <f t="shared" si="9"/>
        <v>0.12278142475079018</v>
      </c>
      <c r="K13" s="43">
        <f t="shared" si="10"/>
        <v>0.10935469900389778</v>
      </c>
      <c r="L13">
        <v>10000</v>
      </c>
      <c r="N13" t="str">
        <f t="shared" si="1"/>
        <v>o11</v>
      </c>
      <c r="O13">
        <f t="shared" si="4"/>
        <v>11</v>
      </c>
      <c r="P13">
        <f t="shared" si="5"/>
        <v>1</v>
      </c>
      <c r="Q13">
        <f t="shared" si="6"/>
        <v>1</v>
      </c>
      <c r="R13">
        <f t="shared" si="7"/>
        <v>1</v>
      </c>
      <c r="S13">
        <v>10000</v>
      </c>
      <c r="T13">
        <f>Y0!F57</f>
        <v>10004.200000000001</v>
      </c>
      <c r="U13">
        <f>IF(Y0!H57*Y0!AA57&lt;=0,1,0)</f>
        <v>1</v>
      </c>
    </row>
    <row r="19" spans="19:19" x14ac:dyDescent="0.25">
      <c r="S19" s="50"/>
    </row>
  </sheetData>
  <conditionalFormatting sqref="O3:O13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3:P13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:Q13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3:R1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2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3:T13 O3:R13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3:T13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19EA8-A791-4364-B07E-8AAC9533BA9C}">
  <dimension ref="A5:AE71"/>
  <sheetViews>
    <sheetView workbookViewId="0">
      <selection activeCell="AA54" sqref="AA54"/>
    </sheetView>
  </sheetViews>
  <sheetFormatPr defaultRowHeight="15" x14ac:dyDescent="0.25"/>
  <sheetData>
    <row r="5" spans="1:31" ht="30" x14ac:dyDescent="0.25">
      <c r="A5" s="18" t="s">
        <v>44</v>
      </c>
      <c r="B5" s="19">
        <v>5319539</v>
      </c>
      <c r="C5" s="18" t="s">
        <v>45</v>
      </c>
      <c r="D5" s="19">
        <v>11</v>
      </c>
      <c r="E5" s="18" t="s">
        <v>46</v>
      </c>
      <c r="F5" s="19">
        <v>4</v>
      </c>
      <c r="G5" s="18" t="s">
        <v>47</v>
      </c>
      <c r="H5" s="19">
        <v>11</v>
      </c>
      <c r="I5" s="18" t="s">
        <v>48</v>
      </c>
      <c r="J5" s="19">
        <v>0</v>
      </c>
      <c r="K5" s="18" t="s">
        <v>49</v>
      </c>
      <c r="L5" s="19" t="s">
        <v>461</v>
      </c>
      <c r="T5" s="18" t="s">
        <v>44</v>
      </c>
      <c r="U5" s="19">
        <v>1172260</v>
      </c>
      <c r="V5" s="18" t="s">
        <v>45</v>
      </c>
      <c r="W5" s="19">
        <v>11</v>
      </c>
      <c r="X5" s="18" t="s">
        <v>46</v>
      </c>
      <c r="Y5" s="19">
        <v>4</v>
      </c>
      <c r="Z5" s="18" t="s">
        <v>47</v>
      </c>
      <c r="AA5" s="19">
        <v>11</v>
      </c>
      <c r="AB5" s="18" t="s">
        <v>48</v>
      </c>
      <c r="AC5" s="19">
        <v>0</v>
      </c>
      <c r="AD5" s="18" t="s">
        <v>49</v>
      </c>
      <c r="AE5" s="19" t="s">
        <v>489</v>
      </c>
    </row>
    <row r="7" spans="1:31" x14ac:dyDescent="0.25">
      <c r="A7" s="20" t="s">
        <v>50</v>
      </c>
      <c r="B7" s="21" t="s">
        <v>51</v>
      </c>
      <c r="C7" s="21" t="s">
        <v>52</v>
      </c>
      <c r="D7" s="21" t="s">
        <v>53</v>
      </c>
      <c r="E7" s="21" t="s">
        <v>54</v>
      </c>
      <c r="F7" s="21" t="s">
        <v>453</v>
      </c>
      <c r="M7" s="47" t="s">
        <v>488</v>
      </c>
      <c r="N7" s="47" t="s">
        <v>488</v>
      </c>
      <c r="O7" s="47" t="s">
        <v>488</v>
      </c>
      <c r="P7" s="47" t="s">
        <v>488</v>
      </c>
      <c r="Q7" s="47" t="s">
        <v>488</v>
      </c>
      <c r="T7" s="20" t="s">
        <v>50</v>
      </c>
      <c r="U7" s="21" t="s">
        <v>51</v>
      </c>
      <c r="V7" s="21" t="s">
        <v>52</v>
      </c>
      <c r="W7" s="21" t="s">
        <v>53</v>
      </c>
      <c r="X7" s="21" t="s">
        <v>54</v>
      </c>
      <c r="Y7" s="21" t="s">
        <v>453</v>
      </c>
    </row>
    <row r="8" spans="1:31" x14ac:dyDescent="0.25">
      <c r="A8" s="21" t="s">
        <v>60</v>
      </c>
      <c r="B8" s="20">
        <v>9</v>
      </c>
      <c r="C8" s="20">
        <v>5</v>
      </c>
      <c r="D8" s="20">
        <v>5</v>
      </c>
      <c r="E8" s="20">
        <v>5</v>
      </c>
      <c r="F8" s="20">
        <v>10000</v>
      </c>
      <c r="M8">
        <f>12-B8</f>
        <v>3</v>
      </c>
      <c r="N8">
        <f>12-C8</f>
        <v>7</v>
      </c>
      <c r="O8">
        <f>12-D8</f>
        <v>7</v>
      </c>
      <c r="P8">
        <f>12-E8</f>
        <v>7</v>
      </c>
      <c r="Q8" s="20">
        <v>10000</v>
      </c>
      <c r="T8" s="21" t="s">
        <v>60</v>
      </c>
      <c r="U8" s="20">
        <v>3</v>
      </c>
      <c r="V8" s="20">
        <v>7</v>
      </c>
      <c r="W8" s="20">
        <v>7</v>
      </c>
      <c r="X8" s="20">
        <v>7</v>
      </c>
      <c r="Y8" s="20">
        <v>10000</v>
      </c>
    </row>
    <row r="9" spans="1:31" x14ac:dyDescent="0.25">
      <c r="A9" s="21" t="s">
        <v>61</v>
      </c>
      <c r="B9" s="20">
        <v>4</v>
      </c>
      <c r="C9" s="20">
        <v>7</v>
      </c>
      <c r="D9" s="20">
        <v>6</v>
      </c>
      <c r="E9" s="20">
        <v>7</v>
      </c>
      <c r="F9" s="20">
        <v>10000</v>
      </c>
      <c r="M9">
        <f t="shared" ref="M9:M18" si="0">12-B9</f>
        <v>8</v>
      </c>
      <c r="N9">
        <f t="shared" ref="N9:N18" si="1">12-C9</f>
        <v>5</v>
      </c>
      <c r="O9">
        <f t="shared" ref="O9:O18" si="2">12-D9</f>
        <v>6</v>
      </c>
      <c r="P9">
        <f t="shared" ref="P9:P18" si="3">12-E9</f>
        <v>5</v>
      </c>
      <c r="Q9" s="20">
        <v>10000</v>
      </c>
      <c r="T9" s="21" t="s">
        <v>61</v>
      </c>
      <c r="U9" s="20">
        <v>8</v>
      </c>
      <c r="V9" s="20">
        <v>5</v>
      </c>
      <c r="W9" s="20">
        <v>6</v>
      </c>
      <c r="X9" s="20">
        <v>5</v>
      </c>
      <c r="Y9" s="20">
        <v>10000</v>
      </c>
    </row>
    <row r="10" spans="1:31" x14ac:dyDescent="0.25">
      <c r="A10" s="21" t="s">
        <v>62</v>
      </c>
      <c r="B10" s="20">
        <v>5</v>
      </c>
      <c r="C10" s="20">
        <v>10</v>
      </c>
      <c r="D10" s="20">
        <v>10</v>
      </c>
      <c r="E10" s="20">
        <v>10</v>
      </c>
      <c r="F10" s="20">
        <v>10000</v>
      </c>
      <c r="M10">
        <f t="shared" si="0"/>
        <v>7</v>
      </c>
      <c r="N10">
        <f t="shared" si="1"/>
        <v>2</v>
      </c>
      <c r="O10">
        <f t="shared" si="2"/>
        <v>2</v>
      </c>
      <c r="P10">
        <f t="shared" si="3"/>
        <v>2</v>
      </c>
      <c r="Q10" s="20">
        <v>10000</v>
      </c>
      <c r="T10" s="21" t="s">
        <v>62</v>
      </c>
      <c r="U10" s="20">
        <v>7</v>
      </c>
      <c r="V10" s="20">
        <v>2</v>
      </c>
      <c r="W10" s="20">
        <v>2</v>
      </c>
      <c r="X10" s="20">
        <v>2</v>
      </c>
      <c r="Y10" s="20">
        <v>10000</v>
      </c>
    </row>
    <row r="11" spans="1:31" x14ac:dyDescent="0.25">
      <c r="A11" s="21" t="s">
        <v>63</v>
      </c>
      <c r="B11" s="20">
        <v>1</v>
      </c>
      <c r="C11" s="20">
        <v>11</v>
      </c>
      <c r="D11" s="20">
        <v>11</v>
      </c>
      <c r="E11" s="20">
        <v>11</v>
      </c>
      <c r="F11" s="20">
        <v>10000</v>
      </c>
      <c r="M11">
        <f t="shared" si="0"/>
        <v>11</v>
      </c>
      <c r="N11">
        <f t="shared" si="1"/>
        <v>1</v>
      </c>
      <c r="O11">
        <f t="shared" si="2"/>
        <v>1</v>
      </c>
      <c r="P11">
        <f t="shared" si="3"/>
        <v>1</v>
      </c>
      <c r="Q11" s="20">
        <v>10000</v>
      </c>
      <c r="T11" s="21" t="s">
        <v>63</v>
      </c>
      <c r="U11" s="20">
        <v>11</v>
      </c>
      <c r="V11" s="20">
        <v>1</v>
      </c>
      <c r="W11" s="20">
        <v>1</v>
      </c>
      <c r="X11" s="20">
        <v>1</v>
      </c>
      <c r="Y11" s="20">
        <v>10000</v>
      </c>
    </row>
    <row r="12" spans="1:31" x14ac:dyDescent="0.25">
      <c r="A12" s="21" t="s">
        <v>64</v>
      </c>
      <c r="B12" s="20">
        <v>7</v>
      </c>
      <c r="C12" s="20">
        <v>4</v>
      </c>
      <c r="D12" s="20">
        <v>4</v>
      </c>
      <c r="E12" s="20">
        <v>4</v>
      </c>
      <c r="F12" s="20">
        <v>10000</v>
      </c>
      <c r="M12">
        <f t="shared" si="0"/>
        <v>5</v>
      </c>
      <c r="N12">
        <f t="shared" si="1"/>
        <v>8</v>
      </c>
      <c r="O12">
        <f t="shared" si="2"/>
        <v>8</v>
      </c>
      <c r="P12">
        <f t="shared" si="3"/>
        <v>8</v>
      </c>
      <c r="Q12" s="20">
        <v>10000</v>
      </c>
      <c r="T12" s="21" t="s">
        <v>64</v>
      </c>
      <c r="U12" s="20">
        <v>5</v>
      </c>
      <c r="V12" s="20">
        <v>8</v>
      </c>
      <c r="W12" s="20">
        <v>8</v>
      </c>
      <c r="X12" s="20">
        <v>8</v>
      </c>
      <c r="Y12" s="20">
        <v>10000</v>
      </c>
    </row>
    <row r="13" spans="1:31" x14ac:dyDescent="0.25">
      <c r="A13" s="21" t="s">
        <v>65</v>
      </c>
      <c r="B13" s="20">
        <v>3</v>
      </c>
      <c r="C13" s="20">
        <v>9</v>
      </c>
      <c r="D13" s="20">
        <v>8</v>
      </c>
      <c r="E13" s="20">
        <v>9</v>
      </c>
      <c r="F13" s="20">
        <v>10000</v>
      </c>
      <c r="M13">
        <f t="shared" si="0"/>
        <v>9</v>
      </c>
      <c r="N13">
        <f t="shared" si="1"/>
        <v>3</v>
      </c>
      <c r="O13">
        <f t="shared" si="2"/>
        <v>4</v>
      </c>
      <c r="P13">
        <f t="shared" si="3"/>
        <v>3</v>
      </c>
      <c r="Q13" s="20">
        <v>10000</v>
      </c>
      <c r="T13" s="21" t="s">
        <v>65</v>
      </c>
      <c r="U13" s="20">
        <v>9</v>
      </c>
      <c r="V13" s="20">
        <v>3</v>
      </c>
      <c r="W13" s="20">
        <v>4</v>
      </c>
      <c r="X13" s="20">
        <v>3</v>
      </c>
      <c r="Y13" s="20">
        <v>10000</v>
      </c>
    </row>
    <row r="14" spans="1:31" x14ac:dyDescent="0.25">
      <c r="A14" s="21" t="s">
        <v>66</v>
      </c>
      <c r="B14" s="20">
        <v>2</v>
      </c>
      <c r="C14" s="20">
        <v>2</v>
      </c>
      <c r="D14" s="20">
        <v>2</v>
      </c>
      <c r="E14" s="20">
        <v>2</v>
      </c>
      <c r="F14" s="20">
        <v>10000</v>
      </c>
      <c r="M14">
        <f t="shared" si="0"/>
        <v>10</v>
      </c>
      <c r="N14">
        <f t="shared" si="1"/>
        <v>10</v>
      </c>
      <c r="O14">
        <f t="shared" si="2"/>
        <v>10</v>
      </c>
      <c r="P14">
        <f t="shared" si="3"/>
        <v>10</v>
      </c>
      <c r="Q14" s="20">
        <v>10000</v>
      </c>
      <c r="T14" s="21" t="s">
        <v>66</v>
      </c>
      <c r="U14" s="20">
        <v>10</v>
      </c>
      <c r="V14" s="20">
        <v>10</v>
      </c>
      <c r="W14" s="20">
        <v>10</v>
      </c>
      <c r="X14" s="20">
        <v>10</v>
      </c>
      <c r="Y14" s="20">
        <v>10000</v>
      </c>
    </row>
    <row r="15" spans="1:31" x14ac:dyDescent="0.25">
      <c r="A15" s="21" t="s">
        <v>67</v>
      </c>
      <c r="B15" s="20">
        <v>10</v>
      </c>
      <c r="C15" s="20">
        <v>3</v>
      </c>
      <c r="D15" s="20">
        <v>3</v>
      </c>
      <c r="E15" s="20">
        <v>3</v>
      </c>
      <c r="F15" s="20">
        <v>10000</v>
      </c>
      <c r="M15">
        <f t="shared" si="0"/>
        <v>2</v>
      </c>
      <c r="N15">
        <f t="shared" si="1"/>
        <v>9</v>
      </c>
      <c r="O15">
        <f t="shared" si="2"/>
        <v>9</v>
      </c>
      <c r="P15">
        <f t="shared" si="3"/>
        <v>9</v>
      </c>
      <c r="Q15" s="20">
        <v>10000</v>
      </c>
      <c r="T15" s="21" t="s">
        <v>67</v>
      </c>
      <c r="U15" s="20">
        <v>2</v>
      </c>
      <c r="V15" s="20">
        <v>9</v>
      </c>
      <c r="W15" s="20">
        <v>9</v>
      </c>
      <c r="X15" s="20">
        <v>9</v>
      </c>
      <c r="Y15" s="20">
        <v>10000</v>
      </c>
    </row>
    <row r="16" spans="1:31" x14ac:dyDescent="0.25">
      <c r="A16" s="21" t="s">
        <v>68</v>
      </c>
      <c r="B16" s="20">
        <v>6</v>
      </c>
      <c r="C16" s="20">
        <v>8</v>
      </c>
      <c r="D16" s="20">
        <v>9</v>
      </c>
      <c r="E16" s="20">
        <v>8</v>
      </c>
      <c r="F16" s="20">
        <v>10000</v>
      </c>
      <c r="M16">
        <f t="shared" si="0"/>
        <v>6</v>
      </c>
      <c r="N16">
        <f t="shared" si="1"/>
        <v>4</v>
      </c>
      <c r="O16">
        <f t="shared" si="2"/>
        <v>3</v>
      </c>
      <c r="P16">
        <f t="shared" si="3"/>
        <v>4</v>
      </c>
      <c r="Q16" s="20">
        <v>10000</v>
      </c>
      <c r="T16" s="21" t="s">
        <v>68</v>
      </c>
      <c r="U16" s="20">
        <v>6</v>
      </c>
      <c r="V16" s="20">
        <v>4</v>
      </c>
      <c r="W16" s="20">
        <v>3</v>
      </c>
      <c r="X16" s="20">
        <v>4</v>
      </c>
      <c r="Y16" s="20">
        <v>10000</v>
      </c>
    </row>
    <row r="17" spans="1:25" x14ac:dyDescent="0.25">
      <c r="A17" s="21" t="s">
        <v>69</v>
      </c>
      <c r="B17" s="20">
        <v>8</v>
      </c>
      <c r="C17" s="20">
        <v>6</v>
      </c>
      <c r="D17" s="20">
        <v>7</v>
      </c>
      <c r="E17" s="20">
        <v>6</v>
      </c>
      <c r="F17" s="20">
        <v>10000</v>
      </c>
      <c r="M17">
        <f t="shared" si="0"/>
        <v>4</v>
      </c>
      <c r="N17">
        <f t="shared" si="1"/>
        <v>6</v>
      </c>
      <c r="O17">
        <f t="shared" si="2"/>
        <v>5</v>
      </c>
      <c r="P17">
        <f t="shared" si="3"/>
        <v>6</v>
      </c>
      <c r="Q17" s="20">
        <v>10000</v>
      </c>
      <c r="T17" s="21" t="s">
        <v>69</v>
      </c>
      <c r="U17" s="20">
        <v>4</v>
      </c>
      <c r="V17" s="20">
        <v>6</v>
      </c>
      <c r="W17" s="20">
        <v>5</v>
      </c>
      <c r="X17" s="20">
        <v>6</v>
      </c>
      <c r="Y17" s="20">
        <v>10000</v>
      </c>
    </row>
    <row r="18" spans="1:25" x14ac:dyDescent="0.25">
      <c r="A18" s="21" t="s">
        <v>70</v>
      </c>
      <c r="B18" s="20">
        <v>11</v>
      </c>
      <c r="C18" s="20">
        <v>1</v>
      </c>
      <c r="D18" s="20">
        <v>1</v>
      </c>
      <c r="E18" s="20">
        <v>1</v>
      </c>
      <c r="F18" s="20">
        <v>10000</v>
      </c>
      <c r="M18">
        <f t="shared" si="0"/>
        <v>1</v>
      </c>
      <c r="N18">
        <f t="shared" si="1"/>
        <v>11</v>
      </c>
      <c r="O18">
        <f t="shared" si="2"/>
        <v>11</v>
      </c>
      <c r="P18">
        <f t="shared" si="3"/>
        <v>11</v>
      </c>
      <c r="Q18" s="20">
        <v>10000</v>
      </c>
      <c r="T18" s="21" t="s">
        <v>70</v>
      </c>
      <c r="U18" s="20">
        <v>1</v>
      </c>
      <c r="V18" s="20">
        <v>11</v>
      </c>
      <c r="W18" s="20">
        <v>11</v>
      </c>
      <c r="X18" s="20">
        <v>11</v>
      </c>
      <c r="Y18" s="20">
        <v>10000</v>
      </c>
    </row>
    <row r="20" spans="1:25" ht="30" x14ac:dyDescent="0.25">
      <c r="A20" s="20" t="s">
        <v>72</v>
      </c>
      <c r="B20" s="21" t="s">
        <v>51</v>
      </c>
      <c r="C20" s="21" t="s">
        <v>52</v>
      </c>
      <c r="D20" s="21" t="s">
        <v>53</v>
      </c>
      <c r="E20" s="21" t="s">
        <v>54</v>
      </c>
      <c r="T20" s="20" t="s">
        <v>72</v>
      </c>
      <c r="U20" s="21" t="s">
        <v>51</v>
      </c>
      <c r="V20" s="21" t="s">
        <v>52</v>
      </c>
      <c r="W20" s="21" t="s">
        <v>53</v>
      </c>
      <c r="X20" s="21" t="s">
        <v>54</v>
      </c>
    </row>
    <row r="21" spans="1:25" ht="60" x14ac:dyDescent="0.25">
      <c r="A21" s="21" t="s">
        <v>73</v>
      </c>
      <c r="B21" s="20" t="s">
        <v>462</v>
      </c>
      <c r="C21" s="20" t="s">
        <v>463</v>
      </c>
      <c r="D21" s="20" t="s">
        <v>464</v>
      </c>
      <c r="E21" s="20" t="s">
        <v>464</v>
      </c>
      <c r="T21" s="21" t="s">
        <v>73</v>
      </c>
      <c r="U21" s="20" t="s">
        <v>490</v>
      </c>
      <c r="V21" s="20" t="s">
        <v>491</v>
      </c>
      <c r="W21" s="20" t="s">
        <v>464</v>
      </c>
      <c r="X21" s="20" t="s">
        <v>464</v>
      </c>
    </row>
    <row r="22" spans="1:25" ht="60" x14ac:dyDescent="0.25">
      <c r="A22" s="21" t="s">
        <v>75</v>
      </c>
      <c r="B22" s="20" t="s">
        <v>465</v>
      </c>
      <c r="C22" s="20" t="s">
        <v>466</v>
      </c>
      <c r="D22" s="20" t="s">
        <v>467</v>
      </c>
      <c r="E22" s="20" t="s">
        <v>467</v>
      </c>
      <c r="T22" s="21" t="s">
        <v>75</v>
      </c>
      <c r="U22" s="20" t="s">
        <v>492</v>
      </c>
      <c r="V22" s="20" t="s">
        <v>493</v>
      </c>
      <c r="W22" s="20" t="s">
        <v>467</v>
      </c>
      <c r="X22" s="20" t="s">
        <v>467</v>
      </c>
    </row>
    <row r="23" spans="1:25" ht="60" x14ac:dyDescent="0.25">
      <c r="A23" s="21" t="s">
        <v>76</v>
      </c>
      <c r="B23" s="20" t="s">
        <v>468</v>
      </c>
      <c r="C23" s="20" t="s">
        <v>469</v>
      </c>
      <c r="D23" s="20" t="s">
        <v>470</v>
      </c>
      <c r="E23" s="20" t="s">
        <v>470</v>
      </c>
      <c r="T23" s="21" t="s">
        <v>76</v>
      </c>
      <c r="U23" s="20" t="s">
        <v>494</v>
      </c>
      <c r="V23" s="20" t="s">
        <v>495</v>
      </c>
      <c r="W23" s="20" t="s">
        <v>470</v>
      </c>
      <c r="X23" s="20" t="s">
        <v>470</v>
      </c>
    </row>
    <row r="24" spans="1:25" ht="60" x14ac:dyDescent="0.25">
      <c r="A24" s="21" t="s">
        <v>77</v>
      </c>
      <c r="B24" s="20" t="s">
        <v>471</v>
      </c>
      <c r="C24" s="20" t="s">
        <v>472</v>
      </c>
      <c r="D24" s="20" t="s">
        <v>473</v>
      </c>
      <c r="E24" s="20" t="s">
        <v>473</v>
      </c>
      <c r="T24" s="21" t="s">
        <v>77</v>
      </c>
      <c r="U24" s="20" t="s">
        <v>496</v>
      </c>
      <c r="V24" s="20" t="s">
        <v>497</v>
      </c>
      <c r="W24" s="20" t="s">
        <v>473</v>
      </c>
      <c r="X24" s="20" t="s">
        <v>473</v>
      </c>
    </row>
    <row r="25" spans="1:25" ht="60" x14ac:dyDescent="0.25">
      <c r="A25" s="21" t="s">
        <v>78</v>
      </c>
      <c r="B25" s="20" t="s">
        <v>474</v>
      </c>
      <c r="C25" s="20" t="s">
        <v>475</v>
      </c>
      <c r="D25" s="20" t="s">
        <v>476</v>
      </c>
      <c r="E25" s="20" t="s">
        <v>476</v>
      </c>
      <c r="T25" s="21" t="s">
        <v>78</v>
      </c>
      <c r="U25" s="20" t="s">
        <v>498</v>
      </c>
      <c r="V25" s="20" t="s">
        <v>499</v>
      </c>
      <c r="W25" s="20" t="s">
        <v>476</v>
      </c>
      <c r="X25" s="20" t="s">
        <v>476</v>
      </c>
    </row>
    <row r="26" spans="1:25" ht="60" x14ac:dyDescent="0.25">
      <c r="A26" s="21" t="s">
        <v>79</v>
      </c>
      <c r="B26" s="20" t="s">
        <v>477</v>
      </c>
      <c r="C26" s="20" t="s">
        <v>478</v>
      </c>
      <c r="D26" s="20" t="s">
        <v>454</v>
      </c>
      <c r="E26" s="20" t="s">
        <v>454</v>
      </c>
      <c r="T26" s="21" t="s">
        <v>79</v>
      </c>
      <c r="U26" s="20" t="s">
        <v>500</v>
      </c>
      <c r="V26" s="20" t="s">
        <v>501</v>
      </c>
      <c r="W26" s="20" t="s">
        <v>454</v>
      </c>
      <c r="X26" s="20" t="s">
        <v>454</v>
      </c>
    </row>
    <row r="27" spans="1:25" ht="60" x14ac:dyDescent="0.25">
      <c r="A27" s="21" t="s">
        <v>80</v>
      </c>
      <c r="B27" s="20" t="s">
        <v>479</v>
      </c>
      <c r="C27" s="20" t="s">
        <v>480</v>
      </c>
      <c r="D27" s="20" t="s">
        <v>455</v>
      </c>
      <c r="E27" s="20" t="s">
        <v>455</v>
      </c>
      <c r="T27" s="21" t="s">
        <v>80</v>
      </c>
      <c r="U27" s="20" t="s">
        <v>502</v>
      </c>
      <c r="V27" s="20" t="s">
        <v>503</v>
      </c>
      <c r="W27" s="20" t="s">
        <v>455</v>
      </c>
      <c r="X27" s="20" t="s">
        <v>455</v>
      </c>
    </row>
    <row r="28" spans="1:25" ht="60" x14ac:dyDescent="0.25">
      <c r="A28" s="21" t="s">
        <v>81</v>
      </c>
      <c r="B28" s="20" t="s">
        <v>481</v>
      </c>
      <c r="C28" s="20" t="s">
        <v>482</v>
      </c>
      <c r="D28" s="20" t="s">
        <v>456</v>
      </c>
      <c r="E28" s="20" t="s">
        <v>456</v>
      </c>
      <c r="T28" s="21" t="s">
        <v>81</v>
      </c>
      <c r="U28" s="20" t="s">
        <v>504</v>
      </c>
      <c r="V28" s="20" t="s">
        <v>505</v>
      </c>
      <c r="W28" s="20" t="s">
        <v>456</v>
      </c>
      <c r="X28" s="20" t="s">
        <v>456</v>
      </c>
    </row>
    <row r="29" spans="1:25" ht="60" x14ac:dyDescent="0.25">
      <c r="A29" s="21" t="s">
        <v>82</v>
      </c>
      <c r="B29" s="20" t="s">
        <v>483</v>
      </c>
      <c r="C29" s="20" t="s">
        <v>484</v>
      </c>
      <c r="D29" s="20" t="s">
        <v>457</v>
      </c>
      <c r="E29" s="20" t="s">
        <v>457</v>
      </c>
      <c r="T29" s="21" t="s">
        <v>82</v>
      </c>
      <c r="U29" s="20" t="s">
        <v>506</v>
      </c>
      <c r="V29" s="20" t="s">
        <v>507</v>
      </c>
      <c r="W29" s="20" t="s">
        <v>457</v>
      </c>
      <c r="X29" s="20" t="s">
        <v>457</v>
      </c>
    </row>
    <row r="30" spans="1:25" ht="60" x14ac:dyDescent="0.25">
      <c r="A30" s="21" t="s">
        <v>83</v>
      </c>
      <c r="B30" s="20" t="s">
        <v>485</v>
      </c>
      <c r="C30" s="20" t="s">
        <v>486</v>
      </c>
      <c r="D30" s="20" t="s">
        <v>458</v>
      </c>
      <c r="E30" s="20" t="s">
        <v>458</v>
      </c>
      <c r="T30" s="21" t="s">
        <v>83</v>
      </c>
      <c r="U30" s="20" t="s">
        <v>508</v>
      </c>
      <c r="V30" s="20" t="s">
        <v>509</v>
      </c>
      <c r="W30" s="20" t="s">
        <v>458</v>
      </c>
      <c r="X30" s="20" t="s">
        <v>458</v>
      </c>
    </row>
    <row r="31" spans="1:25" ht="45" x14ac:dyDescent="0.25">
      <c r="A31" s="21" t="s">
        <v>84</v>
      </c>
      <c r="B31" s="20" t="s">
        <v>487</v>
      </c>
      <c r="C31" s="20" t="s">
        <v>74</v>
      </c>
      <c r="D31" s="20" t="s">
        <v>74</v>
      </c>
      <c r="E31" s="20" t="s">
        <v>74</v>
      </c>
      <c r="T31" s="21" t="s">
        <v>84</v>
      </c>
      <c r="U31" s="20" t="s">
        <v>510</v>
      </c>
      <c r="V31" s="20" t="s">
        <v>74</v>
      </c>
      <c r="W31" s="20" t="s">
        <v>74</v>
      </c>
      <c r="X31" s="20" t="s">
        <v>74</v>
      </c>
    </row>
    <row r="33" spans="1:28" ht="30" x14ac:dyDescent="0.25">
      <c r="A33" s="20" t="s">
        <v>86</v>
      </c>
      <c r="B33" s="21" t="s">
        <v>51</v>
      </c>
      <c r="C33" s="21" t="s">
        <v>52</v>
      </c>
      <c r="D33" s="21" t="s">
        <v>53</v>
      </c>
      <c r="E33" s="21" t="s">
        <v>54</v>
      </c>
      <c r="T33" s="20" t="s">
        <v>86</v>
      </c>
      <c r="U33" s="21" t="s">
        <v>51</v>
      </c>
      <c r="V33" s="21" t="s">
        <v>52</v>
      </c>
      <c r="W33" s="21" t="s">
        <v>53</v>
      </c>
      <c r="X33" s="21" t="s">
        <v>54</v>
      </c>
    </row>
    <row r="34" spans="1:28" x14ac:dyDescent="0.25">
      <c r="A34" s="21" t="s">
        <v>73</v>
      </c>
      <c r="B34" s="20">
        <v>10004.200000000001</v>
      </c>
      <c r="C34" s="20">
        <v>5000.1000000000004</v>
      </c>
      <c r="D34" s="20">
        <v>10</v>
      </c>
      <c r="E34" s="20">
        <v>10</v>
      </c>
      <c r="T34" s="21" t="s">
        <v>73</v>
      </c>
      <c r="U34" s="20">
        <v>9995.7999999999993</v>
      </c>
      <c r="V34" s="20">
        <v>4993.3999999999996</v>
      </c>
      <c r="W34" s="20">
        <v>10</v>
      </c>
      <c r="X34" s="20">
        <v>10</v>
      </c>
    </row>
    <row r="35" spans="1:28" x14ac:dyDescent="0.25">
      <c r="A35" s="21" t="s">
        <v>75</v>
      </c>
      <c r="B35" s="20">
        <v>5003.6000000000004</v>
      </c>
      <c r="C35" s="20">
        <v>4996.1000000000004</v>
      </c>
      <c r="D35" s="20">
        <v>9</v>
      </c>
      <c r="E35" s="20">
        <v>9</v>
      </c>
      <c r="T35" s="21" t="s">
        <v>75</v>
      </c>
      <c r="U35" s="20">
        <v>9992.2999999999993</v>
      </c>
      <c r="V35" s="20">
        <v>12</v>
      </c>
      <c r="W35" s="20">
        <v>9</v>
      </c>
      <c r="X35" s="20">
        <v>9</v>
      </c>
    </row>
    <row r="36" spans="1:28" x14ac:dyDescent="0.25">
      <c r="A36" s="21" t="s">
        <v>76</v>
      </c>
      <c r="B36" s="20">
        <v>5002.6000000000004</v>
      </c>
      <c r="C36" s="20">
        <v>4995.1000000000004</v>
      </c>
      <c r="D36" s="20">
        <v>8</v>
      </c>
      <c r="E36" s="20">
        <v>8</v>
      </c>
      <c r="T36" s="21" t="s">
        <v>76</v>
      </c>
      <c r="U36" s="20">
        <v>9988.7999999999993</v>
      </c>
      <c r="V36" s="20">
        <v>11</v>
      </c>
      <c r="W36" s="20">
        <v>8</v>
      </c>
      <c r="X36" s="20">
        <v>8</v>
      </c>
    </row>
    <row r="37" spans="1:28" x14ac:dyDescent="0.25">
      <c r="A37" s="21" t="s">
        <v>77</v>
      </c>
      <c r="B37" s="20">
        <v>5001.6000000000004</v>
      </c>
      <c r="C37" s="20">
        <v>4994.1000000000004</v>
      </c>
      <c r="D37" s="20">
        <v>7</v>
      </c>
      <c r="E37" s="20">
        <v>7</v>
      </c>
      <c r="T37" s="21" t="s">
        <v>77</v>
      </c>
      <c r="U37" s="20">
        <v>9986.2999999999993</v>
      </c>
      <c r="V37" s="20">
        <v>10</v>
      </c>
      <c r="W37" s="20">
        <v>7</v>
      </c>
      <c r="X37" s="20">
        <v>7</v>
      </c>
    </row>
    <row r="38" spans="1:28" x14ac:dyDescent="0.25">
      <c r="A38" s="21" t="s">
        <v>78</v>
      </c>
      <c r="B38" s="20">
        <v>5000.6000000000004</v>
      </c>
      <c r="C38" s="20">
        <v>4993.1000000000004</v>
      </c>
      <c r="D38" s="20">
        <v>6</v>
      </c>
      <c r="E38" s="20">
        <v>6</v>
      </c>
      <c r="T38" s="21" t="s">
        <v>78</v>
      </c>
      <c r="U38" s="20">
        <v>9985.2999999999993</v>
      </c>
      <c r="V38" s="20">
        <v>9</v>
      </c>
      <c r="W38" s="20">
        <v>6</v>
      </c>
      <c r="X38" s="20">
        <v>6</v>
      </c>
    </row>
    <row r="39" spans="1:28" x14ac:dyDescent="0.25">
      <c r="A39" s="21" t="s">
        <v>79</v>
      </c>
      <c r="B39" s="20">
        <v>4997.6000000000004</v>
      </c>
      <c r="C39" s="20">
        <v>4992.1000000000004</v>
      </c>
      <c r="D39" s="20">
        <v>5</v>
      </c>
      <c r="E39" s="20">
        <v>5</v>
      </c>
      <c r="T39" s="21" t="s">
        <v>79</v>
      </c>
      <c r="U39" s="20">
        <v>9982.2999999999993</v>
      </c>
      <c r="V39" s="20">
        <v>8</v>
      </c>
      <c r="W39" s="20">
        <v>5</v>
      </c>
      <c r="X39" s="20">
        <v>5</v>
      </c>
    </row>
    <row r="40" spans="1:28" x14ac:dyDescent="0.25">
      <c r="A40" s="21" t="s">
        <v>80</v>
      </c>
      <c r="B40" s="20">
        <v>4994.6000000000004</v>
      </c>
      <c r="C40" s="20">
        <v>4991.1000000000004</v>
      </c>
      <c r="D40" s="20">
        <v>4</v>
      </c>
      <c r="E40" s="20">
        <v>4</v>
      </c>
      <c r="T40" s="21" t="s">
        <v>80</v>
      </c>
      <c r="U40" s="20">
        <v>9979.2999999999993</v>
      </c>
      <c r="V40" s="20">
        <v>7</v>
      </c>
      <c r="W40" s="20">
        <v>4</v>
      </c>
      <c r="X40" s="20">
        <v>4</v>
      </c>
    </row>
    <row r="41" spans="1:28" x14ac:dyDescent="0.25">
      <c r="A41" s="21" t="s">
        <v>81</v>
      </c>
      <c r="B41" s="20">
        <v>4993.6000000000004</v>
      </c>
      <c r="C41" s="20">
        <v>4990.1000000000004</v>
      </c>
      <c r="D41" s="20">
        <v>3</v>
      </c>
      <c r="E41" s="20">
        <v>3</v>
      </c>
      <c r="T41" s="21" t="s">
        <v>81</v>
      </c>
      <c r="U41" s="20">
        <v>9978.2999999999993</v>
      </c>
      <c r="V41" s="20">
        <v>6</v>
      </c>
      <c r="W41" s="20">
        <v>3</v>
      </c>
      <c r="X41" s="20">
        <v>3</v>
      </c>
    </row>
    <row r="42" spans="1:28" x14ac:dyDescent="0.25">
      <c r="A42" s="21" t="s">
        <v>82</v>
      </c>
      <c r="B42" s="20">
        <v>4991.1000000000004</v>
      </c>
      <c r="C42" s="20">
        <v>4989.1000000000004</v>
      </c>
      <c r="D42" s="20">
        <v>2</v>
      </c>
      <c r="E42" s="20">
        <v>2</v>
      </c>
      <c r="T42" s="21" t="s">
        <v>82</v>
      </c>
      <c r="U42" s="20">
        <v>9977.2999999999993</v>
      </c>
      <c r="V42" s="20">
        <v>5</v>
      </c>
      <c r="W42" s="20">
        <v>2</v>
      </c>
      <c r="X42" s="20">
        <v>2</v>
      </c>
    </row>
    <row r="43" spans="1:28" x14ac:dyDescent="0.25">
      <c r="A43" s="21" t="s">
        <v>83</v>
      </c>
      <c r="B43" s="20">
        <v>4987.6000000000004</v>
      </c>
      <c r="C43" s="20">
        <v>4988.1000000000004</v>
      </c>
      <c r="D43" s="20">
        <v>1</v>
      </c>
      <c r="E43" s="20">
        <v>1</v>
      </c>
      <c r="T43" s="21" t="s">
        <v>83</v>
      </c>
      <c r="U43" s="20">
        <v>9976.2999999999993</v>
      </c>
      <c r="V43" s="20">
        <v>4</v>
      </c>
      <c r="W43" s="20">
        <v>1</v>
      </c>
      <c r="X43" s="20">
        <v>1</v>
      </c>
    </row>
    <row r="44" spans="1:28" x14ac:dyDescent="0.25">
      <c r="A44" s="21" t="s">
        <v>84</v>
      </c>
      <c r="B44" s="20">
        <v>4984.1000000000004</v>
      </c>
      <c r="C44" s="20">
        <v>0</v>
      </c>
      <c r="D44" s="20">
        <v>0</v>
      </c>
      <c r="E44" s="20">
        <v>0</v>
      </c>
      <c r="T44" s="21" t="s">
        <v>84</v>
      </c>
      <c r="U44" s="20">
        <v>4982.3999999999996</v>
      </c>
      <c r="V44" s="20">
        <v>0</v>
      </c>
      <c r="W44" s="20">
        <v>0</v>
      </c>
      <c r="X44" s="20">
        <v>0</v>
      </c>
    </row>
    <row r="46" spans="1:28" ht="30" x14ac:dyDescent="0.25">
      <c r="A46" s="20" t="s">
        <v>459</v>
      </c>
      <c r="B46" s="21" t="s">
        <v>51</v>
      </c>
      <c r="C46" s="21" t="s">
        <v>52</v>
      </c>
      <c r="D46" s="21" t="s">
        <v>53</v>
      </c>
      <c r="E46" s="21" t="s">
        <v>54</v>
      </c>
      <c r="F46" s="21" t="s">
        <v>88</v>
      </c>
      <c r="G46" s="21" t="s">
        <v>89</v>
      </c>
      <c r="H46" s="21" t="s">
        <v>90</v>
      </c>
      <c r="I46" s="21" t="s">
        <v>91</v>
      </c>
      <c r="T46" s="20" t="s">
        <v>459</v>
      </c>
      <c r="U46" s="21" t="s">
        <v>51</v>
      </c>
      <c r="V46" s="21" t="s">
        <v>52</v>
      </c>
      <c r="W46" s="21" t="s">
        <v>53</v>
      </c>
      <c r="X46" s="21" t="s">
        <v>54</v>
      </c>
      <c r="Y46" s="21" t="s">
        <v>88</v>
      </c>
      <c r="Z46" s="21" t="s">
        <v>89</v>
      </c>
      <c r="AA46" s="21" t="s">
        <v>90</v>
      </c>
      <c r="AB46" s="21" t="s">
        <v>91</v>
      </c>
    </row>
    <row r="47" spans="1:28" x14ac:dyDescent="0.25">
      <c r="A47" s="21" t="s">
        <v>60</v>
      </c>
      <c r="B47" s="20">
        <v>4991.1000000000004</v>
      </c>
      <c r="C47" s="20">
        <v>4993.1000000000004</v>
      </c>
      <c r="D47" s="20">
        <v>6</v>
      </c>
      <c r="E47" s="20">
        <v>6</v>
      </c>
      <c r="F47" s="20">
        <v>9996.2000000000007</v>
      </c>
      <c r="G47" s="20">
        <v>10000</v>
      </c>
      <c r="H47" s="20">
        <v>3.8</v>
      </c>
      <c r="I47" s="20">
        <v>0.04</v>
      </c>
      <c r="T47" s="21" t="s">
        <v>60</v>
      </c>
      <c r="U47" s="20">
        <v>9988.7999999999993</v>
      </c>
      <c r="V47" s="20">
        <v>7</v>
      </c>
      <c r="W47" s="20">
        <v>4</v>
      </c>
      <c r="X47" s="20">
        <v>4</v>
      </c>
      <c r="Y47" s="20">
        <v>10003.799999999999</v>
      </c>
      <c r="Z47" s="20">
        <v>10000</v>
      </c>
      <c r="AA47" s="20">
        <v>-3.8</v>
      </c>
      <c r="AB47" s="20">
        <v>-0.04</v>
      </c>
    </row>
    <row r="48" spans="1:28" x14ac:dyDescent="0.25">
      <c r="A48" s="21" t="s">
        <v>61</v>
      </c>
      <c r="B48" s="20">
        <v>5001.6000000000004</v>
      </c>
      <c r="C48" s="20">
        <v>4991.1000000000004</v>
      </c>
      <c r="D48" s="20">
        <v>5</v>
      </c>
      <c r="E48" s="20">
        <v>4</v>
      </c>
      <c r="F48" s="20">
        <v>10001.700000000001</v>
      </c>
      <c r="G48" s="20">
        <v>10000</v>
      </c>
      <c r="H48" s="20">
        <v>-1.7</v>
      </c>
      <c r="I48" s="20">
        <v>-0.02</v>
      </c>
      <c r="T48" s="21" t="s">
        <v>61</v>
      </c>
      <c r="U48" s="20">
        <v>9978.2999999999993</v>
      </c>
      <c r="V48" s="20">
        <v>9</v>
      </c>
      <c r="W48" s="20">
        <v>5</v>
      </c>
      <c r="X48" s="20">
        <v>6</v>
      </c>
      <c r="Y48" s="20">
        <v>9998.2999999999993</v>
      </c>
      <c r="Z48" s="20">
        <v>10000</v>
      </c>
      <c r="AA48" s="20">
        <v>1.7</v>
      </c>
      <c r="AB48" s="20">
        <v>0.02</v>
      </c>
    </row>
    <row r="49" spans="1:28" x14ac:dyDescent="0.25">
      <c r="A49" s="21" t="s">
        <v>62</v>
      </c>
      <c r="B49" s="20">
        <v>5000.6000000000004</v>
      </c>
      <c r="C49" s="20">
        <v>4988.1000000000004</v>
      </c>
      <c r="D49" s="20">
        <v>1</v>
      </c>
      <c r="E49" s="20">
        <v>1</v>
      </c>
      <c r="F49" s="20">
        <v>9990.7000000000007</v>
      </c>
      <c r="G49" s="20">
        <v>10000</v>
      </c>
      <c r="H49" s="20">
        <v>9.3000000000000007</v>
      </c>
      <c r="I49" s="20">
        <v>0.09</v>
      </c>
      <c r="T49" s="21" t="s">
        <v>62</v>
      </c>
      <c r="U49" s="20">
        <v>9979.2999999999993</v>
      </c>
      <c r="V49" s="20">
        <v>12</v>
      </c>
      <c r="W49" s="20">
        <v>9</v>
      </c>
      <c r="X49" s="20">
        <v>9</v>
      </c>
      <c r="Y49" s="20">
        <v>10009.299999999999</v>
      </c>
      <c r="Z49" s="20">
        <v>10000</v>
      </c>
      <c r="AA49" s="20">
        <v>-9.3000000000000007</v>
      </c>
      <c r="AB49" s="20">
        <v>-0.09</v>
      </c>
    </row>
    <row r="50" spans="1:28" x14ac:dyDescent="0.25">
      <c r="A50" s="21" t="s">
        <v>63</v>
      </c>
      <c r="B50" s="20">
        <v>10004.200000000001</v>
      </c>
      <c r="C50" s="20">
        <v>0</v>
      </c>
      <c r="D50" s="20">
        <v>0</v>
      </c>
      <c r="E50" s="20">
        <v>0</v>
      </c>
      <c r="F50" s="20">
        <v>10004.200000000001</v>
      </c>
      <c r="G50" s="20">
        <v>10000</v>
      </c>
      <c r="H50" s="20">
        <v>-4.2</v>
      </c>
      <c r="I50" s="20">
        <v>-0.04</v>
      </c>
      <c r="T50" s="21" t="s">
        <v>63</v>
      </c>
      <c r="U50" s="20">
        <v>4982.3999999999996</v>
      </c>
      <c r="V50" s="20">
        <v>4993.3999999999996</v>
      </c>
      <c r="W50" s="20">
        <v>10</v>
      </c>
      <c r="X50" s="20">
        <v>10</v>
      </c>
      <c r="Y50" s="20">
        <v>9995.7999999999993</v>
      </c>
      <c r="Z50" s="20">
        <v>10000</v>
      </c>
      <c r="AA50" s="20">
        <v>4.2</v>
      </c>
      <c r="AB50" s="20">
        <v>0.04</v>
      </c>
    </row>
    <row r="51" spans="1:28" x14ac:dyDescent="0.25">
      <c r="A51" s="21" t="s">
        <v>64</v>
      </c>
      <c r="B51" s="20">
        <v>4994.6000000000004</v>
      </c>
      <c r="C51" s="20">
        <v>4994.1000000000004</v>
      </c>
      <c r="D51" s="20">
        <v>7</v>
      </c>
      <c r="E51" s="20">
        <v>7</v>
      </c>
      <c r="F51" s="20">
        <v>10002.700000000001</v>
      </c>
      <c r="G51" s="20">
        <v>10000</v>
      </c>
      <c r="H51" s="20">
        <v>-2.7</v>
      </c>
      <c r="I51" s="20">
        <v>-0.03</v>
      </c>
      <c r="T51" s="21" t="s">
        <v>64</v>
      </c>
      <c r="U51" s="20">
        <v>9985.2999999999993</v>
      </c>
      <c r="V51" s="20">
        <v>6</v>
      </c>
      <c r="W51" s="20">
        <v>3</v>
      </c>
      <c r="X51" s="20">
        <v>3</v>
      </c>
      <c r="Y51" s="20">
        <v>9997.2999999999993</v>
      </c>
      <c r="Z51" s="20">
        <v>10000</v>
      </c>
      <c r="AA51" s="20">
        <v>2.7</v>
      </c>
      <c r="AB51" s="20">
        <v>0.03</v>
      </c>
    </row>
    <row r="52" spans="1:28" x14ac:dyDescent="0.25">
      <c r="A52" s="21" t="s">
        <v>65</v>
      </c>
      <c r="B52" s="20">
        <v>5002.6000000000004</v>
      </c>
      <c r="C52" s="20">
        <v>4989.1000000000004</v>
      </c>
      <c r="D52" s="20">
        <v>3</v>
      </c>
      <c r="E52" s="20">
        <v>2</v>
      </c>
      <c r="F52" s="20">
        <v>9996.7000000000007</v>
      </c>
      <c r="G52" s="20">
        <v>10000</v>
      </c>
      <c r="H52" s="20">
        <v>3.3</v>
      </c>
      <c r="I52" s="20">
        <v>0.03</v>
      </c>
      <c r="T52" s="21" t="s">
        <v>65</v>
      </c>
      <c r="U52" s="20">
        <v>9977.2999999999993</v>
      </c>
      <c r="V52" s="20">
        <v>11</v>
      </c>
      <c r="W52" s="20">
        <v>7</v>
      </c>
      <c r="X52" s="20">
        <v>8</v>
      </c>
      <c r="Y52" s="20">
        <v>10003.299999999999</v>
      </c>
      <c r="Z52" s="20">
        <v>10000</v>
      </c>
      <c r="AA52" s="20">
        <v>-3.3</v>
      </c>
      <c r="AB52" s="20">
        <v>-0.03</v>
      </c>
    </row>
    <row r="53" spans="1:28" x14ac:dyDescent="0.25">
      <c r="A53" s="21" t="s">
        <v>66</v>
      </c>
      <c r="B53" s="20">
        <v>5003.6000000000004</v>
      </c>
      <c r="C53" s="20">
        <v>4996.1000000000004</v>
      </c>
      <c r="D53" s="20">
        <v>9</v>
      </c>
      <c r="E53" s="20">
        <v>9</v>
      </c>
      <c r="F53" s="20">
        <v>10017.700000000001</v>
      </c>
      <c r="G53" s="20">
        <v>10000</v>
      </c>
      <c r="H53" s="20">
        <v>-17.7</v>
      </c>
      <c r="I53" s="20">
        <v>-0.18</v>
      </c>
      <c r="T53" s="21" t="s">
        <v>66</v>
      </c>
      <c r="U53" s="20">
        <v>9976.2999999999993</v>
      </c>
      <c r="V53" s="20">
        <v>4</v>
      </c>
      <c r="W53" s="20">
        <v>1</v>
      </c>
      <c r="X53" s="20">
        <v>1</v>
      </c>
      <c r="Y53" s="20">
        <v>9982.2999999999993</v>
      </c>
      <c r="Z53" s="20">
        <v>10000</v>
      </c>
      <c r="AA53" s="20">
        <v>17.7</v>
      </c>
      <c r="AB53" s="20">
        <v>0.18</v>
      </c>
    </row>
    <row r="54" spans="1:28" x14ac:dyDescent="0.25">
      <c r="A54" s="21" t="s">
        <v>67</v>
      </c>
      <c r="B54" s="20">
        <v>4987.6000000000004</v>
      </c>
      <c r="C54" s="20">
        <v>4995.1000000000004</v>
      </c>
      <c r="D54" s="20">
        <v>8</v>
      </c>
      <c r="E54" s="20">
        <v>8</v>
      </c>
      <c r="F54" s="20">
        <v>9998.7000000000007</v>
      </c>
      <c r="G54" s="20">
        <v>10000</v>
      </c>
      <c r="H54" s="20">
        <v>1.3</v>
      </c>
      <c r="I54" s="20">
        <v>0.01</v>
      </c>
      <c r="T54" s="21" t="s">
        <v>67</v>
      </c>
      <c r="U54" s="20">
        <v>9992.2999999999993</v>
      </c>
      <c r="V54" s="20">
        <v>5</v>
      </c>
      <c r="W54" s="20">
        <v>2</v>
      </c>
      <c r="X54" s="20">
        <v>2</v>
      </c>
      <c r="Y54" s="20">
        <v>10001.299999999999</v>
      </c>
      <c r="Z54" s="20">
        <v>10000</v>
      </c>
      <c r="AA54" s="20">
        <v>-1.3</v>
      </c>
      <c r="AB54" s="20">
        <v>-0.01</v>
      </c>
    </row>
    <row r="55" spans="1:28" x14ac:dyDescent="0.25">
      <c r="A55" s="21" t="s">
        <v>68</v>
      </c>
      <c r="B55" s="20">
        <v>4997.6000000000004</v>
      </c>
      <c r="C55" s="20">
        <v>4990.1000000000004</v>
      </c>
      <c r="D55" s="20">
        <v>2</v>
      </c>
      <c r="E55" s="20">
        <v>3</v>
      </c>
      <c r="F55" s="20">
        <v>9992.7000000000007</v>
      </c>
      <c r="G55" s="20">
        <v>10000</v>
      </c>
      <c r="H55" s="20">
        <v>7.3</v>
      </c>
      <c r="I55" s="20">
        <v>7.0000000000000007E-2</v>
      </c>
      <c r="T55" s="21" t="s">
        <v>68</v>
      </c>
      <c r="U55" s="20">
        <v>9982.2999999999993</v>
      </c>
      <c r="V55" s="20">
        <v>10</v>
      </c>
      <c r="W55" s="20">
        <v>8</v>
      </c>
      <c r="X55" s="20">
        <v>7</v>
      </c>
      <c r="Y55" s="20">
        <v>10007.299999999999</v>
      </c>
      <c r="Z55" s="20">
        <v>10000</v>
      </c>
      <c r="AA55" s="20">
        <v>-7.3</v>
      </c>
      <c r="AB55" s="20">
        <v>-7.0000000000000007E-2</v>
      </c>
    </row>
    <row r="56" spans="1:28" x14ac:dyDescent="0.25">
      <c r="A56" s="21" t="s">
        <v>69</v>
      </c>
      <c r="B56" s="20">
        <v>4993.6000000000004</v>
      </c>
      <c r="C56" s="20">
        <v>4992.1000000000004</v>
      </c>
      <c r="D56" s="20">
        <v>4</v>
      </c>
      <c r="E56" s="20">
        <v>5</v>
      </c>
      <c r="F56" s="20">
        <v>9994.7000000000007</v>
      </c>
      <c r="G56" s="20">
        <v>10000</v>
      </c>
      <c r="H56" s="20">
        <v>5.3</v>
      </c>
      <c r="I56" s="20">
        <v>0.05</v>
      </c>
      <c r="T56" s="21" t="s">
        <v>69</v>
      </c>
      <c r="U56" s="20">
        <v>9986.2999999999993</v>
      </c>
      <c r="V56" s="20">
        <v>8</v>
      </c>
      <c r="W56" s="20">
        <v>6</v>
      </c>
      <c r="X56" s="20">
        <v>5</v>
      </c>
      <c r="Y56" s="20">
        <v>10005.299999999999</v>
      </c>
      <c r="Z56" s="20">
        <v>10000</v>
      </c>
      <c r="AA56" s="20">
        <v>-5.3</v>
      </c>
      <c r="AB56" s="20">
        <v>-0.05</v>
      </c>
    </row>
    <row r="57" spans="1:28" x14ac:dyDescent="0.25">
      <c r="A57" s="21" t="s">
        <v>70</v>
      </c>
      <c r="B57" s="20">
        <v>4984.1000000000004</v>
      </c>
      <c r="C57" s="20">
        <v>5000.1000000000004</v>
      </c>
      <c r="D57" s="20">
        <v>10</v>
      </c>
      <c r="E57" s="20">
        <v>10</v>
      </c>
      <c r="F57" s="20">
        <v>10004.200000000001</v>
      </c>
      <c r="G57" s="20">
        <v>10000</v>
      </c>
      <c r="H57" s="20">
        <v>-4.2</v>
      </c>
      <c r="I57" s="20">
        <v>-0.04</v>
      </c>
      <c r="T57" s="21" t="s">
        <v>70</v>
      </c>
      <c r="U57" s="20">
        <v>9995.7999999999993</v>
      </c>
      <c r="V57" s="20">
        <v>0</v>
      </c>
      <c r="W57" s="20">
        <v>0</v>
      </c>
      <c r="X57" s="20">
        <v>0</v>
      </c>
      <c r="Y57" s="20">
        <v>9995.7999999999993</v>
      </c>
      <c r="Z57" s="20">
        <v>10000</v>
      </c>
      <c r="AA57" s="20">
        <v>4.2</v>
      </c>
      <c r="AB57" s="20">
        <v>0.04</v>
      </c>
    </row>
    <row r="59" spans="1:28" ht="30" x14ac:dyDescent="0.25">
      <c r="A59" s="22" t="s">
        <v>92</v>
      </c>
      <c r="B59" s="23">
        <v>15024.3</v>
      </c>
      <c r="T59" s="22" t="s">
        <v>92</v>
      </c>
      <c r="U59" s="23">
        <v>15009.2</v>
      </c>
    </row>
    <row r="60" spans="1:28" ht="30" x14ac:dyDescent="0.25">
      <c r="A60" s="22" t="s">
        <v>145</v>
      </c>
      <c r="B60" s="23">
        <v>4984.1000000000004</v>
      </c>
      <c r="T60" s="22" t="s">
        <v>145</v>
      </c>
      <c r="U60" s="23">
        <v>4982.3999999999996</v>
      </c>
    </row>
    <row r="61" spans="1:28" ht="30" x14ac:dyDescent="0.25">
      <c r="A61" s="22" t="s">
        <v>94</v>
      </c>
      <c r="B61" s="23">
        <v>110000.2</v>
      </c>
      <c r="T61" s="22" t="s">
        <v>94</v>
      </c>
      <c r="U61" s="23">
        <v>109999.8</v>
      </c>
    </row>
    <row r="62" spans="1:28" ht="30" x14ac:dyDescent="0.25">
      <c r="A62" s="22" t="s">
        <v>95</v>
      </c>
      <c r="B62" s="23">
        <v>110000</v>
      </c>
      <c r="T62" s="22" t="s">
        <v>95</v>
      </c>
      <c r="U62" s="23">
        <v>110000</v>
      </c>
    </row>
    <row r="63" spans="1:28" ht="45" x14ac:dyDescent="0.25">
      <c r="A63" s="22" t="s">
        <v>96</v>
      </c>
      <c r="B63" s="23">
        <v>0.2</v>
      </c>
      <c r="T63" s="22" t="s">
        <v>96</v>
      </c>
      <c r="U63" s="23">
        <v>-0.2</v>
      </c>
    </row>
    <row r="64" spans="1:28" ht="45" x14ac:dyDescent="0.25">
      <c r="A64" s="22" t="s">
        <v>97</v>
      </c>
      <c r="B64" s="23"/>
      <c r="T64" s="22" t="s">
        <v>97</v>
      </c>
      <c r="U64" s="23"/>
    </row>
    <row r="65" spans="1:21" ht="45" x14ac:dyDescent="0.25">
      <c r="A65" s="22" t="s">
        <v>98</v>
      </c>
      <c r="B65" s="23"/>
      <c r="T65" s="22" t="s">
        <v>98</v>
      </c>
      <c r="U65" s="23"/>
    </row>
    <row r="66" spans="1:21" ht="45" x14ac:dyDescent="0.25">
      <c r="A66" s="22" t="s">
        <v>99</v>
      </c>
      <c r="B66" s="23">
        <v>0</v>
      </c>
      <c r="T66" s="22" t="s">
        <v>99</v>
      </c>
      <c r="U66" s="23">
        <v>0</v>
      </c>
    </row>
    <row r="68" spans="1:21" x14ac:dyDescent="0.25">
      <c r="A68" s="24" t="s">
        <v>100</v>
      </c>
      <c r="T68" s="24" t="s">
        <v>100</v>
      </c>
    </row>
    <row r="70" spans="1:21" x14ac:dyDescent="0.25">
      <c r="A70" t="s">
        <v>460</v>
      </c>
      <c r="T70" t="s">
        <v>460</v>
      </c>
    </row>
    <row r="71" spans="1:21" x14ac:dyDescent="0.25">
      <c r="A71" t="s">
        <v>103</v>
      </c>
      <c r="T71" t="s">
        <v>511</v>
      </c>
    </row>
  </sheetData>
  <hyperlinks>
    <hyperlink ref="A68" r:id="rId1" display="https://miau.my-x.hu/myx-free/coco/test/531953920231218103620.html" xr:uid="{B0F8E851-F919-4EEF-9BAC-C9EC9C8E1966}"/>
    <hyperlink ref="T68" r:id="rId2" display="https://miau.my-x.hu/myx-free/coco/test/117226020231218104843.html" xr:uid="{29387363-623B-47A4-A799-45E2626250C5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9</vt:i4>
      </vt:variant>
    </vt:vector>
  </HeadingPairs>
  <TitlesOfParts>
    <vt:vector size="9" baseType="lpstr">
      <vt:lpstr>Alapadatok</vt:lpstr>
      <vt:lpstr>OAM</vt:lpstr>
      <vt:lpstr>Rangsorok</vt:lpstr>
      <vt:lpstr>Modell 1</vt:lpstr>
      <vt:lpstr>Modell 2 (O12 nélkül)</vt:lpstr>
      <vt:lpstr>Step IX OAM sorozat</vt:lpstr>
      <vt:lpstr>COCO STD eredmények</vt:lpstr>
      <vt:lpstr>Eredmények OAM</vt:lpstr>
      <vt:lpstr>Y0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Janos Angyal</dc:creator>
  <cp:lastModifiedBy>Janos Angyal</cp:lastModifiedBy>
  <dcterms:created xsi:type="dcterms:W3CDTF">2023-11-19T19:22:35Z</dcterms:created>
  <dcterms:modified xsi:type="dcterms:W3CDTF">2023-12-18T12:08:16Z</dcterms:modified>
</cp:coreProperties>
</file>