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zma Viktor\Documents\01_VIKTOR\--KODOLANYI--\1-FELEV\IN027 Adatszerketek_es_algoritmusok\rapid\"/>
    </mc:Choice>
  </mc:AlternateContent>
  <xr:revisionPtr revIDLastSave="0" documentId="13_ncr:1_{0F273252-8E4A-49E6-87F3-368374D5FFEE}" xr6:coauthVersionLast="47" xr6:coauthVersionMax="47" xr10:uidLastSave="{00000000-0000-0000-0000-000000000000}"/>
  <bookViews>
    <workbookView xWindow="-135" yWindow="-135" windowWidth="25470" windowHeight="15300" activeTab="7" xr2:uid="{9D01A847-0C1B-474E-991B-61A75C667D67}"/>
  </bookViews>
  <sheets>
    <sheet name="Info" sheetId="1" r:id="rId1"/>
    <sheet name="OAM" sheetId="2" r:id="rId2"/>
    <sheet name="Ár-Teljesítmény" sheetId="3" r:id="rId3"/>
    <sheet name="Sorrend" sheetId="4" r:id="rId4"/>
    <sheet name="Step1" sheetId="5" r:id="rId5"/>
    <sheet name="Step2" sheetId="9" r:id="rId6"/>
    <sheet name="Inverz" sheetId="11" r:id="rId7"/>
    <sheet name="muszakilag-legjobb" sheetId="13" r:id="rId8"/>
    <sheet name="O2_torolve" sheetId="1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6" l="1"/>
  <c r="C16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R16" i="16"/>
  <c r="S16" i="16"/>
  <c r="T16" i="16"/>
  <c r="U16" i="16"/>
  <c r="V16" i="16"/>
  <c r="W16" i="16"/>
  <c r="X16" i="16"/>
  <c r="Y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O17" i="16"/>
  <c r="P17" i="16"/>
  <c r="Q17" i="16"/>
  <c r="R17" i="16"/>
  <c r="S17" i="16"/>
  <c r="T17" i="16"/>
  <c r="U17" i="16"/>
  <c r="V17" i="16"/>
  <c r="W17" i="16"/>
  <c r="X17" i="16"/>
  <c r="Y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Q18" i="16"/>
  <c r="R18" i="16"/>
  <c r="S18" i="16"/>
  <c r="T18" i="16"/>
  <c r="U18" i="16"/>
  <c r="V18" i="16"/>
  <c r="W18" i="16"/>
  <c r="X18" i="16"/>
  <c r="Y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U19" i="16"/>
  <c r="V19" i="16"/>
  <c r="W19" i="16"/>
  <c r="X19" i="16"/>
  <c r="Y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T20" i="16"/>
  <c r="U20" i="16"/>
  <c r="V20" i="16"/>
  <c r="W20" i="16"/>
  <c r="X20" i="16"/>
  <c r="Y20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Y15" i="16"/>
  <c r="B15" i="16"/>
  <c r="A16" i="16"/>
  <c r="A17" i="16"/>
  <c r="A18" i="16"/>
  <c r="A19" i="16"/>
  <c r="A20" i="16"/>
  <c r="A15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O14" i="16"/>
  <c r="P14" i="16"/>
  <c r="Q14" i="16"/>
  <c r="R14" i="16"/>
  <c r="S14" i="16"/>
  <c r="T14" i="16"/>
  <c r="U14" i="16"/>
  <c r="V14" i="16"/>
  <c r="W14" i="16"/>
  <c r="X14" i="16"/>
  <c r="Y14" i="16"/>
  <c r="A14" i="16"/>
  <c r="B6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B7" i="16"/>
  <c r="C7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Q7" i="16"/>
  <c r="R7" i="16"/>
  <c r="S7" i="16"/>
  <c r="T7" i="16"/>
  <c r="U7" i="16"/>
  <c r="V7" i="16"/>
  <c r="W7" i="16"/>
  <c r="X7" i="16"/>
  <c r="Y7" i="16"/>
  <c r="Z7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Y8" i="16"/>
  <c r="Z8" i="16"/>
  <c r="B9" i="16"/>
  <c r="C9" i="16"/>
  <c r="D9" i="16"/>
  <c r="E9" i="16"/>
  <c r="F9" i="16"/>
  <c r="G9" i="16"/>
  <c r="H9" i="16"/>
  <c r="I9" i="16"/>
  <c r="J9" i="16"/>
  <c r="K9" i="16"/>
  <c r="L9" i="16"/>
  <c r="M9" i="16"/>
  <c r="N9" i="16"/>
  <c r="O9" i="16"/>
  <c r="P9" i="16"/>
  <c r="Q9" i="16"/>
  <c r="R9" i="16"/>
  <c r="S9" i="16"/>
  <c r="T9" i="16"/>
  <c r="U9" i="16"/>
  <c r="V9" i="16"/>
  <c r="W9" i="16"/>
  <c r="X9" i="16"/>
  <c r="Y9" i="16"/>
  <c r="Z9" i="16"/>
  <c r="B5" i="16"/>
  <c r="C5" i="16"/>
  <c r="D5" i="16"/>
  <c r="E5" i="16"/>
  <c r="F5" i="16"/>
  <c r="G5" i="16"/>
  <c r="H5" i="16"/>
  <c r="I5" i="16"/>
  <c r="J5" i="16"/>
  <c r="K5" i="16"/>
  <c r="L5" i="16"/>
  <c r="M5" i="16"/>
  <c r="N5" i="16"/>
  <c r="O5" i="16"/>
  <c r="P5" i="16"/>
  <c r="Q5" i="16"/>
  <c r="R5" i="16"/>
  <c r="S5" i="16"/>
  <c r="T5" i="16"/>
  <c r="U5" i="16"/>
  <c r="V5" i="16"/>
  <c r="W5" i="16"/>
  <c r="X5" i="16"/>
  <c r="Y5" i="16"/>
  <c r="Z5" i="16"/>
  <c r="B4" i="16"/>
  <c r="C4" i="16"/>
  <c r="D4" i="16"/>
  <c r="E4" i="16"/>
  <c r="F4" i="16"/>
  <c r="G4" i="16"/>
  <c r="H4" i="16"/>
  <c r="I4" i="16"/>
  <c r="J4" i="16"/>
  <c r="K4" i="16"/>
  <c r="L4" i="16"/>
  <c r="M4" i="16"/>
  <c r="N4" i="16"/>
  <c r="O4" i="16"/>
  <c r="P4" i="16"/>
  <c r="Q4" i="16"/>
  <c r="R4" i="16"/>
  <c r="S4" i="16"/>
  <c r="T4" i="16"/>
  <c r="U4" i="16"/>
  <c r="V4" i="16"/>
  <c r="W4" i="16"/>
  <c r="X4" i="16"/>
  <c r="Y4" i="16"/>
  <c r="Z4" i="16"/>
  <c r="A6" i="16"/>
  <c r="A7" i="16"/>
  <c r="A8" i="16"/>
  <c r="A9" i="16"/>
  <c r="A5" i="16"/>
  <c r="A4" i="16"/>
  <c r="B3" i="16"/>
  <c r="C3" i="16"/>
  <c r="D3" i="16"/>
  <c r="E3" i="16"/>
  <c r="F3" i="16"/>
  <c r="G3" i="16"/>
  <c r="H3" i="16"/>
  <c r="I3" i="16"/>
  <c r="J3" i="16"/>
  <c r="K3" i="16"/>
  <c r="L3" i="16"/>
  <c r="M3" i="16"/>
  <c r="N3" i="16"/>
  <c r="O3" i="16"/>
  <c r="P3" i="16"/>
  <c r="Q3" i="16"/>
  <c r="R3" i="16"/>
  <c r="S3" i="16"/>
  <c r="T3" i="16"/>
  <c r="U3" i="16"/>
  <c r="V3" i="16"/>
  <c r="W3" i="16"/>
  <c r="X3" i="16"/>
  <c r="Y3" i="16"/>
  <c r="Z3" i="16"/>
  <c r="A3" i="16"/>
  <c r="AE36" i="13"/>
  <c r="AE37" i="13"/>
  <c r="AE38" i="13"/>
  <c r="AE39" i="13"/>
  <c r="AE40" i="13"/>
  <c r="AE41" i="13"/>
  <c r="AE35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AS43" i="13"/>
  <c r="AT43" i="13"/>
  <c r="AU43" i="13"/>
  <c r="AV43" i="13"/>
  <c r="AW43" i="13"/>
  <c r="AX43" i="13"/>
  <c r="AY43" i="13"/>
  <c r="AZ43" i="13"/>
  <c r="BA43" i="13"/>
  <c r="BB43" i="13"/>
  <c r="BC43" i="13"/>
  <c r="AF43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AS35" i="13"/>
  <c r="AT35" i="13"/>
  <c r="AU35" i="13"/>
  <c r="AV35" i="13"/>
  <c r="AW35" i="13"/>
  <c r="AX35" i="13"/>
  <c r="AY35" i="13"/>
  <c r="AZ35" i="13"/>
  <c r="BA35" i="13"/>
  <c r="BB35" i="13"/>
  <c r="BC35" i="13"/>
  <c r="BD35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AS36" i="13"/>
  <c r="AT36" i="13"/>
  <c r="AU36" i="13"/>
  <c r="AV36" i="13"/>
  <c r="AW36" i="13"/>
  <c r="AX36" i="13"/>
  <c r="AY36" i="13"/>
  <c r="AZ36" i="13"/>
  <c r="BA36" i="13"/>
  <c r="BB36" i="13"/>
  <c r="BC36" i="13"/>
  <c r="BD36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AS37" i="13"/>
  <c r="AT37" i="13"/>
  <c r="AU37" i="13"/>
  <c r="AV37" i="13"/>
  <c r="AW37" i="13"/>
  <c r="AX37" i="13"/>
  <c r="AY37" i="13"/>
  <c r="AZ37" i="13"/>
  <c r="BA37" i="13"/>
  <c r="BB37" i="13"/>
  <c r="BC37" i="13"/>
  <c r="BD37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AS38" i="13"/>
  <c r="AT38" i="13"/>
  <c r="AU38" i="13"/>
  <c r="AV38" i="13"/>
  <c r="AW38" i="13"/>
  <c r="AX38" i="13"/>
  <c r="AY38" i="13"/>
  <c r="AZ38" i="13"/>
  <c r="BA38" i="13"/>
  <c r="BB38" i="13"/>
  <c r="BC38" i="13"/>
  <c r="BD38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AS39" i="13"/>
  <c r="AT39" i="13"/>
  <c r="AU39" i="13"/>
  <c r="AV39" i="13"/>
  <c r="AW39" i="13"/>
  <c r="AX39" i="13"/>
  <c r="AY39" i="13"/>
  <c r="AZ39" i="13"/>
  <c r="BA39" i="13"/>
  <c r="BB39" i="13"/>
  <c r="BC39" i="13"/>
  <c r="BD39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AS40" i="13"/>
  <c r="AT40" i="13"/>
  <c r="AU40" i="13"/>
  <c r="AV40" i="13"/>
  <c r="AW40" i="13"/>
  <c r="AX40" i="13"/>
  <c r="AY40" i="13"/>
  <c r="AZ40" i="13"/>
  <c r="BA40" i="13"/>
  <c r="BB40" i="13"/>
  <c r="BC40" i="13"/>
  <c r="BD40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AS41" i="13"/>
  <c r="AT41" i="13"/>
  <c r="AU41" i="13"/>
  <c r="AV41" i="13"/>
  <c r="AW41" i="13"/>
  <c r="AX41" i="13"/>
  <c r="AY41" i="13"/>
  <c r="AZ41" i="13"/>
  <c r="BA41" i="13"/>
  <c r="BB41" i="13"/>
  <c r="BC41" i="13"/>
  <c r="BD41" i="13"/>
  <c r="BD34" i="13"/>
  <c r="BC34" i="13"/>
  <c r="AZ34" i="13"/>
  <c r="BA34" i="13"/>
  <c r="BB34" i="13"/>
  <c r="AS34" i="13"/>
  <c r="AT34" i="13"/>
  <c r="AU34" i="13"/>
  <c r="AV34" i="13"/>
  <c r="AW34" i="13"/>
  <c r="AX34" i="13"/>
  <c r="AY34" i="13"/>
  <c r="AF34" i="13"/>
  <c r="AG34" i="13"/>
  <c r="AH34" i="13"/>
  <c r="AI34" i="13"/>
  <c r="AJ34" i="13"/>
  <c r="AK34" i="13"/>
  <c r="AL34" i="13"/>
  <c r="AM34" i="13"/>
  <c r="AN34" i="13"/>
  <c r="AO34" i="13"/>
  <c r="AP34" i="13"/>
  <c r="AQ34" i="13"/>
  <c r="AR34" i="13"/>
  <c r="AE34" i="13"/>
  <c r="A36" i="9"/>
  <c r="A37" i="9"/>
  <c r="A38" i="9"/>
  <c r="A39" i="9"/>
  <c r="A40" i="9"/>
  <c r="A41" i="9"/>
  <c r="A35" i="9"/>
  <c r="AD35" i="9"/>
  <c r="AD36" i="9"/>
  <c r="AD37" i="9"/>
  <c r="AD38" i="9"/>
  <c r="AD39" i="9"/>
  <c r="AD40" i="9"/>
  <c r="AD41" i="9"/>
  <c r="AD34" i="9"/>
  <c r="AA35" i="9"/>
  <c r="AA36" i="9"/>
  <c r="AA37" i="9"/>
  <c r="AA38" i="9"/>
  <c r="AA39" i="9"/>
  <c r="AA40" i="9"/>
  <c r="AA41" i="9"/>
  <c r="AA34" i="9"/>
  <c r="AE35" i="9"/>
  <c r="AE36" i="9"/>
  <c r="AE37" i="9"/>
  <c r="AE38" i="9"/>
  <c r="AE39" i="9"/>
  <c r="AE40" i="9"/>
  <c r="AE41" i="9"/>
  <c r="B3" i="4"/>
  <c r="B14" i="4" s="1"/>
  <c r="AC35" i="9"/>
  <c r="AC36" i="9"/>
  <c r="AC37" i="9"/>
  <c r="AC38" i="9"/>
  <c r="AC39" i="9"/>
  <c r="AC40" i="9"/>
  <c r="AC41" i="9"/>
  <c r="AE34" i="9"/>
  <c r="AC34" i="9"/>
  <c r="BF18" i="5"/>
  <c r="BF19" i="5"/>
  <c r="BF20" i="5"/>
  <c r="BF21" i="5"/>
  <c r="BF22" i="5"/>
  <c r="BF23" i="5"/>
  <c r="BF17" i="5"/>
  <c r="AK17" i="5"/>
  <c r="AL17" i="5"/>
  <c r="AM17" i="5"/>
  <c r="AN17" i="5"/>
  <c r="AO17" i="5"/>
  <c r="AP17" i="5"/>
  <c r="AQ17" i="5"/>
  <c r="AR17" i="5"/>
  <c r="AS17" i="5"/>
  <c r="AT17" i="5"/>
  <c r="AU17" i="5"/>
  <c r="AV17" i="5"/>
  <c r="AW17" i="5"/>
  <c r="AX17" i="5"/>
  <c r="AY17" i="5"/>
  <c r="AZ17" i="5"/>
  <c r="BA17" i="5"/>
  <c r="BB17" i="5"/>
  <c r="BC17" i="5"/>
  <c r="BD17" i="5"/>
  <c r="BE17" i="5"/>
  <c r="AK18" i="5"/>
  <c r="AL18" i="5"/>
  <c r="AM18" i="5"/>
  <c r="AN18" i="5"/>
  <c r="AO18" i="5"/>
  <c r="AP18" i="5"/>
  <c r="AQ18" i="5"/>
  <c r="AR18" i="5"/>
  <c r="AS18" i="5"/>
  <c r="AT18" i="5"/>
  <c r="AU18" i="5"/>
  <c r="AV18" i="5"/>
  <c r="AW18" i="5"/>
  <c r="AX18" i="5"/>
  <c r="AY18" i="5"/>
  <c r="AZ18" i="5"/>
  <c r="BA18" i="5"/>
  <c r="BB18" i="5"/>
  <c r="BC18" i="5"/>
  <c r="BD18" i="5"/>
  <c r="BE18" i="5"/>
  <c r="AK19" i="5"/>
  <c r="AL19" i="5"/>
  <c r="AM19" i="5"/>
  <c r="AN19" i="5"/>
  <c r="AO19" i="5"/>
  <c r="AP19" i="5"/>
  <c r="AQ19" i="5"/>
  <c r="AR19" i="5"/>
  <c r="AS19" i="5"/>
  <c r="AT19" i="5"/>
  <c r="AU19" i="5"/>
  <c r="AV19" i="5"/>
  <c r="AW19" i="5"/>
  <c r="AX19" i="5"/>
  <c r="AY19" i="5"/>
  <c r="AZ19" i="5"/>
  <c r="BA19" i="5"/>
  <c r="BB19" i="5"/>
  <c r="BC19" i="5"/>
  <c r="BD19" i="5"/>
  <c r="BE19" i="5"/>
  <c r="AK20" i="5"/>
  <c r="AL20" i="5"/>
  <c r="AM20" i="5"/>
  <c r="AN20" i="5"/>
  <c r="AO20" i="5"/>
  <c r="AP20" i="5"/>
  <c r="AQ20" i="5"/>
  <c r="AR20" i="5"/>
  <c r="AS20" i="5"/>
  <c r="AT20" i="5"/>
  <c r="AU20" i="5"/>
  <c r="AV20" i="5"/>
  <c r="AW20" i="5"/>
  <c r="AX20" i="5"/>
  <c r="AY20" i="5"/>
  <c r="AZ20" i="5"/>
  <c r="BA20" i="5"/>
  <c r="BB20" i="5"/>
  <c r="BC20" i="5"/>
  <c r="BD20" i="5"/>
  <c r="BE20" i="5"/>
  <c r="AK21" i="5"/>
  <c r="AL21" i="5"/>
  <c r="AM21" i="5"/>
  <c r="AN21" i="5"/>
  <c r="AO21" i="5"/>
  <c r="AP21" i="5"/>
  <c r="AQ21" i="5"/>
  <c r="AR21" i="5"/>
  <c r="AS21" i="5"/>
  <c r="AT21" i="5"/>
  <c r="AU21" i="5"/>
  <c r="AV21" i="5"/>
  <c r="AW21" i="5"/>
  <c r="AX21" i="5"/>
  <c r="AY21" i="5"/>
  <c r="AZ21" i="5"/>
  <c r="BA21" i="5"/>
  <c r="BB21" i="5"/>
  <c r="BC21" i="5"/>
  <c r="BD21" i="5"/>
  <c r="BE21" i="5"/>
  <c r="AK22" i="5"/>
  <c r="AL22" i="5"/>
  <c r="AM22" i="5"/>
  <c r="AN22" i="5"/>
  <c r="AO22" i="5"/>
  <c r="AP22" i="5"/>
  <c r="AQ22" i="5"/>
  <c r="AR22" i="5"/>
  <c r="AS22" i="5"/>
  <c r="AT22" i="5"/>
  <c r="AU22" i="5"/>
  <c r="AV22" i="5"/>
  <c r="AW22" i="5"/>
  <c r="AX22" i="5"/>
  <c r="AY22" i="5"/>
  <c r="AZ22" i="5"/>
  <c r="BA22" i="5"/>
  <c r="BB22" i="5"/>
  <c r="BC22" i="5"/>
  <c r="BD22" i="5"/>
  <c r="BE22" i="5"/>
  <c r="AK23" i="5"/>
  <c r="AL23" i="5"/>
  <c r="AM23" i="5"/>
  <c r="AN23" i="5"/>
  <c r="AO23" i="5"/>
  <c r="AP23" i="5"/>
  <c r="AQ23" i="5"/>
  <c r="AR23" i="5"/>
  <c r="AS23" i="5"/>
  <c r="AT23" i="5"/>
  <c r="AU23" i="5"/>
  <c r="AV23" i="5"/>
  <c r="AW23" i="5"/>
  <c r="AX23" i="5"/>
  <c r="AY23" i="5"/>
  <c r="AZ23" i="5"/>
  <c r="BA23" i="5"/>
  <c r="BB23" i="5"/>
  <c r="BC23" i="5"/>
  <c r="BD23" i="5"/>
  <c r="BE23" i="5"/>
  <c r="AJ18" i="5"/>
  <c r="AJ19" i="5"/>
  <c r="AJ20" i="5"/>
  <c r="AJ21" i="5"/>
  <c r="AJ22" i="5"/>
  <c r="AJ23" i="5"/>
  <c r="AJ17" i="5"/>
  <c r="AG18" i="5"/>
  <c r="AG19" i="5"/>
  <c r="AG20" i="5"/>
  <c r="AG21" i="5"/>
  <c r="AG22" i="5"/>
  <c r="AG23" i="5"/>
  <c r="AG17" i="5"/>
  <c r="BF16" i="5"/>
  <c r="AG16" i="5"/>
  <c r="AB34" i="9"/>
  <c r="AB35" i="9"/>
  <c r="AB36" i="9"/>
  <c r="AB37" i="9"/>
  <c r="AB38" i="9"/>
  <c r="AB39" i="9"/>
  <c r="AB40" i="9"/>
  <c r="AB41" i="9"/>
  <c r="Z35" i="9"/>
  <c r="Z36" i="9"/>
  <c r="Z37" i="9"/>
  <c r="Z38" i="9"/>
  <c r="Z39" i="9"/>
  <c r="Z40" i="9"/>
  <c r="Z41" i="9"/>
  <c r="Z34" i="9"/>
  <c r="X35" i="9"/>
  <c r="X36" i="9"/>
  <c r="X37" i="9"/>
  <c r="X38" i="9"/>
  <c r="X39" i="9"/>
  <c r="X40" i="9"/>
  <c r="X41" i="9"/>
  <c r="W36" i="9"/>
  <c r="W37" i="9"/>
  <c r="W38" i="9"/>
  <c r="W39" i="9"/>
  <c r="W40" i="9"/>
  <c r="W41" i="9"/>
  <c r="W35" i="9"/>
  <c r="AG9" i="5"/>
  <c r="AH9" i="5"/>
  <c r="AI9" i="5"/>
  <c r="AJ9" i="5"/>
  <c r="AK9" i="5"/>
  <c r="AL9" i="5"/>
  <c r="AM9" i="5"/>
  <c r="AN9" i="5"/>
  <c r="AO9" i="5"/>
  <c r="AP9" i="5"/>
  <c r="AQ9" i="5"/>
  <c r="AR9" i="5"/>
  <c r="AS9" i="5"/>
  <c r="AT9" i="5"/>
  <c r="AU9" i="5"/>
  <c r="AV9" i="5"/>
  <c r="AW9" i="5"/>
  <c r="AX9" i="5"/>
  <c r="AY9" i="5"/>
  <c r="AZ9" i="5"/>
  <c r="BA9" i="5"/>
  <c r="BB9" i="5"/>
  <c r="BC9" i="5"/>
  <c r="BD9" i="5"/>
  <c r="BE9" i="5"/>
  <c r="BF9" i="5"/>
  <c r="AG10" i="5"/>
  <c r="AH10" i="5"/>
  <c r="AI10" i="5"/>
  <c r="AJ10" i="5"/>
  <c r="AK10" i="5"/>
  <c r="AL10" i="5"/>
  <c r="AM10" i="5"/>
  <c r="AN10" i="5"/>
  <c r="AO10" i="5"/>
  <c r="AP10" i="5"/>
  <c r="AQ10" i="5"/>
  <c r="AR10" i="5"/>
  <c r="AS10" i="5"/>
  <c r="AT10" i="5"/>
  <c r="AU10" i="5"/>
  <c r="AV10" i="5"/>
  <c r="AW10" i="5"/>
  <c r="AX10" i="5"/>
  <c r="AY10" i="5"/>
  <c r="AZ10" i="5"/>
  <c r="BA10" i="5"/>
  <c r="BB10" i="5"/>
  <c r="BC10" i="5"/>
  <c r="BD10" i="5"/>
  <c r="BE10" i="5"/>
  <c r="BF10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BF11" i="5"/>
  <c r="AG12" i="5"/>
  <c r="AH12" i="5"/>
  <c r="AI12" i="5"/>
  <c r="AJ12" i="5"/>
  <c r="AK12" i="5"/>
  <c r="AL12" i="5"/>
  <c r="AM12" i="5"/>
  <c r="AN12" i="5"/>
  <c r="AO12" i="5"/>
  <c r="AP12" i="5"/>
  <c r="AQ12" i="5"/>
  <c r="AR12" i="5"/>
  <c r="AS12" i="5"/>
  <c r="AT12" i="5"/>
  <c r="AU12" i="5"/>
  <c r="AV12" i="5"/>
  <c r="AW12" i="5"/>
  <c r="AX12" i="5"/>
  <c r="AY12" i="5"/>
  <c r="AZ12" i="5"/>
  <c r="BA12" i="5"/>
  <c r="BB12" i="5"/>
  <c r="BC12" i="5"/>
  <c r="BD12" i="5"/>
  <c r="BE12" i="5"/>
  <c r="BF12" i="5"/>
  <c r="AG13" i="5"/>
  <c r="AH13" i="5"/>
  <c r="AI13" i="5"/>
  <c r="AJ13" i="5"/>
  <c r="AK13" i="5"/>
  <c r="AL13" i="5"/>
  <c r="AM13" i="5"/>
  <c r="AN13" i="5"/>
  <c r="AO13" i="5"/>
  <c r="AP13" i="5"/>
  <c r="AQ13" i="5"/>
  <c r="AR13" i="5"/>
  <c r="AS13" i="5"/>
  <c r="AT13" i="5"/>
  <c r="AU13" i="5"/>
  <c r="AV13" i="5"/>
  <c r="AW13" i="5"/>
  <c r="AX13" i="5"/>
  <c r="AY13" i="5"/>
  <c r="AZ13" i="5"/>
  <c r="BA13" i="5"/>
  <c r="BB13" i="5"/>
  <c r="BC13" i="5"/>
  <c r="BD13" i="5"/>
  <c r="BE13" i="5"/>
  <c r="BF13" i="5"/>
  <c r="AG14" i="5"/>
  <c r="AH14" i="5"/>
  <c r="AI14" i="5"/>
  <c r="AJ14" i="5"/>
  <c r="AK14" i="5"/>
  <c r="AL14" i="5"/>
  <c r="AM14" i="5"/>
  <c r="AN14" i="5"/>
  <c r="AO14" i="5"/>
  <c r="AP14" i="5"/>
  <c r="AQ14" i="5"/>
  <c r="AR14" i="5"/>
  <c r="AS14" i="5"/>
  <c r="AT14" i="5"/>
  <c r="AU14" i="5"/>
  <c r="AV14" i="5"/>
  <c r="AW14" i="5"/>
  <c r="AX14" i="5"/>
  <c r="AY14" i="5"/>
  <c r="AZ14" i="5"/>
  <c r="BA14" i="5"/>
  <c r="BB14" i="5"/>
  <c r="BC14" i="5"/>
  <c r="BD14" i="5"/>
  <c r="BE14" i="5"/>
  <c r="BF14" i="5"/>
  <c r="AH8" i="5"/>
  <c r="AI8" i="5"/>
  <c r="AJ8" i="5"/>
  <c r="AK8" i="5"/>
  <c r="AL8" i="5"/>
  <c r="AM8" i="5"/>
  <c r="AN8" i="5"/>
  <c r="AO8" i="5"/>
  <c r="AP8" i="5"/>
  <c r="AQ8" i="5"/>
  <c r="AR8" i="5"/>
  <c r="AS8" i="5"/>
  <c r="AT8" i="5"/>
  <c r="AU8" i="5"/>
  <c r="AV8" i="5"/>
  <c r="AW8" i="5"/>
  <c r="AX8" i="5"/>
  <c r="AY8" i="5"/>
  <c r="AZ8" i="5"/>
  <c r="BA8" i="5"/>
  <c r="BB8" i="5"/>
  <c r="BC8" i="5"/>
  <c r="BD8" i="5"/>
  <c r="BE8" i="5"/>
  <c r="BF8" i="5"/>
  <c r="AG8" i="5"/>
  <c r="BF7" i="5"/>
  <c r="AG7" i="5"/>
  <c r="AA4" i="4" l="1"/>
  <c r="AA15" i="4" s="1"/>
  <c r="D4" i="4"/>
  <c r="D15" i="4" s="1"/>
  <c r="L4" i="4"/>
  <c r="L15" i="4" s="1"/>
  <c r="U4" i="4"/>
  <c r="U15" i="4" s="1"/>
  <c r="F5" i="4"/>
  <c r="F16" i="4" s="1"/>
  <c r="N5" i="4"/>
  <c r="N16" i="4" s="1"/>
  <c r="W5" i="4"/>
  <c r="W16" i="4" s="1"/>
  <c r="H6" i="4"/>
  <c r="H17" i="4" s="1"/>
  <c r="S7" i="4"/>
  <c r="S18" i="4" s="1"/>
  <c r="D8" i="4"/>
  <c r="D19" i="4" s="1"/>
  <c r="L8" i="4"/>
  <c r="L19" i="4" s="1"/>
  <c r="U8" i="4"/>
  <c r="U19" i="4" s="1"/>
  <c r="F9" i="4"/>
  <c r="F20" i="4" s="1"/>
  <c r="N9" i="4"/>
  <c r="N20" i="4" s="1"/>
  <c r="W9" i="4"/>
  <c r="W20" i="4" s="1"/>
  <c r="C3" i="4"/>
  <c r="C14" i="4" s="1"/>
  <c r="W2" i="4"/>
  <c r="G2" i="4"/>
  <c r="O2" i="4"/>
  <c r="B4" i="3"/>
  <c r="B4" i="4" s="1"/>
  <c r="B15" i="4" s="1"/>
  <c r="C4" i="3"/>
  <c r="C4" i="4" s="1"/>
  <c r="C15" i="4" s="1"/>
  <c r="D4" i="3"/>
  <c r="E4" i="3"/>
  <c r="E4" i="4" s="1"/>
  <c r="E15" i="4" s="1"/>
  <c r="F4" i="3"/>
  <c r="F4" i="4" s="1"/>
  <c r="F15" i="4" s="1"/>
  <c r="G4" i="3"/>
  <c r="G4" i="4" s="1"/>
  <c r="G15" i="4" s="1"/>
  <c r="H4" i="3"/>
  <c r="H4" i="4" s="1"/>
  <c r="H15" i="4" s="1"/>
  <c r="I4" i="3"/>
  <c r="I4" i="4" s="1"/>
  <c r="I15" i="4" s="1"/>
  <c r="J4" i="3"/>
  <c r="J4" i="4" s="1"/>
  <c r="J15" i="4" s="1"/>
  <c r="K4" i="3"/>
  <c r="K4" i="4" s="1"/>
  <c r="K15" i="4" s="1"/>
  <c r="L4" i="3"/>
  <c r="M4" i="3"/>
  <c r="M4" i="4" s="1"/>
  <c r="M15" i="4" s="1"/>
  <c r="N4" i="3"/>
  <c r="N4" i="4" s="1"/>
  <c r="N15" i="4" s="1"/>
  <c r="O4" i="3"/>
  <c r="O4" i="4" s="1"/>
  <c r="O15" i="4" s="1"/>
  <c r="P4" i="3"/>
  <c r="Q4" i="3"/>
  <c r="Q4" i="4" s="1"/>
  <c r="Q15" i="4" s="1"/>
  <c r="R4" i="3"/>
  <c r="R4" i="4" s="1"/>
  <c r="R15" i="4" s="1"/>
  <c r="S4" i="3"/>
  <c r="S4" i="4" s="1"/>
  <c r="S15" i="4" s="1"/>
  <c r="T4" i="3"/>
  <c r="T4" i="4" s="1"/>
  <c r="T15" i="4" s="1"/>
  <c r="U4" i="3"/>
  <c r="V4" i="3"/>
  <c r="V4" i="4" s="1"/>
  <c r="V15" i="4" s="1"/>
  <c r="W4" i="3"/>
  <c r="W4" i="4" s="1"/>
  <c r="W15" i="4" s="1"/>
  <c r="X4" i="3"/>
  <c r="X4" i="4" s="1"/>
  <c r="X15" i="4" s="1"/>
  <c r="Y4" i="3"/>
  <c r="Y4" i="4" s="1"/>
  <c r="Y15" i="4" s="1"/>
  <c r="B5" i="3"/>
  <c r="B5" i="4" s="1"/>
  <c r="B16" i="4" s="1"/>
  <c r="C5" i="3"/>
  <c r="C5" i="4" s="1"/>
  <c r="C16" i="4" s="1"/>
  <c r="D5" i="3"/>
  <c r="D5" i="4" s="1"/>
  <c r="D16" i="4" s="1"/>
  <c r="E5" i="3"/>
  <c r="E5" i="4" s="1"/>
  <c r="E16" i="4" s="1"/>
  <c r="F5" i="3"/>
  <c r="G5" i="3"/>
  <c r="G5" i="4" s="1"/>
  <c r="G16" i="4" s="1"/>
  <c r="H5" i="3"/>
  <c r="H5" i="4" s="1"/>
  <c r="H16" i="4" s="1"/>
  <c r="I5" i="3"/>
  <c r="I5" i="4" s="1"/>
  <c r="I16" i="4" s="1"/>
  <c r="J5" i="3"/>
  <c r="J5" i="4" s="1"/>
  <c r="J16" i="4" s="1"/>
  <c r="K5" i="3"/>
  <c r="K5" i="4" s="1"/>
  <c r="K16" i="4" s="1"/>
  <c r="L5" i="3"/>
  <c r="L5" i="4" s="1"/>
  <c r="L16" i="4" s="1"/>
  <c r="M5" i="3"/>
  <c r="M5" i="4" s="1"/>
  <c r="M16" i="4" s="1"/>
  <c r="N5" i="3"/>
  <c r="O5" i="3"/>
  <c r="O5" i="4" s="1"/>
  <c r="O16" i="4" s="1"/>
  <c r="P5" i="3"/>
  <c r="Q5" i="3"/>
  <c r="Q5" i="4" s="1"/>
  <c r="Q16" i="4" s="1"/>
  <c r="R5" i="3"/>
  <c r="R5" i="4" s="1"/>
  <c r="R16" i="4" s="1"/>
  <c r="S5" i="3"/>
  <c r="S5" i="4" s="1"/>
  <c r="S16" i="4" s="1"/>
  <c r="T5" i="3"/>
  <c r="T5" i="4" s="1"/>
  <c r="T16" i="4" s="1"/>
  <c r="U5" i="3"/>
  <c r="U5" i="4" s="1"/>
  <c r="U16" i="4" s="1"/>
  <c r="V5" i="3"/>
  <c r="V5" i="4" s="1"/>
  <c r="V16" i="4" s="1"/>
  <c r="W5" i="3"/>
  <c r="X5" i="3"/>
  <c r="X5" i="4" s="1"/>
  <c r="X16" i="4" s="1"/>
  <c r="Y5" i="3"/>
  <c r="Y5" i="4" s="1"/>
  <c r="Y16" i="4" s="1"/>
  <c r="B6" i="3"/>
  <c r="B6" i="4" s="1"/>
  <c r="B17" i="4" s="1"/>
  <c r="C6" i="3"/>
  <c r="C6" i="4" s="1"/>
  <c r="C17" i="4" s="1"/>
  <c r="D6" i="3"/>
  <c r="D6" i="4" s="1"/>
  <c r="D17" i="4" s="1"/>
  <c r="E6" i="3"/>
  <c r="E6" i="4" s="1"/>
  <c r="E17" i="4" s="1"/>
  <c r="F6" i="3"/>
  <c r="F6" i="4" s="1"/>
  <c r="F17" i="4" s="1"/>
  <c r="G6" i="3"/>
  <c r="G6" i="4" s="1"/>
  <c r="G17" i="4" s="1"/>
  <c r="H6" i="3"/>
  <c r="I6" i="3"/>
  <c r="I6" i="4" s="1"/>
  <c r="I17" i="4" s="1"/>
  <c r="J6" i="3"/>
  <c r="J6" i="4" s="1"/>
  <c r="J17" i="4" s="1"/>
  <c r="K6" i="3"/>
  <c r="K6" i="4" s="1"/>
  <c r="K17" i="4" s="1"/>
  <c r="L6" i="3"/>
  <c r="L6" i="4" s="1"/>
  <c r="L17" i="4" s="1"/>
  <c r="M6" i="3"/>
  <c r="M6" i="4" s="1"/>
  <c r="M17" i="4" s="1"/>
  <c r="N6" i="3"/>
  <c r="N6" i="4" s="1"/>
  <c r="N17" i="4" s="1"/>
  <c r="O6" i="3"/>
  <c r="O6" i="4" s="1"/>
  <c r="O17" i="4" s="1"/>
  <c r="P6" i="3"/>
  <c r="Q6" i="3"/>
  <c r="Q6" i="4" s="1"/>
  <c r="Q17" i="4" s="1"/>
  <c r="R6" i="3"/>
  <c r="R6" i="4" s="1"/>
  <c r="R17" i="4" s="1"/>
  <c r="S6" i="3"/>
  <c r="S6" i="4" s="1"/>
  <c r="S17" i="4" s="1"/>
  <c r="T6" i="3"/>
  <c r="T6" i="4" s="1"/>
  <c r="T17" i="4" s="1"/>
  <c r="U6" i="3"/>
  <c r="U6" i="4" s="1"/>
  <c r="U17" i="4" s="1"/>
  <c r="V6" i="3"/>
  <c r="V6" i="4" s="1"/>
  <c r="V17" i="4" s="1"/>
  <c r="W6" i="3"/>
  <c r="W6" i="4" s="1"/>
  <c r="W17" i="4" s="1"/>
  <c r="X6" i="3"/>
  <c r="X6" i="4" s="1"/>
  <c r="X17" i="4" s="1"/>
  <c r="Y6" i="3"/>
  <c r="Y6" i="4" s="1"/>
  <c r="Y17" i="4" s="1"/>
  <c r="B7" i="3"/>
  <c r="B7" i="4" s="1"/>
  <c r="B18" i="4" s="1"/>
  <c r="C7" i="3"/>
  <c r="C7" i="4" s="1"/>
  <c r="C18" i="4" s="1"/>
  <c r="D7" i="3"/>
  <c r="D7" i="4" s="1"/>
  <c r="D18" i="4" s="1"/>
  <c r="E7" i="3"/>
  <c r="E7" i="4" s="1"/>
  <c r="E18" i="4" s="1"/>
  <c r="F7" i="3"/>
  <c r="F7" i="4" s="1"/>
  <c r="F18" i="4" s="1"/>
  <c r="G7" i="3"/>
  <c r="G7" i="4" s="1"/>
  <c r="G18" i="4" s="1"/>
  <c r="H7" i="3"/>
  <c r="H7" i="4" s="1"/>
  <c r="H18" i="4" s="1"/>
  <c r="I7" i="3"/>
  <c r="I7" i="4" s="1"/>
  <c r="I18" i="4" s="1"/>
  <c r="J7" i="3"/>
  <c r="K7" i="3"/>
  <c r="K7" i="4" s="1"/>
  <c r="K18" i="4" s="1"/>
  <c r="L7" i="3"/>
  <c r="L7" i="4" s="1"/>
  <c r="L18" i="4" s="1"/>
  <c r="M7" i="3"/>
  <c r="M7" i="4" s="1"/>
  <c r="M18" i="4" s="1"/>
  <c r="N7" i="3"/>
  <c r="N7" i="4" s="1"/>
  <c r="N18" i="4" s="1"/>
  <c r="O7" i="3"/>
  <c r="O7" i="4" s="1"/>
  <c r="O18" i="4" s="1"/>
  <c r="P7" i="3"/>
  <c r="Q7" i="3"/>
  <c r="Q7" i="4" s="1"/>
  <c r="Q18" i="4" s="1"/>
  <c r="R7" i="3"/>
  <c r="R7" i="4" s="1"/>
  <c r="R18" i="4" s="1"/>
  <c r="S7" i="3"/>
  <c r="T7" i="3"/>
  <c r="T7" i="4" s="1"/>
  <c r="T18" i="4" s="1"/>
  <c r="U7" i="3"/>
  <c r="U7" i="4" s="1"/>
  <c r="U18" i="4" s="1"/>
  <c r="V7" i="3"/>
  <c r="V7" i="4" s="1"/>
  <c r="V18" i="4" s="1"/>
  <c r="W7" i="3"/>
  <c r="W7" i="4" s="1"/>
  <c r="W18" i="4" s="1"/>
  <c r="X7" i="3"/>
  <c r="X7" i="4" s="1"/>
  <c r="X18" i="4" s="1"/>
  <c r="Y7" i="3"/>
  <c r="Y7" i="4" s="1"/>
  <c r="Y18" i="4" s="1"/>
  <c r="B8" i="3"/>
  <c r="B8" i="4" s="1"/>
  <c r="B19" i="4" s="1"/>
  <c r="C8" i="3"/>
  <c r="C8" i="4" s="1"/>
  <c r="C19" i="4" s="1"/>
  <c r="D8" i="3"/>
  <c r="E8" i="3"/>
  <c r="E8" i="4" s="1"/>
  <c r="E19" i="4" s="1"/>
  <c r="F8" i="3"/>
  <c r="F8" i="4" s="1"/>
  <c r="F19" i="4" s="1"/>
  <c r="G8" i="3"/>
  <c r="G8" i="4" s="1"/>
  <c r="G19" i="4" s="1"/>
  <c r="H8" i="3"/>
  <c r="H8" i="4" s="1"/>
  <c r="H19" i="4" s="1"/>
  <c r="I8" i="3"/>
  <c r="I8" i="4" s="1"/>
  <c r="I19" i="4" s="1"/>
  <c r="J8" i="3"/>
  <c r="J8" i="4" s="1"/>
  <c r="J19" i="4" s="1"/>
  <c r="K8" i="3"/>
  <c r="K8" i="4" s="1"/>
  <c r="K19" i="4" s="1"/>
  <c r="L8" i="3"/>
  <c r="M8" i="3"/>
  <c r="M8" i="4" s="1"/>
  <c r="M19" i="4" s="1"/>
  <c r="N8" i="3"/>
  <c r="N8" i="4" s="1"/>
  <c r="N19" i="4" s="1"/>
  <c r="O8" i="3"/>
  <c r="O8" i="4" s="1"/>
  <c r="O19" i="4" s="1"/>
  <c r="P8" i="3"/>
  <c r="Q8" i="3"/>
  <c r="Q8" i="4" s="1"/>
  <c r="Q19" i="4" s="1"/>
  <c r="R8" i="3"/>
  <c r="R8" i="4" s="1"/>
  <c r="R19" i="4" s="1"/>
  <c r="S8" i="3"/>
  <c r="S8" i="4" s="1"/>
  <c r="S19" i="4" s="1"/>
  <c r="T8" i="3"/>
  <c r="T8" i="4" s="1"/>
  <c r="T19" i="4" s="1"/>
  <c r="U8" i="3"/>
  <c r="V8" i="3"/>
  <c r="V8" i="4" s="1"/>
  <c r="V19" i="4" s="1"/>
  <c r="W8" i="3"/>
  <c r="W8" i="4" s="1"/>
  <c r="W19" i="4" s="1"/>
  <c r="X8" i="3"/>
  <c r="X8" i="4" s="1"/>
  <c r="X19" i="4" s="1"/>
  <c r="Y8" i="3"/>
  <c r="Y8" i="4" s="1"/>
  <c r="Y19" i="4" s="1"/>
  <c r="B9" i="3"/>
  <c r="B9" i="4" s="1"/>
  <c r="B20" i="4" s="1"/>
  <c r="C9" i="3"/>
  <c r="C9" i="4" s="1"/>
  <c r="C20" i="4" s="1"/>
  <c r="D9" i="3"/>
  <c r="D9" i="4" s="1"/>
  <c r="D20" i="4" s="1"/>
  <c r="E9" i="3"/>
  <c r="E9" i="4" s="1"/>
  <c r="E20" i="4" s="1"/>
  <c r="F9" i="3"/>
  <c r="G9" i="3"/>
  <c r="G9" i="4" s="1"/>
  <c r="G20" i="4" s="1"/>
  <c r="H9" i="3"/>
  <c r="H9" i="4" s="1"/>
  <c r="H20" i="4" s="1"/>
  <c r="I9" i="3"/>
  <c r="I9" i="4" s="1"/>
  <c r="I20" i="4" s="1"/>
  <c r="J9" i="3"/>
  <c r="J9" i="4" s="1"/>
  <c r="J20" i="4" s="1"/>
  <c r="K9" i="3"/>
  <c r="K9" i="4" s="1"/>
  <c r="K20" i="4" s="1"/>
  <c r="L9" i="3"/>
  <c r="L9" i="4" s="1"/>
  <c r="L20" i="4" s="1"/>
  <c r="M9" i="3"/>
  <c r="M9" i="4" s="1"/>
  <c r="M20" i="4" s="1"/>
  <c r="N9" i="3"/>
  <c r="O9" i="3"/>
  <c r="O9" i="4" s="1"/>
  <c r="O20" i="4" s="1"/>
  <c r="P9" i="3"/>
  <c r="Q9" i="3"/>
  <c r="Q9" i="4" s="1"/>
  <c r="Q20" i="4" s="1"/>
  <c r="R9" i="3"/>
  <c r="R9" i="4" s="1"/>
  <c r="R20" i="4" s="1"/>
  <c r="S9" i="3"/>
  <c r="S9" i="4" s="1"/>
  <c r="S20" i="4" s="1"/>
  <c r="T9" i="3"/>
  <c r="T9" i="4" s="1"/>
  <c r="T20" i="4" s="1"/>
  <c r="U9" i="3"/>
  <c r="U9" i="4" s="1"/>
  <c r="U20" i="4" s="1"/>
  <c r="V9" i="3"/>
  <c r="V9" i="4" s="1"/>
  <c r="V20" i="4" s="1"/>
  <c r="W9" i="3"/>
  <c r="X9" i="3"/>
  <c r="X9" i="4" s="1"/>
  <c r="X20" i="4" s="1"/>
  <c r="Y9" i="3"/>
  <c r="Y9" i="4" s="1"/>
  <c r="Y20" i="4" s="1"/>
  <c r="C3" i="3"/>
  <c r="D3" i="3"/>
  <c r="D3" i="4" s="1"/>
  <c r="D14" i="4" s="1"/>
  <c r="E3" i="3"/>
  <c r="E3" i="4" s="1"/>
  <c r="E14" i="4" s="1"/>
  <c r="F3" i="3"/>
  <c r="F3" i="4" s="1"/>
  <c r="F14" i="4" s="1"/>
  <c r="G3" i="3"/>
  <c r="G3" i="4" s="1"/>
  <c r="G14" i="4" s="1"/>
  <c r="H3" i="3"/>
  <c r="H3" i="4" s="1"/>
  <c r="H14" i="4" s="1"/>
  <c r="I3" i="3"/>
  <c r="J3" i="3"/>
  <c r="J3" i="4" s="1"/>
  <c r="J14" i="4" s="1"/>
  <c r="K3" i="3"/>
  <c r="K3" i="4" s="1"/>
  <c r="K14" i="4" s="1"/>
  <c r="L3" i="3"/>
  <c r="L3" i="4" s="1"/>
  <c r="L14" i="4" s="1"/>
  <c r="M3" i="3"/>
  <c r="M3" i="4" s="1"/>
  <c r="M14" i="4" s="1"/>
  <c r="N3" i="3"/>
  <c r="N3" i="4" s="1"/>
  <c r="N14" i="4" s="1"/>
  <c r="O3" i="3"/>
  <c r="O3" i="4" s="1"/>
  <c r="O14" i="4" s="1"/>
  <c r="P3" i="3"/>
  <c r="Q3" i="3"/>
  <c r="Q3" i="4" s="1"/>
  <c r="Q14" i="4" s="1"/>
  <c r="R3" i="3"/>
  <c r="R3" i="4" s="1"/>
  <c r="R14" i="4" s="1"/>
  <c r="S3" i="3"/>
  <c r="S3" i="4" s="1"/>
  <c r="S14" i="4" s="1"/>
  <c r="T3" i="3"/>
  <c r="T3" i="4" s="1"/>
  <c r="T14" i="4" s="1"/>
  <c r="U3" i="3"/>
  <c r="U3" i="4" s="1"/>
  <c r="U14" i="4" s="1"/>
  <c r="V3" i="3"/>
  <c r="V3" i="4" s="1"/>
  <c r="V14" i="4" s="1"/>
  <c r="W3" i="3"/>
  <c r="W3" i="4" s="1"/>
  <c r="W14" i="4" s="1"/>
  <c r="X3" i="3"/>
  <c r="X3" i="4" s="1"/>
  <c r="X14" i="4" s="1"/>
  <c r="Y3" i="3"/>
  <c r="Y3" i="4" s="1"/>
  <c r="Y14" i="4" s="1"/>
  <c r="B3" i="3"/>
  <c r="Z4" i="3"/>
  <c r="Z5" i="3"/>
  <c r="AA5" i="4" s="1"/>
  <c r="AA16" i="4" s="1"/>
  <c r="Z6" i="3"/>
  <c r="AA6" i="4" s="1"/>
  <c r="AA17" i="4" s="1"/>
  <c r="Z7" i="3"/>
  <c r="AA7" i="4" s="1"/>
  <c r="AA18" i="4" s="1"/>
  <c r="Z8" i="3"/>
  <c r="AA8" i="4" s="1"/>
  <c r="AA19" i="4" s="1"/>
  <c r="Z9" i="3"/>
  <c r="AA9" i="4" s="1"/>
  <c r="AA20" i="4" s="1"/>
  <c r="Z3" i="3"/>
  <c r="AA3" i="4" s="1"/>
  <c r="AA14" i="4" s="1"/>
  <c r="A4" i="3"/>
  <c r="A4" i="4" s="1"/>
  <c r="A5" i="3"/>
  <c r="A5" i="4" s="1"/>
  <c r="A6" i="3"/>
  <c r="A6" i="4" s="1"/>
  <c r="A7" i="3"/>
  <c r="A7" i="4" s="1"/>
  <c r="A8" i="3"/>
  <c r="A8" i="4" s="1"/>
  <c r="A9" i="3"/>
  <c r="A9" i="4" s="1"/>
  <c r="A3" i="3"/>
  <c r="A3" i="4" s="1"/>
  <c r="Z1" i="3"/>
  <c r="AA2" i="4" s="1"/>
  <c r="B1" i="3"/>
  <c r="B2" i="4" s="1"/>
  <c r="C1" i="3"/>
  <c r="C2" i="4" s="1"/>
  <c r="D1" i="3"/>
  <c r="D2" i="4" s="1"/>
  <c r="E1" i="3"/>
  <c r="E2" i="4" s="1"/>
  <c r="F1" i="3"/>
  <c r="F2" i="4" s="1"/>
  <c r="G1" i="3"/>
  <c r="H1" i="3"/>
  <c r="H2" i="4" s="1"/>
  <c r="I1" i="3"/>
  <c r="I2" i="4" s="1"/>
  <c r="J1" i="3"/>
  <c r="J2" i="4" s="1"/>
  <c r="K1" i="3"/>
  <c r="K2" i="4" s="1"/>
  <c r="L1" i="3"/>
  <c r="L2" i="4" s="1"/>
  <c r="M1" i="3"/>
  <c r="M2" i="4" s="1"/>
  <c r="N1" i="3"/>
  <c r="N2" i="4" s="1"/>
  <c r="O1" i="3"/>
  <c r="P1" i="3"/>
  <c r="P2" i="4" s="1"/>
  <c r="Q1" i="3"/>
  <c r="Q2" i="4" s="1"/>
  <c r="R1" i="3"/>
  <c r="R2" i="4" s="1"/>
  <c r="S1" i="3"/>
  <c r="S2" i="4" s="1"/>
  <c r="T1" i="3"/>
  <c r="T2" i="4" s="1"/>
  <c r="U1" i="3"/>
  <c r="U2" i="4" s="1"/>
  <c r="V1" i="3"/>
  <c r="V2" i="4" s="1"/>
  <c r="W1" i="3"/>
  <c r="X1" i="3"/>
  <c r="X2" i="4" s="1"/>
  <c r="Y1" i="3"/>
  <c r="Y2" i="4" s="1"/>
  <c r="A1" i="3"/>
  <c r="A2" i="4" s="1"/>
  <c r="X7" i="5" l="1"/>
  <c r="BD7" i="5" s="1"/>
  <c r="BD16" i="5" s="1"/>
  <c r="X13" i="4"/>
  <c r="V7" i="5"/>
  <c r="BB7" i="5" s="1"/>
  <c r="BB16" i="5" s="1"/>
  <c r="V13" i="4"/>
  <c r="N7" i="5"/>
  <c r="AT7" i="5" s="1"/>
  <c r="AT16" i="5" s="1"/>
  <c r="N13" i="4"/>
  <c r="F7" i="5"/>
  <c r="AL7" i="5" s="1"/>
  <c r="AL16" i="5" s="1"/>
  <c r="F13" i="4"/>
  <c r="A19" i="4"/>
  <c r="W7" i="5"/>
  <c r="BC7" i="5" s="1"/>
  <c r="BC16" i="5" s="1"/>
  <c r="W13" i="4"/>
  <c r="U7" i="5"/>
  <c r="BA7" i="5" s="1"/>
  <c r="BA16" i="5" s="1"/>
  <c r="U13" i="4"/>
  <c r="M7" i="5"/>
  <c r="AS7" i="5" s="1"/>
  <c r="AS16" i="5" s="1"/>
  <c r="M13" i="4"/>
  <c r="E7" i="5"/>
  <c r="AK7" i="5" s="1"/>
  <c r="AK16" i="5" s="1"/>
  <c r="E13" i="4"/>
  <c r="A18" i="4"/>
  <c r="H7" i="5"/>
  <c r="AN7" i="5" s="1"/>
  <c r="AN16" i="5" s="1"/>
  <c r="H13" i="4"/>
  <c r="A20" i="4"/>
  <c r="D7" i="5"/>
  <c r="AJ7" i="5" s="1"/>
  <c r="AJ16" i="5" s="1"/>
  <c r="D13" i="4"/>
  <c r="A17" i="4"/>
  <c r="P7" i="5"/>
  <c r="AV7" i="5" s="1"/>
  <c r="AV16" i="5" s="1"/>
  <c r="P13" i="4"/>
  <c r="S7" i="5"/>
  <c r="AY7" i="5" s="1"/>
  <c r="AY16" i="5" s="1"/>
  <c r="S13" i="4"/>
  <c r="K7" i="5"/>
  <c r="AQ7" i="5" s="1"/>
  <c r="AQ16" i="5" s="1"/>
  <c r="K13" i="4"/>
  <c r="A16" i="4"/>
  <c r="A14" i="4"/>
  <c r="L7" i="5"/>
  <c r="AR7" i="5" s="1"/>
  <c r="AR16" i="5" s="1"/>
  <c r="L13" i="4"/>
  <c r="C7" i="5"/>
  <c r="AI7" i="5" s="1"/>
  <c r="AI16" i="5" s="1"/>
  <c r="C13" i="4"/>
  <c r="A13" i="4"/>
  <c r="R7" i="5"/>
  <c r="AX7" i="5" s="1"/>
  <c r="AX16" i="5" s="1"/>
  <c r="R13" i="4"/>
  <c r="J7" i="5"/>
  <c r="AP7" i="5" s="1"/>
  <c r="AP16" i="5" s="1"/>
  <c r="J13" i="4"/>
  <c r="B7" i="5"/>
  <c r="AH7" i="5" s="1"/>
  <c r="AH16" i="5" s="1"/>
  <c r="B13" i="4"/>
  <c r="A15" i="4"/>
  <c r="O7" i="5"/>
  <c r="AU7" i="5" s="1"/>
  <c r="AU16" i="5" s="1"/>
  <c r="O13" i="4"/>
  <c r="T7" i="5"/>
  <c r="AZ7" i="5" s="1"/>
  <c r="AZ16" i="5" s="1"/>
  <c r="T13" i="4"/>
  <c r="Y7" i="5"/>
  <c r="BE7" i="5" s="1"/>
  <c r="BE16" i="5" s="1"/>
  <c r="Y13" i="4"/>
  <c r="Q7" i="5"/>
  <c r="AW7" i="5" s="1"/>
  <c r="AW16" i="5" s="1"/>
  <c r="Q13" i="4"/>
  <c r="I7" i="5"/>
  <c r="AO7" i="5" s="1"/>
  <c r="AO16" i="5" s="1"/>
  <c r="I13" i="4"/>
  <c r="AA13" i="4"/>
  <c r="G7" i="5"/>
  <c r="AM7" i="5" s="1"/>
  <c r="AM16" i="5" s="1"/>
  <c r="G13" i="4"/>
  <c r="I3" i="4"/>
  <c r="I14" i="4" s="1"/>
  <c r="J7" i="4"/>
  <c r="J18" i="4" s="1"/>
  <c r="AA9" i="3"/>
  <c r="AB9" i="4" s="1"/>
  <c r="AA8" i="3"/>
  <c r="AB8" i="4" s="1"/>
  <c r="AA7" i="3"/>
  <c r="AB7" i="4" s="1"/>
  <c r="P4" i="4"/>
  <c r="P15" i="4" s="1"/>
  <c r="P5" i="4"/>
  <c r="P16" i="4" s="1"/>
  <c r="P3" i="4"/>
  <c r="P14" i="4" s="1"/>
  <c r="P6" i="4"/>
  <c r="P17" i="4" s="1"/>
  <c r="P7" i="4"/>
  <c r="P18" i="4" s="1"/>
  <c r="AA6" i="3"/>
  <c r="AB6" i="4" s="1"/>
  <c r="P9" i="4"/>
  <c r="P20" i="4" s="1"/>
  <c r="AA4" i="3"/>
  <c r="AB4" i="4" s="1"/>
  <c r="AB9" i="3"/>
  <c r="AB8" i="3"/>
  <c r="AB7" i="3"/>
  <c r="AA5" i="3"/>
  <c r="AB5" i="4" s="1"/>
  <c r="P8" i="4"/>
  <c r="P19" i="4" s="1"/>
  <c r="AA3" i="3"/>
  <c r="AB3" i="4" s="1"/>
  <c r="AE4" i="4" l="1"/>
  <c r="AC6" i="4"/>
  <c r="AC4" i="4"/>
  <c r="AE9" i="4"/>
  <c r="AE8" i="4"/>
  <c r="AB4" i="3"/>
  <c r="AE5" i="4"/>
  <c r="AC5" i="4"/>
  <c r="AE3" i="4"/>
  <c r="AE6" i="4"/>
  <c r="AC3" i="4"/>
  <c r="AE7" i="4"/>
  <c r="AC7" i="4"/>
  <c r="AC9" i="4"/>
  <c r="AC8" i="4"/>
  <c r="AB6" i="3"/>
  <c r="AB3" i="3"/>
  <c r="AB5" i="3"/>
  <c r="AC10" i="4" l="1"/>
  <c r="AF7" i="4"/>
  <c r="AG7" i="4" s="1"/>
  <c r="AF3" i="4"/>
  <c r="AG3" i="4" s="1"/>
  <c r="AF8" i="4"/>
  <c r="AG8" i="4" s="1"/>
  <c r="AF4" i="4"/>
  <c r="AG4" i="4" s="1"/>
  <c r="AF6" i="4"/>
  <c r="AG6" i="4" s="1"/>
  <c r="AF9" i="4"/>
  <c r="AG9" i="4" s="1"/>
  <c r="AF5" i="4"/>
  <c r="AG5" i="4" s="1"/>
</calcChain>
</file>

<file path=xl/sharedStrings.xml><?xml version="1.0" encoding="utf-8"?>
<sst xmlns="http://schemas.openxmlformats.org/spreadsheetml/2006/main" count="1439" uniqueCount="219">
  <si>
    <t>Specifications</t>
  </si>
  <si>
    <t>Sigma Lite</t>
  </si>
  <si>
    <t>Sigma</t>
  </si>
  <si>
    <t>Zeta</t>
  </si>
  <si>
    <t>Omega</t>
  </si>
  <si>
    <t>Gamma</t>
  </si>
  <si>
    <t>Kappa</t>
  </si>
  <si>
    <t>Delta</t>
  </si>
  <si>
    <t>Without LCD</t>
  </si>
  <si>
    <t>Monochrome LCD</t>
  </si>
  <si>
    <t>Full-Color LCD</t>
  </si>
  <si>
    <t>Display size 4"</t>
  </si>
  <si>
    <t>Display size 4,5"</t>
  </si>
  <si>
    <t>Display size 5"</t>
  </si>
  <si>
    <t>Display size 10,1"</t>
  </si>
  <si>
    <t>Scroll-Function</t>
  </si>
  <si>
    <t>Standby image</t>
  </si>
  <si>
    <t>Slideshow</t>
  </si>
  <si>
    <t>Sensor RTP</t>
  </si>
  <si>
    <t>Sensor ERT</t>
  </si>
  <si>
    <t>Life expectancy (1 Million Signetures)</t>
  </si>
  <si>
    <t>Life expectancy (2 Million Signetures)</t>
  </si>
  <si>
    <t>Life expectancy (30 Million Signetures)</t>
  </si>
  <si>
    <t>Pressure Stages (1024)</t>
  </si>
  <si>
    <t>Pressure Stages (2048)</t>
  </si>
  <si>
    <t>Fingerprint sensor</t>
  </si>
  <si>
    <t>NFC reader (optional)</t>
  </si>
  <si>
    <t>Connection built in USB</t>
  </si>
  <si>
    <t>Connection built in LAN (RJ45)</t>
  </si>
  <si>
    <t>Power Supply USB</t>
  </si>
  <si>
    <t>Power Supply PoE</t>
  </si>
  <si>
    <t>Terminal Server capable</t>
  </si>
  <si>
    <t>Price (Euro)</t>
  </si>
  <si>
    <t>naiv2</t>
  </si>
  <si>
    <t>Kérdések:</t>
  </si>
  <si>
    <t>Melyik aláírópad a műszakilag legjobb?</t>
  </si>
  <si>
    <t>átlag</t>
  </si>
  <si>
    <t>össz-rang</t>
  </si>
  <si>
    <t>átl-rang</t>
  </si>
  <si>
    <t>Y0</t>
  </si>
  <si>
    <t>Összes (naiv)</t>
  </si>
  <si>
    <t>A Signotec aláírópadok adatainak forrása:</t>
  </si>
  <si>
    <t>https://www.signotec-shop.com/webstore/en/signature-pads/</t>
  </si>
  <si>
    <t>Aláíró padok tulajdonság mátrixa: OAM fül</t>
  </si>
  <si>
    <t>Melyik ár/teljesítményben a legjobb?</t>
  </si>
  <si>
    <t>naiv1 (jóság pontok összege)</t>
  </si>
  <si>
    <t>naiv2 (Ár / "jóság pontok")</t>
  </si>
  <si>
    <t>Azonosító:</t>
  </si>
  <si>
    <t>Objektumok:</t>
  </si>
  <si>
    <t>Attribútumok:</t>
  </si>
  <si>
    <t>Lépcsôk:</t>
  </si>
  <si>
    <t>Eltolás:</t>
  </si>
  <si>
    <t>Leírás:</t>
  </si>
  <si>
    <t>COCO Y0: 8640902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</si>
  <si>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</si>
  <si>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</si>
  <si>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</si>
  <si>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</si>
  <si>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</si>
  <si>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</si>
  <si>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</si>
  <si>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</si>
  <si>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</si>
  <si>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</si>
  <si>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</si>
  <si>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</si>
  <si>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</si>
  <si>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</si>
  <si>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</si>
  <si>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</si>
  <si>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</si>
  <si>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</si>
  <si>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</si>
  <si>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</si>
  <si>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</si>
  <si>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</si>
  <si>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</si>
  <si>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X(A23)</t>
  </si>
  <si>
    <t>X(A24)</t>
  </si>
  <si>
    <t>Y(A25)</t>
  </si>
  <si>
    <t>O1</t>
  </si>
  <si>
    <t>O2</t>
  </si>
  <si>
    <t>O3</t>
  </si>
  <si>
    <t>O4</t>
  </si>
  <si>
    <t>O5</t>
  </si>
  <si>
    <t>O6</t>
  </si>
  <si>
    <t>O7</t>
  </si>
  <si>
    <t>Lépcsôk(1)</t>
  </si>
  <si>
    <t>S1</t>
  </si>
  <si>
    <t>(0+15)/(1)=15</t>
  </si>
  <si>
    <t>(0+59)/(1)=59</t>
  </si>
  <si>
    <t>(0+6)/(1)=6</t>
  </si>
  <si>
    <t>(0+27)/(1)=27</t>
  </si>
  <si>
    <t>(0+153)/(1)=153</t>
  </si>
  <si>
    <t>(0+332)/(1)=332</t>
  </si>
  <si>
    <t>(0+9)/(1)=9</t>
  </si>
  <si>
    <t>(0+231)/(1)=231</t>
  </si>
  <si>
    <t>S2</t>
  </si>
  <si>
    <t>(0+5)/(1)=5</t>
  </si>
  <si>
    <t>S3</t>
  </si>
  <si>
    <t>(0+4)/(1)=4</t>
  </si>
  <si>
    <t>S4</t>
  </si>
  <si>
    <t>(0+3)/(1)=3</t>
  </si>
  <si>
    <t>S5</t>
  </si>
  <si>
    <t>(0+2)/(1)=2</t>
  </si>
  <si>
    <t>S6</t>
  </si>
  <si>
    <t>(0+1)/(1)=1</t>
  </si>
  <si>
    <t>S7</t>
  </si>
  <si>
    <t>(0+0)/(1)=0</t>
  </si>
  <si>
    <t>Lépcsôk(2)</t>
  </si>
  <si>
    <t>COCO:Y0</t>
  </si>
  <si>
    <t>Becslés</t>
  </si>
  <si>
    <t>Tény+0</t>
  </si>
  <si>
    <t>Delta/Tény</t>
  </si>
  <si>
    <t>S1 összeg:</t>
  </si>
  <si>
    <t>S7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</si>
  <si>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</si>
  <si>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</si>
  <si>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</si>
  <si>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</si>
  <si>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</si>
  <si>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</si>
  <si>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</si>
  <si>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1.38 Mb</t>
    </r>
  </si>
  <si>
    <r>
      <t>A futtatás idôtartama: </t>
    </r>
    <r>
      <rPr>
        <b/>
        <sz val="9"/>
        <color rgb="FF333333"/>
        <rFont val="Verdana"/>
        <family val="2"/>
        <charset val="238"/>
      </rPr>
      <t>0.07 mp (0 p)</t>
    </r>
  </si>
  <si>
    <t>Step2 alap mátrix</t>
  </si>
  <si>
    <t>Y(A18)</t>
  </si>
  <si>
    <t>(73.9+73.9)/(2)=73.85</t>
  </si>
  <si>
    <t>(5.8+201.5)/(2)=103.6</t>
  </si>
  <si>
    <t>(5.8+5.8)/(2)=5.75</t>
  </si>
  <si>
    <t>(88.3+5.8)/(2)=47</t>
  </si>
  <si>
    <t>(5.8+109.4)/(2)=57.55</t>
  </si>
  <si>
    <t>(32.6+115.1)/(2)=73.85</t>
  </si>
  <si>
    <t>(26.9+5.8)/(2)=16.3</t>
  </si>
  <si>
    <t>(176.5+176.5)/(2)=176.55</t>
  </si>
  <si>
    <t>(4.8+4.8)/(2)=4.8</t>
  </si>
  <si>
    <t>(87.3+4.8)/(2)=46.05</t>
  </si>
  <si>
    <t>(3.8+3.8)/(2)=3.85</t>
  </si>
  <si>
    <t>(86.3+3.8)/(2)=45.1</t>
  </si>
  <si>
    <t>(2.9+2.9)/(2)=2.9</t>
  </si>
  <si>
    <t>(85.4+2.9)/(2)=44.15</t>
  </si>
  <si>
    <t>(1.9+1.9)/(2)=1.9</t>
  </si>
  <si>
    <t>(84.4+1.9)/(2)=43.15</t>
  </si>
  <si>
    <t>(1+1)/(2)=0.95</t>
  </si>
  <si>
    <t>(83.5+1)/(2)=42.2</t>
  </si>
  <si>
    <t>(0+0)/(2)=0</t>
  </si>
  <si>
    <t>(38.4+0)/(2)=19.2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</si>
  <si>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1.37 Mb</t>
    </r>
  </si>
  <si>
    <t>COCO Y0: 8640448</t>
  </si>
  <si>
    <r>
      <t>A futtatás idôtartama: </t>
    </r>
    <r>
      <rPr>
        <b/>
        <sz val="9"/>
        <color rgb="FF333333"/>
        <rFont val="Verdana"/>
        <family val="2"/>
        <charset val="238"/>
      </rPr>
      <t>0.22 mp (0 p)</t>
    </r>
  </si>
  <si>
    <t>naiv1</t>
  </si>
  <si>
    <r>
      <t>A futtatás idôtartama: </t>
    </r>
    <r>
      <rPr>
        <b/>
        <sz val="9"/>
        <color rgb="FF333333"/>
        <rFont val="Verdana"/>
        <family val="2"/>
        <charset val="238"/>
      </rPr>
      <t>0.04 mp (0 p)</t>
    </r>
  </si>
  <si>
    <t>COCO Y0: 8017908</t>
  </si>
  <si>
    <t>(5.8+5.8)/(2)=5.8</t>
  </si>
  <si>
    <t>(102.9+5.8)/(2)=54.35</t>
  </si>
  <si>
    <t>(5.8+61.1)/(2)=33.5</t>
  </si>
  <si>
    <t>(66+285.3)/(2)=175.65</t>
  </si>
  <si>
    <t>(91.2+5.8)/(2)=48.5</t>
  </si>
  <si>
    <t>(5.8+91.2)/(2)=48.5</t>
  </si>
  <si>
    <t>(4.9+4.9)/(2)=4.85</t>
  </si>
  <si>
    <t>(101.9+4.9)/(2)=53.35</t>
  </si>
  <si>
    <t>(4.9+60.2)/(2)=32.5</t>
  </si>
  <si>
    <t>(65+284.3)/(2)=174.65</t>
  </si>
  <si>
    <t>(90.2+4.9)/(2)=47.55</t>
  </si>
  <si>
    <t>(4.9+90.2)/(2)=47.55</t>
  </si>
  <si>
    <t>(3.9+3.9)/(2)=3.9</t>
  </si>
  <si>
    <t>(100.9+3.9)/(2)=52.4</t>
  </si>
  <si>
    <t>(3.9+59.2)/(2)=31.55</t>
  </si>
  <si>
    <t>(64+283.3)/(2)=173.7</t>
  </si>
  <si>
    <t>(89.3+3.9)/(2)=46.6</t>
  </si>
  <si>
    <t>(3.9+89.3)/(2)=46.6</t>
  </si>
  <si>
    <t>(99.9+2.9)/(2)=51.45</t>
  </si>
  <si>
    <t>(63.1+282.4)/(2)=172.7</t>
  </si>
  <si>
    <t>(88.3+2.9)/(2)=45.6</t>
  </si>
  <si>
    <t>(2.9+88.3)/(2)=45.6</t>
  </si>
  <si>
    <t>(1.9+1.9)/(2)=1.95</t>
  </si>
  <si>
    <t>(99+1.9)/(2)=50.45</t>
  </si>
  <si>
    <t>(62.1+281.4)/(2)=171.75</t>
  </si>
  <si>
    <t>(87.3+1.9)/(2)=44.65</t>
  </si>
  <si>
    <t>(1.9+87.3)/(2)=44.65</t>
  </si>
  <si>
    <t>(61.1+280.4)/(2)=170.8</t>
  </si>
  <si>
    <t>(1+86.4)/(2)=43.65</t>
  </si>
  <si>
    <t>COCO Y0: 4946247</t>
  </si>
  <si>
    <t>(23+900)/(2)=461.5</t>
  </si>
  <si>
    <t>(12+890)/(2)=451</t>
  </si>
  <si>
    <t>(6+6)/(2)=6</t>
  </si>
  <si>
    <t>(8+7)/(2)=7.5</t>
  </si>
  <si>
    <t>(7+884)/(2)=445.5</t>
  </si>
  <si>
    <t>(6+883)/(2)=444.5</t>
  </si>
  <si>
    <t>(883+6)/(2)=444.5</t>
  </si>
  <si>
    <t>(9+9)/(2)=9</t>
  </si>
  <si>
    <t>(5+5)/(2)=5</t>
  </si>
  <si>
    <t>(882+5)/(2)=443.5</t>
  </si>
  <si>
    <t>(8+5)/(2)=6.5</t>
  </si>
  <si>
    <t>(4+4)/(2)=4</t>
  </si>
  <si>
    <t>(881+4)/(2)=442.5</t>
  </si>
  <si>
    <t>(3+3)/(2)=3</t>
  </si>
  <si>
    <t>(880+3)/(2)=441.5</t>
  </si>
  <si>
    <t>(2+2)/(2)=2</t>
  </si>
  <si>
    <t>(879+2)/(2)=440.5</t>
  </si>
  <si>
    <t>(1+1)/(2)=1</t>
  </si>
  <si>
    <t>(878+1)/(2)=439.5</t>
  </si>
  <si>
    <t>(877+0)/(2)=438.5</t>
  </si>
  <si>
    <r>
      <t>A futtatás idôtartama: </t>
    </r>
    <r>
      <rPr>
        <b/>
        <sz val="9"/>
        <color rgb="FF333333"/>
        <rFont val="Verdana"/>
        <family val="2"/>
        <charset val="238"/>
      </rPr>
      <t>0.33 mp (0.01 p)</t>
    </r>
  </si>
  <si>
    <t>INVERZ MÁTRIX</t>
  </si>
  <si>
    <t>Inverz mátrix</t>
  </si>
  <si>
    <t>inverz</t>
  </si>
  <si>
    <t>original</t>
  </si>
  <si>
    <t>O2 vs O6</t>
  </si>
  <si>
    <t>A becslés alapján a Sigma Lite és Sigma "jóárasított", viszont a Kappa túlárazott.</t>
  </si>
  <si>
    <t>y0</t>
  </si>
  <si>
    <t>COCO Y0: 3559655</t>
  </si>
  <si>
    <t>(0+920)/(1)=920</t>
  </si>
  <si>
    <t>(0+913)/(1)=913</t>
  </si>
  <si>
    <t>(0+905)/(1)=905</t>
  </si>
  <si>
    <t>(0+904)/(1)=904</t>
  </si>
  <si>
    <t>(0+912)/(1)=912</t>
  </si>
  <si>
    <t>S6 összeg:</t>
  </si>
  <si>
    <t>Mindenben megegyezik O6 -al csak 1 paraméterben rosszabb! Ezért törlendő a játékból! -&gt; O2_torolve minkafüzet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</si>
</sst>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b/>
      <sz val="7"/>
      <color theme="1"/>
      <name val="Verdana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00"/>
        <bgColor rgb="FFFFFF00"/>
      </patternFill>
    </fill>
    <fill>
      <patternFill patternType="solid">
        <fgColor rgb="FFBDD7EE"/>
        <bgColor rgb="FFBDD7EE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1" fillId="3" borderId="2" xfId="0" applyFont="1" applyFill="1" applyBorder="1"/>
    <xf numFmtId="0" fontId="2" fillId="4" borderId="2" xfId="0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2" borderId="1" xfId="0" applyFont="1" applyFill="1" applyBorder="1" applyAlignment="1">
      <alignment textRotation="90"/>
    </xf>
    <xf numFmtId="0" fontId="2" fillId="2" borderId="3" xfId="0" applyFont="1" applyFill="1" applyBorder="1" applyAlignment="1">
      <alignment textRotation="90"/>
    </xf>
    <xf numFmtId="0" fontId="1" fillId="2" borderId="3" xfId="0" applyFont="1" applyFill="1" applyBorder="1" applyAlignment="1">
      <alignment textRotation="90"/>
    </xf>
    <xf numFmtId="0" fontId="0" fillId="0" borderId="0" xfId="0" applyAlignment="1">
      <alignment textRotation="90"/>
    </xf>
    <xf numFmtId="2" fontId="0" fillId="0" borderId="0" xfId="0" applyNumberFormat="1"/>
    <xf numFmtId="1" fontId="0" fillId="0" borderId="0" xfId="0" applyNumberFormat="1"/>
    <xf numFmtId="0" fontId="5" fillId="0" borderId="0" xfId="0" applyFont="1"/>
    <xf numFmtId="0" fontId="4" fillId="0" borderId="0" xfId="1"/>
    <xf numFmtId="0" fontId="3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2" fillId="0" borderId="0" xfId="0" applyFont="1"/>
    <xf numFmtId="0" fontId="0" fillId="7" borderId="0" xfId="0" applyFill="1"/>
    <xf numFmtId="0" fontId="7" fillId="7" borderId="0" xfId="0" applyFont="1" applyFill="1" applyAlignment="1">
      <alignment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right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6" xfId="0" applyBorder="1"/>
    <xf numFmtId="0" fontId="0" fillId="0" borderId="0" xfId="0" applyBorder="1" applyAlignment="1">
      <alignment horizontal="center" wrapText="1"/>
    </xf>
    <xf numFmtId="0" fontId="0" fillId="0" borderId="0" xfId="0" applyBorder="1"/>
    <xf numFmtId="0" fontId="15" fillId="0" borderId="0" xfId="0" applyFont="1"/>
    <xf numFmtId="0" fontId="9" fillId="5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172" fontId="0" fillId="0" borderId="6" xfId="0" applyNumberFormat="1" applyBorder="1"/>
    <xf numFmtId="0" fontId="0" fillId="9" borderId="6" xfId="0" applyFill="1" applyBorder="1"/>
    <xf numFmtId="0" fontId="9" fillId="10" borderId="4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 wrapText="1"/>
    </xf>
    <xf numFmtId="0" fontId="0" fillId="10" borderId="0" xfId="0" applyFill="1"/>
    <xf numFmtId="0" fontId="0" fillId="8" borderId="0" xfId="0" applyFill="1"/>
    <xf numFmtId="0" fontId="0" fillId="11" borderId="0" xfId="0" applyFill="1"/>
    <xf numFmtId="0" fontId="3" fillId="10" borderId="0" xfId="0" applyFont="1" applyFill="1"/>
    <xf numFmtId="0" fontId="0" fillId="10" borderId="0" xfId="0" applyFill="1" applyAlignment="1">
      <alignment textRotation="90"/>
    </xf>
    <xf numFmtId="0" fontId="15" fillId="10" borderId="0" xfId="0" applyFont="1" applyFill="1"/>
    <xf numFmtId="0" fontId="0" fillId="10" borderId="6" xfId="0" applyFill="1" applyBorder="1" applyAlignment="1">
      <alignment horizontal="center" wrapText="1"/>
    </xf>
    <xf numFmtId="0" fontId="0" fillId="10" borderId="6" xfId="0" applyFill="1" applyBorder="1"/>
    <xf numFmtId="0" fontId="10" fillId="12" borderId="5" xfId="0" applyFont="1" applyFill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5B56FD61-95A1-8477-15C2-73CF5CEF4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A4118E8E-BC61-B665-CD1B-929547623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47985467-0A4A-F477-F44E-AC9C769DC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EBA904A5-38CB-2DF8-C843-80D736C16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6</xdr:col>
      <xdr:colOff>0</xdr:colOff>
      <xdr:row>25</xdr:row>
      <xdr:rowOff>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C180A334-3652-E87A-AF86-C10416C02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106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ignotec-shop.com/webstore/en/signature-pad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864090220231106193342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864044820231106195352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iau.my-x.hu/myx-free/coco/test/801790820231106202139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miau.my-x.hu/myx-free/coco/test/494624720231106211458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miau.my-x.hu/myx-free/coco/test/35596552023110622240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10AD0-B03E-4037-84BF-649A9C0A497E}">
  <dimension ref="A3:G17"/>
  <sheetViews>
    <sheetView workbookViewId="0">
      <selection activeCell="G18" sqref="G18"/>
    </sheetView>
  </sheetViews>
  <sheetFormatPr defaultRowHeight="15" x14ac:dyDescent="0.25"/>
  <sheetData>
    <row r="3" spans="1:5" x14ac:dyDescent="0.25">
      <c r="A3" s="10" t="s">
        <v>41</v>
      </c>
      <c r="E3" s="11" t="s">
        <v>42</v>
      </c>
    </row>
    <row r="4" spans="1:5" x14ac:dyDescent="0.25">
      <c r="A4" s="10" t="s">
        <v>43</v>
      </c>
    </row>
    <row r="14" spans="1:5" x14ac:dyDescent="0.25">
      <c r="B14" s="12" t="s">
        <v>34</v>
      </c>
    </row>
    <row r="15" spans="1:5" x14ac:dyDescent="0.25">
      <c r="C15" t="s">
        <v>35</v>
      </c>
    </row>
    <row r="17" spans="3:7" x14ac:dyDescent="0.25">
      <c r="C17" t="s">
        <v>44</v>
      </c>
      <c r="G17" t="s">
        <v>209</v>
      </c>
    </row>
  </sheetData>
  <hyperlinks>
    <hyperlink ref="E3" r:id="rId1" xr:uid="{AD29ED7C-9C5D-4012-A46E-0EA3B436CD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B0077-325A-41DC-BAE8-69F2BFE40A70}">
  <dimension ref="A1:Z8"/>
  <sheetViews>
    <sheetView workbookViewId="0">
      <selection activeCell="AA9" sqref="AA9"/>
    </sheetView>
  </sheetViews>
  <sheetFormatPr defaultRowHeight="15" x14ac:dyDescent="0.25"/>
  <cols>
    <col min="1" max="1" width="10" bestFit="1" customWidth="1"/>
    <col min="2" max="25" width="3.7109375" bestFit="1" customWidth="1"/>
    <col min="26" max="26" width="4" bestFit="1" customWidth="1"/>
  </cols>
  <sheetData>
    <row r="1" spans="1:26" s="7" customFormat="1" ht="189" x14ac:dyDescent="0.25">
      <c r="A1" s="4" t="s">
        <v>0</v>
      </c>
      <c r="B1" s="5" t="s">
        <v>8</v>
      </c>
      <c r="C1" s="5" t="s">
        <v>9</v>
      </c>
      <c r="D1" s="5" t="s">
        <v>10</v>
      </c>
      <c r="E1" s="5" t="s">
        <v>11</v>
      </c>
      <c r="F1" s="5" t="s">
        <v>12</v>
      </c>
      <c r="G1" s="5" t="s">
        <v>13</v>
      </c>
      <c r="H1" s="5" t="s">
        <v>14</v>
      </c>
      <c r="I1" s="5" t="s">
        <v>15</v>
      </c>
      <c r="J1" s="5" t="s">
        <v>16</v>
      </c>
      <c r="K1" s="5" t="s">
        <v>17</v>
      </c>
      <c r="L1" s="5" t="s">
        <v>18</v>
      </c>
      <c r="M1" s="5" t="s">
        <v>19</v>
      </c>
      <c r="N1" s="5" t="s">
        <v>20</v>
      </c>
      <c r="O1" s="5" t="s">
        <v>21</v>
      </c>
      <c r="P1" s="5" t="s">
        <v>22</v>
      </c>
      <c r="Q1" s="5" t="s">
        <v>23</v>
      </c>
      <c r="R1" s="5" t="s">
        <v>24</v>
      </c>
      <c r="S1" s="5" t="s">
        <v>25</v>
      </c>
      <c r="T1" s="5" t="s">
        <v>26</v>
      </c>
      <c r="U1" s="5" t="s">
        <v>27</v>
      </c>
      <c r="V1" s="5" t="s">
        <v>28</v>
      </c>
      <c r="W1" s="5" t="s">
        <v>29</v>
      </c>
      <c r="X1" s="5" t="s">
        <v>30</v>
      </c>
      <c r="Y1" s="5" t="s">
        <v>31</v>
      </c>
      <c r="Z1" s="6" t="s">
        <v>32</v>
      </c>
    </row>
    <row r="2" spans="1:26" x14ac:dyDescent="0.25">
      <c r="A2" s="1" t="s">
        <v>1</v>
      </c>
      <c r="B2" s="2">
        <v>1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1</v>
      </c>
      <c r="P2" s="2">
        <v>0</v>
      </c>
      <c r="Q2" s="2">
        <v>1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1</v>
      </c>
      <c r="X2" s="2">
        <v>0</v>
      </c>
      <c r="Y2" s="2">
        <v>1</v>
      </c>
      <c r="Z2" s="3">
        <v>115</v>
      </c>
    </row>
    <row r="3" spans="1:26" x14ac:dyDescent="0.25">
      <c r="A3" s="1" t="s">
        <v>2</v>
      </c>
      <c r="B3" s="2">
        <v>0</v>
      </c>
      <c r="C3" s="2">
        <v>1</v>
      </c>
      <c r="D3" s="2">
        <v>0</v>
      </c>
      <c r="E3" s="2">
        <v>1</v>
      </c>
      <c r="F3" s="2">
        <v>0</v>
      </c>
      <c r="G3" s="2">
        <v>0</v>
      </c>
      <c r="H3" s="2">
        <v>0</v>
      </c>
      <c r="I3" s="2">
        <v>0</v>
      </c>
      <c r="J3" s="2">
        <v>1</v>
      </c>
      <c r="K3" s="2">
        <v>0</v>
      </c>
      <c r="L3" s="2">
        <v>1</v>
      </c>
      <c r="M3" s="2">
        <v>0</v>
      </c>
      <c r="N3" s="2">
        <v>1</v>
      </c>
      <c r="O3" s="2">
        <v>0</v>
      </c>
      <c r="P3" s="2">
        <v>0</v>
      </c>
      <c r="Q3" s="2">
        <v>1</v>
      </c>
      <c r="R3" s="2">
        <v>0</v>
      </c>
      <c r="S3" s="2">
        <v>0</v>
      </c>
      <c r="T3" s="2">
        <v>0</v>
      </c>
      <c r="U3" s="2">
        <v>1</v>
      </c>
      <c r="V3" s="2">
        <v>0</v>
      </c>
      <c r="W3" s="2">
        <v>1</v>
      </c>
      <c r="X3" s="2">
        <v>0</v>
      </c>
      <c r="Y3" s="2">
        <v>1</v>
      </c>
      <c r="Z3" s="3">
        <v>169</v>
      </c>
    </row>
    <row r="4" spans="1:26" x14ac:dyDescent="0.25">
      <c r="A4" s="1" t="s">
        <v>3</v>
      </c>
      <c r="B4" s="2">
        <v>0</v>
      </c>
      <c r="C4" s="2">
        <v>1</v>
      </c>
      <c r="D4" s="2">
        <v>0</v>
      </c>
      <c r="E4" s="2">
        <v>0</v>
      </c>
      <c r="F4" s="2">
        <v>1</v>
      </c>
      <c r="G4" s="2">
        <v>0</v>
      </c>
      <c r="H4" s="2">
        <v>0</v>
      </c>
      <c r="I4" s="2">
        <v>0</v>
      </c>
      <c r="J4" s="2">
        <v>1</v>
      </c>
      <c r="K4" s="2">
        <v>0</v>
      </c>
      <c r="L4" s="2">
        <v>0</v>
      </c>
      <c r="M4" s="2">
        <v>1</v>
      </c>
      <c r="N4" s="2">
        <v>0</v>
      </c>
      <c r="O4" s="2">
        <v>0</v>
      </c>
      <c r="P4" s="2">
        <v>1</v>
      </c>
      <c r="Q4" s="2">
        <v>0</v>
      </c>
      <c r="R4" s="2">
        <v>1</v>
      </c>
      <c r="S4" s="2">
        <v>0</v>
      </c>
      <c r="T4" s="2">
        <v>0</v>
      </c>
      <c r="U4" s="2">
        <v>1</v>
      </c>
      <c r="V4" s="2">
        <v>0</v>
      </c>
      <c r="W4" s="2">
        <v>1</v>
      </c>
      <c r="X4" s="2">
        <v>0</v>
      </c>
      <c r="Y4" s="2">
        <v>1</v>
      </c>
      <c r="Z4" s="3">
        <v>189</v>
      </c>
    </row>
    <row r="5" spans="1:26" x14ac:dyDescent="0.25">
      <c r="A5" s="1" t="s">
        <v>4</v>
      </c>
      <c r="B5" s="2">
        <v>0</v>
      </c>
      <c r="C5" s="2">
        <v>0</v>
      </c>
      <c r="D5" s="2">
        <v>1</v>
      </c>
      <c r="E5" s="2">
        <v>0</v>
      </c>
      <c r="F5" s="2">
        <v>0</v>
      </c>
      <c r="G5" s="2">
        <v>1</v>
      </c>
      <c r="H5" s="2">
        <v>0</v>
      </c>
      <c r="I5" s="2">
        <v>1</v>
      </c>
      <c r="J5" s="2">
        <v>1</v>
      </c>
      <c r="K5" s="2">
        <v>1</v>
      </c>
      <c r="L5" s="2">
        <v>1</v>
      </c>
      <c r="M5" s="2">
        <v>0</v>
      </c>
      <c r="N5" s="2">
        <v>1</v>
      </c>
      <c r="O5" s="2">
        <v>0</v>
      </c>
      <c r="P5" s="2">
        <v>0</v>
      </c>
      <c r="Q5" s="2">
        <v>1</v>
      </c>
      <c r="R5" s="2">
        <v>0</v>
      </c>
      <c r="S5" s="2">
        <v>0</v>
      </c>
      <c r="T5" s="2">
        <v>1</v>
      </c>
      <c r="U5" s="2">
        <v>1</v>
      </c>
      <c r="V5" s="2">
        <v>0</v>
      </c>
      <c r="W5" s="2">
        <v>1</v>
      </c>
      <c r="X5" s="2">
        <v>0</v>
      </c>
      <c r="Y5" s="2">
        <v>1</v>
      </c>
      <c r="Z5" s="3">
        <v>269</v>
      </c>
    </row>
    <row r="6" spans="1:26" x14ac:dyDescent="0.25">
      <c r="A6" s="1" t="s">
        <v>5</v>
      </c>
      <c r="B6" s="2">
        <v>0</v>
      </c>
      <c r="C6" s="2">
        <v>0</v>
      </c>
      <c r="D6" s="2">
        <v>1</v>
      </c>
      <c r="E6" s="2">
        <v>0</v>
      </c>
      <c r="F6" s="2">
        <v>0</v>
      </c>
      <c r="G6" s="2">
        <v>1</v>
      </c>
      <c r="H6" s="2">
        <v>0</v>
      </c>
      <c r="I6" s="2">
        <v>1</v>
      </c>
      <c r="J6" s="2">
        <v>1</v>
      </c>
      <c r="K6" s="2">
        <v>1</v>
      </c>
      <c r="L6" s="2">
        <v>0</v>
      </c>
      <c r="M6" s="2">
        <v>1</v>
      </c>
      <c r="N6" s="2">
        <v>0</v>
      </c>
      <c r="O6" s="2">
        <v>0</v>
      </c>
      <c r="P6" s="2">
        <v>1</v>
      </c>
      <c r="Q6" s="2">
        <v>0</v>
      </c>
      <c r="R6" s="2">
        <v>1</v>
      </c>
      <c r="S6" s="2">
        <v>0</v>
      </c>
      <c r="T6" s="2">
        <v>0</v>
      </c>
      <c r="U6" s="2">
        <v>1</v>
      </c>
      <c r="V6" s="2">
        <v>0</v>
      </c>
      <c r="W6" s="2">
        <v>1</v>
      </c>
      <c r="X6" s="2">
        <v>0</v>
      </c>
      <c r="Y6" s="2">
        <v>1</v>
      </c>
      <c r="Z6" s="3">
        <v>269</v>
      </c>
    </row>
    <row r="7" spans="1:26" x14ac:dyDescent="0.25">
      <c r="A7" s="1" t="s">
        <v>6</v>
      </c>
      <c r="B7" s="2">
        <v>0</v>
      </c>
      <c r="C7" s="2">
        <v>1</v>
      </c>
      <c r="D7" s="2">
        <v>0</v>
      </c>
      <c r="E7" s="2">
        <v>1</v>
      </c>
      <c r="F7" s="2">
        <v>0</v>
      </c>
      <c r="G7" s="2">
        <v>0</v>
      </c>
      <c r="H7" s="2">
        <v>0</v>
      </c>
      <c r="I7" s="2">
        <v>0</v>
      </c>
      <c r="J7" s="2">
        <v>1</v>
      </c>
      <c r="K7" s="2">
        <v>0</v>
      </c>
      <c r="L7" s="2">
        <v>1</v>
      </c>
      <c r="M7" s="2">
        <v>0</v>
      </c>
      <c r="N7" s="2">
        <v>1</v>
      </c>
      <c r="O7" s="2">
        <v>0</v>
      </c>
      <c r="P7" s="2">
        <v>0</v>
      </c>
      <c r="Q7" s="2">
        <v>1</v>
      </c>
      <c r="R7" s="2">
        <v>0</v>
      </c>
      <c r="S7" s="2">
        <v>1</v>
      </c>
      <c r="T7" s="2">
        <v>0</v>
      </c>
      <c r="U7" s="2">
        <v>1</v>
      </c>
      <c r="V7" s="2">
        <v>0</v>
      </c>
      <c r="W7" s="2">
        <v>1</v>
      </c>
      <c r="X7" s="2">
        <v>0</v>
      </c>
      <c r="Y7" s="2">
        <v>1</v>
      </c>
      <c r="Z7" s="3">
        <v>395</v>
      </c>
    </row>
    <row r="8" spans="1:26" x14ac:dyDescent="0.25">
      <c r="A8" s="1" t="s">
        <v>7</v>
      </c>
      <c r="B8" s="2">
        <v>0</v>
      </c>
      <c r="C8" s="2">
        <v>0</v>
      </c>
      <c r="D8" s="2">
        <v>1</v>
      </c>
      <c r="E8" s="2">
        <v>0</v>
      </c>
      <c r="F8" s="2">
        <v>0</v>
      </c>
      <c r="G8" s="2">
        <v>0</v>
      </c>
      <c r="H8" s="2">
        <v>1</v>
      </c>
      <c r="I8" s="2">
        <v>1</v>
      </c>
      <c r="J8" s="2">
        <v>1</v>
      </c>
      <c r="K8" s="2">
        <v>1</v>
      </c>
      <c r="L8" s="2">
        <v>0</v>
      </c>
      <c r="M8" s="2">
        <v>1</v>
      </c>
      <c r="N8" s="2">
        <v>0</v>
      </c>
      <c r="O8" s="2">
        <v>0</v>
      </c>
      <c r="P8" s="2">
        <v>1</v>
      </c>
      <c r="Q8" s="2">
        <v>0</v>
      </c>
      <c r="R8" s="2">
        <v>1</v>
      </c>
      <c r="S8" s="2">
        <v>0</v>
      </c>
      <c r="T8" s="2">
        <v>0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3">
        <v>449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C7290-049D-443F-A95E-159F6C8A8ACE}">
  <dimension ref="A1:AB13"/>
  <sheetViews>
    <sheetView workbookViewId="0">
      <selection activeCell="A3" sqref="A3"/>
    </sheetView>
  </sheetViews>
  <sheetFormatPr defaultRowHeight="15" x14ac:dyDescent="0.25"/>
  <cols>
    <col min="1" max="1" width="10" bestFit="1" customWidth="1"/>
    <col min="2" max="25" width="3.7109375" bestFit="1" customWidth="1"/>
    <col min="26" max="26" width="4" bestFit="1" customWidth="1"/>
    <col min="28" max="28" width="6.5703125" customWidth="1"/>
    <col min="29" max="29" width="6" customWidth="1"/>
    <col min="30" max="46" width="3.7109375" bestFit="1" customWidth="1"/>
    <col min="47" max="47" width="3.140625" customWidth="1"/>
    <col min="48" max="52" width="3.7109375" bestFit="1" customWidth="1"/>
  </cols>
  <sheetData>
    <row r="1" spans="1:28" s="7" customFormat="1" ht="189" x14ac:dyDescent="0.25">
      <c r="A1" s="7" t="str">
        <f>OAM!A1</f>
        <v>Specifications</v>
      </c>
      <c r="B1" s="7" t="str">
        <f>OAM!B1</f>
        <v>Without LCD</v>
      </c>
      <c r="C1" s="7" t="str">
        <f>OAM!C1</f>
        <v>Monochrome LCD</v>
      </c>
      <c r="D1" s="7" t="str">
        <f>OAM!D1</f>
        <v>Full-Color LCD</v>
      </c>
      <c r="E1" s="7" t="str">
        <f>OAM!E1</f>
        <v>Display size 4"</v>
      </c>
      <c r="F1" s="7" t="str">
        <f>OAM!F1</f>
        <v>Display size 4,5"</v>
      </c>
      <c r="G1" s="7" t="str">
        <f>OAM!G1</f>
        <v>Display size 5"</v>
      </c>
      <c r="H1" s="7" t="str">
        <f>OAM!H1</f>
        <v>Display size 10,1"</v>
      </c>
      <c r="I1" s="7" t="str">
        <f>OAM!I1</f>
        <v>Scroll-Function</v>
      </c>
      <c r="J1" s="7" t="str">
        <f>OAM!J1</f>
        <v>Standby image</v>
      </c>
      <c r="K1" s="7" t="str">
        <f>OAM!K1</f>
        <v>Slideshow</v>
      </c>
      <c r="L1" s="7" t="str">
        <f>OAM!L1</f>
        <v>Sensor RTP</v>
      </c>
      <c r="M1" s="7" t="str">
        <f>OAM!M1</f>
        <v>Sensor ERT</v>
      </c>
      <c r="N1" s="7" t="str">
        <f>OAM!N1</f>
        <v>Life expectancy (1 Million Signetures)</v>
      </c>
      <c r="O1" s="7" t="str">
        <f>OAM!O1</f>
        <v>Life expectancy (2 Million Signetures)</v>
      </c>
      <c r="P1" s="7" t="str">
        <f>OAM!P1</f>
        <v>Life expectancy (30 Million Signetures)</v>
      </c>
      <c r="Q1" s="7" t="str">
        <f>OAM!Q1</f>
        <v>Pressure Stages (1024)</v>
      </c>
      <c r="R1" s="7" t="str">
        <f>OAM!R1</f>
        <v>Pressure Stages (2048)</v>
      </c>
      <c r="S1" s="7" t="str">
        <f>OAM!S1</f>
        <v>Fingerprint sensor</v>
      </c>
      <c r="T1" s="7" t="str">
        <f>OAM!T1</f>
        <v>NFC reader (optional)</v>
      </c>
      <c r="U1" s="7" t="str">
        <f>OAM!U1</f>
        <v>Connection built in USB</v>
      </c>
      <c r="V1" s="7" t="str">
        <f>OAM!V1</f>
        <v>Connection built in LAN (RJ45)</v>
      </c>
      <c r="W1" s="7" t="str">
        <f>OAM!W1</f>
        <v>Power Supply USB</v>
      </c>
      <c r="X1" s="7" t="str">
        <f>OAM!X1</f>
        <v>Power Supply PoE</v>
      </c>
      <c r="Y1" s="7" t="str">
        <f>OAM!Y1</f>
        <v>Terminal Server capable</v>
      </c>
      <c r="Z1" s="7" t="str">
        <f>OAM!Z1</f>
        <v>Price (Euro)</v>
      </c>
      <c r="AA1" s="7" t="s">
        <v>45</v>
      </c>
      <c r="AB1" s="7" t="s">
        <v>46</v>
      </c>
    </row>
    <row r="2" spans="1:28" x14ac:dyDescent="0.25">
      <c r="B2">
        <v>1</v>
      </c>
      <c r="C2">
        <v>2</v>
      </c>
      <c r="D2">
        <v>3</v>
      </c>
      <c r="E2">
        <v>1</v>
      </c>
      <c r="F2">
        <v>2</v>
      </c>
      <c r="G2">
        <v>3</v>
      </c>
      <c r="H2">
        <v>4</v>
      </c>
      <c r="I2">
        <v>1</v>
      </c>
      <c r="J2">
        <v>1</v>
      </c>
      <c r="K2">
        <v>1</v>
      </c>
      <c r="L2">
        <v>1</v>
      </c>
      <c r="M2">
        <v>2</v>
      </c>
      <c r="N2">
        <v>1</v>
      </c>
      <c r="O2">
        <v>2</v>
      </c>
      <c r="P2">
        <v>3</v>
      </c>
      <c r="Q2">
        <v>1</v>
      </c>
      <c r="R2">
        <v>2</v>
      </c>
      <c r="S2">
        <v>1</v>
      </c>
      <c r="T2">
        <v>1</v>
      </c>
      <c r="U2">
        <v>1</v>
      </c>
      <c r="V2">
        <v>1</v>
      </c>
      <c r="W2">
        <v>1</v>
      </c>
      <c r="X2">
        <v>1</v>
      </c>
      <c r="Y2">
        <v>1</v>
      </c>
    </row>
    <row r="3" spans="1:28" x14ac:dyDescent="0.25">
      <c r="A3" t="str">
        <f>OAM!A2</f>
        <v>Sigma Lite</v>
      </c>
      <c r="B3">
        <f>B$2*OAM!B2</f>
        <v>1</v>
      </c>
      <c r="C3">
        <f>C$2*OAM!C2</f>
        <v>0</v>
      </c>
      <c r="D3">
        <f>D$2*OAM!D2</f>
        <v>0</v>
      </c>
      <c r="E3">
        <f>E$2*OAM!E2</f>
        <v>1</v>
      </c>
      <c r="F3">
        <f>F$2*OAM!F2</f>
        <v>0</v>
      </c>
      <c r="G3">
        <f>G$2*OAM!G2</f>
        <v>0</v>
      </c>
      <c r="H3">
        <f>H$2*OAM!H2</f>
        <v>0</v>
      </c>
      <c r="I3">
        <f>I$2*OAM!I2</f>
        <v>0</v>
      </c>
      <c r="J3">
        <f>J$2*OAM!J2</f>
        <v>0</v>
      </c>
      <c r="K3">
        <f>K$2*OAM!K2</f>
        <v>0</v>
      </c>
      <c r="L3">
        <f>L$2*OAM!L2</f>
        <v>1</v>
      </c>
      <c r="M3">
        <f>M$2*OAM!M2</f>
        <v>0</v>
      </c>
      <c r="N3">
        <f>N$2*OAM!N2</f>
        <v>0</v>
      </c>
      <c r="O3">
        <f>O$2*OAM!O2</f>
        <v>2</v>
      </c>
      <c r="P3">
        <f>P$2*OAM!P2</f>
        <v>0</v>
      </c>
      <c r="Q3">
        <f>Q$2*OAM!Q2</f>
        <v>1</v>
      </c>
      <c r="R3">
        <f>R$2*OAM!R2</f>
        <v>0</v>
      </c>
      <c r="S3">
        <f>S$2*OAM!S2</f>
        <v>0</v>
      </c>
      <c r="T3">
        <f>T$2*OAM!T2</f>
        <v>0</v>
      </c>
      <c r="U3">
        <f>U$2*OAM!U2</f>
        <v>1</v>
      </c>
      <c r="V3">
        <f>V$2*OAM!V2</f>
        <v>0</v>
      </c>
      <c r="W3">
        <f>W$2*OAM!W2</f>
        <v>1</v>
      </c>
      <c r="X3">
        <f>X$2*OAM!X2</f>
        <v>0</v>
      </c>
      <c r="Y3">
        <f>Y$2*OAM!Y2</f>
        <v>1</v>
      </c>
      <c r="Z3">
        <f>OAM!Z2</f>
        <v>115</v>
      </c>
      <c r="AA3">
        <f>SUM(B3:Y3)</f>
        <v>9</v>
      </c>
      <c r="AB3" s="9">
        <f>Z3/AA3</f>
        <v>12.777777777777779</v>
      </c>
    </row>
    <row r="4" spans="1:28" x14ac:dyDescent="0.25">
      <c r="A4" t="str">
        <f>OAM!A3</f>
        <v>Sigma</v>
      </c>
      <c r="B4">
        <f>B$2*OAM!B3</f>
        <v>0</v>
      </c>
      <c r="C4">
        <f>C$2*OAM!C3</f>
        <v>2</v>
      </c>
      <c r="D4">
        <f>D$2*OAM!D3</f>
        <v>0</v>
      </c>
      <c r="E4">
        <f>E$2*OAM!E3</f>
        <v>1</v>
      </c>
      <c r="F4">
        <f>F$2*OAM!F3</f>
        <v>0</v>
      </c>
      <c r="G4">
        <f>G$2*OAM!G3</f>
        <v>0</v>
      </c>
      <c r="H4">
        <f>H$2*OAM!H3</f>
        <v>0</v>
      </c>
      <c r="I4">
        <f>I$2*OAM!I3</f>
        <v>0</v>
      </c>
      <c r="J4">
        <f>J$2*OAM!J3</f>
        <v>1</v>
      </c>
      <c r="K4">
        <f>K$2*OAM!K3</f>
        <v>0</v>
      </c>
      <c r="L4">
        <f>L$2*OAM!L3</f>
        <v>1</v>
      </c>
      <c r="M4">
        <f>M$2*OAM!M3</f>
        <v>0</v>
      </c>
      <c r="N4">
        <f>N$2*OAM!N3</f>
        <v>1</v>
      </c>
      <c r="O4">
        <f>O$2*OAM!O3</f>
        <v>0</v>
      </c>
      <c r="P4">
        <f>P$2*OAM!P3</f>
        <v>0</v>
      </c>
      <c r="Q4">
        <f>Q$2*OAM!Q3</f>
        <v>1</v>
      </c>
      <c r="R4">
        <f>R$2*OAM!R3</f>
        <v>0</v>
      </c>
      <c r="S4">
        <f>S$2*OAM!S3</f>
        <v>0</v>
      </c>
      <c r="T4">
        <f>T$2*OAM!T3</f>
        <v>0</v>
      </c>
      <c r="U4">
        <f>U$2*OAM!U3</f>
        <v>1</v>
      </c>
      <c r="V4">
        <f>V$2*OAM!V3</f>
        <v>0</v>
      </c>
      <c r="W4">
        <f>W$2*OAM!W3</f>
        <v>1</v>
      </c>
      <c r="X4">
        <f>X$2*OAM!X3</f>
        <v>0</v>
      </c>
      <c r="Y4">
        <f>Y$2*OAM!Y3</f>
        <v>1</v>
      </c>
      <c r="Z4">
        <f>OAM!Z3</f>
        <v>169</v>
      </c>
      <c r="AA4">
        <f t="shared" ref="AA4:AA9" si="0">SUM(B4:Y4)</f>
        <v>10</v>
      </c>
      <c r="AB4" s="9">
        <f t="shared" ref="AB4:AB9" si="1">Z4/AA4</f>
        <v>16.899999999999999</v>
      </c>
    </row>
    <row r="5" spans="1:28" x14ac:dyDescent="0.25">
      <c r="A5" t="str">
        <f>OAM!A4</f>
        <v>Zeta</v>
      </c>
      <c r="B5">
        <f>B$2*OAM!B4</f>
        <v>0</v>
      </c>
      <c r="C5">
        <f>C$2*OAM!C4</f>
        <v>2</v>
      </c>
      <c r="D5">
        <f>D$2*OAM!D4</f>
        <v>0</v>
      </c>
      <c r="E5">
        <f>E$2*OAM!E4</f>
        <v>0</v>
      </c>
      <c r="F5">
        <f>F$2*OAM!F4</f>
        <v>2</v>
      </c>
      <c r="G5">
        <f>G$2*OAM!G4</f>
        <v>0</v>
      </c>
      <c r="H5">
        <f>H$2*OAM!H4</f>
        <v>0</v>
      </c>
      <c r="I5">
        <f>I$2*OAM!I4</f>
        <v>0</v>
      </c>
      <c r="J5">
        <f>J$2*OAM!J4</f>
        <v>1</v>
      </c>
      <c r="K5">
        <f>K$2*OAM!K4</f>
        <v>0</v>
      </c>
      <c r="L5">
        <f>L$2*OAM!L4</f>
        <v>0</v>
      </c>
      <c r="M5">
        <f>M$2*OAM!M4</f>
        <v>2</v>
      </c>
      <c r="N5">
        <f>N$2*OAM!N4</f>
        <v>0</v>
      </c>
      <c r="O5">
        <f>O$2*OAM!O4</f>
        <v>0</v>
      </c>
      <c r="P5">
        <f>P$2*OAM!P4</f>
        <v>3</v>
      </c>
      <c r="Q5">
        <f>Q$2*OAM!Q4</f>
        <v>0</v>
      </c>
      <c r="R5">
        <f>R$2*OAM!R4</f>
        <v>2</v>
      </c>
      <c r="S5">
        <f>S$2*OAM!S4</f>
        <v>0</v>
      </c>
      <c r="T5">
        <f>T$2*OAM!T4</f>
        <v>0</v>
      </c>
      <c r="U5">
        <f>U$2*OAM!U4</f>
        <v>1</v>
      </c>
      <c r="V5">
        <f>V$2*OAM!V4</f>
        <v>0</v>
      </c>
      <c r="W5">
        <f>W$2*OAM!W4</f>
        <v>1</v>
      </c>
      <c r="X5">
        <f>X$2*OAM!X4</f>
        <v>0</v>
      </c>
      <c r="Y5">
        <f>Y$2*OAM!Y4</f>
        <v>1</v>
      </c>
      <c r="Z5">
        <f>OAM!Z4</f>
        <v>189</v>
      </c>
      <c r="AA5">
        <f t="shared" si="0"/>
        <v>15</v>
      </c>
      <c r="AB5" s="9">
        <f t="shared" si="1"/>
        <v>12.6</v>
      </c>
    </row>
    <row r="6" spans="1:28" x14ac:dyDescent="0.25">
      <c r="A6" t="str">
        <f>OAM!A5</f>
        <v>Omega</v>
      </c>
      <c r="B6">
        <f>B$2*OAM!B5</f>
        <v>0</v>
      </c>
      <c r="C6">
        <f>C$2*OAM!C5</f>
        <v>0</v>
      </c>
      <c r="D6">
        <f>D$2*OAM!D5</f>
        <v>3</v>
      </c>
      <c r="E6">
        <f>E$2*OAM!E5</f>
        <v>0</v>
      </c>
      <c r="F6">
        <f>F$2*OAM!F5</f>
        <v>0</v>
      </c>
      <c r="G6">
        <f>G$2*OAM!G5</f>
        <v>3</v>
      </c>
      <c r="H6">
        <f>H$2*OAM!H5</f>
        <v>0</v>
      </c>
      <c r="I6">
        <f>I$2*OAM!I5</f>
        <v>1</v>
      </c>
      <c r="J6">
        <f>J$2*OAM!J5</f>
        <v>1</v>
      </c>
      <c r="K6">
        <f>K$2*OAM!K5</f>
        <v>1</v>
      </c>
      <c r="L6">
        <f>L$2*OAM!L5</f>
        <v>1</v>
      </c>
      <c r="M6">
        <f>M$2*OAM!M5</f>
        <v>0</v>
      </c>
      <c r="N6">
        <f>N$2*OAM!N5</f>
        <v>1</v>
      </c>
      <c r="O6">
        <f>O$2*OAM!O5</f>
        <v>0</v>
      </c>
      <c r="P6">
        <f>P$2*OAM!P5</f>
        <v>0</v>
      </c>
      <c r="Q6">
        <f>Q$2*OAM!Q5</f>
        <v>1</v>
      </c>
      <c r="R6">
        <f>R$2*OAM!R5</f>
        <v>0</v>
      </c>
      <c r="S6">
        <f>S$2*OAM!S5</f>
        <v>0</v>
      </c>
      <c r="T6">
        <f>T$2*OAM!T5</f>
        <v>1</v>
      </c>
      <c r="U6">
        <f>U$2*OAM!U5</f>
        <v>1</v>
      </c>
      <c r="V6">
        <f>V$2*OAM!V5</f>
        <v>0</v>
      </c>
      <c r="W6">
        <f>W$2*OAM!W5</f>
        <v>1</v>
      </c>
      <c r="X6">
        <f>X$2*OAM!X5</f>
        <v>0</v>
      </c>
      <c r="Y6">
        <f>Y$2*OAM!Y5</f>
        <v>1</v>
      </c>
      <c r="Z6">
        <f>OAM!Z5</f>
        <v>269</v>
      </c>
      <c r="AA6">
        <f t="shared" si="0"/>
        <v>16</v>
      </c>
      <c r="AB6" s="9">
        <f t="shared" si="1"/>
        <v>16.8125</v>
      </c>
    </row>
    <row r="7" spans="1:28" x14ac:dyDescent="0.25">
      <c r="A7" t="str">
        <f>OAM!A6</f>
        <v>Gamma</v>
      </c>
      <c r="B7">
        <f>B$2*OAM!B6</f>
        <v>0</v>
      </c>
      <c r="C7">
        <f>C$2*OAM!C6</f>
        <v>0</v>
      </c>
      <c r="D7">
        <f>D$2*OAM!D6</f>
        <v>3</v>
      </c>
      <c r="E7">
        <f>E$2*OAM!E6</f>
        <v>0</v>
      </c>
      <c r="F7">
        <f>F$2*OAM!F6</f>
        <v>0</v>
      </c>
      <c r="G7">
        <f>G$2*OAM!G6</f>
        <v>3</v>
      </c>
      <c r="H7">
        <f>H$2*OAM!H6</f>
        <v>0</v>
      </c>
      <c r="I7">
        <f>I$2*OAM!I6</f>
        <v>1</v>
      </c>
      <c r="J7">
        <f>J$2*OAM!J6</f>
        <v>1</v>
      </c>
      <c r="K7">
        <f>K$2*OAM!K6</f>
        <v>1</v>
      </c>
      <c r="L7">
        <f>L$2*OAM!L6</f>
        <v>0</v>
      </c>
      <c r="M7">
        <f>M$2*OAM!M6</f>
        <v>2</v>
      </c>
      <c r="N7">
        <f>N$2*OAM!N6</f>
        <v>0</v>
      </c>
      <c r="O7">
        <f>O$2*OAM!O6</f>
        <v>0</v>
      </c>
      <c r="P7">
        <f>P$2*OAM!P6</f>
        <v>3</v>
      </c>
      <c r="Q7">
        <f>Q$2*OAM!Q6</f>
        <v>0</v>
      </c>
      <c r="R7">
        <f>R$2*OAM!R6</f>
        <v>2</v>
      </c>
      <c r="S7">
        <f>S$2*OAM!S6</f>
        <v>0</v>
      </c>
      <c r="T7">
        <f>T$2*OAM!T6</f>
        <v>0</v>
      </c>
      <c r="U7">
        <f>U$2*OAM!U6</f>
        <v>1</v>
      </c>
      <c r="V7">
        <f>V$2*OAM!V6</f>
        <v>0</v>
      </c>
      <c r="W7">
        <f>W$2*OAM!W6</f>
        <v>1</v>
      </c>
      <c r="X7">
        <f>X$2*OAM!X6</f>
        <v>0</v>
      </c>
      <c r="Y7">
        <f>Y$2*OAM!Y6</f>
        <v>1</v>
      </c>
      <c r="Z7">
        <f>OAM!Z6</f>
        <v>269</v>
      </c>
      <c r="AA7">
        <f t="shared" si="0"/>
        <v>19</v>
      </c>
      <c r="AB7" s="9">
        <f t="shared" si="1"/>
        <v>14.157894736842104</v>
      </c>
    </row>
    <row r="8" spans="1:28" x14ac:dyDescent="0.25">
      <c r="A8" t="str">
        <f>OAM!A7</f>
        <v>Kappa</v>
      </c>
      <c r="B8">
        <f>B$2*OAM!B7</f>
        <v>0</v>
      </c>
      <c r="C8">
        <f>C$2*OAM!C7</f>
        <v>2</v>
      </c>
      <c r="D8">
        <f>D$2*OAM!D7</f>
        <v>0</v>
      </c>
      <c r="E8">
        <f>E$2*OAM!E7</f>
        <v>1</v>
      </c>
      <c r="F8">
        <f>F$2*OAM!F7</f>
        <v>0</v>
      </c>
      <c r="G8">
        <f>G$2*OAM!G7</f>
        <v>0</v>
      </c>
      <c r="H8">
        <f>H$2*OAM!H7</f>
        <v>0</v>
      </c>
      <c r="I8">
        <f>I$2*OAM!I7</f>
        <v>0</v>
      </c>
      <c r="J8">
        <f>J$2*OAM!J7</f>
        <v>1</v>
      </c>
      <c r="K8">
        <f>K$2*OAM!K7</f>
        <v>0</v>
      </c>
      <c r="L8">
        <f>L$2*OAM!L7</f>
        <v>1</v>
      </c>
      <c r="M8">
        <f>M$2*OAM!M7</f>
        <v>0</v>
      </c>
      <c r="N8">
        <f>N$2*OAM!N7</f>
        <v>1</v>
      </c>
      <c r="O8">
        <f>O$2*OAM!O7</f>
        <v>0</v>
      </c>
      <c r="P8">
        <f>P$2*OAM!P7</f>
        <v>0</v>
      </c>
      <c r="Q8">
        <f>Q$2*OAM!Q7</f>
        <v>1</v>
      </c>
      <c r="R8">
        <f>R$2*OAM!R7</f>
        <v>0</v>
      </c>
      <c r="S8">
        <f>S$2*OAM!S7</f>
        <v>1</v>
      </c>
      <c r="T8">
        <f>T$2*OAM!T7</f>
        <v>0</v>
      </c>
      <c r="U8">
        <f>U$2*OAM!U7</f>
        <v>1</v>
      </c>
      <c r="V8">
        <f>V$2*OAM!V7</f>
        <v>0</v>
      </c>
      <c r="W8">
        <f>W$2*OAM!W7</f>
        <v>1</v>
      </c>
      <c r="X8">
        <f>X$2*OAM!X7</f>
        <v>0</v>
      </c>
      <c r="Y8">
        <f>Y$2*OAM!Y7</f>
        <v>1</v>
      </c>
      <c r="Z8">
        <f>OAM!Z7</f>
        <v>395</v>
      </c>
      <c r="AA8">
        <f t="shared" si="0"/>
        <v>11</v>
      </c>
      <c r="AB8" s="9">
        <f t="shared" si="1"/>
        <v>35.909090909090907</v>
      </c>
    </row>
    <row r="9" spans="1:28" x14ac:dyDescent="0.25">
      <c r="A9" t="str">
        <f>OAM!A8</f>
        <v>Delta</v>
      </c>
      <c r="B9">
        <f>B$2*OAM!B8</f>
        <v>0</v>
      </c>
      <c r="C9">
        <f>C$2*OAM!C8</f>
        <v>0</v>
      </c>
      <c r="D9">
        <f>D$2*OAM!D8</f>
        <v>3</v>
      </c>
      <c r="E9">
        <f>E$2*OAM!E8</f>
        <v>0</v>
      </c>
      <c r="F9">
        <f>F$2*OAM!F8</f>
        <v>0</v>
      </c>
      <c r="G9">
        <f>G$2*OAM!G8</f>
        <v>0</v>
      </c>
      <c r="H9">
        <f>H$2*OAM!H8</f>
        <v>4</v>
      </c>
      <c r="I9">
        <f>I$2*OAM!I8</f>
        <v>1</v>
      </c>
      <c r="J9">
        <f>J$2*OAM!J8</f>
        <v>1</v>
      </c>
      <c r="K9">
        <f>K$2*OAM!K8</f>
        <v>1</v>
      </c>
      <c r="L9">
        <f>L$2*OAM!L8</f>
        <v>0</v>
      </c>
      <c r="M9">
        <f>M$2*OAM!M8</f>
        <v>2</v>
      </c>
      <c r="N9">
        <f>N$2*OAM!N8</f>
        <v>0</v>
      </c>
      <c r="O9">
        <f>O$2*OAM!O8</f>
        <v>0</v>
      </c>
      <c r="P9">
        <f>P$2*OAM!P8</f>
        <v>3</v>
      </c>
      <c r="Q9">
        <f>Q$2*OAM!Q8</f>
        <v>0</v>
      </c>
      <c r="R9">
        <f>R$2*OAM!R8</f>
        <v>2</v>
      </c>
      <c r="S9">
        <f>S$2*OAM!S8</f>
        <v>0</v>
      </c>
      <c r="T9">
        <f>T$2*OAM!T8</f>
        <v>0</v>
      </c>
      <c r="U9">
        <f>U$2*OAM!U8</f>
        <v>1</v>
      </c>
      <c r="V9">
        <f>V$2*OAM!V8</f>
        <v>1</v>
      </c>
      <c r="W9">
        <f>W$2*OAM!W8</f>
        <v>1</v>
      </c>
      <c r="X9">
        <f>X$2*OAM!X8</f>
        <v>1</v>
      </c>
      <c r="Y9">
        <f>Y$2*OAM!Y8</f>
        <v>1</v>
      </c>
      <c r="Z9">
        <f>OAM!Z8</f>
        <v>449</v>
      </c>
      <c r="AA9">
        <f t="shared" si="0"/>
        <v>22</v>
      </c>
      <c r="AB9" s="9">
        <f t="shared" si="1"/>
        <v>20.40909090909091</v>
      </c>
    </row>
    <row r="13" spans="1:28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</sheetData>
  <conditionalFormatting sqref="Z3:Z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3:AA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3:AB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89462-CC84-4031-BB66-0987BC948039}">
  <dimension ref="A2:AG20"/>
  <sheetViews>
    <sheetView topLeftCell="A2" workbookViewId="0">
      <selection activeCell="B3" sqref="B3"/>
    </sheetView>
  </sheetViews>
  <sheetFormatPr defaultRowHeight="15" x14ac:dyDescent="0.25"/>
  <cols>
    <col min="1" max="1" width="10" bestFit="1" customWidth="1"/>
    <col min="2" max="25" width="3.7109375" bestFit="1" customWidth="1"/>
    <col min="26" max="26" width="6.42578125" customWidth="1"/>
    <col min="27" max="27" width="4" bestFit="1" customWidth="1"/>
  </cols>
  <sheetData>
    <row r="2" spans="1:33" s="7" customFormat="1" ht="189" x14ac:dyDescent="0.25">
      <c r="A2" s="7" t="str">
        <f>'Ár-Teljesítmény'!A1</f>
        <v>Specifications</v>
      </c>
      <c r="B2" s="7" t="str">
        <f>'Ár-Teljesítmény'!B1</f>
        <v>Without LCD</v>
      </c>
      <c r="C2" s="7" t="str">
        <f>'Ár-Teljesítmény'!C1</f>
        <v>Monochrome LCD</v>
      </c>
      <c r="D2" s="7" t="str">
        <f>'Ár-Teljesítmény'!D1</f>
        <v>Full-Color LCD</v>
      </c>
      <c r="E2" s="7" t="str">
        <f>'Ár-Teljesítmény'!E1</f>
        <v>Display size 4"</v>
      </c>
      <c r="F2" s="7" t="str">
        <f>'Ár-Teljesítmény'!F1</f>
        <v>Display size 4,5"</v>
      </c>
      <c r="G2" s="7" t="str">
        <f>'Ár-Teljesítmény'!G1</f>
        <v>Display size 5"</v>
      </c>
      <c r="H2" s="7" t="str">
        <f>'Ár-Teljesítmény'!H1</f>
        <v>Display size 10,1"</v>
      </c>
      <c r="I2" s="7" t="str">
        <f>'Ár-Teljesítmény'!I1</f>
        <v>Scroll-Function</v>
      </c>
      <c r="J2" s="7" t="str">
        <f>'Ár-Teljesítmény'!J1</f>
        <v>Standby image</v>
      </c>
      <c r="K2" s="7" t="str">
        <f>'Ár-Teljesítmény'!K1</f>
        <v>Slideshow</v>
      </c>
      <c r="L2" s="7" t="str">
        <f>'Ár-Teljesítmény'!L1</f>
        <v>Sensor RTP</v>
      </c>
      <c r="M2" s="7" t="str">
        <f>'Ár-Teljesítmény'!M1</f>
        <v>Sensor ERT</v>
      </c>
      <c r="N2" s="7" t="str">
        <f>'Ár-Teljesítmény'!N1</f>
        <v>Life expectancy (1 Million Signetures)</v>
      </c>
      <c r="O2" s="7" t="str">
        <f>'Ár-Teljesítmény'!O1</f>
        <v>Life expectancy (2 Million Signetures)</v>
      </c>
      <c r="P2" s="7" t="str">
        <f>'Ár-Teljesítmény'!P1</f>
        <v>Life expectancy (30 Million Signetures)</v>
      </c>
      <c r="Q2" s="7" t="str">
        <f>'Ár-Teljesítmény'!Q1</f>
        <v>Pressure Stages (1024)</v>
      </c>
      <c r="R2" s="7" t="str">
        <f>'Ár-Teljesítmény'!R1</f>
        <v>Pressure Stages (2048)</v>
      </c>
      <c r="S2" s="7" t="str">
        <f>'Ár-Teljesítmény'!S1</f>
        <v>Fingerprint sensor</v>
      </c>
      <c r="T2" s="7" t="str">
        <f>'Ár-Teljesítmény'!T1</f>
        <v>NFC reader (optional)</v>
      </c>
      <c r="U2" s="7" t="str">
        <f>'Ár-Teljesítmény'!U1</f>
        <v>Connection built in USB</v>
      </c>
      <c r="V2" s="7" t="str">
        <f>'Ár-Teljesítmény'!V1</f>
        <v>Connection built in LAN (RJ45)</v>
      </c>
      <c r="W2" s="7" t="str">
        <f>'Ár-Teljesítmény'!W1</f>
        <v>Power Supply USB</v>
      </c>
      <c r="X2" s="7" t="str">
        <f>'Ár-Teljesítmény'!X1</f>
        <v>Power Supply PoE</v>
      </c>
      <c r="Y2" s="7" t="str">
        <f>'Ár-Teljesítmény'!Y1</f>
        <v>Terminal Server capable</v>
      </c>
      <c r="Z2" s="7" t="s">
        <v>39</v>
      </c>
      <c r="AA2" s="7" t="str">
        <f>'Ár-Teljesítmény'!Z1</f>
        <v>Price (Euro)</v>
      </c>
      <c r="AB2" s="7" t="s">
        <v>40</v>
      </c>
      <c r="AC2" s="7" t="s">
        <v>36</v>
      </c>
      <c r="AE2" s="7" t="s">
        <v>37</v>
      </c>
      <c r="AF2" s="7" t="s">
        <v>38</v>
      </c>
    </row>
    <row r="3" spans="1:33" x14ac:dyDescent="0.25">
      <c r="A3" t="str">
        <f>'Ár-Teljesítmény'!A3</f>
        <v>Sigma Lite</v>
      </c>
      <c r="B3">
        <f>RANK('Ár-Teljesítmény'!B3,'Ár-Teljesítmény'!B$3:B$9,0)</f>
        <v>1</v>
      </c>
      <c r="C3">
        <f>RANK('Ár-Teljesítmény'!C3,'Ár-Teljesítmény'!C$3:C$9,0)</f>
        <v>4</v>
      </c>
      <c r="D3">
        <f>RANK('Ár-Teljesítmény'!D3,'Ár-Teljesítmény'!D$3:D$9,0)</f>
        <v>4</v>
      </c>
      <c r="E3">
        <f>RANK('Ár-Teljesítmény'!E3,'Ár-Teljesítmény'!E$3:E$9,0)</f>
        <v>1</v>
      </c>
      <c r="F3">
        <f>RANK('Ár-Teljesítmény'!F3,'Ár-Teljesítmény'!F$3:F$9,0)</f>
        <v>2</v>
      </c>
      <c r="G3">
        <f>RANK('Ár-Teljesítmény'!G3,'Ár-Teljesítmény'!G$3:G$9,0)</f>
        <v>3</v>
      </c>
      <c r="H3">
        <f>RANK('Ár-Teljesítmény'!H3,'Ár-Teljesítmény'!H$3:H$9,0)</f>
        <v>2</v>
      </c>
      <c r="I3">
        <f>RANK('Ár-Teljesítmény'!I3,'Ár-Teljesítmény'!I$3:I$9,0)</f>
        <v>4</v>
      </c>
      <c r="J3">
        <f>RANK('Ár-Teljesítmény'!J3,'Ár-Teljesítmény'!J$3:J$9,0)</f>
        <v>7</v>
      </c>
      <c r="K3">
        <f>RANK('Ár-Teljesítmény'!K3,'Ár-Teljesítmény'!K$3:K$9,0)</f>
        <v>4</v>
      </c>
      <c r="L3">
        <f>RANK('Ár-Teljesítmény'!L3,'Ár-Teljesítmény'!L$3:L$9,0)</f>
        <v>1</v>
      </c>
      <c r="M3">
        <f>RANK('Ár-Teljesítmény'!M3,'Ár-Teljesítmény'!M$3:M$9,0)</f>
        <v>4</v>
      </c>
      <c r="N3">
        <f>RANK('Ár-Teljesítmény'!N3,'Ár-Teljesítmény'!N$3:N$9,0)</f>
        <v>4</v>
      </c>
      <c r="O3">
        <f>RANK('Ár-Teljesítmény'!O3,'Ár-Teljesítmény'!O$3:O$9,0)</f>
        <v>1</v>
      </c>
      <c r="P3">
        <f>RANK('Ár-Teljesítmény'!P3,'Ár-Teljesítmény'!P$3:P$9,0)</f>
        <v>4</v>
      </c>
      <c r="Q3">
        <f>RANK('Ár-Teljesítmény'!Q3,'Ár-Teljesítmény'!Q$3:Q$9,0)</f>
        <v>1</v>
      </c>
      <c r="R3">
        <f>RANK('Ár-Teljesítmény'!R3,'Ár-Teljesítmény'!R$3:R$9,0)</f>
        <v>4</v>
      </c>
      <c r="S3">
        <f>RANK('Ár-Teljesítmény'!S3,'Ár-Teljesítmény'!S$3:S$9,0)</f>
        <v>2</v>
      </c>
      <c r="T3">
        <f>RANK('Ár-Teljesítmény'!T3,'Ár-Teljesítmény'!T$3:T$9,0)</f>
        <v>2</v>
      </c>
      <c r="U3">
        <f>RANK('Ár-Teljesítmény'!U3,'Ár-Teljesítmény'!U$3:U$9,0)</f>
        <v>1</v>
      </c>
      <c r="V3">
        <f>RANK('Ár-Teljesítmény'!V3,'Ár-Teljesítmény'!V$3:V$9,0)</f>
        <v>2</v>
      </c>
      <c r="W3">
        <f>RANK('Ár-Teljesítmény'!W3,'Ár-Teljesítmény'!W$3:W$9,0)</f>
        <v>1</v>
      </c>
      <c r="X3">
        <f>RANK('Ár-Teljesítmény'!X3,'Ár-Teljesítmény'!X$3:X$9,0)</f>
        <v>2</v>
      </c>
      <c r="Y3">
        <f>RANK('Ár-Teljesítmény'!Y3,'Ár-Teljesítmény'!Y$3:Y$9,0)</f>
        <v>1</v>
      </c>
      <c r="Z3">
        <v>1000</v>
      </c>
      <c r="AA3">
        <f>'Ár-Teljesítmény'!Z3</f>
        <v>115</v>
      </c>
      <c r="AB3">
        <f>'Ár-Teljesítmény'!AA3</f>
        <v>9</v>
      </c>
      <c r="AC3" s="8">
        <f>AVERAGE(B3:Y3)</f>
        <v>2.5833333333333335</v>
      </c>
      <c r="AE3">
        <f>RANK(AB3,AB$3:AB$9,0)</f>
        <v>7</v>
      </c>
      <c r="AF3">
        <f>RANK(AC3,AC$3:AC$9,1)</f>
        <v>7</v>
      </c>
      <c r="AG3">
        <f>AE3-AF3</f>
        <v>0</v>
      </c>
    </row>
    <row r="4" spans="1:33" x14ac:dyDescent="0.25">
      <c r="A4" t="str">
        <f>'Ár-Teljesítmény'!A4</f>
        <v>Sigma</v>
      </c>
      <c r="B4">
        <f>RANK('Ár-Teljesítmény'!B4,'Ár-Teljesítmény'!B$3:B$9,0)</f>
        <v>2</v>
      </c>
      <c r="C4">
        <f>RANK('Ár-Teljesítmény'!C4,'Ár-Teljesítmény'!C$3:C$9,0)</f>
        <v>1</v>
      </c>
      <c r="D4">
        <f>RANK('Ár-Teljesítmény'!D4,'Ár-Teljesítmény'!D$3:D$9,0)</f>
        <v>4</v>
      </c>
      <c r="E4">
        <f>RANK('Ár-Teljesítmény'!E4,'Ár-Teljesítmény'!E$3:E$9,0)</f>
        <v>1</v>
      </c>
      <c r="F4">
        <f>RANK('Ár-Teljesítmény'!F4,'Ár-Teljesítmény'!F$3:F$9,0)</f>
        <v>2</v>
      </c>
      <c r="G4">
        <f>RANK('Ár-Teljesítmény'!G4,'Ár-Teljesítmény'!G$3:G$9,0)</f>
        <v>3</v>
      </c>
      <c r="H4">
        <f>RANK('Ár-Teljesítmény'!H4,'Ár-Teljesítmény'!H$3:H$9,0)</f>
        <v>2</v>
      </c>
      <c r="I4">
        <f>RANK('Ár-Teljesítmény'!I4,'Ár-Teljesítmény'!I$3:I$9,0)</f>
        <v>4</v>
      </c>
      <c r="J4">
        <f>RANK('Ár-Teljesítmény'!J4,'Ár-Teljesítmény'!J$3:J$9,0)</f>
        <v>1</v>
      </c>
      <c r="K4">
        <f>RANK('Ár-Teljesítmény'!K4,'Ár-Teljesítmény'!K$3:K$9,0)</f>
        <v>4</v>
      </c>
      <c r="L4">
        <f>RANK('Ár-Teljesítmény'!L4,'Ár-Teljesítmény'!L$3:L$9,0)</f>
        <v>1</v>
      </c>
      <c r="M4">
        <f>RANK('Ár-Teljesítmény'!M4,'Ár-Teljesítmény'!M$3:M$9,0)</f>
        <v>4</v>
      </c>
      <c r="N4">
        <f>RANK('Ár-Teljesítmény'!N4,'Ár-Teljesítmény'!N$3:N$9,0)</f>
        <v>1</v>
      </c>
      <c r="O4">
        <f>RANK('Ár-Teljesítmény'!O4,'Ár-Teljesítmény'!O$3:O$9,0)</f>
        <v>2</v>
      </c>
      <c r="P4">
        <f>RANK('Ár-Teljesítmény'!P4,'Ár-Teljesítmény'!P$3:P$9,0)</f>
        <v>4</v>
      </c>
      <c r="Q4">
        <f>RANK('Ár-Teljesítmény'!Q4,'Ár-Teljesítmény'!Q$3:Q$9,0)</f>
        <v>1</v>
      </c>
      <c r="R4">
        <f>RANK('Ár-Teljesítmény'!R4,'Ár-Teljesítmény'!R$3:R$9,0)</f>
        <v>4</v>
      </c>
      <c r="S4">
        <f>RANK('Ár-Teljesítmény'!S4,'Ár-Teljesítmény'!S$3:S$9,0)</f>
        <v>2</v>
      </c>
      <c r="T4">
        <f>RANK('Ár-Teljesítmény'!T4,'Ár-Teljesítmény'!T$3:T$9,0)</f>
        <v>2</v>
      </c>
      <c r="U4">
        <f>RANK('Ár-Teljesítmény'!U4,'Ár-Teljesítmény'!U$3:U$9,0)</f>
        <v>1</v>
      </c>
      <c r="V4">
        <f>RANK('Ár-Teljesítmény'!V4,'Ár-Teljesítmény'!V$3:V$9,0)</f>
        <v>2</v>
      </c>
      <c r="W4">
        <f>RANK('Ár-Teljesítmény'!W4,'Ár-Teljesítmény'!W$3:W$9,0)</f>
        <v>1</v>
      </c>
      <c r="X4">
        <f>RANK('Ár-Teljesítmény'!X4,'Ár-Teljesítmény'!X$3:X$9,0)</f>
        <v>2</v>
      </c>
      <c r="Y4">
        <f>RANK('Ár-Teljesítmény'!Y4,'Ár-Teljesítmény'!Y$3:Y$9,0)</f>
        <v>1</v>
      </c>
      <c r="Z4">
        <v>1000</v>
      </c>
      <c r="AA4">
        <f>'Ár-Teljesítmény'!Z4</f>
        <v>169</v>
      </c>
      <c r="AB4">
        <f>'Ár-Teljesítmény'!AA4</f>
        <v>10</v>
      </c>
      <c r="AC4" s="8">
        <f>AVERAGE(B4:Y4)</f>
        <v>2.1666666666666665</v>
      </c>
      <c r="AE4">
        <f t="shared" ref="AE4:AE9" si="0">RANK(AB4,AB$3:AB$9,0)</f>
        <v>6</v>
      </c>
      <c r="AF4">
        <f t="shared" ref="AF4:AF9" si="1">RANK(AC4,AC$3:AC$9,1)</f>
        <v>5</v>
      </c>
      <c r="AG4">
        <f t="shared" ref="AG4:AG9" si="2">AE4-AF4</f>
        <v>1</v>
      </c>
    </row>
    <row r="5" spans="1:33" x14ac:dyDescent="0.25">
      <c r="A5" t="str">
        <f>'Ár-Teljesítmény'!A5</f>
        <v>Zeta</v>
      </c>
      <c r="B5">
        <f>RANK('Ár-Teljesítmény'!B5,'Ár-Teljesítmény'!B$3:B$9,0)</f>
        <v>2</v>
      </c>
      <c r="C5">
        <f>RANK('Ár-Teljesítmény'!C5,'Ár-Teljesítmény'!C$3:C$9,0)</f>
        <v>1</v>
      </c>
      <c r="D5">
        <f>RANK('Ár-Teljesítmény'!D5,'Ár-Teljesítmény'!D$3:D$9,0)</f>
        <v>4</v>
      </c>
      <c r="E5">
        <f>RANK('Ár-Teljesítmény'!E5,'Ár-Teljesítmény'!E$3:E$9,0)</f>
        <v>4</v>
      </c>
      <c r="F5">
        <f>RANK('Ár-Teljesítmény'!F5,'Ár-Teljesítmény'!F$3:F$9,0)</f>
        <v>1</v>
      </c>
      <c r="G5">
        <f>RANK('Ár-Teljesítmény'!G5,'Ár-Teljesítmény'!G$3:G$9,0)</f>
        <v>3</v>
      </c>
      <c r="H5">
        <f>RANK('Ár-Teljesítmény'!H5,'Ár-Teljesítmény'!H$3:H$9,0)</f>
        <v>2</v>
      </c>
      <c r="I5">
        <f>RANK('Ár-Teljesítmény'!I5,'Ár-Teljesítmény'!I$3:I$9,0)</f>
        <v>4</v>
      </c>
      <c r="J5">
        <f>RANK('Ár-Teljesítmény'!J5,'Ár-Teljesítmény'!J$3:J$9,0)</f>
        <v>1</v>
      </c>
      <c r="K5">
        <f>RANK('Ár-Teljesítmény'!K5,'Ár-Teljesítmény'!K$3:K$9,0)</f>
        <v>4</v>
      </c>
      <c r="L5">
        <f>RANK('Ár-Teljesítmény'!L5,'Ár-Teljesítmény'!L$3:L$9,0)</f>
        <v>5</v>
      </c>
      <c r="M5">
        <f>RANK('Ár-Teljesítmény'!M5,'Ár-Teljesítmény'!M$3:M$9,0)</f>
        <v>1</v>
      </c>
      <c r="N5">
        <f>RANK('Ár-Teljesítmény'!N5,'Ár-Teljesítmény'!N$3:N$9,0)</f>
        <v>4</v>
      </c>
      <c r="O5">
        <f>RANK('Ár-Teljesítmény'!O5,'Ár-Teljesítmény'!O$3:O$9,0)</f>
        <v>2</v>
      </c>
      <c r="P5">
        <f>RANK('Ár-Teljesítmény'!P5,'Ár-Teljesítmény'!P$3:P$9,0)</f>
        <v>1</v>
      </c>
      <c r="Q5">
        <f>RANK('Ár-Teljesítmény'!Q5,'Ár-Teljesítmény'!Q$3:Q$9,0)</f>
        <v>5</v>
      </c>
      <c r="R5">
        <f>RANK('Ár-Teljesítmény'!R5,'Ár-Teljesítmény'!R$3:R$9,0)</f>
        <v>1</v>
      </c>
      <c r="S5">
        <f>RANK('Ár-Teljesítmény'!S5,'Ár-Teljesítmény'!S$3:S$9,0)</f>
        <v>2</v>
      </c>
      <c r="T5">
        <f>RANK('Ár-Teljesítmény'!T5,'Ár-Teljesítmény'!T$3:T$9,0)</f>
        <v>2</v>
      </c>
      <c r="U5">
        <f>RANK('Ár-Teljesítmény'!U5,'Ár-Teljesítmény'!U$3:U$9,0)</f>
        <v>1</v>
      </c>
      <c r="V5">
        <f>RANK('Ár-Teljesítmény'!V5,'Ár-Teljesítmény'!V$3:V$9,0)</f>
        <v>2</v>
      </c>
      <c r="W5">
        <f>RANK('Ár-Teljesítmény'!W5,'Ár-Teljesítmény'!W$3:W$9,0)</f>
        <v>1</v>
      </c>
      <c r="X5">
        <f>RANK('Ár-Teljesítmény'!X5,'Ár-Teljesítmény'!X$3:X$9,0)</f>
        <v>2</v>
      </c>
      <c r="Y5">
        <f>RANK('Ár-Teljesítmény'!Y5,'Ár-Teljesítmény'!Y$3:Y$9,0)</f>
        <v>1</v>
      </c>
      <c r="Z5">
        <v>1000</v>
      </c>
      <c r="AA5">
        <f>'Ár-Teljesítmény'!Z5</f>
        <v>189</v>
      </c>
      <c r="AB5">
        <f>'Ár-Teljesítmény'!AA5</f>
        <v>15</v>
      </c>
      <c r="AC5" s="8">
        <f>AVERAGE(B5:Y5)</f>
        <v>2.3333333333333335</v>
      </c>
      <c r="AE5">
        <f t="shared" si="0"/>
        <v>4</v>
      </c>
      <c r="AF5">
        <f t="shared" si="1"/>
        <v>6</v>
      </c>
      <c r="AG5">
        <f t="shared" si="2"/>
        <v>-2</v>
      </c>
    </row>
    <row r="6" spans="1:33" x14ac:dyDescent="0.25">
      <c r="A6" t="str">
        <f>'Ár-Teljesítmény'!A6</f>
        <v>Omega</v>
      </c>
      <c r="B6">
        <f>RANK('Ár-Teljesítmény'!B6,'Ár-Teljesítmény'!B$3:B$9,0)</f>
        <v>2</v>
      </c>
      <c r="C6">
        <f>RANK('Ár-Teljesítmény'!C6,'Ár-Teljesítmény'!C$3:C$9,0)</f>
        <v>4</v>
      </c>
      <c r="D6">
        <f>RANK('Ár-Teljesítmény'!D6,'Ár-Teljesítmény'!D$3:D$9,0)</f>
        <v>1</v>
      </c>
      <c r="E6">
        <f>RANK('Ár-Teljesítmény'!E6,'Ár-Teljesítmény'!E$3:E$9,0)</f>
        <v>4</v>
      </c>
      <c r="F6">
        <f>RANK('Ár-Teljesítmény'!F6,'Ár-Teljesítmény'!F$3:F$9,0)</f>
        <v>2</v>
      </c>
      <c r="G6">
        <f>RANK('Ár-Teljesítmény'!G6,'Ár-Teljesítmény'!G$3:G$9,0)</f>
        <v>1</v>
      </c>
      <c r="H6">
        <f>RANK('Ár-Teljesítmény'!H6,'Ár-Teljesítmény'!H$3:H$9,0)</f>
        <v>2</v>
      </c>
      <c r="I6">
        <f>RANK('Ár-Teljesítmény'!I6,'Ár-Teljesítmény'!I$3:I$9,0)</f>
        <v>1</v>
      </c>
      <c r="J6">
        <f>RANK('Ár-Teljesítmény'!J6,'Ár-Teljesítmény'!J$3:J$9,0)</f>
        <v>1</v>
      </c>
      <c r="K6">
        <f>RANK('Ár-Teljesítmény'!K6,'Ár-Teljesítmény'!K$3:K$9,0)</f>
        <v>1</v>
      </c>
      <c r="L6">
        <f>RANK('Ár-Teljesítmény'!L6,'Ár-Teljesítmény'!L$3:L$9,0)</f>
        <v>1</v>
      </c>
      <c r="M6">
        <f>RANK('Ár-Teljesítmény'!M6,'Ár-Teljesítmény'!M$3:M$9,0)</f>
        <v>4</v>
      </c>
      <c r="N6">
        <f>RANK('Ár-Teljesítmény'!N6,'Ár-Teljesítmény'!N$3:N$9,0)</f>
        <v>1</v>
      </c>
      <c r="O6">
        <f>RANK('Ár-Teljesítmény'!O6,'Ár-Teljesítmény'!O$3:O$9,0)</f>
        <v>2</v>
      </c>
      <c r="P6">
        <f>RANK('Ár-Teljesítmény'!P6,'Ár-Teljesítmény'!P$3:P$9,0)</f>
        <v>4</v>
      </c>
      <c r="Q6">
        <f>RANK('Ár-Teljesítmény'!Q6,'Ár-Teljesítmény'!Q$3:Q$9,0)</f>
        <v>1</v>
      </c>
      <c r="R6">
        <f>RANK('Ár-Teljesítmény'!R6,'Ár-Teljesítmény'!R$3:R$9,0)</f>
        <v>4</v>
      </c>
      <c r="S6">
        <f>RANK('Ár-Teljesítmény'!S6,'Ár-Teljesítmény'!S$3:S$9,0)</f>
        <v>2</v>
      </c>
      <c r="T6">
        <f>RANK('Ár-Teljesítmény'!T6,'Ár-Teljesítmény'!T$3:T$9,0)</f>
        <v>1</v>
      </c>
      <c r="U6">
        <f>RANK('Ár-Teljesítmény'!U6,'Ár-Teljesítmény'!U$3:U$9,0)</f>
        <v>1</v>
      </c>
      <c r="V6">
        <f>RANK('Ár-Teljesítmény'!V6,'Ár-Teljesítmény'!V$3:V$9,0)</f>
        <v>2</v>
      </c>
      <c r="W6">
        <f>RANK('Ár-Teljesítmény'!W6,'Ár-Teljesítmény'!W$3:W$9,0)</f>
        <v>1</v>
      </c>
      <c r="X6">
        <f>RANK('Ár-Teljesítmény'!X6,'Ár-Teljesítmény'!X$3:X$9,0)</f>
        <v>2</v>
      </c>
      <c r="Y6">
        <f>RANK('Ár-Teljesítmény'!Y6,'Ár-Teljesítmény'!Y$3:Y$9,0)</f>
        <v>1</v>
      </c>
      <c r="Z6">
        <v>1000</v>
      </c>
      <c r="AA6">
        <f>'Ár-Teljesítmény'!Z6</f>
        <v>269</v>
      </c>
      <c r="AB6">
        <f>'Ár-Teljesítmény'!AA6</f>
        <v>16</v>
      </c>
      <c r="AC6" s="8">
        <f>AVERAGE(B6:Y6)</f>
        <v>1.9166666666666667</v>
      </c>
      <c r="AE6">
        <f t="shared" si="0"/>
        <v>3</v>
      </c>
      <c r="AF6">
        <f t="shared" si="1"/>
        <v>1</v>
      </c>
      <c r="AG6">
        <f t="shared" si="2"/>
        <v>2</v>
      </c>
    </row>
    <row r="7" spans="1:33" x14ac:dyDescent="0.25">
      <c r="A7" t="str">
        <f>'Ár-Teljesítmény'!A7</f>
        <v>Gamma</v>
      </c>
      <c r="B7">
        <f>RANK('Ár-Teljesítmény'!B7,'Ár-Teljesítmény'!B$3:B$9,0)</f>
        <v>2</v>
      </c>
      <c r="C7">
        <f>RANK('Ár-Teljesítmény'!C7,'Ár-Teljesítmény'!C$3:C$9,0)</f>
        <v>4</v>
      </c>
      <c r="D7">
        <f>RANK('Ár-Teljesítmény'!D7,'Ár-Teljesítmény'!D$3:D$9,0)</f>
        <v>1</v>
      </c>
      <c r="E7">
        <f>RANK('Ár-Teljesítmény'!E7,'Ár-Teljesítmény'!E$3:E$9,0)</f>
        <v>4</v>
      </c>
      <c r="F7">
        <f>RANK('Ár-Teljesítmény'!F7,'Ár-Teljesítmény'!F$3:F$9,0)</f>
        <v>2</v>
      </c>
      <c r="G7">
        <f>RANK('Ár-Teljesítmény'!G7,'Ár-Teljesítmény'!G$3:G$9,0)</f>
        <v>1</v>
      </c>
      <c r="H7">
        <f>RANK('Ár-Teljesítmény'!H7,'Ár-Teljesítmény'!H$3:H$9,0)</f>
        <v>2</v>
      </c>
      <c r="I7">
        <f>RANK('Ár-Teljesítmény'!I7,'Ár-Teljesítmény'!I$3:I$9,0)</f>
        <v>1</v>
      </c>
      <c r="J7">
        <f>RANK('Ár-Teljesítmény'!J7,'Ár-Teljesítmény'!J$3:J$9,0)</f>
        <v>1</v>
      </c>
      <c r="K7">
        <f>RANK('Ár-Teljesítmény'!K7,'Ár-Teljesítmény'!K$3:K$9,0)</f>
        <v>1</v>
      </c>
      <c r="L7">
        <f>RANK('Ár-Teljesítmény'!L7,'Ár-Teljesítmény'!L$3:L$9,0)</f>
        <v>5</v>
      </c>
      <c r="M7">
        <f>RANK('Ár-Teljesítmény'!M7,'Ár-Teljesítmény'!M$3:M$9,0)</f>
        <v>1</v>
      </c>
      <c r="N7">
        <f>RANK('Ár-Teljesítmény'!N7,'Ár-Teljesítmény'!N$3:N$9,0)</f>
        <v>4</v>
      </c>
      <c r="O7">
        <f>RANK('Ár-Teljesítmény'!O7,'Ár-Teljesítmény'!O$3:O$9,0)</f>
        <v>2</v>
      </c>
      <c r="P7">
        <f>RANK('Ár-Teljesítmény'!P7,'Ár-Teljesítmény'!P$3:P$9,0)</f>
        <v>1</v>
      </c>
      <c r="Q7">
        <f>RANK('Ár-Teljesítmény'!Q7,'Ár-Teljesítmény'!Q$3:Q$9,0)</f>
        <v>5</v>
      </c>
      <c r="R7">
        <f>RANK('Ár-Teljesítmény'!R7,'Ár-Teljesítmény'!R$3:R$9,0)</f>
        <v>1</v>
      </c>
      <c r="S7">
        <f>RANK('Ár-Teljesítmény'!S7,'Ár-Teljesítmény'!S$3:S$9,0)</f>
        <v>2</v>
      </c>
      <c r="T7">
        <f>RANK('Ár-Teljesítmény'!T7,'Ár-Teljesítmény'!T$3:T$9,0)</f>
        <v>2</v>
      </c>
      <c r="U7">
        <f>RANK('Ár-Teljesítmény'!U7,'Ár-Teljesítmény'!U$3:U$9,0)</f>
        <v>1</v>
      </c>
      <c r="V7">
        <f>RANK('Ár-Teljesítmény'!V7,'Ár-Teljesítmény'!V$3:V$9,0)</f>
        <v>2</v>
      </c>
      <c r="W7">
        <f>RANK('Ár-Teljesítmény'!W7,'Ár-Teljesítmény'!W$3:W$9,0)</f>
        <v>1</v>
      </c>
      <c r="X7">
        <f>RANK('Ár-Teljesítmény'!X7,'Ár-Teljesítmény'!X$3:X$9,0)</f>
        <v>2</v>
      </c>
      <c r="Y7">
        <f>RANK('Ár-Teljesítmény'!Y7,'Ár-Teljesítmény'!Y$3:Y$9,0)</f>
        <v>1</v>
      </c>
      <c r="Z7">
        <v>1000</v>
      </c>
      <c r="AA7">
        <f>'Ár-Teljesítmény'!Z7</f>
        <v>269</v>
      </c>
      <c r="AB7">
        <f>'Ár-Teljesítmény'!AA7</f>
        <v>19</v>
      </c>
      <c r="AC7" s="8">
        <f>AVERAGE(B7:Y7)</f>
        <v>2.0416666666666665</v>
      </c>
      <c r="AE7">
        <f t="shared" si="0"/>
        <v>2</v>
      </c>
      <c r="AF7">
        <f t="shared" si="1"/>
        <v>3</v>
      </c>
      <c r="AG7">
        <f t="shared" si="2"/>
        <v>-1</v>
      </c>
    </row>
    <row r="8" spans="1:33" x14ac:dyDescent="0.25">
      <c r="A8" t="str">
        <f>'Ár-Teljesítmény'!A8</f>
        <v>Kappa</v>
      </c>
      <c r="B8">
        <f>RANK('Ár-Teljesítmény'!B8,'Ár-Teljesítmény'!B$3:B$9,0)</f>
        <v>2</v>
      </c>
      <c r="C8">
        <f>RANK('Ár-Teljesítmény'!C8,'Ár-Teljesítmény'!C$3:C$9,0)</f>
        <v>1</v>
      </c>
      <c r="D8">
        <f>RANK('Ár-Teljesítmény'!D8,'Ár-Teljesítmény'!D$3:D$9,0)</f>
        <v>4</v>
      </c>
      <c r="E8">
        <f>RANK('Ár-Teljesítmény'!E8,'Ár-Teljesítmény'!E$3:E$9,0)</f>
        <v>1</v>
      </c>
      <c r="F8">
        <f>RANK('Ár-Teljesítmény'!F8,'Ár-Teljesítmény'!F$3:F$9,0)</f>
        <v>2</v>
      </c>
      <c r="G8">
        <f>RANK('Ár-Teljesítmény'!G8,'Ár-Teljesítmény'!G$3:G$9,0)</f>
        <v>3</v>
      </c>
      <c r="H8">
        <f>RANK('Ár-Teljesítmény'!H8,'Ár-Teljesítmény'!H$3:H$9,0)</f>
        <v>2</v>
      </c>
      <c r="I8">
        <f>RANK('Ár-Teljesítmény'!I8,'Ár-Teljesítmény'!I$3:I$9,0)</f>
        <v>4</v>
      </c>
      <c r="J8">
        <f>RANK('Ár-Teljesítmény'!J8,'Ár-Teljesítmény'!J$3:J$9,0)</f>
        <v>1</v>
      </c>
      <c r="K8">
        <f>RANK('Ár-Teljesítmény'!K8,'Ár-Teljesítmény'!K$3:K$9,0)</f>
        <v>4</v>
      </c>
      <c r="L8">
        <f>RANK('Ár-Teljesítmény'!L8,'Ár-Teljesítmény'!L$3:L$9,0)</f>
        <v>1</v>
      </c>
      <c r="M8">
        <f>RANK('Ár-Teljesítmény'!M8,'Ár-Teljesítmény'!M$3:M$9,0)</f>
        <v>4</v>
      </c>
      <c r="N8">
        <f>RANK('Ár-Teljesítmény'!N8,'Ár-Teljesítmény'!N$3:N$9,0)</f>
        <v>1</v>
      </c>
      <c r="O8">
        <f>RANK('Ár-Teljesítmény'!O8,'Ár-Teljesítmény'!O$3:O$9,0)</f>
        <v>2</v>
      </c>
      <c r="P8">
        <f>RANK('Ár-Teljesítmény'!P8,'Ár-Teljesítmény'!P$3:P$9,0)</f>
        <v>4</v>
      </c>
      <c r="Q8">
        <f>RANK('Ár-Teljesítmény'!Q8,'Ár-Teljesítmény'!Q$3:Q$9,0)</f>
        <v>1</v>
      </c>
      <c r="R8">
        <f>RANK('Ár-Teljesítmény'!R8,'Ár-Teljesítmény'!R$3:R$9,0)</f>
        <v>4</v>
      </c>
      <c r="S8">
        <f>RANK('Ár-Teljesítmény'!S8,'Ár-Teljesítmény'!S$3:S$9,0)</f>
        <v>1</v>
      </c>
      <c r="T8">
        <f>RANK('Ár-Teljesítmény'!T8,'Ár-Teljesítmény'!T$3:T$9,0)</f>
        <v>2</v>
      </c>
      <c r="U8">
        <f>RANK('Ár-Teljesítmény'!U8,'Ár-Teljesítmény'!U$3:U$9,0)</f>
        <v>1</v>
      </c>
      <c r="V8">
        <f>RANK('Ár-Teljesítmény'!V8,'Ár-Teljesítmény'!V$3:V$9,0)</f>
        <v>2</v>
      </c>
      <c r="W8">
        <f>RANK('Ár-Teljesítmény'!W8,'Ár-Teljesítmény'!W$3:W$9,0)</f>
        <v>1</v>
      </c>
      <c r="X8">
        <f>RANK('Ár-Teljesítmény'!X8,'Ár-Teljesítmény'!X$3:X$9,0)</f>
        <v>2</v>
      </c>
      <c r="Y8">
        <f>RANK('Ár-Teljesítmény'!Y8,'Ár-Teljesítmény'!Y$3:Y$9,0)</f>
        <v>1</v>
      </c>
      <c r="Z8">
        <v>1000</v>
      </c>
      <c r="AA8">
        <f>'Ár-Teljesítmény'!Z8</f>
        <v>395</v>
      </c>
      <c r="AB8">
        <f>'Ár-Teljesítmény'!AA8</f>
        <v>11</v>
      </c>
      <c r="AC8" s="8">
        <f>AVERAGE(B8:Y8)</f>
        <v>2.125</v>
      </c>
      <c r="AE8">
        <f t="shared" si="0"/>
        <v>5</v>
      </c>
      <c r="AF8">
        <f t="shared" si="1"/>
        <v>4</v>
      </c>
      <c r="AG8">
        <f t="shared" si="2"/>
        <v>1</v>
      </c>
    </row>
    <row r="9" spans="1:33" x14ac:dyDescent="0.25">
      <c r="A9" t="str">
        <f>'Ár-Teljesítmény'!A9</f>
        <v>Delta</v>
      </c>
      <c r="B9">
        <f>RANK('Ár-Teljesítmény'!B9,'Ár-Teljesítmény'!B$3:B$9,0)</f>
        <v>2</v>
      </c>
      <c r="C9">
        <f>RANK('Ár-Teljesítmény'!C9,'Ár-Teljesítmény'!C$3:C$9,0)</f>
        <v>4</v>
      </c>
      <c r="D9">
        <f>RANK('Ár-Teljesítmény'!D9,'Ár-Teljesítmény'!D$3:D$9,0)</f>
        <v>1</v>
      </c>
      <c r="E9">
        <f>RANK('Ár-Teljesítmény'!E9,'Ár-Teljesítmény'!E$3:E$9,0)</f>
        <v>4</v>
      </c>
      <c r="F9">
        <f>RANK('Ár-Teljesítmény'!F9,'Ár-Teljesítmény'!F$3:F$9,0)</f>
        <v>2</v>
      </c>
      <c r="G9">
        <f>RANK('Ár-Teljesítmény'!G9,'Ár-Teljesítmény'!G$3:G$9,0)</f>
        <v>3</v>
      </c>
      <c r="H9">
        <f>RANK('Ár-Teljesítmény'!H9,'Ár-Teljesítmény'!H$3:H$9,0)</f>
        <v>1</v>
      </c>
      <c r="I9">
        <f>RANK('Ár-Teljesítmény'!I9,'Ár-Teljesítmény'!I$3:I$9,0)</f>
        <v>1</v>
      </c>
      <c r="J9">
        <f>RANK('Ár-Teljesítmény'!J9,'Ár-Teljesítmény'!J$3:J$9,0)</f>
        <v>1</v>
      </c>
      <c r="K9">
        <f>RANK('Ár-Teljesítmény'!K9,'Ár-Teljesítmény'!K$3:K$9,0)</f>
        <v>1</v>
      </c>
      <c r="L9">
        <f>RANK('Ár-Teljesítmény'!L9,'Ár-Teljesítmény'!L$3:L$9,0)</f>
        <v>5</v>
      </c>
      <c r="M9">
        <f>RANK('Ár-Teljesítmény'!M9,'Ár-Teljesítmény'!M$3:M$9,0)</f>
        <v>1</v>
      </c>
      <c r="N9">
        <f>RANK('Ár-Teljesítmény'!N9,'Ár-Teljesítmény'!N$3:N$9,0)</f>
        <v>4</v>
      </c>
      <c r="O9">
        <f>RANK('Ár-Teljesítmény'!O9,'Ár-Teljesítmény'!O$3:O$9,0)</f>
        <v>2</v>
      </c>
      <c r="P9">
        <f>RANK('Ár-Teljesítmény'!P9,'Ár-Teljesítmény'!P$3:P$9,0)</f>
        <v>1</v>
      </c>
      <c r="Q9">
        <f>RANK('Ár-Teljesítmény'!Q9,'Ár-Teljesítmény'!Q$3:Q$9,0)</f>
        <v>5</v>
      </c>
      <c r="R9">
        <f>RANK('Ár-Teljesítmény'!R9,'Ár-Teljesítmény'!R$3:R$9,0)</f>
        <v>1</v>
      </c>
      <c r="S9">
        <f>RANK('Ár-Teljesítmény'!S9,'Ár-Teljesítmény'!S$3:S$9,0)</f>
        <v>2</v>
      </c>
      <c r="T9">
        <f>RANK('Ár-Teljesítmény'!T9,'Ár-Teljesítmény'!T$3:T$9,0)</f>
        <v>2</v>
      </c>
      <c r="U9">
        <f>RANK('Ár-Teljesítmény'!U9,'Ár-Teljesítmény'!U$3:U$9,0)</f>
        <v>1</v>
      </c>
      <c r="V9">
        <f>RANK('Ár-Teljesítmény'!V9,'Ár-Teljesítmény'!V$3:V$9,0)</f>
        <v>1</v>
      </c>
      <c r="W9">
        <f>RANK('Ár-Teljesítmény'!W9,'Ár-Teljesítmény'!W$3:W$9,0)</f>
        <v>1</v>
      </c>
      <c r="X9">
        <f>RANK('Ár-Teljesítmény'!X9,'Ár-Teljesítmény'!X$3:X$9,0)</f>
        <v>1</v>
      </c>
      <c r="Y9">
        <f>RANK('Ár-Teljesítmény'!Y9,'Ár-Teljesítmény'!Y$3:Y$9,0)</f>
        <v>1</v>
      </c>
      <c r="Z9">
        <v>1000</v>
      </c>
      <c r="AA9">
        <f>'Ár-Teljesítmény'!Z9</f>
        <v>449</v>
      </c>
      <c r="AB9">
        <f>'Ár-Teljesítmény'!AA9</f>
        <v>22</v>
      </c>
      <c r="AC9" s="8">
        <f>AVERAGE(B9:Y9)</f>
        <v>2</v>
      </c>
      <c r="AE9">
        <f t="shared" si="0"/>
        <v>1</v>
      </c>
      <c r="AF9">
        <f t="shared" si="1"/>
        <v>2</v>
      </c>
      <c r="AG9">
        <f t="shared" si="2"/>
        <v>-1</v>
      </c>
    </row>
    <row r="10" spans="1:33" x14ac:dyDescent="0.25">
      <c r="AC10" s="8">
        <f>CORREL(AB3:AB9,AC3:AC9)</f>
        <v>-0.64221930247815995</v>
      </c>
    </row>
    <row r="12" spans="1:33" x14ac:dyDescent="0.25">
      <c r="A12" s="44" t="s">
        <v>204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</row>
    <row r="13" spans="1:33" ht="44.25" customHeight="1" x14ac:dyDescent="0.25">
      <c r="A13" s="45" t="str">
        <f>A2</f>
        <v>Specifications</v>
      </c>
      <c r="B13" s="45" t="str">
        <f t="shared" ref="B13:AA13" si="3">B2</f>
        <v>Without LCD</v>
      </c>
      <c r="C13" s="45" t="str">
        <f t="shared" si="3"/>
        <v>Monochrome LCD</v>
      </c>
      <c r="D13" s="45" t="str">
        <f t="shared" si="3"/>
        <v>Full-Color LCD</v>
      </c>
      <c r="E13" s="45" t="str">
        <f t="shared" si="3"/>
        <v>Display size 4"</v>
      </c>
      <c r="F13" s="45" t="str">
        <f t="shared" si="3"/>
        <v>Display size 4,5"</v>
      </c>
      <c r="G13" s="45" t="str">
        <f t="shared" si="3"/>
        <v>Display size 5"</v>
      </c>
      <c r="H13" s="45" t="str">
        <f t="shared" si="3"/>
        <v>Display size 10,1"</v>
      </c>
      <c r="I13" s="45" t="str">
        <f t="shared" si="3"/>
        <v>Scroll-Function</v>
      </c>
      <c r="J13" s="45" t="str">
        <f t="shared" si="3"/>
        <v>Standby image</v>
      </c>
      <c r="K13" s="45" t="str">
        <f t="shared" si="3"/>
        <v>Slideshow</v>
      </c>
      <c r="L13" s="45" t="str">
        <f t="shared" si="3"/>
        <v>Sensor RTP</v>
      </c>
      <c r="M13" s="45" t="str">
        <f t="shared" si="3"/>
        <v>Sensor ERT</v>
      </c>
      <c r="N13" s="45" t="str">
        <f t="shared" si="3"/>
        <v>Life expectancy (1 Million Signetures)</v>
      </c>
      <c r="O13" s="45" t="str">
        <f t="shared" si="3"/>
        <v>Life expectancy (2 Million Signetures)</v>
      </c>
      <c r="P13" s="45" t="str">
        <f t="shared" si="3"/>
        <v>Life expectancy (30 Million Signetures)</v>
      </c>
      <c r="Q13" s="45" t="str">
        <f t="shared" si="3"/>
        <v>Pressure Stages (1024)</v>
      </c>
      <c r="R13" s="45" t="str">
        <f t="shared" si="3"/>
        <v>Pressure Stages (2048)</v>
      </c>
      <c r="S13" s="45" t="str">
        <f t="shared" si="3"/>
        <v>Fingerprint sensor</v>
      </c>
      <c r="T13" s="45" t="str">
        <f t="shared" si="3"/>
        <v>NFC reader (optional)</v>
      </c>
      <c r="U13" s="45" t="str">
        <f t="shared" si="3"/>
        <v>Connection built in USB</v>
      </c>
      <c r="V13" s="45" t="str">
        <f t="shared" si="3"/>
        <v>Connection built in LAN (RJ45)</v>
      </c>
      <c r="W13" s="45" t="str">
        <f t="shared" si="3"/>
        <v>Power Supply USB</v>
      </c>
      <c r="X13" s="45" t="str">
        <f t="shared" si="3"/>
        <v>Power Supply PoE</v>
      </c>
      <c r="Y13" s="45" t="str">
        <f t="shared" si="3"/>
        <v>Terminal Server capable</v>
      </c>
      <c r="Z13" s="45"/>
      <c r="AA13" s="45" t="str">
        <f t="shared" si="3"/>
        <v>Price (Euro)</v>
      </c>
    </row>
    <row r="14" spans="1:33" x14ac:dyDescent="0.25">
      <c r="A14" s="41" t="str">
        <f>A3</f>
        <v>Sigma Lite</v>
      </c>
      <c r="B14" s="41">
        <f>8-B3</f>
        <v>7</v>
      </c>
      <c r="C14" s="41">
        <f t="shared" ref="C14:Y14" si="4">8-C3</f>
        <v>4</v>
      </c>
      <c r="D14" s="41">
        <f t="shared" si="4"/>
        <v>4</v>
      </c>
      <c r="E14" s="41">
        <f t="shared" si="4"/>
        <v>7</v>
      </c>
      <c r="F14" s="41">
        <f t="shared" si="4"/>
        <v>6</v>
      </c>
      <c r="G14" s="41">
        <f t="shared" si="4"/>
        <v>5</v>
      </c>
      <c r="H14" s="41">
        <f t="shared" si="4"/>
        <v>6</v>
      </c>
      <c r="I14" s="41">
        <f t="shared" si="4"/>
        <v>4</v>
      </c>
      <c r="J14" s="41">
        <f t="shared" si="4"/>
        <v>1</v>
      </c>
      <c r="K14" s="41">
        <f t="shared" si="4"/>
        <v>4</v>
      </c>
      <c r="L14" s="41">
        <f t="shared" si="4"/>
        <v>7</v>
      </c>
      <c r="M14" s="41">
        <f t="shared" si="4"/>
        <v>4</v>
      </c>
      <c r="N14" s="41">
        <f t="shared" si="4"/>
        <v>4</v>
      </c>
      <c r="O14" s="41">
        <f t="shared" si="4"/>
        <v>7</v>
      </c>
      <c r="P14" s="41">
        <f t="shared" si="4"/>
        <v>4</v>
      </c>
      <c r="Q14" s="41">
        <f t="shared" si="4"/>
        <v>7</v>
      </c>
      <c r="R14" s="41">
        <f t="shared" si="4"/>
        <v>4</v>
      </c>
      <c r="S14" s="41">
        <f t="shared" si="4"/>
        <v>6</v>
      </c>
      <c r="T14" s="41">
        <f t="shared" si="4"/>
        <v>6</v>
      </c>
      <c r="U14" s="41">
        <f t="shared" si="4"/>
        <v>7</v>
      </c>
      <c r="V14" s="41">
        <f t="shared" si="4"/>
        <v>6</v>
      </c>
      <c r="W14" s="41">
        <f t="shared" si="4"/>
        <v>7</v>
      </c>
      <c r="X14" s="41">
        <f t="shared" si="4"/>
        <v>6</v>
      </c>
      <c r="Y14" s="41">
        <f t="shared" si="4"/>
        <v>7</v>
      </c>
      <c r="Z14" s="41"/>
      <c r="AA14" s="41">
        <f>AA3</f>
        <v>115</v>
      </c>
    </row>
    <row r="15" spans="1:33" x14ac:dyDescent="0.25">
      <c r="A15" s="41" t="str">
        <f t="shared" ref="A15:A20" si="5">A4</f>
        <v>Sigma</v>
      </c>
      <c r="B15" s="41">
        <f t="shared" ref="B15:Y15" si="6">8-B4</f>
        <v>6</v>
      </c>
      <c r="C15" s="41">
        <f t="shared" si="6"/>
        <v>7</v>
      </c>
      <c r="D15" s="41">
        <f t="shared" si="6"/>
        <v>4</v>
      </c>
      <c r="E15" s="41">
        <f t="shared" si="6"/>
        <v>7</v>
      </c>
      <c r="F15" s="41">
        <f t="shared" si="6"/>
        <v>6</v>
      </c>
      <c r="G15" s="41">
        <f t="shared" si="6"/>
        <v>5</v>
      </c>
      <c r="H15" s="41">
        <f t="shared" si="6"/>
        <v>6</v>
      </c>
      <c r="I15" s="41">
        <f t="shared" si="6"/>
        <v>4</v>
      </c>
      <c r="J15" s="41">
        <f t="shared" si="6"/>
        <v>7</v>
      </c>
      <c r="K15" s="41">
        <f t="shared" si="6"/>
        <v>4</v>
      </c>
      <c r="L15" s="41">
        <f t="shared" si="6"/>
        <v>7</v>
      </c>
      <c r="M15" s="41">
        <f t="shared" si="6"/>
        <v>4</v>
      </c>
      <c r="N15" s="41">
        <f t="shared" si="6"/>
        <v>7</v>
      </c>
      <c r="O15" s="41">
        <f t="shared" si="6"/>
        <v>6</v>
      </c>
      <c r="P15" s="41">
        <f t="shared" si="6"/>
        <v>4</v>
      </c>
      <c r="Q15" s="41">
        <f t="shared" si="6"/>
        <v>7</v>
      </c>
      <c r="R15" s="41">
        <f t="shared" si="6"/>
        <v>4</v>
      </c>
      <c r="S15" s="41">
        <f t="shared" si="6"/>
        <v>6</v>
      </c>
      <c r="T15" s="41">
        <f t="shared" si="6"/>
        <v>6</v>
      </c>
      <c r="U15" s="41">
        <f t="shared" si="6"/>
        <v>7</v>
      </c>
      <c r="V15" s="41">
        <f t="shared" si="6"/>
        <v>6</v>
      </c>
      <c r="W15" s="41">
        <f t="shared" si="6"/>
        <v>7</v>
      </c>
      <c r="X15" s="41">
        <f t="shared" si="6"/>
        <v>6</v>
      </c>
      <c r="Y15" s="41">
        <f t="shared" si="6"/>
        <v>7</v>
      </c>
      <c r="Z15" s="41"/>
      <c r="AA15" s="41">
        <f t="shared" ref="AA15:AA20" si="7">AA4</f>
        <v>169</v>
      </c>
    </row>
    <row r="16" spans="1:33" x14ac:dyDescent="0.25">
      <c r="A16" s="41" t="str">
        <f t="shared" si="5"/>
        <v>Zeta</v>
      </c>
      <c r="B16" s="41">
        <f t="shared" ref="B16:Y16" si="8">8-B5</f>
        <v>6</v>
      </c>
      <c r="C16" s="41">
        <f t="shared" si="8"/>
        <v>7</v>
      </c>
      <c r="D16" s="41">
        <f t="shared" si="8"/>
        <v>4</v>
      </c>
      <c r="E16" s="41">
        <f t="shared" si="8"/>
        <v>4</v>
      </c>
      <c r="F16" s="41">
        <f t="shared" si="8"/>
        <v>7</v>
      </c>
      <c r="G16" s="41">
        <f t="shared" si="8"/>
        <v>5</v>
      </c>
      <c r="H16" s="41">
        <f t="shared" si="8"/>
        <v>6</v>
      </c>
      <c r="I16" s="41">
        <f t="shared" si="8"/>
        <v>4</v>
      </c>
      <c r="J16" s="41">
        <f t="shared" si="8"/>
        <v>7</v>
      </c>
      <c r="K16" s="41">
        <f t="shared" si="8"/>
        <v>4</v>
      </c>
      <c r="L16" s="41">
        <f t="shared" si="8"/>
        <v>3</v>
      </c>
      <c r="M16" s="41">
        <f t="shared" si="8"/>
        <v>7</v>
      </c>
      <c r="N16" s="41">
        <f t="shared" si="8"/>
        <v>4</v>
      </c>
      <c r="O16" s="41">
        <f t="shared" si="8"/>
        <v>6</v>
      </c>
      <c r="P16" s="41">
        <f t="shared" si="8"/>
        <v>7</v>
      </c>
      <c r="Q16" s="41">
        <f t="shared" si="8"/>
        <v>3</v>
      </c>
      <c r="R16" s="41">
        <f t="shared" si="8"/>
        <v>7</v>
      </c>
      <c r="S16" s="41">
        <f t="shared" si="8"/>
        <v>6</v>
      </c>
      <c r="T16" s="41">
        <f t="shared" si="8"/>
        <v>6</v>
      </c>
      <c r="U16" s="41">
        <f t="shared" si="8"/>
        <v>7</v>
      </c>
      <c r="V16" s="41">
        <f t="shared" si="8"/>
        <v>6</v>
      </c>
      <c r="W16" s="41">
        <f t="shared" si="8"/>
        <v>7</v>
      </c>
      <c r="X16" s="41">
        <f t="shared" si="8"/>
        <v>6</v>
      </c>
      <c r="Y16" s="41">
        <f t="shared" si="8"/>
        <v>7</v>
      </c>
      <c r="Z16" s="41"/>
      <c r="AA16" s="41">
        <f t="shared" si="7"/>
        <v>189</v>
      </c>
    </row>
    <row r="17" spans="1:27" x14ac:dyDescent="0.25">
      <c r="A17" s="41" t="str">
        <f t="shared" si="5"/>
        <v>Omega</v>
      </c>
      <c r="B17" s="41">
        <f t="shared" ref="B17:Y17" si="9">8-B6</f>
        <v>6</v>
      </c>
      <c r="C17" s="41">
        <f t="shared" si="9"/>
        <v>4</v>
      </c>
      <c r="D17" s="41">
        <f t="shared" si="9"/>
        <v>7</v>
      </c>
      <c r="E17" s="41">
        <f t="shared" si="9"/>
        <v>4</v>
      </c>
      <c r="F17" s="41">
        <f t="shared" si="9"/>
        <v>6</v>
      </c>
      <c r="G17" s="41">
        <f t="shared" si="9"/>
        <v>7</v>
      </c>
      <c r="H17" s="41">
        <f t="shared" si="9"/>
        <v>6</v>
      </c>
      <c r="I17" s="41">
        <f t="shared" si="9"/>
        <v>7</v>
      </c>
      <c r="J17" s="41">
        <f t="shared" si="9"/>
        <v>7</v>
      </c>
      <c r="K17" s="41">
        <f t="shared" si="9"/>
        <v>7</v>
      </c>
      <c r="L17" s="41">
        <f t="shared" si="9"/>
        <v>7</v>
      </c>
      <c r="M17" s="41">
        <f t="shared" si="9"/>
        <v>4</v>
      </c>
      <c r="N17" s="41">
        <f t="shared" si="9"/>
        <v>7</v>
      </c>
      <c r="O17" s="41">
        <f t="shared" si="9"/>
        <v>6</v>
      </c>
      <c r="P17" s="41">
        <f t="shared" si="9"/>
        <v>4</v>
      </c>
      <c r="Q17" s="41">
        <f t="shared" si="9"/>
        <v>7</v>
      </c>
      <c r="R17" s="41">
        <f t="shared" si="9"/>
        <v>4</v>
      </c>
      <c r="S17" s="41">
        <f t="shared" si="9"/>
        <v>6</v>
      </c>
      <c r="T17" s="41">
        <f t="shared" si="9"/>
        <v>7</v>
      </c>
      <c r="U17" s="41">
        <f t="shared" si="9"/>
        <v>7</v>
      </c>
      <c r="V17" s="41">
        <f t="shared" si="9"/>
        <v>6</v>
      </c>
      <c r="W17" s="41">
        <f t="shared" si="9"/>
        <v>7</v>
      </c>
      <c r="X17" s="41">
        <f t="shared" si="9"/>
        <v>6</v>
      </c>
      <c r="Y17" s="41">
        <f t="shared" si="9"/>
        <v>7</v>
      </c>
      <c r="Z17" s="41"/>
      <c r="AA17" s="41">
        <f t="shared" si="7"/>
        <v>269</v>
      </c>
    </row>
    <row r="18" spans="1:27" x14ac:dyDescent="0.25">
      <c r="A18" s="41" t="str">
        <f t="shared" si="5"/>
        <v>Gamma</v>
      </c>
      <c r="B18" s="41">
        <f t="shared" ref="B18:Y18" si="10">8-B7</f>
        <v>6</v>
      </c>
      <c r="C18" s="41">
        <f t="shared" si="10"/>
        <v>4</v>
      </c>
      <c r="D18" s="41">
        <f t="shared" si="10"/>
        <v>7</v>
      </c>
      <c r="E18" s="41">
        <f t="shared" si="10"/>
        <v>4</v>
      </c>
      <c r="F18" s="41">
        <f t="shared" si="10"/>
        <v>6</v>
      </c>
      <c r="G18" s="41">
        <f t="shared" si="10"/>
        <v>7</v>
      </c>
      <c r="H18" s="41">
        <f t="shared" si="10"/>
        <v>6</v>
      </c>
      <c r="I18" s="41">
        <f t="shared" si="10"/>
        <v>7</v>
      </c>
      <c r="J18" s="41">
        <f t="shared" si="10"/>
        <v>7</v>
      </c>
      <c r="K18" s="41">
        <f t="shared" si="10"/>
        <v>7</v>
      </c>
      <c r="L18" s="41">
        <f t="shared" si="10"/>
        <v>3</v>
      </c>
      <c r="M18" s="41">
        <f t="shared" si="10"/>
        <v>7</v>
      </c>
      <c r="N18" s="41">
        <f t="shared" si="10"/>
        <v>4</v>
      </c>
      <c r="O18" s="41">
        <f t="shared" si="10"/>
        <v>6</v>
      </c>
      <c r="P18" s="41">
        <f t="shared" si="10"/>
        <v>7</v>
      </c>
      <c r="Q18" s="41">
        <f t="shared" si="10"/>
        <v>3</v>
      </c>
      <c r="R18" s="41">
        <f t="shared" si="10"/>
        <v>7</v>
      </c>
      <c r="S18" s="41">
        <f t="shared" si="10"/>
        <v>6</v>
      </c>
      <c r="T18" s="41">
        <f t="shared" si="10"/>
        <v>6</v>
      </c>
      <c r="U18" s="41">
        <f t="shared" si="10"/>
        <v>7</v>
      </c>
      <c r="V18" s="41">
        <f t="shared" si="10"/>
        <v>6</v>
      </c>
      <c r="W18" s="41">
        <f t="shared" si="10"/>
        <v>7</v>
      </c>
      <c r="X18" s="41">
        <f t="shared" si="10"/>
        <v>6</v>
      </c>
      <c r="Y18" s="41">
        <f t="shared" si="10"/>
        <v>7</v>
      </c>
      <c r="Z18" s="41"/>
      <c r="AA18" s="41">
        <f t="shared" si="7"/>
        <v>269</v>
      </c>
    </row>
    <row r="19" spans="1:27" x14ac:dyDescent="0.25">
      <c r="A19" s="41" t="str">
        <f t="shared" si="5"/>
        <v>Kappa</v>
      </c>
      <c r="B19" s="41">
        <f t="shared" ref="B19:Y19" si="11">8-B8</f>
        <v>6</v>
      </c>
      <c r="C19" s="41">
        <f t="shared" si="11"/>
        <v>7</v>
      </c>
      <c r="D19" s="41">
        <f t="shared" si="11"/>
        <v>4</v>
      </c>
      <c r="E19" s="41">
        <f t="shared" si="11"/>
        <v>7</v>
      </c>
      <c r="F19" s="41">
        <f t="shared" si="11"/>
        <v>6</v>
      </c>
      <c r="G19" s="41">
        <f t="shared" si="11"/>
        <v>5</v>
      </c>
      <c r="H19" s="41">
        <f t="shared" si="11"/>
        <v>6</v>
      </c>
      <c r="I19" s="41">
        <f t="shared" si="11"/>
        <v>4</v>
      </c>
      <c r="J19" s="41">
        <f t="shared" si="11"/>
        <v>7</v>
      </c>
      <c r="K19" s="41">
        <f t="shared" si="11"/>
        <v>4</v>
      </c>
      <c r="L19" s="41">
        <f t="shared" si="11"/>
        <v>7</v>
      </c>
      <c r="M19" s="41">
        <f t="shared" si="11"/>
        <v>4</v>
      </c>
      <c r="N19" s="41">
        <f t="shared" si="11"/>
        <v>7</v>
      </c>
      <c r="O19" s="41">
        <f t="shared" si="11"/>
        <v>6</v>
      </c>
      <c r="P19" s="41">
        <f t="shared" si="11"/>
        <v>4</v>
      </c>
      <c r="Q19" s="41">
        <f t="shared" si="11"/>
        <v>7</v>
      </c>
      <c r="R19" s="41">
        <f t="shared" si="11"/>
        <v>4</v>
      </c>
      <c r="S19" s="41">
        <f t="shared" si="11"/>
        <v>7</v>
      </c>
      <c r="T19" s="41">
        <f t="shared" si="11"/>
        <v>6</v>
      </c>
      <c r="U19" s="41">
        <f t="shared" si="11"/>
        <v>7</v>
      </c>
      <c r="V19" s="41">
        <f t="shared" si="11"/>
        <v>6</v>
      </c>
      <c r="W19" s="41">
        <f t="shared" si="11"/>
        <v>7</v>
      </c>
      <c r="X19" s="41">
        <f t="shared" si="11"/>
        <v>6</v>
      </c>
      <c r="Y19" s="41">
        <f t="shared" si="11"/>
        <v>7</v>
      </c>
      <c r="Z19" s="41"/>
      <c r="AA19" s="41">
        <f t="shared" si="7"/>
        <v>395</v>
      </c>
    </row>
    <row r="20" spans="1:27" x14ac:dyDescent="0.25">
      <c r="A20" s="41" t="str">
        <f t="shared" si="5"/>
        <v>Delta</v>
      </c>
      <c r="B20" s="41">
        <f t="shared" ref="B20:Y20" si="12">8-B9</f>
        <v>6</v>
      </c>
      <c r="C20" s="41">
        <f t="shared" si="12"/>
        <v>4</v>
      </c>
      <c r="D20" s="41">
        <f t="shared" si="12"/>
        <v>7</v>
      </c>
      <c r="E20" s="41">
        <f t="shared" si="12"/>
        <v>4</v>
      </c>
      <c r="F20" s="41">
        <f t="shared" si="12"/>
        <v>6</v>
      </c>
      <c r="G20" s="41">
        <f t="shared" si="12"/>
        <v>5</v>
      </c>
      <c r="H20" s="41">
        <f t="shared" si="12"/>
        <v>7</v>
      </c>
      <c r="I20" s="41">
        <f t="shared" si="12"/>
        <v>7</v>
      </c>
      <c r="J20" s="41">
        <f t="shared" si="12"/>
        <v>7</v>
      </c>
      <c r="K20" s="41">
        <f t="shared" si="12"/>
        <v>7</v>
      </c>
      <c r="L20" s="41">
        <f t="shared" si="12"/>
        <v>3</v>
      </c>
      <c r="M20" s="41">
        <f t="shared" si="12"/>
        <v>7</v>
      </c>
      <c r="N20" s="41">
        <f t="shared" si="12"/>
        <v>4</v>
      </c>
      <c r="O20" s="41">
        <f t="shared" si="12"/>
        <v>6</v>
      </c>
      <c r="P20" s="41">
        <f t="shared" si="12"/>
        <v>7</v>
      </c>
      <c r="Q20" s="41">
        <f t="shared" si="12"/>
        <v>3</v>
      </c>
      <c r="R20" s="41">
        <f t="shared" si="12"/>
        <v>7</v>
      </c>
      <c r="S20" s="41">
        <f t="shared" si="12"/>
        <v>6</v>
      </c>
      <c r="T20" s="41">
        <f t="shared" si="12"/>
        <v>6</v>
      </c>
      <c r="U20" s="41">
        <f t="shared" si="12"/>
        <v>7</v>
      </c>
      <c r="V20" s="41">
        <f t="shared" si="12"/>
        <v>7</v>
      </c>
      <c r="W20" s="41">
        <f t="shared" si="12"/>
        <v>7</v>
      </c>
      <c r="X20" s="41">
        <f t="shared" si="12"/>
        <v>7</v>
      </c>
      <c r="Y20" s="41">
        <f t="shared" si="12"/>
        <v>7</v>
      </c>
      <c r="Z20" s="41"/>
      <c r="AA20" s="41">
        <f t="shared" si="7"/>
        <v>449</v>
      </c>
    </row>
  </sheetData>
  <conditionalFormatting sqref="AB3:AB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:AC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3:AE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:AF1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E6354-A10C-46A5-9255-89D5B76DCA82}">
  <dimension ref="A1:BG55"/>
  <sheetViews>
    <sheetView topLeftCell="P3" zoomScale="70" zoomScaleNormal="70" workbookViewId="0">
      <selection activeCell="AJ25" sqref="AJ25"/>
    </sheetView>
  </sheetViews>
  <sheetFormatPr defaultRowHeight="15" x14ac:dyDescent="0.25"/>
  <cols>
    <col min="2" max="3" width="9.140625" style="22" customWidth="1"/>
    <col min="6" max="8" width="9.140625" style="22" customWidth="1"/>
    <col min="13" max="13" width="9.140625" style="22" customWidth="1"/>
    <col min="19" max="19" width="9.140625" style="22" customWidth="1"/>
    <col min="34" max="35" width="0" hidden="1" customWidth="1"/>
    <col min="38" max="40" width="0" hidden="1" customWidth="1"/>
    <col min="45" max="45" width="0" hidden="1" customWidth="1"/>
    <col min="51" max="51" width="0" hidden="1" customWidth="1"/>
  </cols>
  <sheetData>
    <row r="1" spans="1:59" ht="18.75" x14ac:dyDescent="0.25">
      <c r="A1" s="13"/>
    </row>
    <row r="2" spans="1:59" x14ac:dyDescent="0.25">
      <c r="A2" s="14"/>
    </row>
    <row r="5" spans="1:59" ht="31.5" x14ac:dyDescent="0.3">
      <c r="A5" s="15" t="s">
        <v>47</v>
      </c>
      <c r="B5" s="23">
        <v>8640902</v>
      </c>
      <c r="C5" s="27" t="s">
        <v>48</v>
      </c>
      <c r="D5" s="16">
        <v>7</v>
      </c>
      <c r="E5" s="15" t="s">
        <v>49</v>
      </c>
      <c r="F5" s="23">
        <v>24</v>
      </c>
      <c r="G5" s="27" t="s">
        <v>50</v>
      </c>
      <c r="H5" s="23">
        <v>7</v>
      </c>
      <c r="I5" s="15" t="s">
        <v>51</v>
      </c>
      <c r="J5" s="16">
        <v>0</v>
      </c>
      <c r="K5" s="15" t="s">
        <v>52</v>
      </c>
      <c r="L5" s="16" t="s">
        <v>53</v>
      </c>
      <c r="AG5" s="34" t="s">
        <v>125</v>
      </c>
    </row>
    <row r="6" spans="1:59" ht="19.5" thickBot="1" x14ac:dyDescent="0.3">
      <c r="A6" s="13"/>
    </row>
    <row r="7" spans="1:59" ht="53.25" thickBot="1" x14ac:dyDescent="0.3">
      <c r="A7" s="17" t="s">
        <v>54</v>
      </c>
      <c r="B7" s="29" t="str">
        <f>Sorrend!B2</f>
        <v>Without LCD</v>
      </c>
      <c r="C7" s="29" t="str">
        <f>Sorrend!C2</f>
        <v>Monochrome LCD</v>
      </c>
      <c r="D7" s="29" t="str">
        <f>Sorrend!D2</f>
        <v>Full-Color LCD</v>
      </c>
      <c r="E7" s="29" t="str">
        <f>Sorrend!E2</f>
        <v>Display size 4"</v>
      </c>
      <c r="F7" s="29" t="str">
        <f>Sorrend!F2</f>
        <v>Display size 4,5"</v>
      </c>
      <c r="G7" s="29" t="str">
        <f>Sorrend!G2</f>
        <v>Display size 5"</v>
      </c>
      <c r="H7" s="29" t="str">
        <f>Sorrend!H2</f>
        <v>Display size 10,1"</v>
      </c>
      <c r="I7" s="29" t="str">
        <f>Sorrend!I2</f>
        <v>Scroll-Function</v>
      </c>
      <c r="J7" s="29" t="str">
        <f>Sorrend!J2</f>
        <v>Standby image</v>
      </c>
      <c r="K7" s="29" t="str">
        <f>Sorrend!K2</f>
        <v>Slideshow</v>
      </c>
      <c r="L7" s="29" t="str">
        <f>Sorrend!L2</f>
        <v>Sensor RTP</v>
      </c>
      <c r="M7" s="29" t="str">
        <f>Sorrend!M2</f>
        <v>Sensor ERT</v>
      </c>
      <c r="N7" s="29" t="str">
        <f>Sorrend!N2</f>
        <v>Life expectancy (1 Million Signetures)</v>
      </c>
      <c r="O7" s="29" t="str">
        <f>Sorrend!O2</f>
        <v>Life expectancy (2 Million Signetures)</v>
      </c>
      <c r="P7" s="29" t="str">
        <f>Sorrend!P2</f>
        <v>Life expectancy (30 Million Signetures)</v>
      </c>
      <c r="Q7" s="29" t="str">
        <f>Sorrend!Q2</f>
        <v>Pressure Stages (1024)</v>
      </c>
      <c r="R7" s="29" t="str">
        <f>Sorrend!R2</f>
        <v>Pressure Stages (2048)</v>
      </c>
      <c r="S7" s="29" t="str">
        <f>Sorrend!S2</f>
        <v>Fingerprint sensor</v>
      </c>
      <c r="T7" s="29" t="str">
        <f>Sorrend!T2</f>
        <v>NFC reader (optional)</v>
      </c>
      <c r="U7" s="29" t="str">
        <f>Sorrend!U2</f>
        <v>Connection built in USB</v>
      </c>
      <c r="V7" s="29" t="str">
        <f>Sorrend!V2</f>
        <v>Connection built in LAN (RJ45)</v>
      </c>
      <c r="W7" s="29" t="str">
        <f>Sorrend!W2</f>
        <v>Power Supply USB</v>
      </c>
      <c r="X7" s="29" t="str">
        <f>Sorrend!X2</f>
        <v>Power Supply PoE</v>
      </c>
      <c r="Y7" s="29" t="str">
        <f>Sorrend!Y2</f>
        <v>Terminal Server capable</v>
      </c>
      <c r="Z7" s="17" t="s">
        <v>79</v>
      </c>
      <c r="AE7" s="32"/>
      <c r="AF7" s="32"/>
      <c r="AG7" s="30" t="str">
        <f>A7</f>
        <v>Rangsor</v>
      </c>
      <c r="AH7" s="30" t="str">
        <f t="shared" ref="AH7:BC8" si="0">B7</f>
        <v>Without LCD</v>
      </c>
      <c r="AI7" s="30" t="str">
        <f t="shared" si="0"/>
        <v>Monochrome LCD</v>
      </c>
      <c r="AJ7" s="30" t="str">
        <f t="shared" si="0"/>
        <v>Full-Color LCD</v>
      </c>
      <c r="AK7" s="30" t="str">
        <f t="shared" si="0"/>
        <v>Display size 4"</v>
      </c>
      <c r="AL7" s="30" t="str">
        <f t="shared" si="0"/>
        <v>Display size 4,5"</v>
      </c>
      <c r="AM7" s="30" t="str">
        <f t="shared" si="0"/>
        <v>Display size 5"</v>
      </c>
      <c r="AN7" s="30" t="str">
        <f t="shared" si="0"/>
        <v>Display size 10,1"</v>
      </c>
      <c r="AO7" s="30" t="str">
        <f t="shared" si="0"/>
        <v>Scroll-Function</v>
      </c>
      <c r="AP7" s="30" t="str">
        <f t="shared" si="0"/>
        <v>Standby image</v>
      </c>
      <c r="AQ7" s="30" t="str">
        <f t="shared" si="0"/>
        <v>Slideshow</v>
      </c>
      <c r="AR7" s="30" t="str">
        <f t="shared" si="0"/>
        <v>Sensor RTP</v>
      </c>
      <c r="AS7" s="30" t="str">
        <f t="shared" si="0"/>
        <v>Sensor ERT</v>
      </c>
      <c r="AT7" s="30" t="str">
        <f t="shared" si="0"/>
        <v>Life expectancy (1 Million Signetures)</v>
      </c>
      <c r="AU7" s="30" t="str">
        <f t="shared" si="0"/>
        <v>Life expectancy (2 Million Signetures)</v>
      </c>
      <c r="AV7" s="30" t="str">
        <f t="shared" si="0"/>
        <v>Life expectancy (30 Million Signetures)</v>
      </c>
      <c r="AW7" s="30" t="str">
        <f t="shared" si="0"/>
        <v>Pressure Stages (1024)</v>
      </c>
      <c r="AX7" s="30" t="str">
        <f t="shared" si="0"/>
        <v>Pressure Stages (2048)</v>
      </c>
      <c r="AY7" s="30" t="str">
        <f t="shared" si="0"/>
        <v>Fingerprint sensor</v>
      </c>
      <c r="AZ7" s="30" t="str">
        <f t="shared" si="0"/>
        <v>NFC reader (optional)</v>
      </c>
      <c r="BA7" s="30" t="str">
        <f t="shared" si="0"/>
        <v>Connection built in USB</v>
      </c>
      <c r="BB7" s="30" t="str">
        <f t="shared" si="0"/>
        <v>Connection built in LAN (RJ45)</v>
      </c>
      <c r="BC7" s="30" t="str">
        <f t="shared" si="0"/>
        <v>Power Supply USB</v>
      </c>
      <c r="BD7" s="30" t="str">
        <f>X7</f>
        <v>Power Supply PoE</v>
      </c>
      <c r="BE7" s="30" t="str">
        <f t="shared" ref="BE7:BE8" si="1">Y7</f>
        <v>Terminal Server capable</v>
      </c>
      <c r="BF7" s="30" t="str">
        <f>Z7</f>
        <v>Y(A25)</v>
      </c>
      <c r="BG7" s="32"/>
    </row>
    <row r="8" spans="1:59" ht="15.75" thickBot="1" x14ac:dyDescent="0.3">
      <c r="A8" s="17" t="s">
        <v>80</v>
      </c>
      <c r="B8" s="25">
        <v>1</v>
      </c>
      <c r="C8" s="25">
        <v>4</v>
      </c>
      <c r="D8" s="18">
        <v>4</v>
      </c>
      <c r="E8" s="18">
        <v>1</v>
      </c>
      <c r="F8" s="25">
        <v>2</v>
      </c>
      <c r="G8" s="25">
        <v>3</v>
      </c>
      <c r="H8" s="25">
        <v>2</v>
      </c>
      <c r="I8" s="18">
        <v>4</v>
      </c>
      <c r="J8" s="18">
        <v>7</v>
      </c>
      <c r="K8" s="18">
        <v>4</v>
      </c>
      <c r="L8" s="18">
        <v>1</v>
      </c>
      <c r="M8" s="25">
        <v>4</v>
      </c>
      <c r="N8" s="18">
        <v>4</v>
      </c>
      <c r="O8" s="18">
        <v>1</v>
      </c>
      <c r="P8" s="18">
        <v>4</v>
      </c>
      <c r="Q8" s="18">
        <v>1</v>
      </c>
      <c r="R8" s="18">
        <v>4</v>
      </c>
      <c r="S8" s="25">
        <v>2</v>
      </c>
      <c r="T8" s="18">
        <v>2</v>
      </c>
      <c r="U8" s="18">
        <v>1</v>
      </c>
      <c r="V8" s="18">
        <v>2</v>
      </c>
      <c r="W8" s="18">
        <v>1</v>
      </c>
      <c r="X8" s="18">
        <v>2</v>
      </c>
      <c r="Y8" s="18">
        <v>1</v>
      </c>
      <c r="Z8" s="18">
        <v>115</v>
      </c>
      <c r="AE8" s="33"/>
      <c r="AF8" s="33"/>
      <c r="AG8" s="30" t="str">
        <f t="shared" ref="AG8:AG14" si="2">A8</f>
        <v>O1</v>
      </c>
      <c r="AH8" s="30">
        <f t="shared" si="0"/>
        <v>1</v>
      </c>
      <c r="AI8" s="30">
        <f t="shared" si="0"/>
        <v>4</v>
      </c>
      <c r="AJ8" s="30">
        <f t="shared" si="0"/>
        <v>4</v>
      </c>
      <c r="AK8" s="30">
        <f t="shared" si="0"/>
        <v>1</v>
      </c>
      <c r="AL8" s="30">
        <f t="shared" si="0"/>
        <v>2</v>
      </c>
      <c r="AM8" s="30">
        <f t="shared" si="0"/>
        <v>3</v>
      </c>
      <c r="AN8" s="30">
        <f t="shared" si="0"/>
        <v>2</v>
      </c>
      <c r="AO8" s="30">
        <f t="shared" si="0"/>
        <v>4</v>
      </c>
      <c r="AP8" s="30">
        <f t="shared" si="0"/>
        <v>7</v>
      </c>
      <c r="AQ8" s="30">
        <f t="shared" si="0"/>
        <v>4</v>
      </c>
      <c r="AR8" s="30">
        <f t="shared" si="0"/>
        <v>1</v>
      </c>
      <c r="AS8" s="30">
        <f t="shared" si="0"/>
        <v>4</v>
      </c>
      <c r="AT8" s="30">
        <f t="shared" si="0"/>
        <v>4</v>
      </c>
      <c r="AU8" s="30">
        <f t="shared" si="0"/>
        <v>1</v>
      </c>
      <c r="AV8" s="30">
        <f t="shared" si="0"/>
        <v>4</v>
      </c>
      <c r="AW8" s="30">
        <f t="shared" si="0"/>
        <v>1</v>
      </c>
      <c r="AX8" s="30">
        <f t="shared" si="0"/>
        <v>4</v>
      </c>
      <c r="AY8" s="30">
        <f t="shared" si="0"/>
        <v>2</v>
      </c>
      <c r="AZ8" s="30">
        <f t="shared" si="0"/>
        <v>2</v>
      </c>
      <c r="BA8" s="30">
        <f t="shared" si="0"/>
        <v>1</v>
      </c>
      <c r="BB8" s="30">
        <f t="shared" si="0"/>
        <v>2</v>
      </c>
      <c r="BC8" s="30">
        <f t="shared" si="0"/>
        <v>1</v>
      </c>
      <c r="BD8" s="30">
        <f t="shared" ref="BD8" si="3">X8</f>
        <v>2</v>
      </c>
      <c r="BE8" s="30">
        <f t="shared" si="1"/>
        <v>1</v>
      </c>
      <c r="BF8" s="30">
        <f t="shared" ref="BF8" si="4">Z8</f>
        <v>115</v>
      </c>
    </row>
    <row r="9" spans="1:59" ht="15.75" thickBot="1" x14ac:dyDescent="0.3">
      <c r="A9" s="17" t="s">
        <v>81</v>
      </c>
      <c r="B9" s="25">
        <v>2</v>
      </c>
      <c r="C9" s="25">
        <v>1</v>
      </c>
      <c r="D9" s="18">
        <v>4</v>
      </c>
      <c r="E9" s="18">
        <v>1</v>
      </c>
      <c r="F9" s="25">
        <v>2</v>
      </c>
      <c r="G9" s="25">
        <v>3</v>
      </c>
      <c r="H9" s="25">
        <v>2</v>
      </c>
      <c r="I9" s="18">
        <v>4</v>
      </c>
      <c r="J9" s="18">
        <v>1</v>
      </c>
      <c r="K9" s="18">
        <v>4</v>
      </c>
      <c r="L9" s="18">
        <v>1</v>
      </c>
      <c r="M9" s="25">
        <v>4</v>
      </c>
      <c r="N9" s="18">
        <v>1</v>
      </c>
      <c r="O9" s="18">
        <v>2</v>
      </c>
      <c r="P9" s="18">
        <v>4</v>
      </c>
      <c r="Q9" s="18">
        <v>1</v>
      </c>
      <c r="R9" s="18">
        <v>4</v>
      </c>
      <c r="S9" s="25">
        <v>2</v>
      </c>
      <c r="T9" s="18">
        <v>2</v>
      </c>
      <c r="U9" s="18">
        <v>1</v>
      </c>
      <c r="V9" s="18">
        <v>2</v>
      </c>
      <c r="W9" s="18">
        <v>1</v>
      </c>
      <c r="X9" s="18">
        <v>2</v>
      </c>
      <c r="Y9" s="18">
        <v>1</v>
      </c>
      <c r="Z9" s="18">
        <v>169</v>
      </c>
      <c r="AE9" s="33"/>
      <c r="AF9" s="33"/>
      <c r="AG9" s="30" t="str">
        <f t="shared" ref="AG9:AG14" si="5">A9</f>
        <v>O2</v>
      </c>
      <c r="AH9" s="30">
        <f t="shared" ref="AH9:AH14" si="6">B9</f>
        <v>2</v>
      </c>
      <c r="AI9" s="30">
        <f t="shared" ref="AI9:AI14" si="7">C9</f>
        <v>1</v>
      </c>
      <c r="AJ9" s="30">
        <f t="shared" ref="AJ9:AJ14" si="8">D9</f>
        <v>4</v>
      </c>
      <c r="AK9" s="30">
        <f t="shared" ref="AK9:AK14" si="9">E9</f>
        <v>1</v>
      </c>
      <c r="AL9" s="30">
        <f t="shared" ref="AL9:AL14" si="10">F9</f>
        <v>2</v>
      </c>
      <c r="AM9" s="30">
        <f t="shared" ref="AM9:AM14" si="11">G9</f>
        <v>3</v>
      </c>
      <c r="AN9" s="30">
        <f t="shared" ref="AN9:AN14" si="12">H9</f>
        <v>2</v>
      </c>
      <c r="AO9" s="30">
        <f t="shared" ref="AO9:AO14" si="13">I9</f>
        <v>4</v>
      </c>
      <c r="AP9" s="30">
        <f t="shared" ref="AP9:AP14" si="14">J9</f>
        <v>1</v>
      </c>
      <c r="AQ9" s="30">
        <f t="shared" ref="AQ9:AQ14" si="15">K9</f>
        <v>4</v>
      </c>
      <c r="AR9" s="30">
        <f t="shared" ref="AR9:AR14" si="16">L9</f>
        <v>1</v>
      </c>
      <c r="AS9" s="30">
        <f t="shared" ref="AS9:AS14" si="17">M9</f>
        <v>4</v>
      </c>
      <c r="AT9" s="30">
        <f t="shared" ref="AT9:AT14" si="18">N9</f>
        <v>1</v>
      </c>
      <c r="AU9" s="30">
        <f t="shared" ref="AU9:AU14" si="19">O9</f>
        <v>2</v>
      </c>
      <c r="AV9" s="30">
        <f t="shared" ref="AV9:AV14" si="20">P9</f>
        <v>4</v>
      </c>
      <c r="AW9" s="30">
        <f t="shared" ref="AW9:AW14" si="21">Q9</f>
        <v>1</v>
      </c>
      <c r="AX9" s="30">
        <f t="shared" ref="AX9:AX14" si="22">R9</f>
        <v>4</v>
      </c>
      <c r="AY9" s="30">
        <f t="shared" ref="AY9:AY14" si="23">S9</f>
        <v>2</v>
      </c>
      <c r="AZ9" s="30">
        <f t="shared" ref="AZ9:AZ14" si="24">T9</f>
        <v>2</v>
      </c>
      <c r="BA9" s="30">
        <f t="shared" ref="BA9:BA14" si="25">U9</f>
        <v>1</v>
      </c>
      <c r="BB9" s="30">
        <f t="shared" ref="BB9:BB14" si="26">V9</f>
        <v>2</v>
      </c>
      <c r="BC9" s="30">
        <f t="shared" ref="BC9:BC14" si="27">W9</f>
        <v>1</v>
      </c>
      <c r="BD9" s="30">
        <f t="shared" ref="BD9:BD14" si="28">X9</f>
        <v>2</v>
      </c>
      <c r="BE9" s="30">
        <f t="shared" ref="BE9:BE14" si="29">Y9</f>
        <v>1</v>
      </c>
      <c r="BF9" s="30">
        <f t="shared" ref="BF9:BF14" si="30">Z9</f>
        <v>169</v>
      </c>
    </row>
    <row r="10" spans="1:59" ht="15.75" thickBot="1" x14ac:dyDescent="0.3">
      <c r="A10" s="17" t="s">
        <v>82</v>
      </c>
      <c r="B10" s="25">
        <v>2</v>
      </c>
      <c r="C10" s="25">
        <v>1</v>
      </c>
      <c r="D10" s="18">
        <v>4</v>
      </c>
      <c r="E10" s="18">
        <v>4</v>
      </c>
      <c r="F10" s="25">
        <v>1</v>
      </c>
      <c r="G10" s="25">
        <v>3</v>
      </c>
      <c r="H10" s="25">
        <v>2</v>
      </c>
      <c r="I10" s="18">
        <v>4</v>
      </c>
      <c r="J10" s="18">
        <v>1</v>
      </c>
      <c r="K10" s="18">
        <v>4</v>
      </c>
      <c r="L10" s="18">
        <v>5</v>
      </c>
      <c r="M10" s="25">
        <v>1</v>
      </c>
      <c r="N10" s="18">
        <v>4</v>
      </c>
      <c r="O10" s="18">
        <v>2</v>
      </c>
      <c r="P10" s="18">
        <v>1</v>
      </c>
      <c r="Q10" s="18">
        <v>5</v>
      </c>
      <c r="R10" s="18">
        <v>1</v>
      </c>
      <c r="S10" s="25">
        <v>2</v>
      </c>
      <c r="T10" s="18">
        <v>2</v>
      </c>
      <c r="U10" s="18">
        <v>1</v>
      </c>
      <c r="V10" s="18">
        <v>2</v>
      </c>
      <c r="W10" s="18">
        <v>1</v>
      </c>
      <c r="X10" s="18">
        <v>2</v>
      </c>
      <c r="Y10" s="18">
        <v>1</v>
      </c>
      <c r="Z10" s="18">
        <v>189</v>
      </c>
      <c r="AE10" s="33"/>
      <c r="AF10" s="33"/>
      <c r="AG10" s="30" t="str">
        <f t="shared" si="5"/>
        <v>O3</v>
      </c>
      <c r="AH10" s="30">
        <f t="shared" si="6"/>
        <v>2</v>
      </c>
      <c r="AI10" s="30">
        <f t="shared" si="7"/>
        <v>1</v>
      </c>
      <c r="AJ10" s="30">
        <f t="shared" si="8"/>
        <v>4</v>
      </c>
      <c r="AK10" s="30">
        <f t="shared" si="9"/>
        <v>4</v>
      </c>
      <c r="AL10" s="30">
        <f t="shared" si="10"/>
        <v>1</v>
      </c>
      <c r="AM10" s="30">
        <f t="shared" si="11"/>
        <v>3</v>
      </c>
      <c r="AN10" s="30">
        <f t="shared" si="12"/>
        <v>2</v>
      </c>
      <c r="AO10" s="30">
        <f t="shared" si="13"/>
        <v>4</v>
      </c>
      <c r="AP10" s="30">
        <f t="shared" si="14"/>
        <v>1</v>
      </c>
      <c r="AQ10" s="30">
        <f t="shared" si="15"/>
        <v>4</v>
      </c>
      <c r="AR10" s="30">
        <f t="shared" si="16"/>
        <v>5</v>
      </c>
      <c r="AS10" s="30">
        <f t="shared" si="17"/>
        <v>1</v>
      </c>
      <c r="AT10" s="30">
        <f t="shared" si="18"/>
        <v>4</v>
      </c>
      <c r="AU10" s="30">
        <f t="shared" si="19"/>
        <v>2</v>
      </c>
      <c r="AV10" s="30">
        <f t="shared" si="20"/>
        <v>1</v>
      </c>
      <c r="AW10" s="30">
        <f t="shared" si="21"/>
        <v>5</v>
      </c>
      <c r="AX10" s="30">
        <f t="shared" si="22"/>
        <v>1</v>
      </c>
      <c r="AY10" s="30">
        <f t="shared" si="23"/>
        <v>2</v>
      </c>
      <c r="AZ10" s="30">
        <f t="shared" si="24"/>
        <v>2</v>
      </c>
      <c r="BA10" s="30">
        <f t="shared" si="25"/>
        <v>1</v>
      </c>
      <c r="BB10" s="30">
        <f t="shared" si="26"/>
        <v>2</v>
      </c>
      <c r="BC10" s="30">
        <f t="shared" si="27"/>
        <v>1</v>
      </c>
      <c r="BD10" s="30">
        <f t="shared" si="28"/>
        <v>2</v>
      </c>
      <c r="BE10" s="30">
        <f t="shared" si="29"/>
        <v>1</v>
      </c>
      <c r="BF10" s="30">
        <f t="shared" si="30"/>
        <v>189</v>
      </c>
    </row>
    <row r="11" spans="1:59" ht="15.75" thickBot="1" x14ac:dyDescent="0.3">
      <c r="A11" s="17" t="s">
        <v>83</v>
      </c>
      <c r="B11" s="25">
        <v>2</v>
      </c>
      <c r="C11" s="25">
        <v>4</v>
      </c>
      <c r="D11" s="18">
        <v>1</v>
      </c>
      <c r="E11" s="18">
        <v>4</v>
      </c>
      <c r="F11" s="25">
        <v>2</v>
      </c>
      <c r="G11" s="25">
        <v>1</v>
      </c>
      <c r="H11" s="25">
        <v>2</v>
      </c>
      <c r="I11" s="18">
        <v>1</v>
      </c>
      <c r="J11" s="18">
        <v>1</v>
      </c>
      <c r="K11" s="18">
        <v>1</v>
      </c>
      <c r="L11" s="18">
        <v>1</v>
      </c>
      <c r="M11" s="25">
        <v>4</v>
      </c>
      <c r="N11" s="18">
        <v>1</v>
      </c>
      <c r="O11" s="18">
        <v>2</v>
      </c>
      <c r="P11" s="18">
        <v>4</v>
      </c>
      <c r="Q11" s="18">
        <v>1</v>
      </c>
      <c r="R11" s="18">
        <v>4</v>
      </c>
      <c r="S11" s="25">
        <v>2</v>
      </c>
      <c r="T11" s="18">
        <v>1</v>
      </c>
      <c r="U11" s="18">
        <v>1</v>
      </c>
      <c r="V11" s="18">
        <v>2</v>
      </c>
      <c r="W11" s="18">
        <v>1</v>
      </c>
      <c r="X11" s="18">
        <v>2</v>
      </c>
      <c r="Y11" s="18">
        <v>1</v>
      </c>
      <c r="Z11" s="18">
        <v>269</v>
      </c>
      <c r="AE11" s="33"/>
      <c r="AF11" s="33"/>
      <c r="AG11" s="30" t="str">
        <f t="shared" si="5"/>
        <v>O4</v>
      </c>
      <c r="AH11" s="30">
        <f t="shared" si="6"/>
        <v>2</v>
      </c>
      <c r="AI11" s="30">
        <f t="shared" si="7"/>
        <v>4</v>
      </c>
      <c r="AJ11" s="30">
        <f t="shared" si="8"/>
        <v>1</v>
      </c>
      <c r="AK11" s="30">
        <f t="shared" si="9"/>
        <v>4</v>
      </c>
      <c r="AL11" s="30">
        <f t="shared" si="10"/>
        <v>2</v>
      </c>
      <c r="AM11" s="30">
        <f t="shared" si="11"/>
        <v>1</v>
      </c>
      <c r="AN11" s="30">
        <f t="shared" si="12"/>
        <v>2</v>
      </c>
      <c r="AO11" s="30">
        <f t="shared" si="13"/>
        <v>1</v>
      </c>
      <c r="AP11" s="30">
        <f t="shared" si="14"/>
        <v>1</v>
      </c>
      <c r="AQ11" s="30">
        <f t="shared" si="15"/>
        <v>1</v>
      </c>
      <c r="AR11" s="30">
        <f t="shared" si="16"/>
        <v>1</v>
      </c>
      <c r="AS11" s="30">
        <f t="shared" si="17"/>
        <v>4</v>
      </c>
      <c r="AT11" s="30">
        <f t="shared" si="18"/>
        <v>1</v>
      </c>
      <c r="AU11" s="30">
        <f t="shared" si="19"/>
        <v>2</v>
      </c>
      <c r="AV11" s="30">
        <f t="shared" si="20"/>
        <v>4</v>
      </c>
      <c r="AW11" s="30">
        <f t="shared" si="21"/>
        <v>1</v>
      </c>
      <c r="AX11" s="30">
        <f t="shared" si="22"/>
        <v>4</v>
      </c>
      <c r="AY11" s="30">
        <f t="shared" si="23"/>
        <v>2</v>
      </c>
      <c r="AZ11" s="30">
        <f t="shared" si="24"/>
        <v>1</v>
      </c>
      <c r="BA11" s="30">
        <f t="shared" si="25"/>
        <v>1</v>
      </c>
      <c r="BB11" s="30">
        <f t="shared" si="26"/>
        <v>2</v>
      </c>
      <c r="BC11" s="30">
        <f t="shared" si="27"/>
        <v>1</v>
      </c>
      <c r="BD11" s="30">
        <f t="shared" si="28"/>
        <v>2</v>
      </c>
      <c r="BE11" s="30">
        <f t="shared" si="29"/>
        <v>1</v>
      </c>
      <c r="BF11" s="30">
        <f t="shared" si="30"/>
        <v>269</v>
      </c>
    </row>
    <row r="12" spans="1:59" ht="15.75" thickBot="1" x14ac:dyDescent="0.3">
      <c r="A12" s="17" t="s">
        <v>84</v>
      </c>
      <c r="B12" s="25">
        <v>2</v>
      </c>
      <c r="C12" s="25">
        <v>4</v>
      </c>
      <c r="D12" s="18">
        <v>1</v>
      </c>
      <c r="E12" s="18">
        <v>4</v>
      </c>
      <c r="F12" s="25">
        <v>2</v>
      </c>
      <c r="G12" s="25">
        <v>1</v>
      </c>
      <c r="H12" s="25">
        <v>2</v>
      </c>
      <c r="I12" s="18">
        <v>1</v>
      </c>
      <c r="J12" s="18">
        <v>1</v>
      </c>
      <c r="K12" s="18">
        <v>1</v>
      </c>
      <c r="L12" s="18">
        <v>5</v>
      </c>
      <c r="M12" s="25">
        <v>1</v>
      </c>
      <c r="N12" s="18">
        <v>4</v>
      </c>
      <c r="O12" s="18">
        <v>2</v>
      </c>
      <c r="P12" s="18">
        <v>1</v>
      </c>
      <c r="Q12" s="18">
        <v>5</v>
      </c>
      <c r="R12" s="18">
        <v>1</v>
      </c>
      <c r="S12" s="25">
        <v>2</v>
      </c>
      <c r="T12" s="18">
        <v>2</v>
      </c>
      <c r="U12" s="18">
        <v>1</v>
      </c>
      <c r="V12" s="18">
        <v>2</v>
      </c>
      <c r="W12" s="18">
        <v>1</v>
      </c>
      <c r="X12" s="18">
        <v>2</v>
      </c>
      <c r="Y12" s="18">
        <v>1</v>
      </c>
      <c r="Z12" s="18">
        <v>269</v>
      </c>
      <c r="AE12" s="33"/>
      <c r="AF12" s="33"/>
      <c r="AG12" s="30" t="str">
        <f t="shared" si="5"/>
        <v>O5</v>
      </c>
      <c r="AH12" s="30">
        <f t="shared" si="6"/>
        <v>2</v>
      </c>
      <c r="AI12" s="30">
        <f t="shared" si="7"/>
        <v>4</v>
      </c>
      <c r="AJ12" s="30">
        <f t="shared" si="8"/>
        <v>1</v>
      </c>
      <c r="AK12" s="30">
        <f t="shared" si="9"/>
        <v>4</v>
      </c>
      <c r="AL12" s="30">
        <f t="shared" si="10"/>
        <v>2</v>
      </c>
      <c r="AM12" s="30">
        <f t="shared" si="11"/>
        <v>1</v>
      </c>
      <c r="AN12" s="30">
        <f t="shared" si="12"/>
        <v>2</v>
      </c>
      <c r="AO12" s="30">
        <f t="shared" si="13"/>
        <v>1</v>
      </c>
      <c r="AP12" s="30">
        <f t="shared" si="14"/>
        <v>1</v>
      </c>
      <c r="AQ12" s="30">
        <f t="shared" si="15"/>
        <v>1</v>
      </c>
      <c r="AR12" s="30">
        <f t="shared" si="16"/>
        <v>5</v>
      </c>
      <c r="AS12" s="30">
        <f t="shared" si="17"/>
        <v>1</v>
      </c>
      <c r="AT12" s="30">
        <f t="shared" si="18"/>
        <v>4</v>
      </c>
      <c r="AU12" s="30">
        <f t="shared" si="19"/>
        <v>2</v>
      </c>
      <c r="AV12" s="30">
        <f t="shared" si="20"/>
        <v>1</v>
      </c>
      <c r="AW12" s="30">
        <f t="shared" si="21"/>
        <v>5</v>
      </c>
      <c r="AX12" s="30">
        <f t="shared" si="22"/>
        <v>1</v>
      </c>
      <c r="AY12" s="30">
        <f t="shared" si="23"/>
        <v>2</v>
      </c>
      <c r="AZ12" s="30">
        <f t="shared" si="24"/>
        <v>2</v>
      </c>
      <c r="BA12" s="30">
        <f t="shared" si="25"/>
        <v>1</v>
      </c>
      <c r="BB12" s="30">
        <f t="shared" si="26"/>
        <v>2</v>
      </c>
      <c r="BC12" s="30">
        <f t="shared" si="27"/>
        <v>1</v>
      </c>
      <c r="BD12" s="30">
        <f t="shared" si="28"/>
        <v>2</v>
      </c>
      <c r="BE12" s="30">
        <f t="shared" si="29"/>
        <v>1</v>
      </c>
      <c r="BF12" s="30">
        <f t="shared" si="30"/>
        <v>269</v>
      </c>
    </row>
    <row r="13" spans="1:59" ht="15.75" thickBot="1" x14ac:dyDescent="0.3">
      <c r="A13" s="17" t="s">
        <v>85</v>
      </c>
      <c r="B13" s="25">
        <v>2</v>
      </c>
      <c r="C13" s="25">
        <v>1</v>
      </c>
      <c r="D13" s="18">
        <v>4</v>
      </c>
      <c r="E13" s="18">
        <v>1</v>
      </c>
      <c r="F13" s="25">
        <v>2</v>
      </c>
      <c r="G13" s="25">
        <v>3</v>
      </c>
      <c r="H13" s="25">
        <v>2</v>
      </c>
      <c r="I13" s="18">
        <v>4</v>
      </c>
      <c r="J13" s="18">
        <v>1</v>
      </c>
      <c r="K13" s="18">
        <v>4</v>
      </c>
      <c r="L13" s="18">
        <v>1</v>
      </c>
      <c r="M13" s="25">
        <v>4</v>
      </c>
      <c r="N13" s="18">
        <v>1</v>
      </c>
      <c r="O13" s="18">
        <v>2</v>
      </c>
      <c r="P13" s="18">
        <v>4</v>
      </c>
      <c r="Q13" s="18">
        <v>1</v>
      </c>
      <c r="R13" s="18">
        <v>4</v>
      </c>
      <c r="S13" s="25">
        <v>1</v>
      </c>
      <c r="T13" s="18">
        <v>2</v>
      </c>
      <c r="U13" s="18">
        <v>1</v>
      </c>
      <c r="V13" s="18">
        <v>2</v>
      </c>
      <c r="W13" s="18">
        <v>1</v>
      </c>
      <c r="X13" s="18">
        <v>2</v>
      </c>
      <c r="Y13" s="18">
        <v>1</v>
      </c>
      <c r="Z13" s="18">
        <v>395</v>
      </c>
      <c r="AE13" s="33"/>
      <c r="AF13" s="33"/>
      <c r="AG13" s="30" t="str">
        <f t="shared" si="5"/>
        <v>O6</v>
      </c>
      <c r="AH13" s="30">
        <f t="shared" si="6"/>
        <v>2</v>
      </c>
      <c r="AI13" s="30">
        <f t="shared" si="7"/>
        <v>1</v>
      </c>
      <c r="AJ13" s="30">
        <f t="shared" si="8"/>
        <v>4</v>
      </c>
      <c r="AK13" s="30">
        <f t="shared" si="9"/>
        <v>1</v>
      </c>
      <c r="AL13" s="30">
        <f t="shared" si="10"/>
        <v>2</v>
      </c>
      <c r="AM13" s="30">
        <f t="shared" si="11"/>
        <v>3</v>
      </c>
      <c r="AN13" s="30">
        <f t="shared" si="12"/>
        <v>2</v>
      </c>
      <c r="AO13" s="30">
        <f t="shared" si="13"/>
        <v>4</v>
      </c>
      <c r="AP13" s="30">
        <f t="shared" si="14"/>
        <v>1</v>
      </c>
      <c r="AQ13" s="30">
        <f t="shared" si="15"/>
        <v>4</v>
      </c>
      <c r="AR13" s="30">
        <f t="shared" si="16"/>
        <v>1</v>
      </c>
      <c r="AS13" s="30">
        <f t="shared" si="17"/>
        <v>4</v>
      </c>
      <c r="AT13" s="30">
        <f t="shared" si="18"/>
        <v>1</v>
      </c>
      <c r="AU13" s="30">
        <f t="shared" si="19"/>
        <v>2</v>
      </c>
      <c r="AV13" s="30">
        <f t="shared" si="20"/>
        <v>4</v>
      </c>
      <c r="AW13" s="30">
        <f t="shared" si="21"/>
        <v>1</v>
      </c>
      <c r="AX13" s="30">
        <f t="shared" si="22"/>
        <v>4</v>
      </c>
      <c r="AY13" s="30">
        <f t="shared" si="23"/>
        <v>1</v>
      </c>
      <c r="AZ13" s="30">
        <f t="shared" si="24"/>
        <v>2</v>
      </c>
      <c r="BA13" s="30">
        <f t="shared" si="25"/>
        <v>1</v>
      </c>
      <c r="BB13" s="30">
        <f t="shared" si="26"/>
        <v>2</v>
      </c>
      <c r="BC13" s="30">
        <f t="shared" si="27"/>
        <v>1</v>
      </c>
      <c r="BD13" s="30">
        <f t="shared" si="28"/>
        <v>2</v>
      </c>
      <c r="BE13" s="30">
        <f t="shared" si="29"/>
        <v>1</v>
      </c>
      <c r="BF13" s="30">
        <f t="shared" si="30"/>
        <v>395</v>
      </c>
    </row>
    <row r="14" spans="1:59" ht="15.75" thickBot="1" x14ac:dyDescent="0.3">
      <c r="A14" s="17" t="s">
        <v>86</v>
      </c>
      <c r="B14" s="25">
        <v>2</v>
      </c>
      <c r="C14" s="25">
        <v>4</v>
      </c>
      <c r="D14" s="18">
        <v>1</v>
      </c>
      <c r="E14" s="18">
        <v>4</v>
      </c>
      <c r="F14" s="25">
        <v>2</v>
      </c>
      <c r="G14" s="25">
        <v>3</v>
      </c>
      <c r="H14" s="25">
        <v>1</v>
      </c>
      <c r="I14" s="18">
        <v>1</v>
      </c>
      <c r="J14" s="18">
        <v>1</v>
      </c>
      <c r="K14" s="18">
        <v>1</v>
      </c>
      <c r="L14" s="18">
        <v>5</v>
      </c>
      <c r="M14" s="25">
        <v>1</v>
      </c>
      <c r="N14" s="18">
        <v>4</v>
      </c>
      <c r="O14" s="18">
        <v>2</v>
      </c>
      <c r="P14" s="18">
        <v>1</v>
      </c>
      <c r="Q14" s="18">
        <v>5</v>
      </c>
      <c r="R14" s="18">
        <v>1</v>
      </c>
      <c r="S14" s="25">
        <v>2</v>
      </c>
      <c r="T14" s="18">
        <v>2</v>
      </c>
      <c r="U14" s="18">
        <v>1</v>
      </c>
      <c r="V14" s="18">
        <v>1</v>
      </c>
      <c r="W14" s="18">
        <v>1</v>
      </c>
      <c r="X14" s="18">
        <v>1</v>
      </c>
      <c r="Y14" s="18">
        <v>1</v>
      </c>
      <c r="Z14" s="18">
        <v>449</v>
      </c>
      <c r="AE14" s="33"/>
      <c r="AF14" s="33"/>
      <c r="AG14" s="30" t="str">
        <f t="shared" si="5"/>
        <v>O7</v>
      </c>
      <c r="AH14" s="30">
        <f t="shared" si="6"/>
        <v>2</v>
      </c>
      <c r="AI14" s="30">
        <f t="shared" si="7"/>
        <v>4</v>
      </c>
      <c r="AJ14" s="30">
        <f t="shared" si="8"/>
        <v>1</v>
      </c>
      <c r="AK14" s="30">
        <f t="shared" si="9"/>
        <v>4</v>
      </c>
      <c r="AL14" s="30">
        <f t="shared" si="10"/>
        <v>2</v>
      </c>
      <c r="AM14" s="30">
        <f t="shared" si="11"/>
        <v>3</v>
      </c>
      <c r="AN14" s="30">
        <f t="shared" si="12"/>
        <v>1</v>
      </c>
      <c r="AO14" s="30">
        <f t="shared" si="13"/>
        <v>1</v>
      </c>
      <c r="AP14" s="30">
        <f t="shared" si="14"/>
        <v>1</v>
      </c>
      <c r="AQ14" s="30">
        <f t="shared" si="15"/>
        <v>1</v>
      </c>
      <c r="AR14" s="30">
        <f t="shared" si="16"/>
        <v>5</v>
      </c>
      <c r="AS14" s="30">
        <f t="shared" si="17"/>
        <v>1</v>
      </c>
      <c r="AT14" s="30">
        <f t="shared" si="18"/>
        <v>4</v>
      </c>
      <c r="AU14" s="30">
        <f t="shared" si="19"/>
        <v>2</v>
      </c>
      <c r="AV14" s="30">
        <f t="shared" si="20"/>
        <v>1</v>
      </c>
      <c r="AW14" s="30">
        <f t="shared" si="21"/>
        <v>5</v>
      </c>
      <c r="AX14" s="30">
        <f t="shared" si="22"/>
        <v>1</v>
      </c>
      <c r="AY14" s="30">
        <f t="shared" si="23"/>
        <v>2</v>
      </c>
      <c r="AZ14" s="30">
        <f t="shared" si="24"/>
        <v>2</v>
      </c>
      <c r="BA14" s="30">
        <f t="shared" si="25"/>
        <v>1</v>
      </c>
      <c r="BB14" s="30">
        <f t="shared" si="26"/>
        <v>1</v>
      </c>
      <c r="BC14" s="30">
        <f t="shared" si="27"/>
        <v>1</v>
      </c>
      <c r="BD14" s="30">
        <f t="shared" si="28"/>
        <v>1</v>
      </c>
      <c r="BE14" s="30">
        <f t="shared" si="29"/>
        <v>1</v>
      </c>
      <c r="BF14" s="30">
        <f t="shared" si="30"/>
        <v>449</v>
      </c>
    </row>
    <row r="15" spans="1:59" ht="19.5" thickBot="1" x14ac:dyDescent="0.35">
      <c r="A15" s="13"/>
      <c r="AG15" s="46" t="s">
        <v>205</v>
      </c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</row>
    <row r="16" spans="1:59" ht="90.75" thickBot="1" x14ac:dyDescent="0.3">
      <c r="A16" s="17" t="s">
        <v>87</v>
      </c>
      <c r="B16" s="24" t="s">
        <v>55</v>
      </c>
      <c r="C16" s="24" t="s">
        <v>56</v>
      </c>
      <c r="D16" s="17" t="s">
        <v>57</v>
      </c>
      <c r="E16" s="17" t="s">
        <v>58</v>
      </c>
      <c r="F16" s="24" t="s">
        <v>59</v>
      </c>
      <c r="G16" s="24" t="s">
        <v>60</v>
      </c>
      <c r="H16" s="24" t="s">
        <v>61</v>
      </c>
      <c r="I16" s="17" t="s">
        <v>62</v>
      </c>
      <c r="J16" s="17" t="s">
        <v>63</v>
      </c>
      <c r="K16" s="17" t="s">
        <v>64</v>
      </c>
      <c r="L16" s="17" t="s">
        <v>65</v>
      </c>
      <c r="M16" s="24" t="s">
        <v>66</v>
      </c>
      <c r="N16" s="17" t="s">
        <v>67</v>
      </c>
      <c r="O16" s="17" t="s">
        <v>68</v>
      </c>
      <c r="P16" s="17" t="s">
        <v>69</v>
      </c>
      <c r="Q16" s="17" t="s">
        <v>70</v>
      </c>
      <c r="R16" s="17" t="s">
        <v>71</v>
      </c>
      <c r="S16" s="24" t="s">
        <v>72</v>
      </c>
      <c r="T16" s="17" t="s">
        <v>73</v>
      </c>
      <c r="U16" s="17" t="s">
        <v>74</v>
      </c>
      <c r="V16" s="17" t="s">
        <v>75</v>
      </c>
      <c r="W16" s="17" t="s">
        <v>76</v>
      </c>
      <c r="X16" s="17" t="s">
        <v>77</v>
      </c>
      <c r="Y16" s="17" t="s">
        <v>78</v>
      </c>
      <c r="AG16" s="47" t="str">
        <f>AG7</f>
        <v>Rangsor</v>
      </c>
      <c r="AH16" s="47" t="str">
        <f>AH7</f>
        <v>Without LCD</v>
      </c>
      <c r="AI16" s="47" t="str">
        <f>AI7</f>
        <v>Monochrome LCD</v>
      </c>
      <c r="AJ16" s="47" t="str">
        <f>AJ7</f>
        <v>Full-Color LCD</v>
      </c>
      <c r="AK16" s="47" t="str">
        <f>AK7</f>
        <v>Display size 4"</v>
      </c>
      <c r="AL16" s="47" t="str">
        <f>AL7</f>
        <v>Display size 4,5"</v>
      </c>
      <c r="AM16" s="47" t="str">
        <f>AM7</f>
        <v>Display size 5"</v>
      </c>
      <c r="AN16" s="47" t="str">
        <f>AN7</f>
        <v>Display size 10,1"</v>
      </c>
      <c r="AO16" s="47" t="str">
        <f>AO7</f>
        <v>Scroll-Function</v>
      </c>
      <c r="AP16" s="47" t="str">
        <f>AP7</f>
        <v>Standby image</v>
      </c>
      <c r="AQ16" s="47" t="str">
        <f>AQ7</f>
        <v>Slideshow</v>
      </c>
      <c r="AR16" s="47" t="str">
        <f>AR7</f>
        <v>Sensor RTP</v>
      </c>
      <c r="AS16" s="47" t="str">
        <f>AS7</f>
        <v>Sensor ERT</v>
      </c>
      <c r="AT16" s="47" t="str">
        <f>AT7</f>
        <v>Life expectancy (1 Million Signetures)</v>
      </c>
      <c r="AU16" s="47" t="str">
        <f>AU7</f>
        <v>Life expectancy (2 Million Signetures)</v>
      </c>
      <c r="AV16" s="47" t="str">
        <f>AV7</f>
        <v>Life expectancy (30 Million Signetures)</v>
      </c>
      <c r="AW16" s="47" t="str">
        <f>AW7</f>
        <v>Pressure Stages (1024)</v>
      </c>
      <c r="AX16" s="47" t="str">
        <f>AX7</f>
        <v>Pressure Stages (2048)</v>
      </c>
      <c r="AY16" s="47" t="str">
        <f>AY7</f>
        <v>Fingerprint sensor</v>
      </c>
      <c r="AZ16" s="47" t="str">
        <f>AZ7</f>
        <v>NFC reader (optional)</v>
      </c>
      <c r="BA16" s="47" t="str">
        <f>BA7</f>
        <v>Connection built in USB</v>
      </c>
      <c r="BB16" s="47" t="str">
        <f>BB7</f>
        <v>Connection built in LAN (RJ45)</v>
      </c>
      <c r="BC16" s="47" t="str">
        <f>BC7</f>
        <v>Power Supply USB</v>
      </c>
      <c r="BD16" s="47" t="str">
        <f>BD7</f>
        <v>Power Supply PoE</v>
      </c>
      <c r="BE16" s="47" t="str">
        <f>BE7</f>
        <v>Terminal Server capable</v>
      </c>
      <c r="BF16" s="47" t="str">
        <f>BF7</f>
        <v>Y(A25)</v>
      </c>
    </row>
    <row r="17" spans="1:58" ht="21.75" thickBot="1" x14ac:dyDescent="0.3">
      <c r="A17" s="17" t="s">
        <v>88</v>
      </c>
      <c r="B17" s="25" t="s">
        <v>89</v>
      </c>
      <c r="C17" s="25" t="s">
        <v>90</v>
      </c>
      <c r="D17" s="18" t="s">
        <v>91</v>
      </c>
      <c r="E17" s="18" t="s">
        <v>91</v>
      </c>
      <c r="F17" s="25" t="s">
        <v>92</v>
      </c>
      <c r="G17" s="25" t="s">
        <v>93</v>
      </c>
      <c r="H17" s="25" t="s">
        <v>94</v>
      </c>
      <c r="I17" s="18" t="s">
        <v>91</v>
      </c>
      <c r="J17" s="18" t="s">
        <v>91</v>
      </c>
      <c r="K17" s="18" t="s">
        <v>91</v>
      </c>
      <c r="L17" s="18" t="s">
        <v>91</v>
      </c>
      <c r="M17" s="25" t="s">
        <v>95</v>
      </c>
      <c r="N17" s="18" t="s">
        <v>91</v>
      </c>
      <c r="O17" s="18" t="s">
        <v>91</v>
      </c>
      <c r="P17" s="18" t="s">
        <v>91</v>
      </c>
      <c r="Q17" s="18" t="s">
        <v>91</v>
      </c>
      <c r="R17" s="18" t="s">
        <v>91</v>
      </c>
      <c r="S17" s="25" t="s">
        <v>96</v>
      </c>
      <c r="T17" s="18" t="s">
        <v>91</v>
      </c>
      <c r="U17" s="18" t="s">
        <v>91</v>
      </c>
      <c r="V17" s="18" t="s">
        <v>91</v>
      </c>
      <c r="W17" s="18" t="s">
        <v>91</v>
      </c>
      <c r="X17" s="18" t="s">
        <v>91</v>
      </c>
      <c r="Y17" s="18" t="s">
        <v>91</v>
      </c>
      <c r="AG17" s="48" t="str">
        <f>AG8</f>
        <v>O1</v>
      </c>
      <c r="AH17" s="48"/>
      <c r="AI17" s="48"/>
      <c r="AJ17" s="48">
        <f>8-AJ8</f>
        <v>4</v>
      </c>
      <c r="AK17" s="48">
        <f>8-AK8</f>
        <v>7</v>
      </c>
      <c r="AL17" s="48">
        <f>8-AL8</f>
        <v>6</v>
      </c>
      <c r="AM17" s="48">
        <f>8-AM8</f>
        <v>5</v>
      </c>
      <c r="AN17" s="48">
        <f>8-AN8</f>
        <v>6</v>
      </c>
      <c r="AO17" s="48">
        <f>8-AO8</f>
        <v>4</v>
      </c>
      <c r="AP17" s="48">
        <f>8-AP8</f>
        <v>1</v>
      </c>
      <c r="AQ17" s="48">
        <f>8-AQ8</f>
        <v>4</v>
      </c>
      <c r="AR17" s="48">
        <f>8-AR8</f>
        <v>7</v>
      </c>
      <c r="AS17" s="48">
        <f>8-AS8</f>
        <v>4</v>
      </c>
      <c r="AT17" s="48">
        <f>8-AT8</f>
        <v>4</v>
      </c>
      <c r="AU17" s="48">
        <f>8-AU8</f>
        <v>7</v>
      </c>
      <c r="AV17" s="48">
        <f>8-AV8</f>
        <v>4</v>
      </c>
      <c r="AW17" s="48">
        <f>8-AW8</f>
        <v>7</v>
      </c>
      <c r="AX17" s="48">
        <f>8-AX8</f>
        <v>4</v>
      </c>
      <c r="AY17" s="48">
        <f>8-AY8</f>
        <v>6</v>
      </c>
      <c r="AZ17" s="48">
        <f>8-AZ8</f>
        <v>6</v>
      </c>
      <c r="BA17" s="48">
        <f>8-BA8</f>
        <v>7</v>
      </c>
      <c r="BB17" s="48">
        <f>8-BB8</f>
        <v>6</v>
      </c>
      <c r="BC17" s="48">
        <f>8-BC8</f>
        <v>7</v>
      </c>
      <c r="BD17" s="48">
        <f>8-BD8</f>
        <v>6</v>
      </c>
      <c r="BE17" s="48">
        <f>8-BE8</f>
        <v>7</v>
      </c>
      <c r="BF17" s="48">
        <f>BF8</f>
        <v>115</v>
      </c>
    </row>
    <row r="18" spans="1:58" ht="21.75" thickBot="1" x14ac:dyDescent="0.3">
      <c r="A18" s="17" t="s">
        <v>97</v>
      </c>
      <c r="B18" s="25" t="s">
        <v>98</v>
      </c>
      <c r="C18" s="25" t="s">
        <v>98</v>
      </c>
      <c r="D18" s="18" t="s">
        <v>98</v>
      </c>
      <c r="E18" s="18" t="s">
        <v>98</v>
      </c>
      <c r="F18" s="25" t="s">
        <v>98</v>
      </c>
      <c r="G18" s="25" t="s">
        <v>98</v>
      </c>
      <c r="H18" s="25" t="s">
        <v>98</v>
      </c>
      <c r="I18" s="18" t="s">
        <v>98</v>
      </c>
      <c r="J18" s="18" t="s">
        <v>98</v>
      </c>
      <c r="K18" s="18" t="s">
        <v>98</v>
      </c>
      <c r="L18" s="18" t="s">
        <v>98</v>
      </c>
      <c r="M18" s="25" t="s">
        <v>98</v>
      </c>
      <c r="N18" s="18" t="s">
        <v>98</v>
      </c>
      <c r="O18" s="18" t="s">
        <v>98</v>
      </c>
      <c r="P18" s="18" t="s">
        <v>98</v>
      </c>
      <c r="Q18" s="18" t="s">
        <v>98</v>
      </c>
      <c r="R18" s="18" t="s">
        <v>98</v>
      </c>
      <c r="S18" s="25" t="s">
        <v>98</v>
      </c>
      <c r="T18" s="18" t="s">
        <v>98</v>
      </c>
      <c r="U18" s="18" t="s">
        <v>98</v>
      </c>
      <c r="V18" s="18" t="s">
        <v>98</v>
      </c>
      <c r="W18" s="18" t="s">
        <v>98</v>
      </c>
      <c r="X18" s="18" t="s">
        <v>98</v>
      </c>
      <c r="Y18" s="18" t="s">
        <v>98</v>
      </c>
      <c r="AG18" s="48" t="str">
        <f>AG9</f>
        <v>O2</v>
      </c>
      <c r="AH18" s="48"/>
      <c r="AI18" s="48"/>
      <c r="AJ18" s="48">
        <f>8-AJ9</f>
        <v>4</v>
      </c>
      <c r="AK18" s="48">
        <f>8-AK9</f>
        <v>7</v>
      </c>
      <c r="AL18" s="48">
        <f>8-AL9</f>
        <v>6</v>
      </c>
      <c r="AM18" s="48">
        <f>8-AM9</f>
        <v>5</v>
      </c>
      <c r="AN18" s="48">
        <f>8-AN9</f>
        <v>6</v>
      </c>
      <c r="AO18" s="48">
        <f>8-AO9</f>
        <v>4</v>
      </c>
      <c r="AP18" s="48">
        <f>8-AP9</f>
        <v>7</v>
      </c>
      <c r="AQ18" s="48">
        <f>8-AQ9</f>
        <v>4</v>
      </c>
      <c r="AR18" s="48">
        <f>8-AR9</f>
        <v>7</v>
      </c>
      <c r="AS18" s="48">
        <f>8-AS9</f>
        <v>4</v>
      </c>
      <c r="AT18" s="48">
        <f>8-AT9</f>
        <v>7</v>
      </c>
      <c r="AU18" s="48">
        <f>8-AU9</f>
        <v>6</v>
      </c>
      <c r="AV18" s="48">
        <f>8-AV9</f>
        <v>4</v>
      </c>
      <c r="AW18" s="48">
        <f>8-AW9</f>
        <v>7</v>
      </c>
      <c r="AX18" s="48">
        <f>8-AX9</f>
        <v>4</v>
      </c>
      <c r="AY18" s="48">
        <f>8-AY9</f>
        <v>6</v>
      </c>
      <c r="AZ18" s="48">
        <f>8-AZ9</f>
        <v>6</v>
      </c>
      <c r="BA18" s="48">
        <f>8-BA9</f>
        <v>7</v>
      </c>
      <c r="BB18" s="48">
        <f>8-BB9</f>
        <v>6</v>
      </c>
      <c r="BC18" s="48">
        <f>8-BC9</f>
        <v>7</v>
      </c>
      <c r="BD18" s="48">
        <f>8-BD9</f>
        <v>6</v>
      </c>
      <c r="BE18" s="48">
        <f>8-BE9</f>
        <v>7</v>
      </c>
      <c r="BF18" s="48">
        <f>BF9</f>
        <v>169</v>
      </c>
    </row>
    <row r="19" spans="1:58" ht="21.75" thickBot="1" x14ac:dyDescent="0.3">
      <c r="A19" s="17" t="s">
        <v>99</v>
      </c>
      <c r="B19" s="25" t="s">
        <v>100</v>
      </c>
      <c r="C19" s="25" t="s">
        <v>100</v>
      </c>
      <c r="D19" s="18" t="s">
        <v>100</v>
      </c>
      <c r="E19" s="18" t="s">
        <v>100</v>
      </c>
      <c r="F19" s="25" t="s">
        <v>100</v>
      </c>
      <c r="G19" s="25" t="s">
        <v>100</v>
      </c>
      <c r="H19" s="25" t="s">
        <v>100</v>
      </c>
      <c r="I19" s="18" t="s">
        <v>100</v>
      </c>
      <c r="J19" s="18" t="s">
        <v>100</v>
      </c>
      <c r="K19" s="18" t="s">
        <v>100</v>
      </c>
      <c r="L19" s="18" t="s">
        <v>100</v>
      </c>
      <c r="M19" s="25" t="s">
        <v>100</v>
      </c>
      <c r="N19" s="18" t="s">
        <v>100</v>
      </c>
      <c r="O19" s="18" t="s">
        <v>100</v>
      </c>
      <c r="P19" s="18" t="s">
        <v>100</v>
      </c>
      <c r="Q19" s="18" t="s">
        <v>100</v>
      </c>
      <c r="R19" s="18" t="s">
        <v>100</v>
      </c>
      <c r="S19" s="25" t="s">
        <v>100</v>
      </c>
      <c r="T19" s="18" t="s">
        <v>100</v>
      </c>
      <c r="U19" s="18" t="s">
        <v>100</v>
      </c>
      <c r="V19" s="18" t="s">
        <v>100</v>
      </c>
      <c r="W19" s="18" t="s">
        <v>100</v>
      </c>
      <c r="X19" s="18" t="s">
        <v>100</v>
      </c>
      <c r="Y19" s="18" t="s">
        <v>100</v>
      </c>
      <c r="AG19" s="48" t="str">
        <f>AG10</f>
        <v>O3</v>
      </c>
      <c r="AH19" s="48"/>
      <c r="AI19" s="48"/>
      <c r="AJ19" s="48">
        <f>8-AJ10</f>
        <v>4</v>
      </c>
      <c r="AK19" s="48">
        <f>8-AK10</f>
        <v>4</v>
      </c>
      <c r="AL19" s="48">
        <f>8-AL10</f>
        <v>7</v>
      </c>
      <c r="AM19" s="48">
        <f>8-AM10</f>
        <v>5</v>
      </c>
      <c r="AN19" s="48">
        <f>8-AN10</f>
        <v>6</v>
      </c>
      <c r="AO19" s="48">
        <f>8-AO10</f>
        <v>4</v>
      </c>
      <c r="AP19" s="48">
        <f>8-AP10</f>
        <v>7</v>
      </c>
      <c r="AQ19" s="48">
        <f>8-AQ10</f>
        <v>4</v>
      </c>
      <c r="AR19" s="48">
        <f>8-AR10</f>
        <v>3</v>
      </c>
      <c r="AS19" s="48">
        <f>8-AS10</f>
        <v>7</v>
      </c>
      <c r="AT19" s="48">
        <f>8-AT10</f>
        <v>4</v>
      </c>
      <c r="AU19" s="48">
        <f>8-AU10</f>
        <v>6</v>
      </c>
      <c r="AV19" s="48">
        <f>8-AV10</f>
        <v>7</v>
      </c>
      <c r="AW19" s="48">
        <f>8-AW10</f>
        <v>3</v>
      </c>
      <c r="AX19" s="48">
        <f>8-AX10</f>
        <v>7</v>
      </c>
      <c r="AY19" s="48">
        <f>8-AY10</f>
        <v>6</v>
      </c>
      <c r="AZ19" s="48">
        <f>8-AZ10</f>
        <v>6</v>
      </c>
      <c r="BA19" s="48">
        <f>8-BA10</f>
        <v>7</v>
      </c>
      <c r="BB19" s="48">
        <f>8-BB10</f>
        <v>6</v>
      </c>
      <c r="BC19" s="48">
        <f>8-BC10</f>
        <v>7</v>
      </c>
      <c r="BD19" s="48">
        <f>8-BD10</f>
        <v>6</v>
      </c>
      <c r="BE19" s="48">
        <f>8-BE10</f>
        <v>7</v>
      </c>
      <c r="BF19" s="48">
        <f>BF10</f>
        <v>189</v>
      </c>
    </row>
    <row r="20" spans="1:58" ht="21.75" thickBot="1" x14ac:dyDescent="0.3">
      <c r="A20" s="17" t="s">
        <v>101</v>
      </c>
      <c r="B20" s="25" t="s">
        <v>102</v>
      </c>
      <c r="C20" s="25" t="s">
        <v>102</v>
      </c>
      <c r="D20" s="18" t="s">
        <v>102</v>
      </c>
      <c r="E20" s="18" t="s">
        <v>102</v>
      </c>
      <c r="F20" s="25" t="s">
        <v>102</v>
      </c>
      <c r="G20" s="25" t="s">
        <v>102</v>
      </c>
      <c r="H20" s="25" t="s">
        <v>102</v>
      </c>
      <c r="I20" s="18" t="s">
        <v>102</v>
      </c>
      <c r="J20" s="18" t="s">
        <v>102</v>
      </c>
      <c r="K20" s="18" t="s">
        <v>102</v>
      </c>
      <c r="L20" s="18" t="s">
        <v>102</v>
      </c>
      <c r="M20" s="25" t="s">
        <v>102</v>
      </c>
      <c r="N20" s="18" t="s">
        <v>102</v>
      </c>
      <c r="O20" s="18" t="s">
        <v>102</v>
      </c>
      <c r="P20" s="18" t="s">
        <v>102</v>
      </c>
      <c r="Q20" s="18" t="s">
        <v>102</v>
      </c>
      <c r="R20" s="18" t="s">
        <v>102</v>
      </c>
      <c r="S20" s="25" t="s">
        <v>102</v>
      </c>
      <c r="T20" s="18" t="s">
        <v>102</v>
      </c>
      <c r="U20" s="18" t="s">
        <v>102</v>
      </c>
      <c r="V20" s="18" t="s">
        <v>102</v>
      </c>
      <c r="W20" s="18" t="s">
        <v>102</v>
      </c>
      <c r="X20" s="18" t="s">
        <v>102</v>
      </c>
      <c r="Y20" s="18" t="s">
        <v>102</v>
      </c>
      <c r="AG20" s="48" t="str">
        <f>AG11</f>
        <v>O4</v>
      </c>
      <c r="AH20" s="48"/>
      <c r="AI20" s="48"/>
      <c r="AJ20" s="48">
        <f>8-AJ11</f>
        <v>7</v>
      </c>
      <c r="AK20" s="48">
        <f>8-AK11</f>
        <v>4</v>
      </c>
      <c r="AL20" s="48">
        <f>8-AL11</f>
        <v>6</v>
      </c>
      <c r="AM20" s="48">
        <f>8-AM11</f>
        <v>7</v>
      </c>
      <c r="AN20" s="48">
        <f>8-AN11</f>
        <v>6</v>
      </c>
      <c r="AO20" s="48">
        <f>8-AO11</f>
        <v>7</v>
      </c>
      <c r="AP20" s="48">
        <f>8-AP11</f>
        <v>7</v>
      </c>
      <c r="AQ20" s="48">
        <f>8-AQ11</f>
        <v>7</v>
      </c>
      <c r="AR20" s="48">
        <f>8-AR11</f>
        <v>7</v>
      </c>
      <c r="AS20" s="48">
        <f>8-AS11</f>
        <v>4</v>
      </c>
      <c r="AT20" s="48">
        <f>8-AT11</f>
        <v>7</v>
      </c>
      <c r="AU20" s="48">
        <f>8-AU11</f>
        <v>6</v>
      </c>
      <c r="AV20" s="48">
        <f>8-AV11</f>
        <v>4</v>
      </c>
      <c r="AW20" s="48">
        <f>8-AW11</f>
        <v>7</v>
      </c>
      <c r="AX20" s="48">
        <f>8-AX11</f>
        <v>4</v>
      </c>
      <c r="AY20" s="48">
        <f>8-AY11</f>
        <v>6</v>
      </c>
      <c r="AZ20" s="48">
        <f>8-AZ11</f>
        <v>7</v>
      </c>
      <c r="BA20" s="48">
        <f>8-BA11</f>
        <v>7</v>
      </c>
      <c r="BB20" s="48">
        <f>8-BB11</f>
        <v>6</v>
      </c>
      <c r="BC20" s="48">
        <f>8-BC11</f>
        <v>7</v>
      </c>
      <c r="BD20" s="48">
        <f>8-BD11</f>
        <v>6</v>
      </c>
      <c r="BE20" s="48">
        <f>8-BE11</f>
        <v>7</v>
      </c>
      <c r="BF20" s="48">
        <f>BF11</f>
        <v>269</v>
      </c>
    </row>
    <row r="21" spans="1:58" ht="21.75" thickBot="1" x14ac:dyDescent="0.3">
      <c r="A21" s="17" t="s">
        <v>103</v>
      </c>
      <c r="B21" s="25" t="s">
        <v>104</v>
      </c>
      <c r="C21" s="25" t="s">
        <v>104</v>
      </c>
      <c r="D21" s="18" t="s">
        <v>104</v>
      </c>
      <c r="E21" s="18" t="s">
        <v>104</v>
      </c>
      <c r="F21" s="25" t="s">
        <v>104</v>
      </c>
      <c r="G21" s="25" t="s">
        <v>104</v>
      </c>
      <c r="H21" s="25" t="s">
        <v>104</v>
      </c>
      <c r="I21" s="18" t="s">
        <v>104</v>
      </c>
      <c r="J21" s="18" t="s">
        <v>104</v>
      </c>
      <c r="K21" s="18" t="s">
        <v>104</v>
      </c>
      <c r="L21" s="18" t="s">
        <v>104</v>
      </c>
      <c r="M21" s="25" t="s">
        <v>104</v>
      </c>
      <c r="N21" s="18" t="s">
        <v>104</v>
      </c>
      <c r="O21" s="18" t="s">
        <v>104</v>
      </c>
      <c r="P21" s="18" t="s">
        <v>104</v>
      </c>
      <c r="Q21" s="18" t="s">
        <v>104</v>
      </c>
      <c r="R21" s="18" t="s">
        <v>104</v>
      </c>
      <c r="S21" s="25" t="s">
        <v>104</v>
      </c>
      <c r="T21" s="18" t="s">
        <v>104</v>
      </c>
      <c r="U21" s="18" t="s">
        <v>104</v>
      </c>
      <c r="V21" s="18" t="s">
        <v>104</v>
      </c>
      <c r="W21" s="18" t="s">
        <v>104</v>
      </c>
      <c r="X21" s="18" t="s">
        <v>104</v>
      </c>
      <c r="Y21" s="18" t="s">
        <v>104</v>
      </c>
      <c r="AG21" s="48" t="str">
        <f>AG12</f>
        <v>O5</v>
      </c>
      <c r="AH21" s="48"/>
      <c r="AI21" s="48"/>
      <c r="AJ21" s="48">
        <f>8-AJ12</f>
        <v>7</v>
      </c>
      <c r="AK21" s="48">
        <f>8-AK12</f>
        <v>4</v>
      </c>
      <c r="AL21" s="48">
        <f>8-AL12</f>
        <v>6</v>
      </c>
      <c r="AM21" s="48">
        <f>8-AM12</f>
        <v>7</v>
      </c>
      <c r="AN21" s="48">
        <f>8-AN12</f>
        <v>6</v>
      </c>
      <c r="AO21" s="48">
        <f>8-AO12</f>
        <v>7</v>
      </c>
      <c r="AP21" s="48">
        <f>8-AP12</f>
        <v>7</v>
      </c>
      <c r="AQ21" s="48">
        <f>8-AQ12</f>
        <v>7</v>
      </c>
      <c r="AR21" s="48">
        <f>8-AR12</f>
        <v>3</v>
      </c>
      <c r="AS21" s="48">
        <f>8-AS12</f>
        <v>7</v>
      </c>
      <c r="AT21" s="48">
        <f>8-AT12</f>
        <v>4</v>
      </c>
      <c r="AU21" s="48">
        <f>8-AU12</f>
        <v>6</v>
      </c>
      <c r="AV21" s="48">
        <f>8-AV12</f>
        <v>7</v>
      </c>
      <c r="AW21" s="48">
        <f>8-AW12</f>
        <v>3</v>
      </c>
      <c r="AX21" s="48">
        <f>8-AX12</f>
        <v>7</v>
      </c>
      <c r="AY21" s="48">
        <f>8-AY12</f>
        <v>6</v>
      </c>
      <c r="AZ21" s="48">
        <f>8-AZ12</f>
        <v>6</v>
      </c>
      <c r="BA21" s="48">
        <f>8-BA12</f>
        <v>7</v>
      </c>
      <c r="BB21" s="48">
        <f>8-BB12</f>
        <v>6</v>
      </c>
      <c r="BC21" s="48">
        <f>8-BC12</f>
        <v>7</v>
      </c>
      <c r="BD21" s="48">
        <f>8-BD12</f>
        <v>6</v>
      </c>
      <c r="BE21" s="48">
        <f>8-BE12</f>
        <v>7</v>
      </c>
      <c r="BF21" s="48">
        <f>BF12</f>
        <v>269</v>
      </c>
    </row>
    <row r="22" spans="1:58" ht="21.75" thickBot="1" x14ac:dyDescent="0.3">
      <c r="A22" s="17" t="s">
        <v>105</v>
      </c>
      <c r="B22" s="25" t="s">
        <v>106</v>
      </c>
      <c r="C22" s="25" t="s">
        <v>106</v>
      </c>
      <c r="D22" s="18" t="s">
        <v>106</v>
      </c>
      <c r="E22" s="18" t="s">
        <v>106</v>
      </c>
      <c r="F22" s="25" t="s">
        <v>106</v>
      </c>
      <c r="G22" s="25" t="s">
        <v>106</v>
      </c>
      <c r="H22" s="25" t="s">
        <v>106</v>
      </c>
      <c r="I22" s="18" t="s">
        <v>106</v>
      </c>
      <c r="J22" s="18" t="s">
        <v>106</v>
      </c>
      <c r="K22" s="18" t="s">
        <v>106</v>
      </c>
      <c r="L22" s="18" t="s">
        <v>106</v>
      </c>
      <c r="M22" s="25" t="s">
        <v>106</v>
      </c>
      <c r="N22" s="18" t="s">
        <v>106</v>
      </c>
      <c r="O22" s="18" t="s">
        <v>106</v>
      </c>
      <c r="P22" s="18" t="s">
        <v>106</v>
      </c>
      <c r="Q22" s="18" t="s">
        <v>106</v>
      </c>
      <c r="R22" s="18" t="s">
        <v>106</v>
      </c>
      <c r="S22" s="25" t="s">
        <v>106</v>
      </c>
      <c r="T22" s="18" t="s">
        <v>106</v>
      </c>
      <c r="U22" s="18" t="s">
        <v>106</v>
      </c>
      <c r="V22" s="18" t="s">
        <v>106</v>
      </c>
      <c r="W22" s="18" t="s">
        <v>106</v>
      </c>
      <c r="X22" s="18" t="s">
        <v>106</v>
      </c>
      <c r="Y22" s="18" t="s">
        <v>106</v>
      </c>
      <c r="AG22" s="48" t="str">
        <f>AG13</f>
        <v>O6</v>
      </c>
      <c r="AH22" s="48"/>
      <c r="AI22" s="48"/>
      <c r="AJ22" s="48">
        <f>8-AJ13</f>
        <v>4</v>
      </c>
      <c r="AK22" s="48">
        <f>8-AK13</f>
        <v>7</v>
      </c>
      <c r="AL22" s="48">
        <f>8-AL13</f>
        <v>6</v>
      </c>
      <c r="AM22" s="48">
        <f>8-AM13</f>
        <v>5</v>
      </c>
      <c r="AN22" s="48">
        <f>8-AN13</f>
        <v>6</v>
      </c>
      <c r="AO22" s="48">
        <f>8-AO13</f>
        <v>4</v>
      </c>
      <c r="AP22" s="48">
        <f>8-AP13</f>
        <v>7</v>
      </c>
      <c r="AQ22" s="48">
        <f>8-AQ13</f>
        <v>4</v>
      </c>
      <c r="AR22" s="48">
        <f>8-AR13</f>
        <v>7</v>
      </c>
      <c r="AS22" s="48">
        <f>8-AS13</f>
        <v>4</v>
      </c>
      <c r="AT22" s="48">
        <f>8-AT13</f>
        <v>7</v>
      </c>
      <c r="AU22" s="48">
        <f>8-AU13</f>
        <v>6</v>
      </c>
      <c r="AV22" s="48">
        <f>8-AV13</f>
        <v>4</v>
      </c>
      <c r="AW22" s="48">
        <f>8-AW13</f>
        <v>7</v>
      </c>
      <c r="AX22" s="48">
        <f>8-AX13</f>
        <v>4</v>
      </c>
      <c r="AY22" s="48">
        <f>8-AY13</f>
        <v>7</v>
      </c>
      <c r="AZ22" s="48">
        <f>8-AZ13</f>
        <v>6</v>
      </c>
      <c r="BA22" s="48">
        <f>8-BA13</f>
        <v>7</v>
      </c>
      <c r="BB22" s="48">
        <f>8-BB13</f>
        <v>6</v>
      </c>
      <c r="BC22" s="48">
        <f>8-BC13</f>
        <v>7</v>
      </c>
      <c r="BD22" s="48">
        <f>8-BD13</f>
        <v>6</v>
      </c>
      <c r="BE22" s="48">
        <f>8-BE13</f>
        <v>7</v>
      </c>
      <c r="BF22" s="48">
        <f>BF13</f>
        <v>395</v>
      </c>
    </row>
    <row r="23" spans="1:58" ht="21.75" thickBot="1" x14ac:dyDescent="0.3">
      <c r="A23" s="17" t="s">
        <v>107</v>
      </c>
      <c r="B23" s="25" t="s">
        <v>108</v>
      </c>
      <c r="C23" s="25" t="s">
        <v>108</v>
      </c>
      <c r="D23" s="18" t="s">
        <v>108</v>
      </c>
      <c r="E23" s="18" t="s">
        <v>108</v>
      </c>
      <c r="F23" s="25" t="s">
        <v>108</v>
      </c>
      <c r="G23" s="25" t="s">
        <v>108</v>
      </c>
      <c r="H23" s="25" t="s">
        <v>108</v>
      </c>
      <c r="I23" s="18" t="s">
        <v>108</v>
      </c>
      <c r="J23" s="18" t="s">
        <v>108</v>
      </c>
      <c r="K23" s="18" t="s">
        <v>108</v>
      </c>
      <c r="L23" s="18" t="s">
        <v>108</v>
      </c>
      <c r="M23" s="25" t="s">
        <v>108</v>
      </c>
      <c r="N23" s="18" t="s">
        <v>108</v>
      </c>
      <c r="O23" s="18" t="s">
        <v>108</v>
      </c>
      <c r="P23" s="18" t="s">
        <v>108</v>
      </c>
      <c r="Q23" s="18" t="s">
        <v>108</v>
      </c>
      <c r="R23" s="18" t="s">
        <v>108</v>
      </c>
      <c r="S23" s="25" t="s">
        <v>108</v>
      </c>
      <c r="T23" s="18" t="s">
        <v>108</v>
      </c>
      <c r="U23" s="18" t="s">
        <v>108</v>
      </c>
      <c r="V23" s="18" t="s">
        <v>108</v>
      </c>
      <c r="W23" s="18" t="s">
        <v>108</v>
      </c>
      <c r="X23" s="18" t="s">
        <v>108</v>
      </c>
      <c r="Y23" s="18" t="s">
        <v>108</v>
      </c>
      <c r="AG23" s="48" t="str">
        <f>AG14</f>
        <v>O7</v>
      </c>
      <c r="AH23" s="48"/>
      <c r="AI23" s="48"/>
      <c r="AJ23" s="48">
        <f>8-AJ14</f>
        <v>7</v>
      </c>
      <c r="AK23" s="48">
        <f>8-AK14</f>
        <v>4</v>
      </c>
      <c r="AL23" s="48">
        <f>8-AL14</f>
        <v>6</v>
      </c>
      <c r="AM23" s="48">
        <f>8-AM14</f>
        <v>5</v>
      </c>
      <c r="AN23" s="48">
        <f>8-AN14</f>
        <v>7</v>
      </c>
      <c r="AO23" s="48">
        <f>8-AO14</f>
        <v>7</v>
      </c>
      <c r="AP23" s="48">
        <f>8-AP14</f>
        <v>7</v>
      </c>
      <c r="AQ23" s="48">
        <f>8-AQ14</f>
        <v>7</v>
      </c>
      <c r="AR23" s="48">
        <f>8-AR14</f>
        <v>3</v>
      </c>
      <c r="AS23" s="48">
        <f>8-AS14</f>
        <v>7</v>
      </c>
      <c r="AT23" s="48">
        <f>8-AT14</f>
        <v>4</v>
      </c>
      <c r="AU23" s="48">
        <f>8-AU14</f>
        <v>6</v>
      </c>
      <c r="AV23" s="48">
        <f>8-AV14</f>
        <v>7</v>
      </c>
      <c r="AW23" s="48">
        <f>8-AW14</f>
        <v>3</v>
      </c>
      <c r="AX23" s="48">
        <f>8-AX14</f>
        <v>7</v>
      </c>
      <c r="AY23" s="48">
        <f>8-AY14</f>
        <v>6</v>
      </c>
      <c r="AZ23" s="48">
        <f>8-AZ14</f>
        <v>6</v>
      </c>
      <c r="BA23" s="48">
        <f>8-BA14</f>
        <v>7</v>
      </c>
      <c r="BB23" s="48">
        <f>8-BB14</f>
        <v>7</v>
      </c>
      <c r="BC23" s="48">
        <f>8-BC14</f>
        <v>7</v>
      </c>
      <c r="BD23" s="48">
        <f>8-BD14</f>
        <v>7</v>
      </c>
      <c r="BE23" s="48">
        <f>8-BE14</f>
        <v>7</v>
      </c>
      <c r="BF23" s="48">
        <f>BF14</f>
        <v>449</v>
      </c>
    </row>
    <row r="24" spans="1:58" ht="19.5" thickBot="1" x14ac:dyDescent="0.3">
      <c r="A24" s="13"/>
    </row>
    <row r="25" spans="1:58" ht="15.75" thickBot="1" x14ac:dyDescent="0.3">
      <c r="A25" s="17" t="s">
        <v>109</v>
      </c>
      <c r="B25" s="24" t="s">
        <v>55</v>
      </c>
      <c r="C25" s="24" t="s">
        <v>56</v>
      </c>
      <c r="D25" s="17" t="s">
        <v>57</v>
      </c>
      <c r="E25" s="17" t="s">
        <v>58</v>
      </c>
      <c r="F25" s="24" t="s">
        <v>59</v>
      </c>
      <c r="G25" s="24" t="s">
        <v>60</v>
      </c>
      <c r="H25" s="24" t="s">
        <v>61</v>
      </c>
      <c r="I25" s="17" t="s">
        <v>62</v>
      </c>
      <c r="J25" s="17" t="s">
        <v>63</v>
      </c>
      <c r="K25" s="17" t="s">
        <v>64</v>
      </c>
      <c r="L25" s="17" t="s">
        <v>65</v>
      </c>
      <c r="M25" s="24" t="s">
        <v>66</v>
      </c>
      <c r="N25" s="17" t="s">
        <v>67</v>
      </c>
      <c r="O25" s="17" t="s">
        <v>68</v>
      </c>
      <c r="P25" s="17" t="s">
        <v>69</v>
      </c>
      <c r="Q25" s="17" t="s">
        <v>70</v>
      </c>
      <c r="R25" s="17" t="s">
        <v>71</v>
      </c>
      <c r="S25" s="24" t="s">
        <v>72</v>
      </c>
      <c r="T25" s="17" t="s">
        <v>73</v>
      </c>
      <c r="U25" s="17" t="s">
        <v>74</v>
      </c>
      <c r="V25" s="17" t="s">
        <v>75</v>
      </c>
      <c r="W25" s="17" t="s">
        <v>76</v>
      </c>
      <c r="X25" s="17" t="s">
        <v>77</v>
      </c>
      <c r="Y25" s="17" t="s">
        <v>78</v>
      </c>
    </row>
    <row r="26" spans="1:58" ht="15.75" thickBot="1" x14ac:dyDescent="0.3">
      <c r="A26" s="17" t="s">
        <v>88</v>
      </c>
      <c r="B26" s="28">
        <v>15</v>
      </c>
      <c r="C26" s="28">
        <v>59</v>
      </c>
      <c r="D26" s="18">
        <v>6</v>
      </c>
      <c r="E26" s="18">
        <v>6</v>
      </c>
      <c r="F26" s="28">
        <v>27</v>
      </c>
      <c r="G26" s="28">
        <v>153</v>
      </c>
      <c r="H26" s="28">
        <v>332</v>
      </c>
      <c r="I26" s="18">
        <v>6</v>
      </c>
      <c r="J26" s="18">
        <v>6</v>
      </c>
      <c r="K26" s="18">
        <v>6</v>
      </c>
      <c r="L26" s="18">
        <v>6</v>
      </c>
      <c r="M26" s="28">
        <v>9</v>
      </c>
      <c r="N26" s="18">
        <v>6</v>
      </c>
      <c r="O26" s="18">
        <v>6</v>
      </c>
      <c r="P26" s="18">
        <v>6</v>
      </c>
      <c r="Q26" s="18">
        <v>6</v>
      </c>
      <c r="R26" s="18">
        <v>6</v>
      </c>
      <c r="S26" s="28">
        <v>231</v>
      </c>
      <c r="T26" s="18">
        <v>6</v>
      </c>
      <c r="U26" s="18">
        <v>6</v>
      </c>
      <c r="V26" s="18">
        <v>6</v>
      </c>
      <c r="W26" s="18">
        <v>6</v>
      </c>
      <c r="X26" s="18">
        <v>6</v>
      </c>
      <c r="Y26" s="18">
        <v>6</v>
      </c>
    </row>
    <row r="27" spans="1:58" ht="15.75" thickBot="1" x14ac:dyDescent="0.3">
      <c r="A27" s="17" t="s">
        <v>97</v>
      </c>
      <c r="B27" s="25">
        <v>5</v>
      </c>
      <c r="C27" s="25">
        <v>5</v>
      </c>
      <c r="D27" s="18">
        <v>5</v>
      </c>
      <c r="E27" s="18">
        <v>5</v>
      </c>
      <c r="F27" s="25">
        <v>5</v>
      </c>
      <c r="G27" s="25">
        <v>5</v>
      </c>
      <c r="H27" s="25">
        <v>5</v>
      </c>
      <c r="I27" s="18">
        <v>5</v>
      </c>
      <c r="J27" s="18">
        <v>5</v>
      </c>
      <c r="K27" s="18">
        <v>5</v>
      </c>
      <c r="L27" s="18">
        <v>5</v>
      </c>
      <c r="M27" s="25">
        <v>5</v>
      </c>
      <c r="N27" s="18">
        <v>5</v>
      </c>
      <c r="O27" s="18">
        <v>5</v>
      </c>
      <c r="P27" s="18">
        <v>5</v>
      </c>
      <c r="Q27" s="18">
        <v>5</v>
      </c>
      <c r="R27" s="18">
        <v>5</v>
      </c>
      <c r="S27" s="25">
        <v>5</v>
      </c>
      <c r="T27" s="18">
        <v>5</v>
      </c>
      <c r="U27" s="18">
        <v>5</v>
      </c>
      <c r="V27" s="18">
        <v>5</v>
      </c>
      <c r="W27" s="18">
        <v>5</v>
      </c>
      <c r="X27" s="18">
        <v>5</v>
      </c>
      <c r="Y27" s="18">
        <v>5</v>
      </c>
    </row>
    <row r="28" spans="1:58" ht="15.75" thickBot="1" x14ac:dyDescent="0.3">
      <c r="A28" s="17" t="s">
        <v>99</v>
      </c>
      <c r="B28" s="25">
        <v>4</v>
      </c>
      <c r="C28" s="25">
        <v>4</v>
      </c>
      <c r="D28" s="18">
        <v>4</v>
      </c>
      <c r="E28" s="18">
        <v>4</v>
      </c>
      <c r="F28" s="25">
        <v>4</v>
      </c>
      <c r="G28" s="25">
        <v>4</v>
      </c>
      <c r="H28" s="25">
        <v>4</v>
      </c>
      <c r="I28" s="18">
        <v>4</v>
      </c>
      <c r="J28" s="18">
        <v>4</v>
      </c>
      <c r="K28" s="18">
        <v>4</v>
      </c>
      <c r="L28" s="18">
        <v>4</v>
      </c>
      <c r="M28" s="25">
        <v>4</v>
      </c>
      <c r="N28" s="18">
        <v>4</v>
      </c>
      <c r="O28" s="18">
        <v>4</v>
      </c>
      <c r="P28" s="18">
        <v>4</v>
      </c>
      <c r="Q28" s="18">
        <v>4</v>
      </c>
      <c r="R28" s="18">
        <v>4</v>
      </c>
      <c r="S28" s="25">
        <v>4</v>
      </c>
      <c r="T28" s="18">
        <v>4</v>
      </c>
      <c r="U28" s="18">
        <v>4</v>
      </c>
      <c r="V28" s="18">
        <v>4</v>
      </c>
      <c r="W28" s="18">
        <v>4</v>
      </c>
      <c r="X28" s="18">
        <v>4</v>
      </c>
      <c r="Y28" s="18">
        <v>4</v>
      </c>
    </row>
    <row r="29" spans="1:58" ht="15.75" thickBot="1" x14ac:dyDescent="0.3">
      <c r="A29" s="17" t="s">
        <v>101</v>
      </c>
      <c r="B29" s="25">
        <v>3</v>
      </c>
      <c r="C29" s="25">
        <v>3</v>
      </c>
      <c r="D29" s="18">
        <v>3</v>
      </c>
      <c r="E29" s="18">
        <v>3</v>
      </c>
      <c r="F29" s="25">
        <v>3</v>
      </c>
      <c r="G29" s="25">
        <v>3</v>
      </c>
      <c r="H29" s="25">
        <v>3</v>
      </c>
      <c r="I29" s="18">
        <v>3</v>
      </c>
      <c r="J29" s="18">
        <v>3</v>
      </c>
      <c r="K29" s="18">
        <v>3</v>
      </c>
      <c r="L29" s="18">
        <v>3</v>
      </c>
      <c r="M29" s="25">
        <v>3</v>
      </c>
      <c r="N29" s="18">
        <v>3</v>
      </c>
      <c r="O29" s="18">
        <v>3</v>
      </c>
      <c r="P29" s="18">
        <v>3</v>
      </c>
      <c r="Q29" s="18">
        <v>3</v>
      </c>
      <c r="R29" s="18">
        <v>3</v>
      </c>
      <c r="S29" s="25">
        <v>3</v>
      </c>
      <c r="T29" s="18">
        <v>3</v>
      </c>
      <c r="U29" s="18">
        <v>3</v>
      </c>
      <c r="V29" s="18">
        <v>3</v>
      </c>
      <c r="W29" s="18">
        <v>3</v>
      </c>
      <c r="X29" s="18">
        <v>3</v>
      </c>
      <c r="Y29" s="18">
        <v>3</v>
      </c>
    </row>
    <row r="30" spans="1:58" ht="15.75" thickBot="1" x14ac:dyDescent="0.3">
      <c r="A30" s="17" t="s">
        <v>103</v>
      </c>
      <c r="B30" s="25">
        <v>2</v>
      </c>
      <c r="C30" s="25">
        <v>2</v>
      </c>
      <c r="D30" s="18">
        <v>2</v>
      </c>
      <c r="E30" s="18">
        <v>2</v>
      </c>
      <c r="F30" s="25">
        <v>2</v>
      </c>
      <c r="G30" s="25">
        <v>2</v>
      </c>
      <c r="H30" s="25">
        <v>2</v>
      </c>
      <c r="I30" s="18">
        <v>2</v>
      </c>
      <c r="J30" s="18">
        <v>2</v>
      </c>
      <c r="K30" s="18">
        <v>2</v>
      </c>
      <c r="L30" s="18">
        <v>2</v>
      </c>
      <c r="M30" s="25">
        <v>2</v>
      </c>
      <c r="N30" s="18">
        <v>2</v>
      </c>
      <c r="O30" s="18">
        <v>2</v>
      </c>
      <c r="P30" s="18">
        <v>2</v>
      </c>
      <c r="Q30" s="18">
        <v>2</v>
      </c>
      <c r="R30" s="18">
        <v>2</v>
      </c>
      <c r="S30" s="25">
        <v>2</v>
      </c>
      <c r="T30" s="18">
        <v>2</v>
      </c>
      <c r="U30" s="18">
        <v>2</v>
      </c>
      <c r="V30" s="18">
        <v>2</v>
      </c>
      <c r="W30" s="18">
        <v>2</v>
      </c>
      <c r="X30" s="18">
        <v>2</v>
      </c>
      <c r="Y30" s="18">
        <v>2</v>
      </c>
    </row>
    <row r="31" spans="1:58" ht="15.75" thickBot="1" x14ac:dyDescent="0.3">
      <c r="A31" s="17" t="s">
        <v>105</v>
      </c>
      <c r="B31" s="25">
        <v>1</v>
      </c>
      <c r="C31" s="25">
        <v>1</v>
      </c>
      <c r="D31" s="18">
        <v>1</v>
      </c>
      <c r="E31" s="18">
        <v>1</v>
      </c>
      <c r="F31" s="25">
        <v>1</v>
      </c>
      <c r="G31" s="25">
        <v>1</v>
      </c>
      <c r="H31" s="25">
        <v>1</v>
      </c>
      <c r="I31" s="18">
        <v>1</v>
      </c>
      <c r="J31" s="18">
        <v>1</v>
      </c>
      <c r="K31" s="18">
        <v>1</v>
      </c>
      <c r="L31" s="18">
        <v>1</v>
      </c>
      <c r="M31" s="25">
        <v>1</v>
      </c>
      <c r="N31" s="18">
        <v>1</v>
      </c>
      <c r="O31" s="18">
        <v>1</v>
      </c>
      <c r="P31" s="18">
        <v>1</v>
      </c>
      <c r="Q31" s="18">
        <v>1</v>
      </c>
      <c r="R31" s="18">
        <v>1</v>
      </c>
      <c r="S31" s="25">
        <v>1</v>
      </c>
      <c r="T31" s="18">
        <v>1</v>
      </c>
      <c r="U31" s="18">
        <v>1</v>
      </c>
      <c r="V31" s="18">
        <v>1</v>
      </c>
      <c r="W31" s="18">
        <v>1</v>
      </c>
      <c r="X31" s="18">
        <v>1</v>
      </c>
      <c r="Y31" s="18">
        <v>1</v>
      </c>
    </row>
    <row r="32" spans="1:58" ht="15.75" thickBot="1" x14ac:dyDescent="0.3">
      <c r="A32" s="17" t="s">
        <v>107</v>
      </c>
      <c r="B32" s="25">
        <v>0</v>
      </c>
      <c r="C32" s="25">
        <v>0</v>
      </c>
      <c r="D32" s="18">
        <v>0</v>
      </c>
      <c r="E32" s="18">
        <v>0</v>
      </c>
      <c r="F32" s="25">
        <v>0</v>
      </c>
      <c r="G32" s="25">
        <v>0</v>
      </c>
      <c r="H32" s="25">
        <v>0</v>
      </c>
      <c r="I32" s="18">
        <v>0</v>
      </c>
      <c r="J32" s="18">
        <v>0</v>
      </c>
      <c r="K32" s="18">
        <v>0</v>
      </c>
      <c r="L32" s="18">
        <v>0</v>
      </c>
      <c r="M32" s="25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25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</row>
    <row r="33" spans="1:29" ht="19.5" thickBot="1" x14ac:dyDescent="0.3">
      <c r="A33" s="13"/>
    </row>
    <row r="34" spans="1:29" ht="15.75" thickBot="1" x14ac:dyDescent="0.3">
      <c r="A34" s="17" t="s">
        <v>110</v>
      </c>
      <c r="B34" s="24" t="s">
        <v>55</v>
      </c>
      <c r="C34" s="24" t="s">
        <v>56</v>
      </c>
      <c r="D34" s="17" t="s">
        <v>57</v>
      </c>
      <c r="E34" s="17" t="s">
        <v>58</v>
      </c>
      <c r="F34" s="24" t="s">
        <v>59</v>
      </c>
      <c r="G34" s="24" t="s">
        <v>60</v>
      </c>
      <c r="H34" s="24" t="s">
        <v>61</v>
      </c>
      <c r="I34" s="17" t="s">
        <v>62</v>
      </c>
      <c r="J34" s="17" t="s">
        <v>63</v>
      </c>
      <c r="K34" s="17" t="s">
        <v>64</v>
      </c>
      <c r="L34" s="17" t="s">
        <v>65</v>
      </c>
      <c r="M34" s="24" t="s">
        <v>66</v>
      </c>
      <c r="N34" s="17" t="s">
        <v>67</v>
      </c>
      <c r="O34" s="17" t="s">
        <v>68</v>
      </c>
      <c r="P34" s="17" t="s">
        <v>69</v>
      </c>
      <c r="Q34" s="17" t="s">
        <v>70</v>
      </c>
      <c r="R34" s="17" t="s">
        <v>71</v>
      </c>
      <c r="S34" s="24" t="s">
        <v>72</v>
      </c>
      <c r="T34" s="17" t="s">
        <v>73</v>
      </c>
      <c r="U34" s="17" t="s">
        <v>74</v>
      </c>
      <c r="V34" s="17" t="s">
        <v>75</v>
      </c>
      <c r="W34" s="17" t="s">
        <v>76</v>
      </c>
      <c r="X34" s="17" t="s">
        <v>77</v>
      </c>
      <c r="Y34" s="17" t="s">
        <v>78</v>
      </c>
      <c r="Z34" s="17" t="s">
        <v>111</v>
      </c>
      <c r="AA34" s="17" t="s">
        <v>112</v>
      </c>
      <c r="AB34" s="17" t="s">
        <v>7</v>
      </c>
      <c r="AC34" s="17" t="s">
        <v>113</v>
      </c>
    </row>
    <row r="35" spans="1:29" ht="15.75" thickBot="1" x14ac:dyDescent="0.3">
      <c r="A35" s="17" t="s">
        <v>80</v>
      </c>
      <c r="B35" s="25">
        <v>15</v>
      </c>
      <c r="C35" s="25">
        <v>3</v>
      </c>
      <c r="D35" s="18">
        <v>3</v>
      </c>
      <c r="E35" s="18">
        <v>6</v>
      </c>
      <c r="F35" s="25">
        <v>5</v>
      </c>
      <c r="G35" s="25">
        <v>4</v>
      </c>
      <c r="H35" s="25">
        <v>5</v>
      </c>
      <c r="I35" s="18">
        <v>3</v>
      </c>
      <c r="J35" s="18">
        <v>0</v>
      </c>
      <c r="K35" s="18">
        <v>3</v>
      </c>
      <c r="L35" s="18">
        <v>6</v>
      </c>
      <c r="M35" s="25">
        <v>3</v>
      </c>
      <c r="N35" s="18">
        <v>3</v>
      </c>
      <c r="O35" s="18">
        <v>6</v>
      </c>
      <c r="P35" s="18">
        <v>3</v>
      </c>
      <c r="Q35" s="18">
        <v>6</v>
      </c>
      <c r="R35" s="18">
        <v>3</v>
      </c>
      <c r="S35" s="25">
        <v>5</v>
      </c>
      <c r="T35" s="18">
        <v>5</v>
      </c>
      <c r="U35" s="18">
        <v>6</v>
      </c>
      <c r="V35" s="18">
        <v>5</v>
      </c>
      <c r="W35" s="18">
        <v>6</v>
      </c>
      <c r="X35" s="18">
        <v>5</v>
      </c>
      <c r="Y35" s="18">
        <v>6</v>
      </c>
      <c r="Z35" s="18">
        <v>115</v>
      </c>
      <c r="AA35" s="18">
        <v>115</v>
      </c>
      <c r="AB35" s="18">
        <v>0</v>
      </c>
      <c r="AC35" s="18">
        <v>0</v>
      </c>
    </row>
    <row r="36" spans="1:29" ht="15.75" thickBot="1" x14ac:dyDescent="0.3">
      <c r="A36" s="17" t="s">
        <v>81</v>
      </c>
      <c r="B36" s="25">
        <v>5</v>
      </c>
      <c r="C36" s="25">
        <v>59</v>
      </c>
      <c r="D36" s="18">
        <v>3</v>
      </c>
      <c r="E36" s="18">
        <v>6</v>
      </c>
      <c r="F36" s="25">
        <v>5</v>
      </c>
      <c r="G36" s="25">
        <v>4</v>
      </c>
      <c r="H36" s="25">
        <v>5</v>
      </c>
      <c r="I36" s="18">
        <v>3</v>
      </c>
      <c r="J36" s="18">
        <v>6</v>
      </c>
      <c r="K36" s="18">
        <v>3</v>
      </c>
      <c r="L36" s="18">
        <v>6</v>
      </c>
      <c r="M36" s="25">
        <v>3</v>
      </c>
      <c r="N36" s="18">
        <v>6</v>
      </c>
      <c r="O36" s="18">
        <v>5</v>
      </c>
      <c r="P36" s="18">
        <v>3</v>
      </c>
      <c r="Q36" s="18">
        <v>6</v>
      </c>
      <c r="R36" s="18">
        <v>3</v>
      </c>
      <c r="S36" s="25">
        <v>5</v>
      </c>
      <c r="T36" s="18">
        <v>5</v>
      </c>
      <c r="U36" s="18">
        <v>6</v>
      </c>
      <c r="V36" s="18">
        <v>5</v>
      </c>
      <c r="W36" s="18">
        <v>6</v>
      </c>
      <c r="X36" s="18">
        <v>5</v>
      </c>
      <c r="Y36" s="18">
        <v>6</v>
      </c>
      <c r="Z36" s="18">
        <v>169</v>
      </c>
      <c r="AA36" s="18">
        <v>169</v>
      </c>
      <c r="AB36" s="18">
        <v>0</v>
      </c>
      <c r="AC36" s="18">
        <v>0</v>
      </c>
    </row>
    <row r="37" spans="1:29" ht="15.75" thickBot="1" x14ac:dyDescent="0.3">
      <c r="A37" s="17" t="s">
        <v>82</v>
      </c>
      <c r="B37" s="25">
        <v>5</v>
      </c>
      <c r="C37" s="25">
        <v>59</v>
      </c>
      <c r="D37" s="18">
        <v>3</v>
      </c>
      <c r="E37" s="18">
        <v>3</v>
      </c>
      <c r="F37" s="25">
        <v>27</v>
      </c>
      <c r="G37" s="25">
        <v>4</v>
      </c>
      <c r="H37" s="25">
        <v>5</v>
      </c>
      <c r="I37" s="18">
        <v>3</v>
      </c>
      <c r="J37" s="18">
        <v>6</v>
      </c>
      <c r="K37" s="18">
        <v>3</v>
      </c>
      <c r="L37" s="18">
        <v>2</v>
      </c>
      <c r="M37" s="25">
        <v>9</v>
      </c>
      <c r="N37" s="18">
        <v>3</v>
      </c>
      <c r="O37" s="18">
        <v>5</v>
      </c>
      <c r="P37" s="18">
        <v>6</v>
      </c>
      <c r="Q37" s="18">
        <v>2</v>
      </c>
      <c r="R37" s="18">
        <v>6</v>
      </c>
      <c r="S37" s="25">
        <v>5</v>
      </c>
      <c r="T37" s="18">
        <v>5</v>
      </c>
      <c r="U37" s="18">
        <v>6</v>
      </c>
      <c r="V37" s="18">
        <v>5</v>
      </c>
      <c r="W37" s="18">
        <v>6</v>
      </c>
      <c r="X37" s="18">
        <v>5</v>
      </c>
      <c r="Y37" s="18">
        <v>6</v>
      </c>
      <c r="Z37" s="18">
        <v>189</v>
      </c>
      <c r="AA37" s="18">
        <v>189</v>
      </c>
      <c r="AB37" s="18">
        <v>0</v>
      </c>
      <c r="AC37" s="18">
        <v>0</v>
      </c>
    </row>
    <row r="38" spans="1:29" ht="15.75" thickBot="1" x14ac:dyDescent="0.3">
      <c r="A38" s="17" t="s">
        <v>83</v>
      </c>
      <c r="B38" s="25">
        <v>5</v>
      </c>
      <c r="C38" s="25">
        <v>3</v>
      </c>
      <c r="D38" s="18">
        <v>6</v>
      </c>
      <c r="E38" s="18">
        <v>3</v>
      </c>
      <c r="F38" s="25">
        <v>5</v>
      </c>
      <c r="G38" s="25">
        <v>153</v>
      </c>
      <c r="H38" s="25">
        <v>5</v>
      </c>
      <c r="I38" s="18">
        <v>6</v>
      </c>
      <c r="J38" s="18">
        <v>6</v>
      </c>
      <c r="K38" s="18">
        <v>6</v>
      </c>
      <c r="L38" s="18">
        <v>6</v>
      </c>
      <c r="M38" s="25">
        <v>3</v>
      </c>
      <c r="N38" s="18">
        <v>6</v>
      </c>
      <c r="O38" s="18">
        <v>5</v>
      </c>
      <c r="P38" s="18">
        <v>3</v>
      </c>
      <c r="Q38" s="18">
        <v>6</v>
      </c>
      <c r="R38" s="18">
        <v>3</v>
      </c>
      <c r="S38" s="25">
        <v>5</v>
      </c>
      <c r="T38" s="18">
        <v>6</v>
      </c>
      <c r="U38" s="18">
        <v>6</v>
      </c>
      <c r="V38" s="18">
        <v>5</v>
      </c>
      <c r="W38" s="18">
        <v>6</v>
      </c>
      <c r="X38" s="18">
        <v>5</v>
      </c>
      <c r="Y38" s="18">
        <v>6</v>
      </c>
      <c r="Z38" s="18">
        <v>269</v>
      </c>
      <c r="AA38" s="18">
        <v>269</v>
      </c>
      <c r="AB38" s="18">
        <v>0</v>
      </c>
      <c r="AC38" s="18">
        <v>0</v>
      </c>
    </row>
    <row r="39" spans="1:29" ht="15.75" thickBot="1" x14ac:dyDescent="0.3">
      <c r="A39" s="17" t="s">
        <v>84</v>
      </c>
      <c r="B39" s="25">
        <v>5</v>
      </c>
      <c r="C39" s="25">
        <v>3</v>
      </c>
      <c r="D39" s="18">
        <v>6</v>
      </c>
      <c r="E39" s="18">
        <v>3</v>
      </c>
      <c r="F39" s="25">
        <v>5</v>
      </c>
      <c r="G39" s="25">
        <v>153</v>
      </c>
      <c r="H39" s="25">
        <v>5</v>
      </c>
      <c r="I39" s="18">
        <v>6</v>
      </c>
      <c r="J39" s="18">
        <v>6</v>
      </c>
      <c r="K39" s="18">
        <v>6</v>
      </c>
      <c r="L39" s="18">
        <v>2</v>
      </c>
      <c r="M39" s="25">
        <v>9</v>
      </c>
      <c r="N39" s="18">
        <v>3</v>
      </c>
      <c r="O39" s="18">
        <v>5</v>
      </c>
      <c r="P39" s="18">
        <v>6</v>
      </c>
      <c r="Q39" s="18">
        <v>2</v>
      </c>
      <c r="R39" s="18">
        <v>6</v>
      </c>
      <c r="S39" s="25">
        <v>5</v>
      </c>
      <c r="T39" s="18">
        <v>5</v>
      </c>
      <c r="U39" s="18">
        <v>6</v>
      </c>
      <c r="V39" s="18">
        <v>5</v>
      </c>
      <c r="W39" s="18">
        <v>6</v>
      </c>
      <c r="X39" s="18">
        <v>5</v>
      </c>
      <c r="Y39" s="18">
        <v>6</v>
      </c>
      <c r="Z39" s="18">
        <v>269</v>
      </c>
      <c r="AA39" s="18">
        <v>269</v>
      </c>
      <c r="AB39" s="18">
        <v>0</v>
      </c>
      <c r="AC39" s="18">
        <v>0</v>
      </c>
    </row>
    <row r="40" spans="1:29" ht="15.75" thickBot="1" x14ac:dyDescent="0.3">
      <c r="A40" s="17" t="s">
        <v>85</v>
      </c>
      <c r="B40" s="25">
        <v>5</v>
      </c>
      <c r="C40" s="25">
        <v>59</v>
      </c>
      <c r="D40" s="18">
        <v>3</v>
      </c>
      <c r="E40" s="18">
        <v>6</v>
      </c>
      <c r="F40" s="25">
        <v>5</v>
      </c>
      <c r="G40" s="25">
        <v>4</v>
      </c>
      <c r="H40" s="25">
        <v>5</v>
      </c>
      <c r="I40" s="18">
        <v>3</v>
      </c>
      <c r="J40" s="18">
        <v>6</v>
      </c>
      <c r="K40" s="18">
        <v>3</v>
      </c>
      <c r="L40" s="18">
        <v>6</v>
      </c>
      <c r="M40" s="25">
        <v>3</v>
      </c>
      <c r="N40" s="18">
        <v>6</v>
      </c>
      <c r="O40" s="18">
        <v>5</v>
      </c>
      <c r="P40" s="18">
        <v>3</v>
      </c>
      <c r="Q40" s="18">
        <v>6</v>
      </c>
      <c r="R40" s="18">
        <v>3</v>
      </c>
      <c r="S40" s="25">
        <v>231</v>
      </c>
      <c r="T40" s="18">
        <v>5</v>
      </c>
      <c r="U40" s="18">
        <v>6</v>
      </c>
      <c r="V40" s="18">
        <v>5</v>
      </c>
      <c r="W40" s="18">
        <v>6</v>
      </c>
      <c r="X40" s="18">
        <v>5</v>
      </c>
      <c r="Y40" s="18">
        <v>6</v>
      </c>
      <c r="Z40" s="18">
        <v>395</v>
      </c>
      <c r="AA40" s="18">
        <v>395</v>
      </c>
      <c r="AB40" s="18">
        <v>0</v>
      </c>
      <c r="AC40" s="18">
        <v>0</v>
      </c>
    </row>
    <row r="41" spans="1:29" ht="15.75" thickBot="1" x14ac:dyDescent="0.3">
      <c r="A41" s="17" t="s">
        <v>86</v>
      </c>
      <c r="B41" s="25">
        <v>5</v>
      </c>
      <c r="C41" s="25">
        <v>3</v>
      </c>
      <c r="D41" s="18">
        <v>6</v>
      </c>
      <c r="E41" s="18">
        <v>3</v>
      </c>
      <c r="F41" s="25">
        <v>5</v>
      </c>
      <c r="G41" s="25">
        <v>4</v>
      </c>
      <c r="H41" s="25">
        <v>332</v>
      </c>
      <c r="I41" s="18">
        <v>6</v>
      </c>
      <c r="J41" s="18">
        <v>6</v>
      </c>
      <c r="K41" s="18">
        <v>6</v>
      </c>
      <c r="L41" s="18">
        <v>2</v>
      </c>
      <c r="M41" s="25">
        <v>9</v>
      </c>
      <c r="N41" s="18">
        <v>3</v>
      </c>
      <c r="O41" s="18">
        <v>5</v>
      </c>
      <c r="P41" s="18">
        <v>6</v>
      </c>
      <c r="Q41" s="18">
        <v>2</v>
      </c>
      <c r="R41" s="18">
        <v>6</v>
      </c>
      <c r="S41" s="25">
        <v>5</v>
      </c>
      <c r="T41" s="18">
        <v>5</v>
      </c>
      <c r="U41" s="18">
        <v>6</v>
      </c>
      <c r="V41" s="18">
        <v>6</v>
      </c>
      <c r="W41" s="18">
        <v>6</v>
      </c>
      <c r="X41" s="18">
        <v>6</v>
      </c>
      <c r="Y41" s="18">
        <v>6</v>
      </c>
      <c r="Z41" s="18">
        <v>449</v>
      </c>
      <c r="AA41" s="18">
        <v>449</v>
      </c>
      <c r="AB41" s="18">
        <v>0</v>
      </c>
      <c r="AC41" s="18">
        <v>0</v>
      </c>
    </row>
    <row r="42" spans="1:29" ht="15.75" thickBot="1" x14ac:dyDescent="0.3"/>
    <row r="43" spans="1:29" ht="15.75" thickBot="1" x14ac:dyDescent="0.3">
      <c r="A43" s="19" t="s">
        <v>114</v>
      </c>
      <c r="B43" s="26">
        <v>928</v>
      </c>
    </row>
    <row r="44" spans="1:29" ht="15.75" thickBot="1" x14ac:dyDescent="0.3">
      <c r="A44" s="19" t="s">
        <v>115</v>
      </c>
      <c r="B44" s="26">
        <v>0</v>
      </c>
    </row>
    <row r="45" spans="1:29" ht="21.75" thickBot="1" x14ac:dyDescent="0.3">
      <c r="A45" s="19" t="s">
        <v>116</v>
      </c>
      <c r="B45" s="26">
        <v>1855</v>
      </c>
    </row>
    <row r="46" spans="1:29" ht="21.75" thickBot="1" x14ac:dyDescent="0.3">
      <c r="A46" s="19" t="s">
        <v>117</v>
      </c>
      <c r="B46" s="26">
        <v>1855</v>
      </c>
    </row>
    <row r="47" spans="1:29" ht="32.25" thickBot="1" x14ac:dyDescent="0.3">
      <c r="A47" s="19" t="s">
        <v>118</v>
      </c>
      <c r="B47" s="26">
        <v>0</v>
      </c>
    </row>
    <row r="48" spans="1:29" ht="32.25" thickBot="1" x14ac:dyDescent="0.3">
      <c r="A48" s="19" t="s">
        <v>119</v>
      </c>
      <c r="B48" s="26"/>
    </row>
    <row r="49" spans="1:2" ht="32.25" thickBot="1" x14ac:dyDescent="0.3">
      <c r="A49" s="19" t="s">
        <v>120</v>
      </c>
      <c r="B49" s="26"/>
    </row>
    <row r="50" spans="1:2" ht="21.75" thickBot="1" x14ac:dyDescent="0.3">
      <c r="A50" s="19" t="s">
        <v>121</v>
      </c>
      <c r="B50" s="26">
        <v>0</v>
      </c>
    </row>
    <row r="52" spans="1:2" x14ac:dyDescent="0.25">
      <c r="A52" s="11" t="s">
        <v>122</v>
      </c>
    </row>
    <row r="54" spans="1:2" x14ac:dyDescent="0.25">
      <c r="A54" s="21" t="s">
        <v>123</v>
      </c>
    </row>
    <row r="55" spans="1:2" x14ac:dyDescent="0.25">
      <c r="A55" s="21" t="s">
        <v>124</v>
      </c>
    </row>
  </sheetData>
  <hyperlinks>
    <hyperlink ref="A52" r:id="rId1" display="https://miau.my-x.hu/myx-free/coco/test/864090220231106193342.html" xr:uid="{6DFDEFB5-A47E-436B-BFB7-A123656C9602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1DD89-1A2E-4E4A-87C5-71A2446CECEB}">
  <dimension ref="A1:AE55"/>
  <sheetViews>
    <sheetView topLeftCell="J20" workbookViewId="0">
      <selection activeCell="D44" sqref="D44"/>
    </sheetView>
  </sheetViews>
  <sheetFormatPr defaultRowHeight="15" x14ac:dyDescent="0.25"/>
  <sheetData>
    <row r="1" spans="1:19" ht="18.75" x14ac:dyDescent="0.25">
      <c r="A1" s="13"/>
    </row>
    <row r="2" spans="1:19" x14ac:dyDescent="0.25">
      <c r="A2" s="14"/>
    </row>
    <row r="5" spans="1:19" ht="31.5" x14ac:dyDescent="0.25">
      <c r="A5" s="15" t="s">
        <v>47</v>
      </c>
      <c r="B5" s="16">
        <v>8640448</v>
      </c>
      <c r="C5" s="15" t="s">
        <v>48</v>
      </c>
      <c r="D5" s="16">
        <v>7</v>
      </c>
      <c r="E5" s="15" t="s">
        <v>49</v>
      </c>
      <c r="F5" s="16">
        <v>17</v>
      </c>
      <c r="G5" s="15" t="s">
        <v>50</v>
      </c>
      <c r="H5" s="16">
        <v>7</v>
      </c>
      <c r="I5" s="15" t="s">
        <v>51</v>
      </c>
      <c r="J5" s="16">
        <v>0</v>
      </c>
      <c r="K5" s="15" t="s">
        <v>52</v>
      </c>
      <c r="L5" s="16" t="s">
        <v>148</v>
      </c>
    </row>
    <row r="6" spans="1:19" ht="19.5" thickBot="1" x14ac:dyDescent="0.3">
      <c r="A6" s="13"/>
    </row>
    <row r="7" spans="1:19" ht="15.75" thickBot="1" x14ac:dyDescent="0.3">
      <c r="A7" s="17" t="s">
        <v>54</v>
      </c>
      <c r="B7" s="17" t="s">
        <v>55</v>
      </c>
      <c r="C7" s="17" t="s">
        <v>56</v>
      </c>
      <c r="D7" s="17" t="s">
        <v>57</v>
      </c>
      <c r="E7" s="17" t="s">
        <v>58</v>
      </c>
      <c r="F7" s="17" t="s">
        <v>59</v>
      </c>
      <c r="G7" s="17" t="s">
        <v>60</v>
      </c>
      <c r="H7" s="17" t="s">
        <v>61</v>
      </c>
      <c r="I7" s="17" t="s">
        <v>62</v>
      </c>
      <c r="J7" s="17" t="s">
        <v>63</v>
      </c>
      <c r="K7" s="17" t="s">
        <v>64</v>
      </c>
      <c r="L7" s="17" t="s">
        <v>65</v>
      </c>
      <c r="M7" s="17" t="s">
        <v>66</v>
      </c>
      <c r="N7" s="17" t="s">
        <v>67</v>
      </c>
      <c r="O7" s="17" t="s">
        <v>68</v>
      </c>
      <c r="P7" s="17" t="s">
        <v>69</v>
      </c>
      <c r="Q7" s="17" t="s">
        <v>70</v>
      </c>
      <c r="R7" s="17" t="s">
        <v>71</v>
      </c>
      <c r="S7" s="17" t="s">
        <v>126</v>
      </c>
    </row>
    <row r="8" spans="1:19" ht="15.75" thickBot="1" x14ac:dyDescent="0.3">
      <c r="A8" s="17" t="s">
        <v>80</v>
      </c>
      <c r="B8" s="18">
        <v>4</v>
      </c>
      <c r="C8" s="18">
        <v>1</v>
      </c>
      <c r="D8" s="18">
        <v>4</v>
      </c>
      <c r="E8" s="18">
        <v>7</v>
      </c>
      <c r="F8" s="18">
        <v>4</v>
      </c>
      <c r="G8" s="18">
        <v>1</v>
      </c>
      <c r="H8" s="18">
        <v>4</v>
      </c>
      <c r="I8" s="18">
        <v>1</v>
      </c>
      <c r="J8" s="18">
        <v>4</v>
      </c>
      <c r="K8" s="18">
        <v>1</v>
      </c>
      <c r="L8" s="18">
        <v>4</v>
      </c>
      <c r="M8" s="18">
        <v>2</v>
      </c>
      <c r="N8" s="18">
        <v>1</v>
      </c>
      <c r="O8" s="18">
        <v>2</v>
      </c>
      <c r="P8" s="18">
        <v>1</v>
      </c>
      <c r="Q8" s="18">
        <v>2</v>
      </c>
      <c r="R8" s="18">
        <v>1</v>
      </c>
      <c r="S8" s="18">
        <v>115</v>
      </c>
    </row>
    <row r="9" spans="1:19" ht="15.75" thickBot="1" x14ac:dyDescent="0.3">
      <c r="A9" s="17" t="s">
        <v>81</v>
      </c>
      <c r="B9" s="18">
        <v>4</v>
      </c>
      <c r="C9" s="18">
        <v>1</v>
      </c>
      <c r="D9" s="18">
        <v>4</v>
      </c>
      <c r="E9" s="18">
        <v>1</v>
      </c>
      <c r="F9" s="18">
        <v>4</v>
      </c>
      <c r="G9" s="18">
        <v>1</v>
      </c>
      <c r="H9" s="18">
        <v>1</v>
      </c>
      <c r="I9" s="18">
        <v>2</v>
      </c>
      <c r="J9" s="18">
        <v>4</v>
      </c>
      <c r="K9" s="18">
        <v>1</v>
      </c>
      <c r="L9" s="18">
        <v>4</v>
      </c>
      <c r="M9" s="18">
        <v>2</v>
      </c>
      <c r="N9" s="18">
        <v>1</v>
      </c>
      <c r="O9" s="18">
        <v>2</v>
      </c>
      <c r="P9" s="18">
        <v>1</v>
      </c>
      <c r="Q9" s="18">
        <v>2</v>
      </c>
      <c r="R9" s="18">
        <v>1</v>
      </c>
      <c r="S9" s="18">
        <v>169</v>
      </c>
    </row>
    <row r="10" spans="1:19" ht="15.75" thickBot="1" x14ac:dyDescent="0.3">
      <c r="A10" s="17" t="s">
        <v>82</v>
      </c>
      <c r="B10" s="18">
        <v>4</v>
      </c>
      <c r="C10" s="18">
        <v>4</v>
      </c>
      <c r="D10" s="18">
        <v>4</v>
      </c>
      <c r="E10" s="18">
        <v>1</v>
      </c>
      <c r="F10" s="18">
        <v>4</v>
      </c>
      <c r="G10" s="18">
        <v>5</v>
      </c>
      <c r="H10" s="18">
        <v>4</v>
      </c>
      <c r="I10" s="18">
        <v>2</v>
      </c>
      <c r="J10" s="18">
        <v>1</v>
      </c>
      <c r="K10" s="18">
        <v>5</v>
      </c>
      <c r="L10" s="18">
        <v>1</v>
      </c>
      <c r="M10" s="18">
        <v>2</v>
      </c>
      <c r="N10" s="18">
        <v>1</v>
      </c>
      <c r="O10" s="18">
        <v>2</v>
      </c>
      <c r="P10" s="18">
        <v>1</v>
      </c>
      <c r="Q10" s="18">
        <v>2</v>
      </c>
      <c r="R10" s="18">
        <v>1</v>
      </c>
      <c r="S10" s="18">
        <v>189</v>
      </c>
    </row>
    <row r="11" spans="1:19" ht="15.75" thickBot="1" x14ac:dyDescent="0.3">
      <c r="A11" s="17" t="s">
        <v>83</v>
      </c>
      <c r="B11" s="18">
        <v>1</v>
      </c>
      <c r="C11" s="18">
        <v>4</v>
      </c>
      <c r="D11" s="18">
        <v>1</v>
      </c>
      <c r="E11" s="18">
        <v>1</v>
      </c>
      <c r="F11" s="18">
        <v>1</v>
      </c>
      <c r="G11" s="18">
        <v>1</v>
      </c>
      <c r="H11" s="18">
        <v>1</v>
      </c>
      <c r="I11" s="18">
        <v>2</v>
      </c>
      <c r="J11" s="18">
        <v>4</v>
      </c>
      <c r="K11" s="18">
        <v>1</v>
      </c>
      <c r="L11" s="18">
        <v>4</v>
      </c>
      <c r="M11" s="18">
        <v>1</v>
      </c>
      <c r="N11" s="18">
        <v>1</v>
      </c>
      <c r="O11" s="18">
        <v>2</v>
      </c>
      <c r="P11" s="18">
        <v>1</v>
      </c>
      <c r="Q11" s="18">
        <v>2</v>
      </c>
      <c r="R11" s="18">
        <v>1</v>
      </c>
      <c r="S11" s="18">
        <v>269</v>
      </c>
    </row>
    <row r="12" spans="1:19" ht="15.75" thickBot="1" x14ac:dyDescent="0.3">
      <c r="A12" s="17" t="s">
        <v>84</v>
      </c>
      <c r="B12" s="18">
        <v>1</v>
      </c>
      <c r="C12" s="18">
        <v>4</v>
      </c>
      <c r="D12" s="18">
        <v>1</v>
      </c>
      <c r="E12" s="18">
        <v>1</v>
      </c>
      <c r="F12" s="18">
        <v>1</v>
      </c>
      <c r="G12" s="18">
        <v>5</v>
      </c>
      <c r="H12" s="18">
        <v>4</v>
      </c>
      <c r="I12" s="18">
        <v>2</v>
      </c>
      <c r="J12" s="18">
        <v>1</v>
      </c>
      <c r="K12" s="18">
        <v>5</v>
      </c>
      <c r="L12" s="18">
        <v>1</v>
      </c>
      <c r="M12" s="18">
        <v>2</v>
      </c>
      <c r="N12" s="18">
        <v>1</v>
      </c>
      <c r="O12" s="18">
        <v>2</v>
      </c>
      <c r="P12" s="18">
        <v>1</v>
      </c>
      <c r="Q12" s="18">
        <v>2</v>
      </c>
      <c r="R12" s="18">
        <v>1</v>
      </c>
      <c r="S12" s="18">
        <v>269</v>
      </c>
    </row>
    <row r="13" spans="1:19" ht="15.75" thickBot="1" x14ac:dyDescent="0.3">
      <c r="A13" s="17" t="s">
        <v>85</v>
      </c>
      <c r="B13" s="18">
        <v>4</v>
      </c>
      <c r="C13" s="18">
        <v>1</v>
      </c>
      <c r="D13" s="18">
        <v>4</v>
      </c>
      <c r="E13" s="18">
        <v>1</v>
      </c>
      <c r="F13" s="18">
        <v>4</v>
      </c>
      <c r="G13" s="18">
        <v>1</v>
      </c>
      <c r="H13" s="18">
        <v>1</v>
      </c>
      <c r="I13" s="18">
        <v>2</v>
      </c>
      <c r="J13" s="18">
        <v>4</v>
      </c>
      <c r="K13" s="18">
        <v>1</v>
      </c>
      <c r="L13" s="18">
        <v>4</v>
      </c>
      <c r="M13" s="18">
        <v>2</v>
      </c>
      <c r="N13" s="18">
        <v>1</v>
      </c>
      <c r="O13" s="18">
        <v>2</v>
      </c>
      <c r="P13" s="18">
        <v>1</v>
      </c>
      <c r="Q13" s="18">
        <v>2</v>
      </c>
      <c r="R13" s="18">
        <v>1</v>
      </c>
      <c r="S13" s="18">
        <v>395</v>
      </c>
    </row>
    <row r="14" spans="1:19" ht="15.75" thickBot="1" x14ac:dyDescent="0.3">
      <c r="A14" s="17" t="s">
        <v>86</v>
      </c>
      <c r="B14" s="18">
        <v>1</v>
      </c>
      <c r="C14" s="18">
        <v>4</v>
      </c>
      <c r="D14" s="18">
        <v>1</v>
      </c>
      <c r="E14" s="18">
        <v>1</v>
      </c>
      <c r="F14" s="18">
        <v>1</v>
      </c>
      <c r="G14" s="18">
        <v>5</v>
      </c>
      <c r="H14" s="18">
        <v>4</v>
      </c>
      <c r="I14" s="18">
        <v>2</v>
      </c>
      <c r="J14" s="18">
        <v>1</v>
      </c>
      <c r="K14" s="18">
        <v>5</v>
      </c>
      <c r="L14" s="18">
        <v>1</v>
      </c>
      <c r="M14" s="18">
        <v>2</v>
      </c>
      <c r="N14" s="18">
        <v>1</v>
      </c>
      <c r="O14" s="18">
        <v>1</v>
      </c>
      <c r="P14" s="18">
        <v>1</v>
      </c>
      <c r="Q14" s="18">
        <v>1</v>
      </c>
      <c r="R14" s="18">
        <v>1</v>
      </c>
      <c r="S14" s="18">
        <v>449</v>
      </c>
    </row>
    <row r="15" spans="1:19" ht="19.5" thickBot="1" x14ac:dyDescent="0.3">
      <c r="A15" s="13"/>
    </row>
    <row r="16" spans="1:19" ht="15.75" thickBot="1" x14ac:dyDescent="0.3">
      <c r="A16" s="17" t="s">
        <v>87</v>
      </c>
      <c r="B16" s="17" t="s">
        <v>55</v>
      </c>
      <c r="C16" s="17" t="s">
        <v>56</v>
      </c>
      <c r="D16" s="17" t="s">
        <v>57</v>
      </c>
      <c r="E16" s="17" t="s">
        <v>58</v>
      </c>
      <c r="F16" s="17" t="s">
        <v>59</v>
      </c>
      <c r="G16" s="17" t="s">
        <v>60</v>
      </c>
      <c r="H16" s="17" t="s">
        <v>61</v>
      </c>
      <c r="I16" s="17" t="s">
        <v>62</v>
      </c>
      <c r="J16" s="17" t="s">
        <v>63</v>
      </c>
      <c r="K16" s="17" t="s">
        <v>64</v>
      </c>
      <c r="L16" s="17" t="s">
        <v>65</v>
      </c>
      <c r="M16" s="17" t="s">
        <v>66</v>
      </c>
      <c r="N16" s="17" t="s">
        <v>67</v>
      </c>
      <c r="O16" s="17" t="s">
        <v>68</v>
      </c>
      <c r="P16" s="17" t="s">
        <v>69</v>
      </c>
      <c r="Q16" s="17" t="s">
        <v>70</v>
      </c>
      <c r="R16" s="17" t="s">
        <v>71</v>
      </c>
    </row>
    <row r="17" spans="1:18" ht="32.25" thickBot="1" x14ac:dyDescent="0.3">
      <c r="A17" s="17" t="s">
        <v>88</v>
      </c>
      <c r="B17" s="18" t="s">
        <v>127</v>
      </c>
      <c r="C17" s="18" t="s">
        <v>128</v>
      </c>
      <c r="D17" s="18" t="s">
        <v>129</v>
      </c>
      <c r="E17" s="18" t="s">
        <v>130</v>
      </c>
      <c r="F17" s="18" t="s">
        <v>129</v>
      </c>
      <c r="G17" s="18" t="s">
        <v>129</v>
      </c>
      <c r="H17" s="18" t="s">
        <v>131</v>
      </c>
      <c r="I17" s="18" t="s">
        <v>129</v>
      </c>
      <c r="J17" s="18" t="s">
        <v>132</v>
      </c>
      <c r="K17" s="18" t="s">
        <v>129</v>
      </c>
      <c r="L17" s="18" t="s">
        <v>129</v>
      </c>
      <c r="M17" s="18" t="s">
        <v>133</v>
      </c>
      <c r="N17" s="18" t="s">
        <v>129</v>
      </c>
      <c r="O17" s="18" t="s">
        <v>134</v>
      </c>
      <c r="P17" s="18" t="s">
        <v>129</v>
      </c>
      <c r="Q17" s="18" t="s">
        <v>129</v>
      </c>
      <c r="R17" s="18" t="s">
        <v>129</v>
      </c>
    </row>
    <row r="18" spans="1:18" ht="21.75" thickBot="1" x14ac:dyDescent="0.3">
      <c r="A18" s="17" t="s">
        <v>97</v>
      </c>
      <c r="B18" s="18" t="s">
        <v>135</v>
      </c>
      <c r="C18" s="18" t="s">
        <v>135</v>
      </c>
      <c r="D18" s="18" t="s">
        <v>135</v>
      </c>
      <c r="E18" s="18" t="s">
        <v>136</v>
      </c>
      <c r="F18" s="18" t="s">
        <v>135</v>
      </c>
      <c r="G18" s="18" t="s">
        <v>135</v>
      </c>
      <c r="H18" s="18" t="s">
        <v>135</v>
      </c>
      <c r="I18" s="18" t="s">
        <v>135</v>
      </c>
      <c r="J18" s="18" t="s">
        <v>135</v>
      </c>
      <c r="K18" s="18" t="s">
        <v>135</v>
      </c>
      <c r="L18" s="18" t="s">
        <v>135</v>
      </c>
      <c r="M18" s="18" t="s">
        <v>135</v>
      </c>
      <c r="N18" s="18" t="s">
        <v>135</v>
      </c>
      <c r="O18" s="18" t="s">
        <v>135</v>
      </c>
      <c r="P18" s="18" t="s">
        <v>135</v>
      </c>
      <c r="Q18" s="18" t="s">
        <v>135</v>
      </c>
      <c r="R18" s="18" t="s">
        <v>135</v>
      </c>
    </row>
    <row r="19" spans="1:18" ht="21.75" thickBot="1" x14ac:dyDescent="0.3">
      <c r="A19" s="17" t="s">
        <v>99</v>
      </c>
      <c r="B19" s="18" t="s">
        <v>137</v>
      </c>
      <c r="C19" s="18" t="s">
        <v>137</v>
      </c>
      <c r="D19" s="18" t="s">
        <v>137</v>
      </c>
      <c r="E19" s="18" t="s">
        <v>138</v>
      </c>
      <c r="F19" s="18" t="s">
        <v>137</v>
      </c>
      <c r="G19" s="18" t="s">
        <v>137</v>
      </c>
      <c r="H19" s="18" t="s">
        <v>137</v>
      </c>
      <c r="I19" s="18" t="s">
        <v>137</v>
      </c>
      <c r="J19" s="18" t="s">
        <v>137</v>
      </c>
      <c r="K19" s="18" t="s">
        <v>137</v>
      </c>
      <c r="L19" s="18" t="s">
        <v>137</v>
      </c>
      <c r="M19" s="18" t="s">
        <v>137</v>
      </c>
      <c r="N19" s="18" t="s">
        <v>137</v>
      </c>
      <c r="O19" s="18" t="s">
        <v>137</v>
      </c>
      <c r="P19" s="18" t="s">
        <v>137</v>
      </c>
      <c r="Q19" s="18" t="s">
        <v>137</v>
      </c>
      <c r="R19" s="18" t="s">
        <v>137</v>
      </c>
    </row>
    <row r="20" spans="1:18" ht="21.75" thickBot="1" x14ac:dyDescent="0.3">
      <c r="A20" s="17" t="s">
        <v>101</v>
      </c>
      <c r="B20" s="18" t="s">
        <v>139</v>
      </c>
      <c r="C20" s="18" t="s">
        <v>139</v>
      </c>
      <c r="D20" s="18" t="s">
        <v>139</v>
      </c>
      <c r="E20" s="18" t="s">
        <v>140</v>
      </c>
      <c r="F20" s="18" t="s">
        <v>139</v>
      </c>
      <c r="G20" s="18" t="s">
        <v>139</v>
      </c>
      <c r="H20" s="18" t="s">
        <v>139</v>
      </c>
      <c r="I20" s="18" t="s">
        <v>139</v>
      </c>
      <c r="J20" s="18" t="s">
        <v>139</v>
      </c>
      <c r="K20" s="18" t="s">
        <v>139</v>
      </c>
      <c r="L20" s="18" t="s">
        <v>139</v>
      </c>
      <c r="M20" s="18" t="s">
        <v>139</v>
      </c>
      <c r="N20" s="18" t="s">
        <v>139</v>
      </c>
      <c r="O20" s="18" t="s">
        <v>139</v>
      </c>
      <c r="P20" s="18" t="s">
        <v>139</v>
      </c>
      <c r="Q20" s="18" t="s">
        <v>139</v>
      </c>
      <c r="R20" s="18" t="s">
        <v>139</v>
      </c>
    </row>
    <row r="21" spans="1:18" ht="21.75" thickBot="1" x14ac:dyDescent="0.3">
      <c r="A21" s="17" t="s">
        <v>103</v>
      </c>
      <c r="B21" s="18" t="s">
        <v>141</v>
      </c>
      <c r="C21" s="18" t="s">
        <v>141</v>
      </c>
      <c r="D21" s="18" t="s">
        <v>141</v>
      </c>
      <c r="E21" s="18" t="s">
        <v>142</v>
      </c>
      <c r="F21" s="18" t="s">
        <v>141</v>
      </c>
      <c r="G21" s="18" t="s">
        <v>141</v>
      </c>
      <c r="H21" s="18" t="s">
        <v>141</v>
      </c>
      <c r="I21" s="18" t="s">
        <v>141</v>
      </c>
      <c r="J21" s="18" t="s">
        <v>141</v>
      </c>
      <c r="K21" s="18" t="s">
        <v>141</v>
      </c>
      <c r="L21" s="18" t="s">
        <v>141</v>
      </c>
      <c r="M21" s="18" t="s">
        <v>141</v>
      </c>
      <c r="N21" s="18" t="s">
        <v>141</v>
      </c>
      <c r="O21" s="18" t="s">
        <v>141</v>
      </c>
      <c r="P21" s="18" t="s">
        <v>141</v>
      </c>
      <c r="Q21" s="18" t="s">
        <v>141</v>
      </c>
      <c r="R21" s="18" t="s">
        <v>141</v>
      </c>
    </row>
    <row r="22" spans="1:18" ht="21.75" thickBot="1" x14ac:dyDescent="0.3">
      <c r="A22" s="17" t="s">
        <v>105</v>
      </c>
      <c r="B22" s="18" t="s">
        <v>143</v>
      </c>
      <c r="C22" s="18" t="s">
        <v>143</v>
      </c>
      <c r="D22" s="18" t="s">
        <v>143</v>
      </c>
      <c r="E22" s="18" t="s">
        <v>144</v>
      </c>
      <c r="F22" s="18" t="s">
        <v>143</v>
      </c>
      <c r="G22" s="18" t="s">
        <v>143</v>
      </c>
      <c r="H22" s="18" t="s">
        <v>143</v>
      </c>
      <c r="I22" s="18" t="s">
        <v>143</v>
      </c>
      <c r="J22" s="18" t="s">
        <v>143</v>
      </c>
      <c r="K22" s="18" t="s">
        <v>143</v>
      </c>
      <c r="L22" s="18" t="s">
        <v>143</v>
      </c>
      <c r="M22" s="18" t="s">
        <v>143</v>
      </c>
      <c r="N22" s="18" t="s">
        <v>143</v>
      </c>
      <c r="O22" s="18" t="s">
        <v>143</v>
      </c>
      <c r="P22" s="18" t="s">
        <v>143</v>
      </c>
      <c r="Q22" s="18" t="s">
        <v>143</v>
      </c>
      <c r="R22" s="18" t="s">
        <v>143</v>
      </c>
    </row>
    <row r="23" spans="1:18" ht="21.75" thickBot="1" x14ac:dyDescent="0.3">
      <c r="A23" s="17" t="s">
        <v>107</v>
      </c>
      <c r="B23" s="18" t="s">
        <v>145</v>
      </c>
      <c r="C23" s="18" t="s">
        <v>145</v>
      </c>
      <c r="D23" s="18" t="s">
        <v>145</v>
      </c>
      <c r="E23" s="18" t="s">
        <v>146</v>
      </c>
      <c r="F23" s="18" t="s">
        <v>145</v>
      </c>
      <c r="G23" s="18" t="s">
        <v>145</v>
      </c>
      <c r="H23" s="18" t="s">
        <v>145</v>
      </c>
      <c r="I23" s="18" t="s">
        <v>145</v>
      </c>
      <c r="J23" s="18" t="s">
        <v>145</v>
      </c>
      <c r="K23" s="18" t="s">
        <v>145</v>
      </c>
      <c r="L23" s="18" t="s">
        <v>145</v>
      </c>
      <c r="M23" s="18" t="s">
        <v>145</v>
      </c>
      <c r="N23" s="18" t="s">
        <v>145</v>
      </c>
      <c r="O23" s="18" t="s">
        <v>145</v>
      </c>
      <c r="P23" s="18" t="s">
        <v>145</v>
      </c>
      <c r="Q23" s="18" t="s">
        <v>145</v>
      </c>
      <c r="R23" s="18" t="s">
        <v>145</v>
      </c>
    </row>
    <row r="24" spans="1:18" ht="19.5" thickBot="1" x14ac:dyDescent="0.3">
      <c r="A24" s="13"/>
    </row>
    <row r="25" spans="1:18" ht="15.75" thickBot="1" x14ac:dyDescent="0.3">
      <c r="A25" s="17" t="s">
        <v>109</v>
      </c>
      <c r="B25" s="17" t="s">
        <v>55</v>
      </c>
      <c r="C25" s="17" t="s">
        <v>56</v>
      </c>
      <c r="D25" s="17" t="s">
        <v>57</v>
      </c>
      <c r="E25" s="17" t="s">
        <v>58</v>
      </c>
      <c r="F25" s="17" t="s">
        <v>59</v>
      </c>
      <c r="G25" s="17" t="s">
        <v>60</v>
      </c>
      <c r="H25" s="17" t="s">
        <v>61</v>
      </c>
      <c r="I25" s="17" t="s">
        <v>62</v>
      </c>
      <c r="J25" s="17" t="s">
        <v>63</v>
      </c>
      <c r="K25" s="17" t="s">
        <v>64</v>
      </c>
      <c r="L25" s="17" t="s">
        <v>65</v>
      </c>
      <c r="M25" s="17" t="s">
        <v>66</v>
      </c>
      <c r="N25" s="17" t="s">
        <v>67</v>
      </c>
      <c r="O25" s="17" t="s">
        <v>68</v>
      </c>
      <c r="P25" s="17" t="s">
        <v>69</v>
      </c>
      <c r="Q25" s="17" t="s">
        <v>70</v>
      </c>
      <c r="R25" s="17" t="s">
        <v>71</v>
      </c>
    </row>
    <row r="26" spans="1:18" ht="15.75" thickBot="1" x14ac:dyDescent="0.3">
      <c r="A26" s="17" t="s">
        <v>88</v>
      </c>
      <c r="B26" s="18">
        <v>73.900000000000006</v>
      </c>
      <c r="C26" s="18">
        <v>103.6</v>
      </c>
      <c r="D26" s="18">
        <v>5.8</v>
      </c>
      <c r="E26" s="18">
        <v>47</v>
      </c>
      <c r="F26" s="18">
        <v>5.8</v>
      </c>
      <c r="G26" s="18">
        <v>5.8</v>
      </c>
      <c r="H26" s="18">
        <v>57.6</v>
      </c>
      <c r="I26" s="18">
        <v>5.8</v>
      </c>
      <c r="J26" s="18">
        <v>73.900000000000006</v>
      </c>
      <c r="K26" s="18">
        <v>5.8</v>
      </c>
      <c r="L26" s="18">
        <v>5.8</v>
      </c>
      <c r="M26" s="18">
        <v>16.3</v>
      </c>
      <c r="N26" s="18">
        <v>5.8</v>
      </c>
      <c r="O26" s="18">
        <v>176.5</v>
      </c>
      <c r="P26" s="18">
        <v>5.8</v>
      </c>
      <c r="Q26" s="18">
        <v>5.8</v>
      </c>
      <c r="R26" s="18">
        <v>5.8</v>
      </c>
    </row>
    <row r="27" spans="1:18" ht="15.75" thickBot="1" x14ac:dyDescent="0.3">
      <c r="A27" s="17" t="s">
        <v>97</v>
      </c>
      <c r="B27" s="18">
        <v>4.8</v>
      </c>
      <c r="C27" s="18">
        <v>4.8</v>
      </c>
      <c r="D27" s="18">
        <v>4.8</v>
      </c>
      <c r="E27" s="18">
        <v>46.1</v>
      </c>
      <c r="F27" s="18">
        <v>4.8</v>
      </c>
      <c r="G27" s="18">
        <v>4.8</v>
      </c>
      <c r="H27" s="18">
        <v>4.8</v>
      </c>
      <c r="I27" s="18">
        <v>4.8</v>
      </c>
      <c r="J27" s="18">
        <v>4.8</v>
      </c>
      <c r="K27" s="18">
        <v>4.8</v>
      </c>
      <c r="L27" s="18">
        <v>4.8</v>
      </c>
      <c r="M27" s="18">
        <v>4.8</v>
      </c>
      <c r="N27" s="18">
        <v>4.8</v>
      </c>
      <c r="O27" s="18">
        <v>4.8</v>
      </c>
      <c r="P27" s="18">
        <v>4.8</v>
      </c>
      <c r="Q27" s="18">
        <v>4.8</v>
      </c>
      <c r="R27" s="18">
        <v>4.8</v>
      </c>
    </row>
    <row r="28" spans="1:18" ht="15.75" thickBot="1" x14ac:dyDescent="0.3">
      <c r="A28" s="17" t="s">
        <v>99</v>
      </c>
      <c r="B28" s="18">
        <v>3.8</v>
      </c>
      <c r="C28" s="18">
        <v>3.8</v>
      </c>
      <c r="D28" s="18">
        <v>3.8</v>
      </c>
      <c r="E28" s="18">
        <v>45.1</v>
      </c>
      <c r="F28" s="18">
        <v>3.8</v>
      </c>
      <c r="G28" s="18">
        <v>3.8</v>
      </c>
      <c r="H28" s="18">
        <v>3.8</v>
      </c>
      <c r="I28" s="18">
        <v>3.8</v>
      </c>
      <c r="J28" s="18">
        <v>3.8</v>
      </c>
      <c r="K28" s="18">
        <v>3.8</v>
      </c>
      <c r="L28" s="18">
        <v>3.8</v>
      </c>
      <c r="M28" s="18">
        <v>3.8</v>
      </c>
      <c r="N28" s="18">
        <v>3.8</v>
      </c>
      <c r="O28" s="18">
        <v>3.8</v>
      </c>
      <c r="P28" s="18">
        <v>3.8</v>
      </c>
      <c r="Q28" s="18">
        <v>3.8</v>
      </c>
      <c r="R28" s="18">
        <v>3.8</v>
      </c>
    </row>
    <row r="29" spans="1:18" ht="15.75" thickBot="1" x14ac:dyDescent="0.3">
      <c r="A29" s="17" t="s">
        <v>101</v>
      </c>
      <c r="B29" s="18">
        <v>2.9</v>
      </c>
      <c r="C29" s="18">
        <v>2.9</v>
      </c>
      <c r="D29" s="18">
        <v>2.9</v>
      </c>
      <c r="E29" s="18">
        <v>44.1</v>
      </c>
      <c r="F29" s="18">
        <v>2.9</v>
      </c>
      <c r="G29" s="18">
        <v>2.9</v>
      </c>
      <c r="H29" s="18">
        <v>2.9</v>
      </c>
      <c r="I29" s="18">
        <v>2.9</v>
      </c>
      <c r="J29" s="18">
        <v>2.9</v>
      </c>
      <c r="K29" s="18">
        <v>2.9</v>
      </c>
      <c r="L29" s="18">
        <v>2.9</v>
      </c>
      <c r="M29" s="18">
        <v>2.9</v>
      </c>
      <c r="N29" s="18">
        <v>2.9</v>
      </c>
      <c r="O29" s="18">
        <v>2.9</v>
      </c>
      <c r="P29" s="18">
        <v>2.9</v>
      </c>
      <c r="Q29" s="18">
        <v>2.9</v>
      </c>
      <c r="R29" s="18">
        <v>2.9</v>
      </c>
    </row>
    <row r="30" spans="1:18" ht="15.75" thickBot="1" x14ac:dyDescent="0.3">
      <c r="A30" s="17" t="s">
        <v>103</v>
      </c>
      <c r="B30" s="18">
        <v>1.9</v>
      </c>
      <c r="C30" s="18">
        <v>1.9</v>
      </c>
      <c r="D30" s="18">
        <v>1.9</v>
      </c>
      <c r="E30" s="18">
        <v>43.2</v>
      </c>
      <c r="F30" s="18">
        <v>1.9</v>
      </c>
      <c r="G30" s="18">
        <v>1.9</v>
      </c>
      <c r="H30" s="18">
        <v>1.9</v>
      </c>
      <c r="I30" s="18">
        <v>1.9</v>
      </c>
      <c r="J30" s="18">
        <v>1.9</v>
      </c>
      <c r="K30" s="18">
        <v>1.9</v>
      </c>
      <c r="L30" s="18">
        <v>1.9</v>
      </c>
      <c r="M30" s="18">
        <v>1.9</v>
      </c>
      <c r="N30" s="18">
        <v>1.9</v>
      </c>
      <c r="O30" s="18">
        <v>1.9</v>
      </c>
      <c r="P30" s="18">
        <v>1.9</v>
      </c>
      <c r="Q30" s="18">
        <v>1.9</v>
      </c>
      <c r="R30" s="18">
        <v>1.9</v>
      </c>
    </row>
    <row r="31" spans="1:18" ht="15.75" thickBot="1" x14ac:dyDescent="0.3">
      <c r="A31" s="17" t="s">
        <v>105</v>
      </c>
      <c r="B31" s="18">
        <v>1</v>
      </c>
      <c r="C31" s="18">
        <v>1</v>
      </c>
      <c r="D31" s="18">
        <v>1</v>
      </c>
      <c r="E31" s="18">
        <v>42.2</v>
      </c>
      <c r="F31" s="18">
        <v>1</v>
      </c>
      <c r="G31" s="18">
        <v>1</v>
      </c>
      <c r="H31" s="18">
        <v>1</v>
      </c>
      <c r="I31" s="18">
        <v>1</v>
      </c>
      <c r="J31" s="18">
        <v>1</v>
      </c>
      <c r="K31" s="18">
        <v>1</v>
      </c>
      <c r="L31" s="18">
        <v>1</v>
      </c>
      <c r="M31" s="18">
        <v>1</v>
      </c>
      <c r="N31" s="18">
        <v>1</v>
      </c>
      <c r="O31" s="18">
        <v>1</v>
      </c>
      <c r="P31" s="18">
        <v>1</v>
      </c>
      <c r="Q31" s="18">
        <v>1</v>
      </c>
      <c r="R31" s="18">
        <v>1</v>
      </c>
    </row>
    <row r="32" spans="1:18" ht="15.75" thickBot="1" x14ac:dyDescent="0.3">
      <c r="A32" s="17" t="s">
        <v>107</v>
      </c>
      <c r="B32" s="18">
        <v>0</v>
      </c>
      <c r="C32" s="18">
        <v>0</v>
      </c>
      <c r="D32" s="18">
        <v>0</v>
      </c>
      <c r="E32" s="18">
        <v>19.2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</row>
    <row r="33" spans="1:31" ht="19.5" thickBot="1" x14ac:dyDescent="0.3">
      <c r="A33" s="13"/>
      <c r="Z33" s="36" t="s">
        <v>207</v>
      </c>
      <c r="AA33" s="36"/>
      <c r="AB33" s="36"/>
      <c r="AC33" s="36" t="s">
        <v>206</v>
      </c>
      <c r="AD33" s="36"/>
      <c r="AE33" s="36"/>
    </row>
    <row r="34" spans="1:31" ht="15.75" thickBot="1" x14ac:dyDescent="0.3">
      <c r="A34" s="17" t="s">
        <v>110</v>
      </c>
      <c r="B34" s="17" t="s">
        <v>55</v>
      </c>
      <c r="C34" s="17" t="s">
        <v>56</v>
      </c>
      <c r="D34" s="17" t="s">
        <v>57</v>
      </c>
      <c r="E34" s="17" t="s">
        <v>58</v>
      </c>
      <c r="F34" s="17" t="s">
        <v>59</v>
      </c>
      <c r="G34" s="17" t="s">
        <v>60</v>
      </c>
      <c r="H34" s="17" t="s">
        <v>61</v>
      </c>
      <c r="I34" s="17" t="s">
        <v>62</v>
      </c>
      <c r="J34" s="17" t="s">
        <v>63</v>
      </c>
      <c r="K34" s="17" t="s">
        <v>64</v>
      </c>
      <c r="L34" s="17" t="s">
        <v>65</v>
      </c>
      <c r="M34" s="17" t="s">
        <v>66</v>
      </c>
      <c r="N34" s="17" t="s">
        <v>67</v>
      </c>
      <c r="O34" s="17" t="s">
        <v>68</v>
      </c>
      <c r="P34" s="17" t="s">
        <v>69</v>
      </c>
      <c r="Q34" s="17" t="s">
        <v>70</v>
      </c>
      <c r="R34" s="17" t="s">
        <v>71</v>
      </c>
      <c r="S34" s="17" t="s">
        <v>111</v>
      </c>
      <c r="T34" s="17" t="s">
        <v>112</v>
      </c>
      <c r="U34" s="17" t="s">
        <v>7</v>
      </c>
      <c r="V34" s="17" t="s">
        <v>113</v>
      </c>
      <c r="W34" s="35" t="s">
        <v>150</v>
      </c>
      <c r="X34" s="35" t="s">
        <v>33</v>
      </c>
      <c r="Z34" s="31" t="str">
        <f>S34</f>
        <v>Becslés</v>
      </c>
      <c r="AA34" s="31" t="str">
        <f>T34</f>
        <v>Tény+0</v>
      </c>
      <c r="AB34" s="31" t="str">
        <f>U34</f>
        <v>Delta</v>
      </c>
      <c r="AC34" s="31" t="str">
        <f>Inverz!S34</f>
        <v>Becslés</v>
      </c>
      <c r="AD34" s="31" t="str">
        <f>Inverz!T34</f>
        <v>Tény+0</v>
      </c>
      <c r="AE34" s="31" t="str">
        <f>Inverz!U34</f>
        <v>Delta</v>
      </c>
    </row>
    <row r="35" spans="1:31" ht="15.75" thickBot="1" x14ac:dyDescent="0.3">
      <c r="A35" s="17" t="str">
        <f>Sorrend!A3</f>
        <v>Sigma Lite</v>
      </c>
      <c r="B35" s="18">
        <v>2.9</v>
      </c>
      <c r="C35" s="18">
        <v>103.6</v>
      </c>
      <c r="D35" s="18">
        <v>2.9</v>
      </c>
      <c r="E35" s="18">
        <v>19.2</v>
      </c>
      <c r="F35" s="18">
        <v>2.9</v>
      </c>
      <c r="G35" s="18">
        <v>5.8</v>
      </c>
      <c r="H35" s="18">
        <v>2.9</v>
      </c>
      <c r="I35" s="18">
        <v>5.8</v>
      </c>
      <c r="J35" s="18">
        <v>2.9</v>
      </c>
      <c r="K35" s="18">
        <v>5.8</v>
      </c>
      <c r="L35" s="18">
        <v>2.9</v>
      </c>
      <c r="M35" s="18">
        <v>4.8</v>
      </c>
      <c r="N35" s="18">
        <v>5.8</v>
      </c>
      <c r="O35" s="18">
        <v>4.8</v>
      </c>
      <c r="P35" s="18">
        <v>5.8</v>
      </c>
      <c r="Q35" s="18">
        <v>4.8</v>
      </c>
      <c r="R35" s="18">
        <v>5.8</v>
      </c>
      <c r="S35" s="18">
        <v>189</v>
      </c>
      <c r="T35" s="18">
        <v>115</v>
      </c>
      <c r="U35" s="18">
        <v>-74</v>
      </c>
      <c r="V35" s="18">
        <v>-64.349999999999994</v>
      </c>
      <c r="W35">
        <f>'Ár-Teljesítmény'!AA3</f>
        <v>9</v>
      </c>
      <c r="X35" s="9">
        <f>'Ár-Teljesítmény'!AB3</f>
        <v>12.777777777777779</v>
      </c>
      <c r="Z35" s="37">
        <f t="shared" ref="Z35:AB41" si="0">S35</f>
        <v>189</v>
      </c>
      <c r="AA35" s="31">
        <f t="shared" ref="AA35:AA41" si="1">T35</f>
        <v>115</v>
      </c>
      <c r="AB35" s="38">
        <f t="shared" si="0"/>
        <v>-74</v>
      </c>
      <c r="AC35" s="37">
        <f>Inverz!S35</f>
        <v>111.6</v>
      </c>
      <c r="AD35" s="31">
        <f>Inverz!T35</f>
        <v>115</v>
      </c>
      <c r="AE35" s="38">
        <f>Inverz!U35</f>
        <v>3.4</v>
      </c>
    </row>
    <row r="36" spans="1:31" ht="15.75" thickBot="1" x14ac:dyDescent="0.3">
      <c r="A36" s="17" t="str">
        <f>Sorrend!A4</f>
        <v>Sigma</v>
      </c>
      <c r="B36" s="18">
        <v>2.9</v>
      </c>
      <c r="C36" s="18">
        <v>103.6</v>
      </c>
      <c r="D36" s="18">
        <v>2.9</v>
      </c>
      <c r="E36" s="18">
        <v>47</v>
      </c>
      <c r="F36" s="18">
        <v>2.9</v>
      </c>
      <c r="G36" s="18">
        <v>5.8</v>
      </c>
      <c r="H36" s="18">
        <v>57.6</v>
      </c>
      <c r="I36" s="18">
        <v>4.8</v>
      </c>
      <c r="J36" s="18">
        <v>2.9</v>
      </c>
      <c r="K36" s="18">
        <v>5.8</v>
      </c>
      <c r="L36" s="18">
        <v>2.9</v>
      </c>
      <c r="M36" s="18">
        <v>4.8</v>
      </c>
      <c r="N36" s="18">
        <v>5.8</v>
      </c>
      <c r="O36" s="18">
        <v>4.8</v>
      </c>
      <c r="P36" s="18">
        <v>5.8</v>
      </c>
      <c r="Q36" s="18">
        <v>4.8</v>
      </c>
      <c r="R36" s="18">
        <v>5.8</v>
      </c>
      <c r="S36" s="18">
        <v>270.5</v>
      </c>
      <c r="T36" s="18">
        <v>169</v>
      </c>
      <c r="U36" s="18">
        <v>-101.5</v>
      </c>
      <c r="V36" s="18">
        <v>-60.06</v>
      </c>
      <c r="W36">
        <f>'Ár-Teljesítmény'!AA4</f>
        <v>10</v>
      </c>
      <c r="X36" s="9">
        <f>'Ár-Teljesítmény'!AB4</f>
        <v>16.899999999999999</v>
      </c>
      <c r="Z36" s="37">
        <f t="shared" si="0"/>
        <v>270.5</v>
      </c>
      <c r="AA36" s="31">
        <f t="shared" si="1"/>
        <v>169</v>
      </c>
      <c r="AB36" s="31">
        <f t="shared" si="0"/>
        <v>-101.5</v>
      </c>
      <c r="AC36" s="37">
        <f>Inverz!S36</f>
        <v>273.60000000000002</v>
      </c>
      <c r="AD36" s="31">
        <f>Inverz!T36</f>
        <v>169</v>
      </c>
      <c r="AE36" s="31">
        <f>Inverz!U36</f>
        <v>-104.6</v>
      </c>
    </row>
    <row r="37" spans="1:31" ht="15.75" thickBot="1" x14ac:dyDescent="0.3">
      <c r="A37" s="17" t="str">
        <f>Sorrend!A5</f>
        <v>Zeta</v>
      </c>
      <c r="B37" s="18">
        <v>2.9</v>
      </c>
      <c r="C37" s="18">
        <v>2.9</v>
      </c>
      <c r="D37" s="18">
        <v>2.9</v>
      </c>
      <c r="E37" s="18">
        <v>47</v>
      </c>
      <c r="F37" s="18">
        <v>2.9</v>
      </c>
      <c r="G37" s="18">
        <v>1.9</v>
      </c>
      <c r="H37" s="18">
        <v>2.9</v>
      </c>
      <c r="I37" s="18">
        <v>4.8</v>
      </c>
      <c r="J37" s="18">
        <v>73.900000000000006</v>
      </c>
      <c r="K37" s="18">
        <v>1.9</v>
      </c>
      <c r="L37" s="18">
        <v>5.8</v>
      </c>
      <c r="M37" s="18">
        <v>4.8</v>
      </c>
      <c r="N37" s="18">
        <v>5.8</v>
      </c>
      <c r="O37" s="18">
        <v>4.8</v>
      </c>
      <c r="P37" s="18">
        <v>5.8</v>
      </c>
      <c r="Q37" s="18">
        <v>4.8</v>
      </c>
      <c r="R37" s="18">
        <v>5.8</v>
      </c>
      <c r="S37" s="18">
        <v>181.3</v>
      </c>
      <c r="T37" s="18">
        <v>189</v>
      </c>
      <c r="U37" s="18">
        <v>7.7</v>
      </c>
      <c r="V37" s="18">
        <v>4.07</v>
      </c>
      <c r="W37">
        <f>'Ár-Teljesítmény'!AA5</f>
        <v>15</v>
      </c>
      <c r="X37" s="9">
        <f>'Ár-Teljesítmény'!AB5</f>
        <v>12.6</v>
      </c>
      <c r="Z37" s="37">
        <f t="shared" si="0"/>
        <v>181.3</v>
      </c>
      <c r="AA37" s="31">
        <f t="shared" si="1"/>
        <v>189</v>
      </c>
      <c r="AB37" s="38">
        <f t="shared" si="0"/>
        <v>7.7</v>
      </c>
      <c r="AC37" s="37">
        <f>Inverz!S37</f>
        <v>314.89999999999998</v>
      </c>
      <c r="AD37" s="31">
        <f>Inverz!T37</f>
        <v>189</v>
      </c>
      <c r="AE37" s="38">
        <f>Inverz!U37</f>
        <v>-125.9</v>
      </c>
    </row>
    <row r="38" spans="1:31" ht="15.75" thickBot="1" x14ac:dyDescent="0.3">
      <c r="A38" s="17" t="str">
        <f>Sorrend!A6</f>
        <v>Omega</v>
      </c>
      <c r="B38" s="18">
        <v>73.900000000000006</v>
      </c>
      <c r="C38" s="18">
        <v>2.9</v>
      </c>
      <c r="D38" s="18">
        <v>5.8</v>
      </c>
      <c r="E38" s="18">
        <v>47</v>
      </c>
      <c r="F38" s="18">
        <v>5.8</v>
      </c>
      <c r="G38" s="18">
        <v>5.8</v>
      </c>
      <c r="H38" s="18">
        <v>57.6</v>
      </c>
      <c r="I38" s="18">
        <v>4.8</v>
      </c>
      <c r="J38" s="18">
        <v>2.9</v>
      </c>
      <c r="K38" s="18">
        <v>5.8</v>
      </c>
      <c r="L38" s="18">
        <v>2.9</v>
      </c>
      <c r="M38" s="18">
        <v>16.3</v>
      </c>
      <c r="N38" s="18">
        <v>5.8</v>
      </c>
      <c r="O38" s="18">
        <v>4.8</v>
      </c>
      <c r="P38" s="18">
        <v>5.8</v>
      </c>
      <c r="Q38" s="18">
        <v>4.8</v>
      </c>
      <c r="R38" s="18">
        <v>5.8</v>
      </c>
      <c r="S38" s="18">
        <v>258.10000000000002</v>
      </c>
      <c r="T38" s="18">
        <v>269</v>
      </c>
      <c r="U38" s="18">
        <v>10.9</v>
      </c>
      <c r="V38" s="18">
        <v>4.05</v>
      </c>
      <c r="W38">
        <f>'Ár-Teljesítmény'!AA6</f>
        <v>16</v>
      </c>
      <c r="X38" s="9">
        <f>'Ár-Teljesítmény'!AB6</f>
        <v>16.8125</v>
      </c>
      <c r="Z38" s="37">
        <f t="shared" si="0"/>
        <v>258.10000000000002</v>
      </c>
      <c r="AA38" s="31">
        <f t="shared" si="1"/>
        <v>269</v>
      </c>
      <c r="AB38" s="38">
        <f t="shared" si="0"/>
        <v>10.9</v>
      </c>
      <c r="AC38" s="37">
        <f>Inverz!S38</f>
        <v>272.7</v>
      </c>
      <c r="AD38" s="31">
        <f>Inverz!T38</f>
        <v>269</v>
      </c>
      <c r="AE38" s="38">
        <f>Inverz!U38</f>
        <v>-3.7</v>
      </c>
    </row>
    <row r="39" spans="1:31" ht="15.75" thickBot="1" x14ac:dyDescent="0.3">
      <c r="A39" s="17" t="str">
        <f>Sorrend!A7</f>
        <v>Gamma</v>
      </c>
      <c r="B39" s="18">
        <v>73.900000000000006</v>
      </c>
      <c r="C39" s="18">
        <v>2.9</v>
      </c>
      <c r="D39" s="18">
        <v>5.8</v>
      </c>
      <c r="E39" s="18">
        <v>47</v>
      </c>
      <c r="F39" s="18">
        <v>5.8</v>
      </c>
      <c r="G39" s="18">
        <v>1.9</v>
      </c>
      <c r="H39" s="18">
        <v>2.9</v>
      </c>
      <c r="I39" s="18">
        <v>4.8</v>
      </c>
      <c r="J39" s="18">
        <v>73.900000000000006</v>
      </c>
      <c r="K39" s="18">
        <v>1.9</v>
      </c>
      <c r="L39" s="18">
        <v>5.8</v>
      </c>
      <c r="M39" s="18">
        <v>4.8</v>
      </c>
      <c r="N39" s="18">
        <v>5.8</v>
      </c>
      <c r="O39" s="18">
        <v>4.8</v>
      </c>
      <c r="P39" s="18">
        <v>5.8</v>
      </c>
      <c r="Q39" s="18">
        <v>4.8</v>
      </c>
      <c r="R39" s="18">
        <v>5.8</v>
      </c>
      <c r="S39" s="18">
        <v>258.10000000000002</v>
      </c>
      <c r="T39" s="18">
        <v>269</v>
      </c>
      <c r="U39" s="18">
        <v>10.9</v>
      </c>
      <c r="V39" s="18">
        <v>4.05</v>
      </c>
      <c r="W39">
        <f>'Ár-Teljesítmény'!AA7</f>
        <v>19</v>
      </c>
      <c r="X39" s="9">
        <f>'Ár-Teljesítmény'!AB7</f>
        <v>14.157894736842104</v>
      </c>
      <c r="Z39" s="37">
        <f t="shared" si="0"/>
        <v>258.10000000000002</v>
      </c>
      <c r="AA39" s="31">
        <f t="shared" si="1"/>
        <v>269</v>
      </c>
      <c r="AB39" s="38">
        <f t="shared" si="0"/>
        <v>10.9</v>
      </c>
      <c r="AC39" s="37">
        <f>Inverz!S39</f>
        <v>306.10000000000002</v>
      </c>
      <c r="AD39" s="31">
        <f>Inverz!T39</f>
        <v>269</v>
      </c>
      <c r="AE39" s="38">
        <f>Inverz!U39</f>
        <v>-37.1</v>
      </c>
    </row>
    <row r="40" spans="1:31" ht="15.75" thickBot="1" x14ac:dyDescent="0.3">
      <c r="A40" s="17" t="str">
        <f>Sorrend!A8</f>
        <v>Kappa</v>
      </c>
      <c r="B40" s="18">
        <v>2.9</v>
      </c>
      <c r="C40" s="18">
        <v>103.6</v>
      </c>
      <c r="D40" s="18">
        <v>2.9</v>
      </c>
      <c r="E40" s="18">
        <v>47</v>
      </c>
      <c r="F40" s="18">
        <v>2.9</v>
      </c>
      <c r="G40" s="18">
        <v>5.8</v>
      </c>
      <c r="H40" s="18">
        <v>57.6</v>
      </c>
      <c r="I40" s="18">
        <v>4.8</v>
      </c>
      <c r="J40" s="18">
        <v>2.9</v>
      </c>
      <c r="K40" s="18">
        <v>5.8</v>
      </c>
      <c r="L40" s="18">
        <v>2.9</v>
      </c>
      <c r="M40" s="18">
        <v>4.8</v>
      </c>
      <c r="N40" s="18">
        <v>5.8</v>
      </c>
      <c r="O40" s="18">
        <v>4.8</v>
      </c>
      <c r="P40" s="18">
        <v>5.8</v>
      </c>
      <c r="Q40" s="18">
        <v>4.8</v>
      </c>
      <c r="R40" s="18">
        <v>5.8</v>
      </c>
      <c r="S40" s="18">
        <v>270.5</v>
      </c>
      <c r="T40" s="18">
        <v>395</v>
      </c>
      <c r="U40" s="18">
        <v>124.5</v>
      </c>
      <c r="V40" s="18">
        <v>31.52</v>
      </c>
      <c r="W40">
        <f>'Ár-Teljesítmény'!AA8</f>
        <v>11</v>
      </c>
      <c r="X40" s="9">
        <f>'Ár-Teljesítmény'!AB8</f>
        <v>35.909090909090907</v>
      </c>
      <c r="Z40" s="37">
        <f t="shared" si="0"/>
        <v>270.5</v>
      </c>
      <c r="AA40" s="31">
        <f t="shared" si="1"/>
        <v>395</v>
      </c>
      <c r="AB40" s="31">
        <f t="shared" si="0"/>
        <v>124.5</v>
      </c>
      <c r="AC40" s="37">
        <f>Inverz!S40</f>
        <v>273.60000000000002</v>
      </c>
      <c r="AD40" s="31">
        <f>Inverz!T40</f>
        <v>395</v>
      </c>
      <c r="AE40" s="31">
        <f>Inverz!U40</f>
        <v>121.4</v>
      </c>
    </row>
    <row r="41" spans="1:31" ht="15.75" thickBot="1" x14ac:dyDescent="0.3">
      <c r="A41" s="17" t="str">
        <f>Sorrend!A9</f>
        <v>Delta</v>
      </c>
      <c r="B41" s="18">
        <v>73.900000000000006</v>
      </c>
      <c r="C41" s="18">
        <v>2.9</v>
      </c>
      <c r="D41" s="18">
        <v>5.8</v>
      </c>
      <c r="E41" s="18">
        <v>47</v>
      </c>
      <c r="F41" s="18">
        <v>5.8</v>
      </c>
      <c r="G41" s="18">
        <v>1.9</v>
      </c>
      <c r="H41" s="18">
        <v>2.9</v>
      </c>
      <c r="I41" s="18">
        <v>4.8</v>
      </c>
      <c r="J41" s="18">
        <v>73.900000000000006</v>
      </c>
      <c r="K41" s="18">
        <v>1.9</v>
      </c>
      <c r="L41" s="18">
        <v>5.8</v>
      </c>
      <c r="M41" s="18">
        <v>4.8</v>
      </c>
      <c r="N41" s="18">
        <v>5.8</v>
      </c>
      <c r="O41" s="18">
        <v>176.5</v>
      </c>
      <c r="P41" s="18">
        <v>5.8</v>
      </c>
      <c r="Q41" s="18">
        <v>5.8</v>
      </c>
      <c r="R41" s="18">
        <v>5.8</v>
      </c>
      <c r="S41" s="18">
        <v>430.8</v>
      </c>
      <c r="T41" s="18">
        <v>449</v>
      </c>
      <c r="U41" s="18">
        <v>18.2</v>
      </c>
      <c r="V41" s="18">
        <v>4.05</v>
      </c>
      <c r="W41">
        <f>'Ár-Teljesítmény'!AA9</f>
        <v>22</v>
      </c>
      <c r="X41" s="9">
        <f>'Ár-Teljesítmény'!AB9</f>
        <v>20.40909090909091</v>
      </c>
      <c r="Z41" s="37">
        <f t="shared" si="0"/>
        <v>430.8</v>
      </c>
      <c r="AA41" s="31">
        <f t="shared" si="1"/>
        <v>449</v>
      </c>
      <c r="AB41" s="31">
        <f t="shared" si="0"/>
        <v>18.2</v>
      </c>
      <c r="AC41" s="37">
        <f>Inverz!S41</f>
        <v>304.2</v>
      </c>
      <c r="AD41" s="31">
        <f>Inverz!T41</f>
        <v>449</v>
      </c>
      <c r="AE41" s="31">
        <f>Inverz!U41</f>
        <v>144.80000000000001</v>
      </c>
    </row>
    <row r="42" spans="1:31" ht="15.75" thickBot="1" x14ac:dyDescent="0.3"/>
    <row r="43" spans="1:31" ht="15.75" thickBot="1" x14ac:dyDescent="0.3">
      <c r="A43" s="19" t="s">
        <v>114</v>
      </c>
      <c r="B43" s="20">
        <v>606.79999999999995</v>
      </c>
    </row>
    <row r="44" spans="1:31" ht="15.75" thickBot="1" x14ac:dyDescent="0.3">
      <c r="A44" s="19" t="s">
        <v>115</v>
      </c>
      <c r="B44" s="20">
        <v>19.2</v>
      </c>
    </row>
    <row r="45" spans="1:31" ht="21.75" thickBot="1" x14ac:dyDescent="0.3">
      <c r="A45" s="19" t="s">
        <v>116</v>
      </c>
      <c r="B45" s="20">
        <v>1858.3</v>
      </c>
    </row>
    <row r="46" spans="1:31" ht="21.75" thickBot="1" x14ac:dyDescent="0.3">
      <c r="A46" s="19" t="s">
        <v>117</v>
      </c>
      <c r="B46" s="20">
        <v>1855</v>
      </c>
    </row>
    <row r="47" spans="1:31" ht="32.25" thickBot="1" x14ac:dyDescent="0.3">
      <c r="A47" s="19" t="s">
        <v>118</v>
      </c>
      <c r="B47" s="20">
        <v>3.3</v>
      </c>
    </row>
    <row r="48" spans="1:31" ht="32.25" thickBot="1" x14ac:dyDescent="0.3">
      <c r="A48" s="19" t="s">
        <v>119</v>
      </c>
      <c r="B48" s="20"/>
    </row>
    <row r="49" spans="1:2" ht="32.25" thickBot="1" x14ac:dyDescent="0.3">
      <c r="A49" s="19" t="s">
        <v>120</v>
      </c>
      <c r="B49" s="20"/>
    </row>
    <row r="50" spans="1:2" ht="21.75" thickBot="1" x14ac:dyDescent="0.3">
      <c r="A50" s="19" t="s">
        <v>121</v>
      </c>
      <c r="B50" s="20">
        <v>0</v>
      </c>
    </row>
    <row r="52" spans="1:2" x14ac:dyDescent="0.25">
      <c r="A52" s="11" t="s">
        <v>122</v>
      </c>
    </row>
    <row r="54" spans="1:2" x14ac:dyDescent="0.25">
      <c r="A54" s="21" t="s">
        <v>147</v>
      </c>
    </row>
    <row r="55" spans="1:2" x14ac:dyDescent="0.25">
      <c r="A55" s="21" t="s">
        <v>149</v>
      </c>
    </row>
  </sheetData>
  <mergeCells count="2">
    <mergeCell ref="AC33:AE33"/>
    <mergeCell ref="Z33:AB33"/>
  </mergeCells>
  <conditionalFormatting sqref="T35:T41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5:V41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5:W4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5:X4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52" r:id="rId1" display="https://miau.my-x.hu/myx-free/coco/test/864044820231106195352.html" xr:uid="{19FA3A4A-DC8E-4F98-93B3-DB10811B04EA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74706-43CB-4E33-8C68-4C6B6252D0D5}">
  <dimension ref="A1:V55"/>
  <sheetViews>
    <sheetView topLeftCell="A26" zoomScale="90" zoomScaleNormal="90" workbookViewId="0">
      <selection activeCell="N17" sqref="N17"/>
    </sheetView>
  </sheetViews>
  <sheetFormatPr defaultRowHeight="15" x14ac:dyDescent="0.25"/>
  <sheetData>
    <row r="1" spans="1:19" ht="18.75" x14ac:dyDescent="0.25">
      <c r="A1" s="13"/>
    </row>
    <row r="2" spans="1:19" x14ac:dyDescent="0.25">
      <c r="A2" s="14"/>
    </row>
    <row r="5" spans="1:19" ht="31.5" x14ac:dyDescent="0.25">
      <c r="A5" s="15" t="s">
        <v>47</v>
      </c>
      <c r="B5" s="16">
        <v>8017908</v>
      </c>
      <c r="C5" s="15" t="s">
        <v>48</v>
      </c>
      <c r="D5" s="16">
        <v>7</v>
      </c>
      <c r="E5" s="15" t="s">
        <v>49</v>
      </c>
      <c r="F5" s="16">
        <v>17</v>
      </c>
      <c r="G5" s="15" t="s">
        <v>50</v>
      </c>
      <c r="H5" s="16">
        <v>7</v>
      </c>
      <c r="I5" s="15" t="s">
        <v>51</v>
      </c>
      <c r="J5" s="16">
        <v>0</v>
      </c>
      <c r="K5" s="15" t="s">
        <v>52</v>
      </c>
      <c r="L5" s="16" t="s">
        <v>152</v>
      </c>
    </row>
    <row r="6" spans="1:19" ht="19.5" thickBot="1" x14ac:dyDescent="0.3">
      <c r="A6" s="13"/>
    </row>
    <row r="7" spans="1:19" ht="15.75" thickBot="1" x14ac:dyDescent="0.3">
      <c r="A7" s="17" t="s">
        <v>54</v>
      </c>
      <c r="B7" s="17" t="s">
        <v>55</v>
      </c>
      <c r="C7" s="17" t="s">
        <v>56</v>
      </c>
      <c r="D7" s="17" t="s">
        <v>57</v>
      </c>
      <c r="E7" s="17" t="s">
        <v>58</v>
      </c>
      <c r="F7" s="17" t="s">
        <v>59</v>
      </c>
      <c r="G7" s="17" t="s">
        <v>60</v>
      </c>
      <c r="H7" s="17" t="s">
        <v>61</v>
      </c>
      <c r="I7" s="17" t="s">
        <v>62</v>
      </c>
      <c r="J7" s="17" t="s">
        <v>63</v>
      </c>
      <c r="K7" s="17" t="s">
        <v>64</v>
      </c>
      <c r="L7" s="17" t="s">
        <v>65</v>
      </c>
      <c r="M7" s="17" t="s">
        <v>66</v>
      </c>
      <c r="N7" s="17" t="s">
        <v>67</v>
      </c>
      <c r="O7" s="17" t="s">
        <v>68</v>
      </c>
      <c r="P7" s="17" t="s">
        <v>69</v>
      </c>
      <c r="Q7" s="17" t="s">
        <v>70</v>
      </c>
      <c r="R7" s="17" t="s">
        <v>71</v>
      </c>
      <c r="S7" s="17" t="s">
        <v>126</v>
      </c>
    </row>
    <row r="8" spans="1:19" ht="15.75" thickBot="1" x14ac:dyDescent="0.3">
      <c r="A8" s="17" t="s">
        <v>80</v>
      </c>
      <c r="B8" s="18">
        <v>4</v>
      </c>
      <c r="C8" s="18">
        <v>7</v>
      </c>
      <c r="D8" s="18">
        <v>4</v>
      </c>
      <c r="E8" s="18">
        <v>1</v>
      </c>
      <c r="F8" s="18">
        <v>4</v>
      </c>
      <c r="G8" s="18">
        <v>7</v>
      </c>
      <c r="H8" s="18">
        <v>4</v>
      </c>
      <c r="I8" s="18">
        <v>7</v>
      </c>
      <c r="J8" s="18">
        <v>4</v>
      </c>
      <c r="K8" s="18">
        <v>7</v>
      </c>
      <c r="L8" s="18">
        <v>4</v>
      </c>
      <c r="M8" s="18">
        <v>6</v>
      </c>
      <c r="N8" s="18">
        <v>7</v>
      </c>
      <c r="O8" s="18">
        <v>6</v>
      </c>
      <c r="P8" s="18">
        <v>7</v>
      </c>
      <c r="Q8" s="18">
        <v>6</v>
      </c>
      <c r="R8" s="18">
        <v>7</v>
      </c>
      <c r="S8" s="18">
        <v>115</v>
      </c>
    </row>
    <row r="9" spans="1:19" ht="15.75" thickBot="1" x14ac:dyDescent="0.3">
      <c r="A9" s="17" t="s">
        <v>81</v>
      </c>
      <c r="B9" s="18">
        <v>4</v>
      </c>
      <c r="C9" s="18">
        <v>7</v>
      </c>
      <c r="D9" s="18">
        <v>4</v>
      </c>
      <c r="E9" s="18">
        <v>7</v>
      </c>
      <c r="F9" s="18">
        <v>4</v>
      </c>
      <c r="G9" s="18">
        <v>7</v>
      </c>
      <c r="H9" s="18">
        <v>7</v>
      </c>
      <c r="I9" s="18">
        <v>6</v>
      </c>
      <c r="J9" s="18">
        <v>4</v>
      </c>
      <c r="K9" s="18">
        <v>7</v>
      </c>
      <c r="L9" s="18">
        <v>4</v>
      </c>
      <c r="M9" s="18">
        <v>6</v>
      </c>
      <c r="N9" s="18">
        <v>7</v>
      </c>
      <c r="O9" s="18">
        <v>6</v>
      </c>
      <c r="P9" s="18">
        <v>7</v>
      </c>
      <c r="Q9" s="18">
        <v>6</v>
      </c>
      <c r="R9" s="18">
        <v>7</v>
      </c>
      <c r="S9" s="18">
        <v>169</v>
      </c>
    </row>
    <row r="10" spans="1:19" ht="15.75" thickBot="1" x14ac:dyDescent="0.3">
      <c r="A10" s="17" t="s">
        <v>82</v>
      </c>
      <c r="B10" s="18">
        <v>4</v>
      </c>
      <c r="C10" s="18">
        <v>4</v>
      </c>
      <c r="D10" s="18">
        <v>4</v>
      </c>
      <c r="E10" s="18">
        <v>7</v>
      </c>
      <c r="F10" s="18">
        <v>4</v>
      </c>
      <c r="G10" s="18">
        <v>3</v>
      </c>
      <c r="H10" s="18">
        <v>4</v>
      </c>
      <c r="I10" s="18">
        <v>6</v>
      </c>
      <c r="J10" s="18">
        <v>7</v>
      </c>
      <c r="K10" s="18">
        <v>3</v>
      </c>
      <c r="L10" s="18">
        <v>7</v>
      </c>
      <c r="M10" s="18">
        <v>6</v>
      </c>
      <c r="N10" s="18">
        <v>7</v>
      </c>
      <c r="O10" s="18">
        <v>6</v>
      </c>
      <c r="P10" s="18">
        <v>7</v>
      </c>
      <c r="Q10" s="18">
        <v>6</v>
      </c>
      <c r="R10" s="18">
        <v>7</v>
      </c>
      <c r="S10" s="18">
        <v>189</v>
      </c>
    </row>
    <row r="11" spans="1:19" ht="15.75" thickBot="1" x14ac:dyDescent="0.3">
      <c r="A11" s="17" t="s">
        <v>83</v>
      </c>
      <c r="B11" s="18">
        <v>7</v>
      </c>
      <c r="C11" s="18">
        <v>4</v>
      </c>
      <c r="D11" s="18">
        <v>7</v>
      </c>
      <c r="E11" s="18">
        <v>7</v>
      </c>
      <c r="F11" s="18">
        <v>7</v>
      </c>
      <c r="G11" s="18">
        <v>7</v>
      </c>
      <c r="H11" s="18">
        <v>7</v>
      </c>
      <c r="I11" s="18">
        <v>6</v>
      </c>
      <c r="J11" s="18">
        <v>4</v>
      </c>
      <c r="K11" s="18">
        <v>7</v>
      </c>
      <c r="L11" s="18">
        <v>4</v>
      </c>
      <c r="M11" s="18">
        <v>7</v>
      </c>
      <c r="N11" s="18">
        <v>7</v>
      </c>
      <c r="O11" s="18">
        <v>6</v>
      </c>
      <c r="P11" s="18">
        <v>7</v>
      </c>
      <c r="Q11" s="18">
        <v>6</v>
      </c>
      <c r="R11" s="18">
        <v>7</v>
      </c>
      <c r="S11" s="18">
        <v>269</v>
      </c>
    </row>
    <row r="12" spans="1:19" ht="15.75" thickBot="1" x14ac:dyDescent="0.3">
      <c r="A12" s="17" t="s">
        <v>84</v>
      </c>
      <c r="B12" s="18">
        <v>7</v>
      </c>
      <c r="C12" s="18">
        <v>4</v>
      </c>
      <c r="D12" s="18">
        <v>7</v>
      </c>
      <c r="E12" s="18">
        <v>7</v>
      </c>
      <c r="F12" s="18">
        <v>7</v>
      </c>
      <c r="G12" s="18">
        <v>3</v>
      </c>
      <c r="H12" s="18">
        <v>4</v>
      </c>
      <c r="I12" s="18">
        <v>6</v>
      </c>
      <c r="J12" s="18">
        <v>7</v>
      </c>
      <c r="K12" s="18">
        <v>3</v>
      </c>
      <c r="L12" s="18">
        <v>7</v>
      </c>
      <c r="M12" s="18">
        <v>6</v>
      </c>
      <c r="N12" s="18">
        <v>7</v>
      </c>
      <c r="O12" s="18">
        <v>6</v>
      </c>
      <c r="P12" s="18">
        <v>7</v>
      </c>
      <c r="Q12" s="18">
        <v>6</v>
      </c>
      <c r="R12" s="18">
        <v>7</v>
      </c>
      <c r="S12" s="18">
        <v>269</v>
      </c>
    </row>
    <row r="13" spans="1:19" ht="15.75" thickBot="1" x14ac:dyDescent="0.3">
      <c r="A13" s="17" t="s">
        <v>85</v>
      </c>
      <c r="B13" s="18">
        <v>4</v>
      </c>
      <c r="C13" s="18">
        <v>7</v>
      </c>
      <c r="D13" s="18">
        <v>4</v>
      </c>
      <c r="E13" s="18">
        <v>7</v>
      </c>
      <c r="F13" s="18">
        <v>4</v>
      </c>
      <c r="G13" s="18">
        <v>7</v>
      </c>
      <c r="H13" s="18">
        <v>7</v>
      </c>
      <c r="I13" s="18">
        <v>6</v>
      </c>
      <c r="J13" s="18">
        <v>4</v>
      </c>
      <c r="K13" s="18">
        <v>7</v>
      </c>
      <c r="L13" s="18">
        <v>4</v>
      </c>
      <c r="M13" s="18">
        <v>6</v>
      </c>
      <c r="N13" s="18">
        <v>7</v>
      </c>
      <c r="O13" s="18">
        <v>6</v>
      </c>
      <c r="P13" s="18">
        <v>7</v>
      </c>
      <c r="Q13" s="18">
        <v>6</v>
      </c>
      <c r="R13" s="18">
        <v>7</v>
      </c>
      <c r="S13" s="18">
        <v>395</v>
      </c>
    </row>
    <row r="14" spans="1:19" ht="15.75" thickBot="1" x14ac:dyDescent="0.3">
      <c r="A14" s="17" t="s">
        <v>86</v>
      </c>
      <c r="B14" s="18">
        <v>7</v>
      </c>
      <c r="C14" s="18">
        <v>4</v>
      </c>
      <c r="D14" s="18">
        <v>7</v>
      </c>
      <c r="E14" s="18">
        <v>7</v>
      </c>
      <c r="F14" s="18">
        <v>7</v>
      </c>
      <c r="G14" s="18">
        <v>3</v>
      </c>
      <c r="H14" s="18">
        <v>4</v>
      </c>
      <c r="I14" s="18">
        <v>6</v>
      </c>
      <c r="J14" s="18">
        <v>7</v>
      </c>
      <c r="K14" s="18">
        <v>3</v>
      </c>
      <c r="L14" s="18">
        <v>7</v>
      </c>
      <c r="M14" s="18">
        <v>6</v>
      </c>
      <c r="N14" s="18">
        <v>7</v>
      </c>
      <c r="O14" s="18">
        <v>7</v>
      </c>
      <c r="P14" s="18">
        <v>7</v>
      </c>
      <c r="Q14" s="18">
        <v>7</v>
      </c>
      <c r="R14" s="18">
        <v>7</v>
      </c>
      <c r="S14" s="18">
        <v>449</v>
      </c>
    </row>
    <row r="15" spans="1:19" ht="19.5" thickBot="1" x14ac:dyDescent="0.3">
      <c r="A15" s="13"/>
    </row>
    <row r="16" spans="1:19" ht="15.75" thickBot="1" x14ac:dyDescent="0.3">
      <c r="A16" s="17" t="s">
        <v>87</v>
      </c>
      <c r="B16" s="17" t="s">
        <v>55</v>
      </c>
      <c r="C16" s="17" t="s">
        <v>56</v>
      </c>
      <c r="D16" s="17" t="s">
        <v>57</v>
      </c>
      <c r="E16" s="17" t="s">
        <v>58</v>
      </c>
      <c r="F16" s="17" t="s">
        <v>59</v>
      </c>
      <c r="G16" s="17" t="s">
        <v>60</v>
      </c>
      <c r="H16" s="17" t="s">
        <v>61</v>
      </c>
      <c r="I16" s="17" t="s">
        <v>62</v>
      </c>
      <c r="J16" s="17" t="s">
        <v>63</v>
      </c>
      <c r="K16" s="17" t="s">
        <v>64</v>
      </c>
      <c r="L16" s="17" t="s">
        <v>65</v>
      </c>
      <c r="M16" s="17" t="s">
        <v>66</v>
      </c>
      <c r="N16" s="17" t="s">
        <v>67</v>
      </c>
      <c r="O16" s="17" t="s">
        <v>68</v>
      </c>
      <c r="P16" s="17" t="s">
        <v>69</v>
      </c>
      <c r="Q16" s="17" t="s">
        <v>70</v>
      </c>
      <c r="R16" s="17" t="s">
        <v>71</v>
      </c>
    </row>
    <row r="17" spans="1:18" ht="32.25" thickBot="1" x14ac:dyDescent="0.3">
      <c r="A17" s="17" t="s">
        <v>88</v>
      </c>
      <c r="B17" s="18" t="s">
        <v>153</v>
      </c>
      <c r="C17" s="18" t="s">
        <v>154</v>
      </c>
      <c r="D17" s="18" t="s">
        <v>153</v>
      </c>
      <c r="E17" s="18" t="s">
        <v>153</v>
      </c>
      <c r="F17" s="18" t="s">
        <v>153</v>
      </c>
      <c r="G17" s="18" t="s">
        <v>155</v>
      </c>
      <c r="H17" s="18" t="s">
        <v>153</v>
      </c>
      <c r="I17" s="18" t="s">
        <v>156</v>
      </c>
      <c r="J17" s="18" t="s">
        <v>157</v>
      </c>
      <c r="K17" s="18" t="s">
        <v>153</v>
      </c>
      <c r="L17" s="18" t="s">
        <v>153</v>
      </c>
      <c r="M17" s="18" t="s">
        <v>158</v>
      </c>
      <c r="N17" s="18" t="s">
        <v>153</v>
      </c>
      <c r="O17" s="18" t="s">
        <v>153</v>
      </c>
      <c r="P17" s="18" t="s">
        <v>153</v>
      </c>
      <c r="Q17" s="18" t="s">
        <v>153</v>
      </c>
      <c r="R17" s="18" t="s">
        <v>153</v>
      </c>
    </row>
    <row r="18" spans="1:18" ht="32.25" thickBot="1" x14ac:dyDescent="0.3">
      <c r="A18" s="17" t="s">
        <v>97</v>
      </c>
      <c r="B18" s="18" t="s">
        <v>159</v>
      </c>
      <c r="C18" s="18" t="s">
        <v>160</v>
      </c>
      <c r="D18" s="18" t="s">
        <v>159</v>
      </c>
      <c r="E18" s="18" t="s">
        <v>159</v>
      </c>
      <c r="F18" s="18" t="s">
        <v>159</v>
      </c>
      <c r="G18" s="18" t="s">
        <v>161</v>
      </c>
      <c r="H18" s="18" t="s">
        <v>159</v>
      </c>
      <c r="I18" s="18" t="s">
        <v>162</v>
      </c>
      <c r="J18" s="18" t="s">
        <v>163</v>
      </c>
      <c r="K18" s="18" t="s">
        <v>159</v>
      </c>
      <c r="L18" s="18" t="s">
        <v>159</v>
      </c>
      <c r="M18" s="18" t="s">
        <v>164</v>
      </c>
      <c r="N18" s="18" t="s">
        <v>159</v>
      </c>
      <c r="O18" s="18" t="s">
        <v>159</v>
      </c>
      <c r="P18" s="18" t="s">
        <v>159</v>
      </c>
      <c r="Q18" s="18" t="s">
        <v>159</v>
      </c>
      <c r="R18" s="18" t="s">
        <v>159</v>
      </c>
    </row>
    <row r="19" spans="1:18" ht="32.25" thickBot="1" x14ac:dyDescent="0.3">
      <c r="A19" s="17" t="s">
        <v>99</v>
      </c>
      <c r="B19" s="18" t="s">
        <v>165</v>
      </c>
      <c r="C19" s="18" t="s">
        <v>166</v>
      </c>
      <c r="D19" s="18" t="s">
        <v>165</v>
      </c>
      <c r="E19" s="18" t="s">
        <v>165</v>
      </c>
      <c r="F19" s="18" t="s">
        <v>165</v>
      </c>
      <c r="G19" s="18" t="s">
        <v>167</v>
      </c>
      <c r="H19" s="18" t="s">
        <v>165</v>
      </c>
      <c r="I19" s="18" t="s">
        <v>168</v>
      </c>
      <c r="J19" s="18" t="s">
        <v>169</v>
      </c>
      <c r="K19" s="18" t="s">
        <v>165</v>
      </c>
      <c r="L19" s="18" t="s">
        <v>165</v>
      </c>
      <c r="M19" s="18" t="s">
        <v>170</v>
      </c>
      <c r="N19" s="18" t="s">
        <v>165</v>
      </c>
      <c r="O19" s="18" t="s">
        <v>165</v>
      </c>
      <c r="P19" s="18" t="s">
        <v>165</v>
      </c>
      <c r="Q19" s="18" t="s">
        <v>165</v>
      </c>
      <c r="R19" s="18" t="s">
        <v>165</v>
      </c>
    </row>
    <row r="20" spans="1:18" ht="32.25" thickBot="1" x14ac:dyDescent="0.3">
      <c r="A20" s="17" t="s">
        <v>101</v>
      </c>
      <c r="B20" s="18" t="s">
        <v>139</v>
      </c>
      <c r="C20" s="18" t="s">
        <v>171</v>
      </c>
      <c r="D20" s="18" t="s">
        <v>139</v>
      </c>
      <c r="E20" s="18" t="s">
        <v>139</v>
      </c>
      <c r="F20" s="18" t="s">
        <v>139</v>
      </c>
      <c r="G20" s="18" t="s">
        <v>139</v>
      </c>
      <c r="H20" s="18" t="s">
        <v>139</v>
      </c>
      <c r="I20" s="18" t="s">
        <v>172</v>
      </c>
      <c r="J20" s="18" t="s">
        <v>173</v>
      </c>
      <c r="K20" s="18" t="s">
        <v>139</v>
      </c>
      <c r="L20" s="18" t="s">
        <v>139</v>
      </c>
      <c r="M20" s="18" t="s">
        <v>174</v>
      </c>
      <c r="N20" s="18" t="s">
        <v>139</v>
      </c>
      <c r="O20" s="18" t="s">
        <v>139</v>
      </c>
      <c r="P20" s="18" t="s">
        <v>139</v>
      </c>
      <c r="Q20" s="18" t="s">
        <v>139</v>
      </c>
      <c r="R20" s="18" t="s">
        <v>139</v>
      </c>
    </row>
    <row r="21" spans="1:18" ht="32.25" thickBot="1" x14ac:dyDescent="0.3">
      <c r="A21" s="17" t="s">
        <v>103</v>
      </c>
      <c r="B21" s="18" t="s">
        <v>175</v>
      </c>
      <c r="C21" s="18" t="s">
        <v>176</v>
      </c>
      <c r="D21" s="18" t="s">
        <v>175</v>
      </c>
      <c r="E21" s="18" t="s">
        <v>175</v>
      </c>
      <c r="F21" s="18" t="s">
        <v>175</v>
      </c>
      <c r="G21" s="18" t="s">
        <v>175</v>
      </c>
      <c r="H21" s="18" t="s">
        <v>175</v>
      </c>
      <c r="I21" s="18" t="s">
        <v>177</v>
      </c>
      <c r="J21" s="18" t="s">
        <v>178</v>
      </c>
      <c r="K21" s="18" t="s">
        <v>175</v>
      </c>
      <c r="L21" s="18" t="s">
        <v>175</v>
      </c>
      <c r="M21" s="18" t="s">
        <v>179</v>
      </c>
      <c r="N21" s="18" t="s">
        <v>175</v>
      </c>
      <c r="O21" s="18" t="s">
        <v>175</v>
      </c>
      <c r="P21" s="18" t="s">
        <v>175</v>
      </c>
      <c r="Q21" s="18" t="s">
        <v>175</v>
      </c>
      <c r="R21" s="18" t="s">
        <v>175</v>
      </c>
    </row>
    <row r="22" spans="1:18" ht="32.25" thickBot="1" x14ac:dyDescent="0.3">
      <c r="A22" s="17" t="s">
        <v>105</v>
      </c>
      <c r="B22" s="18" t="s">
        <v>143</v>
      </c>
      <c r="C22" s="18" t="s">
        <v>143</v>
      </c>
      <c r="D22" s="18" t="s">
        <v>143</v>
      </c>
      <c r="E22" s="18" t="s">
        <v>143</v>
      </c>
      <c r="F22" s="18" t="s">
        <v>143</v>
      </c>
      <c r="G22" s="18" t="s">
        <v>143</v>
      </c>
      <c r="H22" s="18" t="s">
        <v>143</v>
      </c>
      <c r="I22" s="18" t="s">
        <v>180</v>
      </c>
      <c r="J22" s="18" t="s">
        <v>143</v>
      </c>
      <c r="K22" s="18" t="s">
        <v>143</v>
      </c>
      <c r="L22" s="18" t="s">
        <v>143</v>
      </c>
      <c r="M22" s="18" t="s">
        <v>181</v>
      </c>
      <c r="N22" s="18" t="s">
        <v>143</v>
      </c>
      <c r="O22" s="18" t="s">
        <v>143</v>
      </c>
      <c r="P22" s="18" t="s">
        <v>143</v>
      </c>
      <c r="Q22" s="18" t="s">
        <v>143</v>
      </c>
      <c r="R22" s="18" t="s">
        <v>143</v>
      </c>
    </row>
    <row r="23" spans="1:18" ht="21.75" thickBot="1" x14ac:dyDescent="0.3">
      <c r="A23" s="17" t="s">
        <v>107</v>
      </c>
      <c r="B23" s="18" t="s">
        <v>145</v>
      </c>
      <c r="C23" s="18" t="s">
        <v>145</v>
      </c>
      <c r="D23" s="18" t="s">
        <v>145</v>
      </c>
      <c r="E23" s="18" t="s">
        <v>145</v>
      </c>
      <c r="F23" s="18" t="s">
        <v>145</v>
      </c>
      <c r="G23" s="18" t="s">
        <v>145</v>
      </c>
      <c r="H23" s="18" t="s">
        <v>145</v>
      </c>
      <c r="I23" s="18" t="s">
        <v>145</v>
      </c>
      <c r="J23" s="18" t="s">
        <v>145</v>
      </c>
      <c r="K23" s="18" t="s">
        <v>145</v>
      </c>
      <c r="L23" s="18" t="s">
        <v>145</v>
      </c>
      <c r="M23" s="18" t="s">
        <v>145</v>
      </c>
      <c r="N23" s="18" t="s">
        <v>145</v>
      </c>
      <c r="O23" s="18" t="s">
        <v>145</v>
      </c>
      <c r="P23" s="18" t="s">
        <v>145</v>
      </c>
      <c r="Q23" s="18" t="s">
        <v>145</v>
      </c>
      <c r="R23" s="18" t="s">
        <v>145</v>
      </c>
    </row>
    <row r="24" spans="1:18" ht="19.5" thickBot="1" x14ac:dyDescent="0.3">
      <c r="A24" s="13"/>
    </row>
    <row r="25" spans="1:18" ht="15.75" thickBot="1" x14ac:dyDescent="0.3">
      <c r="A25" s="17" t="s">
        <v>109</v>
      </c>
      <c r="B25" s="17" t="s">
        <v>55</v>
      </c>
      <c r="C25" s="17" t="s">
        <v>56</v>
      </c>
      <c r="D25" s="17" t="s">
        <v>57</v>
      </c>
      <c r="E25" s="17" t="s">
        <v>58</v>
      </c>
      <c r="F25" s="17" t="s">
        <v>59</v>
      </c>
      <c r="G25" s="17" t="s">
        <v>60</v>
      </c>
      <c r="H25" s="17" t="s">
        <v>61</v>
      </c>
      <c r="I25" s="17" t="s">
        <v>62</v>
      </c>
      <c r="J25" s="17" t="s">
        <v>63</v>
      </c>
      <c r="K25" s="17" t="s">
        <v>64</v>
      </c>
      <c r="L25" s="17" t="s">
        <v>65</v>
      </c>
      <c r="M25" s="17" t="s">
        <v>66</v>
      </c>
      <c r="N25" s="17" t="s">
        <v>67</v>
      </c>
      <c r="O25" s="17" t="s">
        <v>68</v>
      </c>
      <c r="P25" s="17" t="s">
        <v>69</v>
      </c>
      <c r="Q25" s="17" t="s">
        <v>70</v>
      </c>
      <c r="R25" s="17" t="s">
        <v>71</v>
      </c>
    </row>
    <row r="26" spans="1:18" ht="15.75" thickBot="1" x14ac:dyDescent="0.3">
      <c r="A26" s="17" t="s">
        <v>88</v>
      </c>
      <c r="B26" s="18">
        <v>5.8</v>
      </c>
      <c r="C26" s="18">
        <v>54.3</v>
      </c>
      <c r="D26" s="18">
        <v>5.8</v>
      </c>
      <c r="E26" s="18">
        <v>5.8</v>
      </c>
      <c r="F26" s="18">
        <v>5.8</v>
      </c>
      <c r="G26" s="18">
        <v>33.5</v>
      </c>
      <c r="H26" s="18">
        <v>5.8</v>
      </c>
      <c r="I26" s="18">
        <v>175.6</v>
      </c>
      <c r="J26" s="18">
        <v>48.5</v>
      </c>
      <c r="K26" s="18">
        <v>5.8</v>
      </c>
      <c r="L26" s="18">
        <v>5.8</v>
      </c>
      <c r="M26" s="18">
        <v>48.5</v>
      </c>
      <c r="N26" s="18">
        <v>5.8</v>
      </c>
      <c r="O26" s="18">
        <v>5.8</v>
      </c>
      <c r="P26" s="18">
        <v>5.8</v>
      </c>
      <c r="Q26" s="18">
        <v>5.8</v>
      </c>
      <c r="R26" s="18">
        <v>5.8</v>
      </c>
    </row>
    <row r="27" spans="1:18" ht="15.75" thickBot="1" x14ac:dyDescent="0.3">
      <c r="A27" s="17" t="s">
        <v>97</v>
      </c>
      <c r="B27" s="18">
        <v>4.9000000000000004</v>
      </c>
      <c r="C27" s="18">
        <v>53.4</v>
      </c>
      <c r="D27" s="18">
        <v>4.9000000000000004</v>
      </c>
      <c r="E27" s="18">
        <v>4.9000000000000004</v>
      </c>
      <c r="F27" s="18">
        <v>4.9000000000000004</v>
      </c>
      <c r="G27" s="18">
        <v>32.5</v>
      </c>
      <c r="H27" s="18">
        <v>4.9000000000000004</v>
      </c>
      <c r="I27" s="18">
        <v>174.7</v>
      </c>
      <c r="J27" s="18">
        <v>47.5</v>
      </c>
      <c r="K27" s="18">
        <v>4.9000000000000004</v>
      </c>
      <c r="L27" s="18">
        <v>4.9000000000000004</v>
      </c>
      <c r="M27" s="18">
        <v>47.5</v>
      </c>
      <c r="N27" s="18">
        <v>4.9000000000000004</v>
      </c>
      <c r="O27" s="18">
        <v>4.9000000000000004</v>
      </c>
      <c r="P27" s="18">
        <v>4.9000000000000004</v>
      </c>
      <c r="Q27" s="18">
        <v>4.9000000000000004</v>
      </c>
      <c r="R27" s="18">
        <v>4.9000000000000004</v>
      </c>
    </row>
    <row r="28" spans="1:18" ht="15.75" thickBot="1" x14ac:dyDescent="0.3">
      <c r="A28" s="17" t="s">
        <v>99</v>
      </c>
      <c r="B28" s="18">
        <v>3.9</v>
      </c>
      <c r="C28" s="18">
        <v>52.4</v>
      </c>
      <c r="D28" s="18">
        <v>3.9</v>
      </c>
      <c r="E28" s="18">
        <v>3.9</v>
      </c>
      <c r="F28" s="18">
        <v>3.9</v>
      </c>
      <c r="G28" s="18">
        <v>31.5</v>
      </c>
      <c r="H28" s="18">
        <v>3.9</v>
      </c>
      <c r="I28" s="18">
        <v>173.7</v>
      </c>
      <c r="J28" s="18">
        <v>46.6</v>
      </c>
      <c r="K28" s="18">
        <v>3.9</v>
      </c>
      <c r="L28" s="18">
        <v>3.9</v>
      </c>
      <c r="M28" s="18">
        <v>46.6</v>
      </c>
      <c r="N28" s="18">
        <v>3.9</v>
      </c>
      <c r="O28" s="18">
        <v>3.9</v>
      </c>
      <c r="P28" s="18">
        <v>3.9</v>
      </c>
      <c r="Q28" s="18">
        <v>3.9</v>
      </c>
      <c r="R28" s="18">
        <v>3.9</v>
      </c>
    </row>
    <row r="29" spans="1:18" ht="15.75" thickBot="1" x14ac:dyDescent="0.3">
      <c r="A29" s="17" t="s">
        <v>101</v>
      </c>
      <c r="B29" s="18">
        <v>2.9</v>
      </c>
      <c r="C29" s="18">
        <v>51.4</v>
      </c>
      <c r="D29" s="18">
        <v>2.9</v>
      </c>
      <c r="E29" s="18">
        <v>2.9</v>
      </c>
      <c r="F29" s="18">
        <v>2.9</v>
      </c>
      <c r="G29" s="18">
        <v>2.9</v>
      </c>
      <c r="H29" s="18">
        <v>2.9</v>
      </c>
      <c r="I29" s="18">
        <v>172.7</v>
      </c>
      <c r="J29" s="18">
        <v>45.6</v>
      </c>
      <c r="K29" s="18">
        <v>2.9</v>
      </c>
      <c r="L29" s="18">
        <v>2.9</v>
      </c>
      <c r="M29" s="18">
        <v>45.6</v>
      </c>
      <c r="N29" s="18">
        <v>2.9</v>
      </c>
      <c r="O29" s="18">
        <v>2.9</v>
      </c>
      <c r="P29" s="18">
        <v>2.9</v>
      </c>
      <c r="Q29" s="18">
        <v>2.9</v>
      </c>
      <c r="R29" s="18">
        <v>2.9</v>
      </c>
    </row>
    <row r="30" spans="1:18" ht="15.75" thickBot="1" x14ac:dyDescent="0.3">
      <c r="A30" s="17" t="s">
        <v>103</v>
      </c>
      <c r="B30" s="18">
        <v>1.9</v>
      </c>
      <c r="C30" s="18">
        <v>50.5</v>
      </c>
      <c r="D30" s="18">
        <v>1.9</v>
      </c>
      <c r="E30" s="18">
        <v>1.9</v>
      </c>
      <c r="F30" s="18">
        <v>1.9</v>
      </c>
      <c r="G30" s="18">
        <v>1.9</v>
      </c>
      <c r="H30" s="18">
        <v>1.9</v>
      </c>
      <c r="I30" s="18">
        <v>171.7</v>
      </c>
      <c r="J30" s="18">
        <v>44.6</v>
      </c>
      <c r="K30" s="18">
        <v>1.9</v>
      </c>
      <c r="L30" s="18">
        <v>1.9</v>
      </c>
      <c r="M30" s="18">
        <v>44.6</v>
      </c>
      <c r="N30" s="18">
        <v>1.9</v>
      </c>
      <c r="O30" s="18">
        <v>1.9</v>
      </c>
      <c r="P30" s="18">
        <v>1.9</v>
      </c>
      <c r="Q30" s="18">
        <v>1.9</v>
      </c>
      <c r="R30" s="18">
        <v>1.9</v>
      </c>
    </row>
    <row r="31" spans="1:18" ht="15.75" thickBot="1" x14ac:dyDescent="0.3">
      <c r="A31" s="17" t="s">
        <v>105</v>
      </c>
      <c r="B31" s="18">
        <v>1</v>
      </c>
      <c r="C31" s="18">
        <v>1</v>
      </c>
      <c r="D31" s="18">
        <v>1</v>
      </c>
      <c r="E31" s="18">
        <v>1</v>
      </c>
      <c r="F31" s="18">
        <v>1</v>
      </c>
      <c r="G31" s="18">
        <v>1</v>
      </c>
      <c r="H31" s="18">
        <v>1</v>
      </c>
      <c r="I31" s="18">
        <v>170.8</v>
      </c>
      <c r="J31" s="18">
        <v>1</v>
      </c>
      <c r="K31" s="18">
        <v>1</v>
      </c>
      <c r="L31" s="18">
        <v>1</v>
      </c>
      <c r="M31" s="18">
        <v>43.7</v>
      </c>
      <c r="N31" s="18">
        <v>1</v>
      </c>
      <c r="O31" s="18">
        <v>1</v>
      </c>
      <c r="P31" s="18">
        <v>1</v>
      </c>
      <c r="Q31" s="18">
        <v>1</v>
      </c>
      <c r="R31" s="18">
        <v>1</v>
      </c>
    </row>
    <row r="32" spans="1:18" ht="15.75" thickBot="1" x14ac:dyDescent="0.3">
      <c r="A32" s="17" t="s">
        <v>107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</row>
    <row r="33" spans="1:22" ht="19.5" thickBot="1" x14ac:dyDescent="0.3">
      <c r="A33" s="13"/>
    </row>
    <row r="34" spans="1:22" ht="15.75" thickBot="1" x14ac:dyDescent="0.3">
      <c r="A34" s="17" t="s">
        <v>110</v>
      </c>
      <c r="B34" s="17" t="s">
        <v>55</v>
      </c>
      <c r="C34" s="17" t="s">
        <v>56</v>
      </c>
      <c r="D34" s="17" t="s">
        <v>57</v>
      </c>
      <c r="E34" s="17" t="s">
        <v>58</v>
      </c>
      <c r="F34" s="17" t="s">
        <v>59</v>
      </c>
      <c r="G34" s="17" t="s">
        <v>60</v>
      </c>
      <c r="H34" s="17" t="s">
        <v>61</v>
      </c>
      <c r="I34" s="17" t="s">
        <v>62</v>
      </c>
      <c r="J34" s="17" t="s">
        <v>63</v>
      </c>
      <c r="K34" s="17" t="s">
        <v>64</v>
      </c>
      <c r="L34" s="17" t="s">
        <v>65</v>
      </c>
      <c r="M34" s="17" t="s">
        <v>66</v>
      </c>
      <c r="N34" s="17" t="s">
        <v>67</v>
      </c>
      <c r="O34" s="17" t="s">
        <v>68</v>
      </c>
      <c r="P34" s="17" t="s">
        <v>69</v>
      </c>
      <c r="Q34" s="17" t="s">
        <v>70</v>
      </c>
      <c r="R34" s="17" t="s">
        <v>71</v>
      </c>
      <c r="S34" s="17" t="s">
        <v>111</v>
      </c>
      <c r="T34" s="17" t="s">
        <v>112</v>
      </c>
      <c r="U34" s="17" t="s">
        <v>7</v>
      </c>
      <c r="V34" s="17" t="s">
        <v>113</v>
      </c>
    </row>
    <row r="35" spans="1:22" ht="15.75" thickBot="1" x14ac:dyDescent="0.3">
      <c r="A35" s="17" t="s">
        <v>80</v>
      </c>
      <c r="B35" s="18">
        <v>2.9</v>
      </c>
      <c r="C35" s="18">
        <v>0</v>
      </c>
      <c r="D35" s="18">
        <v>2.9</v>
      </c>
      <c r="E35" s="18">
        <v>5.8</v>
      </c>
      <c r="F35" s="18">
        <v>2.9</v>
      </c>
      <c r="G35" s="18">
        <v>0</v>
      </c>
      <c r="H35" s="18">
        <v>2.9</v>
      </c>
      <c r="I35" s="18">
        <v>0</v>
      </c>
      <c r="J35" s="18">
        <v>45.6</v>
      </c>
      <c r="K35" s="18">
        <v>0</v>
      </c>
      <c r="L35" s="18">
        <v>2.9</v>
      </c>
      <c r="M35" s="18">
        <v>43.7</v>
      </c>
      <c r="N35" s="18">
        <v>0</v>
      </c>
      <c r="O35" s="18">
        <v>1</v>
      </c>
      <c r="P35" s="18">
        <v>0</v>
      </c>
      <c r="Q35" s="18">
        <v>1</v>
      </c>
      <c r="R35" s="18">
        <v>0</v>
      </c>
      <c r="S35" s="18">
        <v>111.6</v>
      </c>
      <c r="T35" s="18">
        <v>115</v>
      </c>
      <c r="U35" s="18">
        <v>3.4</v>
      </c>
      <c r="V35" s="18">
        <v>2.96</v>
      </c>
    </row>
    <row r="36" spans="1:22" ht="15.75" thickBot="1" x14ac:dyDescent="0.3">
      <c r="A36" s="17" t="s">
        <v>81</v>
      </c>
      <c r="B36" s="18">
        <v>2.9</v>
      </c>
      <c r="C36" s="18">
        <v>0</v>
      </c>
      <c r="D36" s="18">
        <v>2.9</v>
      </c>
      <c r="E36" s="18">
        <v>0</v>
      </c>
      <c r="F36" s="18">
        <v>2.9</v>
      </c>
      <c r="G36" s="18">
        <v>0</v>
      </c>
      <c r="H36" s="18">
        <v>0</v>
      </c>
      <c r="I36" s="18">
        <v>170.8</v>
      </c>
      <c r="J36" s="18">
        <v>45.6</v>
      </c>
      <c r="K36" s="18">
        <v>0</v>
      </c>
      <c r="L36" s="18">
        <v>2.9</v>
      </c>
      <c r="M36" s="18">
        <v>43.7</v>
      </c>
      <c r="N36" s="18">
        <v>0</v>
      </c>
      <c r="O36" s="18">
        <v>1</v>
      </c>
      <c r="P36" s="18">
        <v>0</v>
      </c>
      <c r="Q36" s="18">
        <v>1</v>
      </c>
      <c r="R36" s="18">
        <v>0</v>
      </c>
      <c r="S36" s="18">
        <v>273.60000000000002</v>
      </c>
      <c r="T36" s="18">
        <v>169</v>
      </c>
      <c r="U36" s="18">
        <v>-104.6</v>
      </c>
      <c r="V36" s="18">
        <v>-61.89</v>
      </c>
    </row>
    <row r="37" spans="1:22" ht="15.75" thickBot="1" x14ac:dyDescent="0.3">
      <c r="A37" s="17" t="s">
        <v>82</v>
      </c>
      <c r="B37" s="18">
        <v>2.9</v>
      </c>
      <c r="C37" s="18">
        <v>51.4</v>
      </c>
      <c r="D37" s="18">
        <v>2.9</v>
      </c>
      <c r="E37" s="18">
        <v>0</v>
      </c>
      <c r="F37" s="18">
        <v>2.9</v>
      </c>
      <c r="G37" s="18">
        <v>31.5</v>
      </c>
      <c r="H37" s="18">
        <v>2.9</v>
      </c>
      <c r="I37" s="18">
        <v>170.8</v>
      </c>
      <c r="J37" s="18">
        <v>0</v>
      </c>
      <c r="K37" s="18">
        <v>3.9</v>
      </c>
      <c r="L37" s="18">
        <v>0</v>
      </c>
      <c r="M37" s="18">
        <v>43.7</v>
      </c>
      <c r="N37" s="18">
        <v>0</v>
      </c>
      <c r="O37" s="18">
        <v>1</v>
      </c>
      <c r="P37" s="18">
        <v>0</v>
      </c>
      <c r="Q37" s="18">
        <v>1</v>
      </c>
      <c r="R37" s="18">
        <v>0</v>
      </c>
      <c r="S37" s="18">
        <v>314.89999999999998</v>
      </c>
      <c r="T37" s="18">
        <v>189</v>
      </c>
      <c r="U37" s="18">
        <v>-125.9</v>
      </c>
      <c r="V37" s="18">
        <v>-66.61</v>
      </c>
    </row>
    <row r="38" spans="1:22" ht="15.75" thickBot="1" x14ac:dyDescent="0.3">
      <c r="A38" s="17" t="s">
        <v>83</v>
      </c>
      <c r="B38" s="18">
        <v>0</v>
      </c>
      <c r="C38" s="18">
        <v>51.4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170.8</v>
      </c>
      <c r="J38" s="18">
        <v>45.6</v>
      </c>
      <c r="K38" s="18">
        <v>0</v>
      </c>
      <c r="L38" s="18">
        <v>2.9</v>
      </c>
      <c r="M38" s="18">
        <v>0</v>
      </c>
      <c r="N38" s="18">
        <v>0</v>
      </c>
      <c r="O38" s="18">
        <v>1</v>
      </c>
      <c r="P38" s="18">
        <v>0</v>
      </c>
      <c r="Q38" s="18">
        <v>1</v>
      </c>
      <c r="R38" s="18">
        <v>0</v>
      </c>
      <c r="S38" s="18">
        <v>272.7</v>
      </c>
      <c r="T38" s="18">
        <v>269</v>
      </c>
      <c r="U38" s="18">
        <v>-3.7</v>
      </c>
      <c r="V38" s="18">
        <v>-1.38</v>
      </c>
    </row>
    <row r="39" spans="1:22" ht="15.75" thickBot="1" x14ac:dyDescent="0.3">
      <c r="A39" s="17" t="s">
        <v>84</v>
      </c>
      <c r="B39" s="18">
        <v>0</v>
      </c>
      <c r="C39" s="18">
        <v>51.4</v>
      </c>
      <c r="D39" s="18">
        <v>0</v>
      </c>
      <c r="E39" s="18">
        <v>0</v>
      </c>
      <c r="F39" s="18">
        <v>0</v>
      </c>
      <c r="G39" s="18">
        <v>31.5</v>
      </c>
      <c r="H39" s="18">
        <v>2.9</v>
      </c>
      <c r="I39" s="18">
        <v>170.8</v>
      </c>
      <c r="J39" s="18">
        <v>0</v>
      </c>
      <c r="K39" s="18">
        <v>3.9</v>
      </c>
      <c r="L39" s="18">
        <v>0</v>
      </c>
      <c r="M39" s="18">
        <v>43.7</v>
      </c>
      <c r="N39" s="18">
        <v>0</v>
      </c>
      <c r="O39" s="18">
        <v>1</v>
      </c>
      <c r="P39" s="18">
        <v>0</v>
      </c>
      <c r="Q39" s="18">
        <v>1</v>
      </c>
      <c r="R39" s="18">
        <v>0</v>
      </c>
      <c r="S39" s="18">
        <v>306.10000000000002</v>
      </c>
      <c r="T39" s="18">
        <v>269</v>
      </c>
      <c r="U39" s="18">
        <v>-37.1</v>
      </c>
      <c r="V39" s="18">
        <v>-13.79</v>
      </c>
    </row>
    <row r="40" spans="1:22" ht="15.75" thickBot="1" x14ac:dyDescent="0.3">
      <c r="A40" s="17" t="s">
        <v>85</v>
      </c>
      <c r="B40" s="18">
        <v>2.9</v>
      </c>
      <c r="C40" s="18">
        <v>0</v>
      </c>
      <c r="D40" s="18">
        <v>2.9</v>
      </c>
      <c r="E40" s="18">
        <v>0</v>
      </c>
      <c r="F40" s="18">
        <v>2.9</v>
      </c>
      <c r="G40" s="18">
        <v>0</v>
      </c>
      <c r="H40" s="18">
        <v>0</v>
      </c>
      <c r="I40" s="18">
        <v>170.8</v>
      </c>
      <c r="J40" s="18">
        <v>45.6</v>
      </c>
      <c r="K40" s="18">
        <v>0</v>
      </c>
      <c r="L40" s="18">
        <v>2.9</v>
      </c>
      <c r="M40" s="18">
        <v>43.7</v>
      </c>
      <c r="N40" s="18">
        <v>0</v>
      </c>
      <c r="O40" s="18">
        <v>1</v>
      </c>
      <c r="P40" s="18">
        <v>0</v>
      </c>
      <c r="Q40" s="18">
        <v>1</v>
      </c>
      <c r="R40" s="18">
        <v>0</v>
      </c>
      <c r="S40" s="18">
        <v>273.60000000000002</v>
      </c>
      <c r="T40" s="18">
        <v>395</v>
      </c>
      <c r="U40" s="18">
        <v>121.4</v>
      </c>
      <c r="V40" s="18">
        <v>30.73</v>
      </c>
    </row>
    <row r="41" spans="1:22" ht="15.75" thickBot="1" x14ac:dyDescent="0.3">
      <c r="A41" s="17" t="s">
        <v>86</v>
      </c>
      <c r="B41" s="18">
        <v>0</v>
      </c>
      <c r="C41" s="18">
        <v>51.4</v>
      </c>
      <c r="D41" s="18">
        <v>0</v>
      </c>
      <c r="E41" s="18">
        <v>0</v>
      </c>
      <c r="F41" s="18">
        <v>0</v>
      </c>
      <c r="G41" s="18">
        <v>31.5</v>
      </c>
      <c r="H41" s="18">
        <v>2.9</v>
      </c>
      <c r="I41" s="18">
        <v>170.8</v>
      </c>
      <c r="J41" s="18">
        <v>0</v>
      </c>
      <c r="K41" s="18">
        <v>3.9</v>
      </c>
      <c r="L41" s="18">
        <v>0</v>
      </c>
      <c r="M41" s="18">
        <v>43.7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304.2</v>
      </c>
      <c r="T41" s="18">
        <v>449</v>
      </c>
      <c r="U41" s="18">
        <v>144.80000000000001</v>
      </c>
      <c r="V41" s="18">
        <v>32.25</v>
      </c>
    </row>
    <row r="42" spans="1:22" ht="15.75" thickBot="1" x14ac:dyDescent="0.3"/>
    <row r="43" spans="1:22" ht="15.75" thickBot="1" x14ac:dyDescent="0.3">
      <c r="A43" s="19" t="s">
        <v>114</v>
      </c>
      <c r="B43" s="20">
        <v>430</v>
      </c>
    </row>
    <row r="44" spans="1:22" ht="15.75" thickBot="1" x14ac:dyDescent="0.3">
      <c r="A44" s="19" t="s">
        <v>115</v>
      </c>
      <c r="B44" s="20">
        <v>0</v>
      </c>
    </row>
    <row r="45" spans="1:22" ht="21.75" thickBot="1" x14ac:dyDescent="0.3">
      <c r="A45" s="19" t="s">
        <v>116</v>
      </c>
      <c r="B45" s="20">
        <v>1856.7</v>
      </c>
    </row>
    <row r="46" spans="1:22" ht="21.75" thickBot="1" x14ac:dyDescent="0.3">
      <c r="A46" s="19" t="s">
        <v>117</v>
      </c>
      <c r="B46" s="20">
        <v>1855</v>
      </c>
    </row>
    <row r="47" spans="1:22" ht="32.25" thickBot="1" x14ac:dyDescent="0.3">
      <c r="A47" s="19" t="s">
        <v>118</v>
      </c>
      <c r="B47" s="20">
        <v>1.7</v>
      </c>
    </row>
    <row r="48" spans="1:22" ht="32.25" thickBot="1" x14ac:dyDescent="0.3">
      <c r="A48" s="19" t="s">
        <v>119</v>
      </c>
      <c r="B48" s="20"/>
    </row>
    <row r="49" spans="1:2" ht="32.25" thickBot="1" x14ac:dyDescent="0.3">
      <c r="A49" s="19" t="s">
        <v>120</v>
      </c>
      <c r="B49" s="20"/>
    </row>
    <row r="50" spans="1:2" ht="21.75" thickBot="1" x14ac:dyDescent="0.3">
      <c r="A50" s="19" t="s">
        <v>121</v>
      </c>
      <c r="B50" s="20">
        <v>0</v>
      </c>
    </row>
    <row r="52" spans="1:2" x14ac:dyDescent="0.25">
      <c r="A52" s="11" t="s">
        <v>122</v>
      </c>
    </row>
    <row r="54" spans="1:2" x14ac:dyDescent="0.25">
      <c r="A54" s="21" t="s">
        <v>147</v>
      </c>
    </row>
    <row r="55" spans="1:2" x14ac:dyDescent="0.25">
      <c r="A55" s="21" t="s">
        <v>151</v>
      </c>
    </row>
  </sheetData>
  <hyperlinks>
    <hyperlink ref="A52" r:id="rId1" display="https://miau.my-x.hu/myx-free/coco/test/801790820231106202139.html" xr:uid="{A30A628D-5AD2-4B51-8BFE-2768D70EA3C4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73DD3-805A-471E-A6B8-F0054E69A6A1}">
  <dimension ref="A1:BE55"/>
  <sheetViews>
    <sheetView tabSelected="1" topLeftCell="Y20" zoomScale="80" zoomScaleNormal="80" workbookViewId="0">
      <selection activeCell="BE36" sqref="BE36"/>
    </sheetView>
  </sheetViews>
  <sheetFormatPr defaultRowHeight="15" x14ac:dyDescent="0.25"/>
  <cols>
    <col min="31" max="31" width="21.140625" customWidth="1"/>
    <col min="32" max="55" width="4.5703125" bestFit="1" customWidth="1"/>
    <col min="56" max="56" width="5.5703125" bestFit="1" customWidth="1"/>
    <col min="57" max="57" width="105.7109375" bestFit="1" customWidth="1"/>
  </cols>
  <sheetData>
    <row r="1" spans="1:26" ht="18.75" x14ac:dyDescent="0.25">
      <c r="A1" s="13"/>
    </row>
    <row r="2" spans="1:26" x14ac:dyDescent="0.25">
      <c r="A2" s="14"/>
    </row>
    <row r="5" spans="1:26" ht="31.5" x14ac:dyDescent="0.25">
      <c r="A5" s="15" t="s">
        <v>47</v>
      </c>
      <c r="B5" s="16">
        <v>4946247</v>
      </c>
      <c r="C5" s="15" t="s">
        <v>48</v>
      </c>
      <c r="D5" s="16">
        <v>7</v>
      </c>
      <c r="E5" s="15" t="s">
        <v>49</v>
      </c>
      <c r="F5" s="16">
        <v>24</v>
      </c>
      <c r="G5" s="15" t="s">
        <v>50</v>
      </c>
      <c r="H5" s="16">
        <v>7</v>
      </c>
      <c r="I5" s="15" t="s">
        <v>51</v>
      </c>
      <c r="J5" s="16">
        <v>0</v>
      </c>
      <c r="K5" s="15" t="s">
        <v>52</v>
      </c>
      <c r="L5" s="16" t="s">
        <v>182</v>
      </c>
    </row>
    <row r="6" spans="1:26" ht="19.5" thickBot="1" x14ac:dyDescent="0.3">
      <c r="A6" s="13"/>
    </row>
    <row r="7" spans="1:26" ht="15.75" thickBot="1" x14ac:dyDescent="0.3">
      <c r="A7" s="17" t="s">
        <v>54</v>
      </c>
      <c r="B7" s="17" t="s">
        <v>55</v>
      </c>
      <c r="C7" s="17" t="s">
        <v>56</v>
      </c>
      <c r="D7" s="17" t="s">
        <v>57</v>
      </c>
      <c r="E7" s="17" t="s">
        <v>58</v>
      </c>
      <c r="F7" s="17" t="s">
        <v>59</v>
      </c>
      <c r="G7" s="17" t="s">
        <v>60</v>
      </c>
      <c r="H7" s="17" t="s">
        <v>61</v>
      </c>
      <c r="I7" s="17" t="s">
        <v>62</v>
      </c>
      <c r="J7" s="17" t="s">
        <v>63</v>
      </c>
      <c r="K7" s="17" t="s">
        <v>64</v>
      </c>
      <c r="L7" s="17" t="s">
        <v>65</v>
      </c>
      <c r="M7" s="17" t="s">
        <v>66</v>
      </c>
      <c r="N7" s="17" t="s">
        <v>67</v>
      </c>
      <c r="O7" s="17" t="s">
        <v>68</v>
      </c>
      <c r="P7" s="17" t="s">
        <v>69</v>
      </c>
      <c r="Q7" s="17" t="s">
        <v>70</v>
      </c>
      <c r="R7" s="17" t="s">
        <v>71</v>
      </c>
      <c r="S7" s="17" t="s">
        <v>72</v>
      </c>
      <c r="T7" s="17" t="s">
        <v>73</v>
      </c>
      <c r="U7" s="17" t="s">
        <v>74</v>
      </c>
      <c r="V7" s="17" t="s">
        <v>75</v>
      </c>
      <c r="W7" s="17" t="s">
        <v>76</v>
      </c>
      <c r="X7" s="17" t="s">
        <v>77</v>
      </c>
      <c r="Y7" s="17" t="s">
        <v>78</v>
      </c>
      <c r="Z7" s="17" t="s">
        <v>79</v>
      </c>
    </row>
    <row r="8" spans="1:26" ht="15.75" thickBot="1" x14ac:dyDescent="0.3">
      <c r="A8" s="17" t="s">
        <v>80</v>
      </c>
      <c r="B8" s="18">
        <v>1</v>
      </c>
      <c r="C8" s="18">
        <v>4</v>
      </c>
      <c r="D8" s="18">
        <v>4</v>
      </c>
      <c r="E8" s="18">
        <v>1</v>
      </c>
      <c r="F8" s="18">
        <v>2</v>
      </c>
      <c r="G8" s="18">
        <v>3</v>
      </c>
      <c r="H8" s="18">
        <v>2</v>
      </c>
      <c r="I8" s="18">
        <v>4</v>
      </c>
      <c r="J8" s="18">
        <v>7</v>
      </c>
      <c r="K8" s="18">
        <v>4</v>
      </c>
      <c r="L8" s="18">
        <v>1</v>
      </c>
      <c r="M8" s="18">
        <v>4</v>
      </c>
      <c r="N8" s="18">
        <v>4</v>
      </c>
      <c r="O8" s="18">
        <v>1</v>
      </c>
      <c r="P8" s="18">
        <v>4</v>
      </c>
      <c r="Q8" s="18">
        <v>1</v>
      </c>
      <c r="R8" s="18">
        <v>4</v>
      </c>
      <c r="S8" s="18">
        <v>2</v>
      </c>
      <c r="T8" s="18">
        <v>2</v>
      </c>
      <c r="U8" s="18">
        <v>1</v>
      </c>
      <c r="V8" s="18">
        <v>2</v>
      </c>
      <c r="W8" s="18">
        <v>1</v>
      </c>
      <c r="X8" s="18">
        <v>2</v>
      </c>
      <c r="Y8" s="18">
        <v>1</v>
      </c>
      <c r="Z8" s="18">
        <v>1000</v>
      </c>
    </row>
    <row r="9" spans="1:26" ht="15.75" thickBot="1" x14ac:dyDescent="0.3">
      <c r="A9" s="17" t="s">
        <v>81</v>
      </c>
      <c r="B9" s="18">
        <v>2</v>
      </c>
      <c r="C9" s="18">
        <v>1</v>
      </c>
      <c r="D9" s="18">
        <v>4</v>
      </c>
      <c r="E9" s="18">
        <v>1</v>
      </c>
      <c r="F9" s="18">
        <v>2</v>
      </c>
      <c r="G9" s="18">
        <v>3</v>
      </c>
      <c r="H9" s="18">
        <v>2</v>
      </c>
      <c r="I9" s="18">
        <v>4</v>
      </c>
      <c r="J9" s="18">
        <v>1</v>
      </c>
      <c r="K9" s="18">
        <v>4</v>
      </c>
      <c r="L9" s="18">
        <v>1</v>
      </c>
      <c r="M9" s="18">
        <v>4</v>
      </c>
      <c r="N9" s="18">
        <v>1</v>
      </c>
      <c r="O9" s="18">
        <v>2</v>
      </c>
      <c r="P9" s="18">
        <v>4</v>
      </c>
      <c r="Q9" s="18">
        <v>1</v>
      </c>
      <c r="R9" s="18">
        <v>4</v>
      </c>
      <c r="S9" s="18">
        <v>2</v>
      </c>
      <c r="T9" s="18">
        <v>2</v>
      </c>
      <c r="U9" s="18">
        <v>1</v>
      </c>
      <c r="V9" s="18">
        <v>2</v>
      </c>
      <c r="W9" s="18">
        <v>1</v>
      </c>
      <c r="X9" s="18">
        <v>2</v>
      </c>
      <c r="Y9" s="18">
        <v>1</v>
      </c>
      <c r="Z9" s="18">
        <v>1000</v>
      </c>
    </row>
    <row r="10" spans="1:26" ht="15.75" thickBot="1" x14ac:dyDescent="0.3">
      <c r="A10" s="17" t="s">
        <v>82</v>
      </c>
      <c r="B10" s="18">
        <v>2</v>
      </c>
      <c r="C10" s="18">
        <v>1</v>
      </c>
      <c r="D10" s="18">
        <v>4</v>
      </c>
      <c r="E10" s="18">
        <v>4</v>
      </c>
      <c r="F10" s="18">
        <v>1</v>
      </c>
      <c r="G10" s="18">
        <v>3</v>
      </c>
      <c r="H10" s="18">
        <v>2</v>
      </c>
      <c r="I10" s="18">
        <v>4</v>
      </c>
      <c r="J10" s="18">
        <v>1</v>
      </c>
      <c r="K10" s="18">
        <v>4</v>
      </c>
      <c r="L10" s="18">
        <v>5</v>
      </c>
      <c r="M10" s="18">
        <v>1</v>
      </c>
      <c r="N10" s="18">
        <v>4</v>
      </c>
      <c r="O10" s="18">
        <v>2</v>
      </c>
      <c r="P10" s="18">
        <v>1</v>
      </c>
      <c r="Q10" s="18">
        <v>5</v>
      </c>
      <c r="R10" s="18">
        <v>1</v>
      </c>
      <c r="S10" s="18">
        <v>2</v>
      </c>
      <c r="T10" s="18">
        <v>2</v>
      </c>
      <c r="U10" s="18">
        <v>1</v>
      </c>
      <c r="V10" s="18">
        <v>2</v>
      </c>
      <c r="W10" s="18">
        <v>1</v>
      </c>
      <c r="X10" s="18">
        <v>2</v>
      </c>
      <c r="Y10" s="18">
        <v>1</v>
      </c>
      <c r="Z10" s="18">
        <v>1000</v>
      </c>
    </row>
    <row r="11" spans="1:26" ht="15.75" thickBot="1" x14ac:dyDescent="0.3">
      <c r="A11" s="17" t="s">
        <v>83</v>
      </c>
      <c r="B11" s="18">
        <v>2</v>
      </c>
      <c r="C11" s="18">
        <v>4</v>
      </c>
      <c r="D11" s="18">
        <v>1</v>
      </c>
      <c r="E11" s="18">
        <v>4</v>
      </c>
      <c r="F11" s="18">
        <v>2</v>
      </c>
      <c r="G11" s="18">
        <v>1</v>
      </c>
      <c r="H11" s="18">
        <v>2</v>
      </c>
      <c r="I11" s="18">
        <v>1</v>
      </c>
      <c r="J11" s="18">
        <v>1</v>
      </c>
      <c r="K11" s="18">
        <v>1</v>
      </c>
      <c r="L11" s="18">
        <v>1</v>
      </c>
      <c r="M11" s="18">
        <v>4</v>
      </c>
      <c r="N11" s="18">
        <v>1</v>
      </c>
      <c r="O11" s="18">
        <v>2</v>
      </c>
      <c r="P11" s="18">
        <v>4</v>
      </c>
      <c r="Q11" s="18">
        <v>1</v>
      </c>
      <c r="R11" s="18">
        <v>4</v>
      </c>
      <c r="S11" s="18">
        <v>2</v>
      </c>
      <c r="T11" s="18">
        <v>1</v>
      </c>
      <c r="U11" s="18">
        <v>1</v>
      </c>
      <c r="V11" s="18">
        <v>2</v>
      </c>
      <c r="W11" s="18">
        <v>1</v>
      </c>
      <c r="X11" s="18">
        <v>2</v>
      </c>
      <c r="Y11" s="18">
        <v>1</v>
      </c>
      <c r="Z11" s="18">
        <v>1000</v>
      </c>
    </row>
    <row r="12" spans="1:26" ht="15.75" thickBot="1" x14ac:dyDescent="0.3">
      <c r="A12" s="17" t="s">
        <v>84</v>
      </c>
      <c r="B12" s="18">
        <v>2</v>
      </c>
      <c r="C12" s="18">
        <v>4</v>
      </c>
      <c r="D12" s="18">
        <v>1</v>
      </c>
      <c r="E12" s="18">
        <v>4</v>
      </c>
      <c r="F12" s="18">
        <v>2</v>
      </c>
      <c r="G12" s="18">
        <v>1</v>
      </c>
      <c r="H12" s="18">
        <v>2</v>
      </c>
      <c r="I12" s="18">
        <v>1</v>
      </c>
      <c r="J12" s="18">
        <v>1</v>
      </c>
      <c r="K12" s="18">
        <v>1</v>
      </c>
      <c r="L12" s="18">
        <v>5</v>
      </c>
      <c r="M12" s="18">
        <v>1</v>
      </c>
      <c r="N12" s="18">
        <v>4</v>
      </c>
      <c r="O12" s="18">
        <v>2</v>
      </c>
      <c r="P12" s="18">
        <v>1</v>
      </c>
      <c r="Q12" s="18">
        <v>5</v>
      </c>
      <c r="R12" s="18">
        <v>1</v>
      </c>
      <c r="S12" s="18">
        <v>2</v>
      </c>
      <c r="T12" s="18">
        <v>2</v>
      </c>
      <c r="U12" s="18">
        <v>1</v>
      </c>
      <c r="V12" s="18">
        <v>2</v>
      </c>
      <c r="W12" s="18">
        <v>1</v>
      </c>
      <c r="X12" s="18">
        <v>2</v>
      </c>
      <c r="Y12" s="18">
        <v>1</v>
      </c>
      <c r="Z12" s="18">
        <v>1000</v>
      </c>
    </row>
    <row r="13" spans="1:26" ht="15.75" thickBot="1" x14ac:dyDescent="0.3">
      <c r="A13" s="17" t="s">
        <v>85</v>
      </c>
      <c r="B13" s="18">
        <v>2</v>
      </c>
      <c r="C13" s="18">
        <v>1</v>
      </c>
      <c r="D13" s="18">
        <v>4</v>
      </c>
      <c r="E13" s="18">
        <v>1</v>
      </c>
      <c r="F13" s="18">
        <v>2</v>
      </c>
      <c r="G13" s="18">
        <v>3</v>
      </c>
      <c r="H13" s="18">
        <v>2</v>
      </c>
      <c r="I13" s="18">
        <v>4</v>
      </c>
      <c r="J13" s="18">
        <v>1</v>
      </c>
      <c r="K13" s="18">
        <v>4</v>
      </c>
      <c r="L13" s="18">
        <v>1</v>
      </c>
      <c r="M13" s="18">
        <v>4</v>
      </c>
      <c r="N13" s="18">
        <v>1</v>
      </c>
      <c r="O13" s="18">
        <v>2</v>
      </c>
      <c r="P13" s="18">
        <v>4</v>
      </c>
      <c r="Q13" s="18">
        <v>1</v>
      </c>
      <c r="R13" s="18">
        <v>4</v>
      </c>
      <c r="S13" s="18">
        <v>1</v>
      </c>
      <c r="T13" s="18">
        <v>2</v>
      </c>
      <c r="U13" s="18">
        <v>1</v>
      </c>
      <c r="V13" s="18">
        <v>2</v>
      </c>
      <c r="W13" s="18">
        <v>1</v>
      </c>
      <c r="X13" s="18">
        <v>2</v>
      </c>
      <c r="Y13" s="18">
        <v>1</v>
      </c>
      <c r="Z13" s="18">
        <v>1000</v>
      </c>
    </row>
    <row r="14" spans="1:26" ht="15.75" thickBot="1" x14ac:dyDescent="0.3">
      <c r="A14" s="17" t="s">
        <v>86</v>
      </c>
      <c r="B14" s="18">
        <v>2</v>
      </c>
      <c r="C14" s="18">
        <v>4</v>
      </c>
      <c r="D14" s="18">
        <v>1</v>
      </c>
      <c r="E14" s="18">
        <v>4</v>
      </c>
      <c r="F14" s="18">
        <v>2</v>
      </c>
      <c r="G14" s="18">
        <v>3</v>
      </c>
      <c r="H14" s="18">
        <v>1</v>
      </c>
      <c r="I14" s="18">
        <v>1</v>
      </c>
      <c r="J14" s="18">
        <v>1</v>
      </c>
      <c r="K14" s="18">
        <v>1</v>
      </c>
      <c r="L14" s="18">
        <v>5</v>
      </c>
      <c r="M14" s="18">
        <v>1</v>
      </c>
      <c r="N14" s="18">
        <v>4</v>
      </c>
      <c r="O14" s="18">
        <v>2</v>
      </c>
      <c r="P14" s="18">
        <v>1</v>
      </c>
      <c r="Q14" s="18">
        <v>5</v>
      </c>
      <c r="R14" s="18">
        <v>1</v>
      </c>
      <c r="S14" s="18">
        <v>2</v>
      </c>
      <c r="T14" s="18">
        <v>2</v>
      </c>
      <c r="U14" s="18">
        <v>1</v>
      </c>
      <c r="V14" s="18">
        <v>1</v>
      </c>
      <c r="W14" s="18">
        <v>1</v>
      </c>
      <c r="X14" s="18">
        <v>1</v>
      </c>
      <c r="Y14" s="18">
        <v>1</v>
      </c>
      <c r="Z14" s="18">
        <v>1000</v>
      </c>
    </row>
    <row r="15" spans="1:26" ht="19.5" thickBot="1" x14ac:dyDescent="0.3">
      <c r="A15" s="13"/>
    </row>
    <row r="16" spans="1:26" ht="15.75" thickBot="1" x14ac:dyDescent="0.3">
      <c r="A16" s="17" t="s">
        <v>87</v>
      </c>
      <c r="B16" s="17" t="s">
        <v>55</v>
      </c>
      <c r="C16" s="17" t="s">
        <v>56</v>
      </c>
      <c r="D16" s="17" t="s">
        <v>57</v>
      </c>
      <c r="E16" s="17" t="s">
        <v>58</v>
      </c>
      <c r="F16" s="17" t="s">
        <v>59</v>
      </c>
      <c r="G16" s="17" t="s">
        <v>60</v>
      </c>
      <c r="H16" s="17" t="s">
        <v>61</v>
      </c>
      <c r="I16" s="17" t="s">
        <v>62</v>
      </c>
      <c r="J16" s="17" t="s">
        <v>63</v>
      </c>
      <c r="K16" s="17" t="s">
        <v>64</v>
      </c>
      <c r="L16" s="17" t="s">
        <v>65</v>
      </c>
      <c r="M16" s="17" t="s">
        <v>66</v>
      </c>
      <c r="N16" s="17" t="s">
        <v>67</v>
      </c>
      <c r="O16" s="17" t="s">
        <v>68</v>
      </c>
      <c r="P16" s="17" t="s">
        <v>69</v>
      </c>
      <c r="Q16" s="17" t="s">
        <v>70</v>
      </c>
      <c r="R16" s="17" t="s">
        <v>71</v>
      </c>
      <c r="S16" s="17" t="s">
        <v>72</v>
      </c>
      <c r="T16" s="17" t="s">
        <v>73</v>
      </c>
      <c r="U16" s="17" t="s">
        <v>74</v>
      </c>
      <c r="V16" s="17" t="s">
        <v>75</v>
      </c>
      <c r="W16" s="17" t="s">
        <v>76</v>
      </c>
      <c r="X16" s="17" t="s">
        <v>77</v>
      </c>
      <c r="Y16" s="17" t="s">
        <v>78</v>
      </c>
    </row>
    <row r="17" spans="1:25" ht="21.75" thickBot="1" x14ac:dyDescent="0.3">
      <c r="A17" s="17" t="s">
        <v>88</v>
      </c>
      <c r="B17" s="18" t="s">
        <v>183</v>
      </c>
      <c r="C17" s="18" t="s">
        <v>184</v>
      </c>
      <c r="D17" s="18" t="s">
        <v>185</v>
      </c>
      <c r="E17" s="18" t="s">
        <v>185</v>
      </c>
      <c r="F17" s="18" t="s">
        <v>186</v>
      </c>
      <c r="G17" s="18" t="s">
        <v>187</v>
      </c>
      <c r="H17" s="18" t="s">
        <v>188</v>
      </c>
      <c r="I17" s="18" t="s">
        <v>185</v>
      </c>
      <c r="J17" s="18" t="s">
        <v>189</v>
      </c>
      <c r="K17" s="18" t="s">
        <v>185</v>
      </c>
      <c r="L17" s="18" t="s">
        <v>185</v>
      </c>
      <c r="M17" s="18" t="s">
        <v>190</v>
      </c>
      <c r="N17" s="18" t="s">
        <v>185</v>
      </c>
      <c r="O17" s="18" t="s">
        <v>185</v>
      </c>
      <c r="P17" s="18" t="s">
        <v>185</v>
      </c>
      <c r="Q17" s="18" t="s">
        <v>185</v>
      </c>
      <c r="R17" s="18" t="s">
        <v>185</v>
      </c>
      <c r="S17" s="18" t="s">
        <v>185</v>
      </c>
      <c r="T17" s="18" t="s">
        <v>185</v>
      </c>
      <c r="U17" s="18" t="s">
        <v>185</v>
      </c>
      <c r="V17" s="18" t="s">
        <v>185</v>
      </c>
      <c r="W17" s="18" t="s">
        <v>185</v>
      </c>
      <c r="X17" s="18" t="s">
        <v>185</v>
      </c>
      <c r="Y17" s="18" t="s">
        <v>185</v>
      </c>
    </row>
    <row r="18" spans="1:25" ht="21.75" thickBot="1" x14ac:dyDescent="0.3">
      <c r="A18" s="17" t="s">
        <v>97</v>
      </c>
      <c r="B18" s="18" t="s">
        <v>191</v>
      </c>
      <c r="C18" s="18" t="s">
        <v>191</v>
      </c>
      <c r="D18" s="18" t="s">
        <v>191</v>
      </c>
      <c r="E18" s="18" t="s">
        <v>191</v>
      </c>
      <c r="F18" s="18" t="s">
        <v>191</v>
      </c>
      <c r="G18" s="18" t="s">
        <v>191</v>
      </c>
      <c r="H18" s="18" t="s">
        <v>191</v>
      </c>
      <c r="I18" s="18" t="s">
        <v>191</v>
      </c>
      <c r="J18" s="18" t="s">
        <v>192</v>
      </c>
      <c r="K18" s="18" t="s">
        <v>191</v>
      </c>
      <c r="L18" s="18" t="s">
        <v>191</v>
      </c>
      <c r="M18" s="18" t="s">
        <v>193</v>
      </c>
      <c r="N18" s="18" t="s">
        <v>191</v>
      </c>
      <c r="O18" s="18" t="s">
        <v>191</v>
      </c>
      <c r="P18" s="18" t="s">
        <v>191</v>
      </c>
      <c r="Q18" s="18" t="s">
        <v>191</v>
      </c>
      <c r="R18" s="18" t="s">
        <v>191</v>
      </c>
      <c r="S18" s="18" t="s">
        <v>191</v>
      </c>
      <c r="T18" s="18" t="s">
        <v>191</v>
      </c>
      <c r="U18" s="18" t="s">
        <v>191</v>
      </c>
      <c r="V18" s="18" t="s">
        <v>191</v>
      </c>
      <c r="W18" s="18" t="s">
        <v>191</v>
      </c>
      <c r="X18" s="18" t="s">
        <v>191</v>
      </c>
      <c r="Y18" s="18" t="s">
        <v>191</v>
      </c>
    </row>
    <row r="19" spans="1:25" ht="21.75" thickBot="1" x14ac:dyDescent="0.3">
      <c r="A19" s="17" t="s">
        <v>99</v>
      </c>
      <c r="B19" s="18" t="s">
        <v>194</v>
      </c>
      <c r="C19" s="18" t="s">
        <v>194</v>
      </c>
      <c r="D19" s="18" t="s">
        <v>194</v>
      </c>
      <c r="E19" s="18" t="s">
        <v>194</v>
      </c>
      <c r="F19" s="18" t="s">
        <v>194</v>
      </c>
      <c r="G19" s="18" t="s">
        <v>194</v>
      </c>
      <c r="H19" s="18" t="s">
        <v>194</v>
      </c>
      <c r="I19" s="18" t="s">
        <v>194</v>
      </c>
      <c r="J19" s="18" t="s">
        <v>195</v>
      </c>
      <c r="K19" s="18" t="s">
        <v>194</v>
      </c>
      <c r="L19" s="18" t="s">
        <v>194</v>
      </c>
      <c r="M19" s="18" t="s">
        <v>194</v>
      </c>
      <c r="N19" s="18" t="s">
        <v>194</v>
      </c>
      <c r="O19" s="18" t="s">
        <v>194</v>
      </c>
      <c r="P19" s="18" t="s">
        <v>194</v>
      </c>
      <c r="Q19" s="18" t="s">
        <v>194</v>
      </c>
      <c r="R19" s="18" t="s">
        <v>194</v>
      </c>
      <c r="S19" s="18" t="s">
        <v>194</v>
      </c>
      <c r="T19" s="18" t="s">
        <v>194</v>
      </c>
      <c r="U19" s="18" t="s">
        <v>194</v>
      </c>
      <c r="V19" s="18" t="s">
        <v>194</v>
      </c>
      <c r="W19" s="18" t="s">
        <v>194</v>
      </c>
      <c r="X19" s="18" t="s">
        <v>194</v>
      </c>
      <c r="Y19" s="18" t="s">
        <v>194</v>
      </c>
    </row>
    <row r="20" spans="1:25" ht="21.75" thickBot="1" x14ac:dyDescent="0.3">
      <c r="A20" s="17" t="s">
        <v>101</v>
      </c>
      <c r="B20" s="18" t="s">
        <v>196</v>
      </c>
      <c r="C20" s="18" t="s">
        <v>196</v>
      </c>
      <c r="D20" s="18" t="s">
        <v>196</v>
      </c>
      <c r="E20" s="18" t="s">
        <v>196</v>
      </c>
      <c r="F20" s="18" t="s">
        <v>196</v>
      </c>
      <c r="G20" s="18" t="s">
        <v>196</v>
      </c>
      <c r="H20" s="18" t="s">
        <v>196</v>
      </c>
      <c r="I20" s="18" t="s">
        <v>196</v>
      </c>
      <c r="J20" s="18" t="s">
        <v>197</v>
      </c>
      <c r="K20" s="18" t="s">
        <v>196</v>
      </c>
      <c r="L20" s="18" t="s">
        <v>196</v>
      </c>
      <c r="M20" s="18" t="s">
        <v>196</v>
      </c>
      <c r="N20" s="18" t="s">
        <v>196</v>
      </c>
      <c r="O20" s="18" t="s">
        <v>196</v>
      </c>
      <c r="P20" s="18" t="s">
        <v>196</v>
      </c>
      <c r="Q20" s="18" t="s">
        <v>196</v>
      </c>
      <c r="R20" s="18" t="s">
        <v>196</v>
      </c>
      <c r="S20" s="18" t="s">
        <v>196</v>
      </c>
      <c r="T20" s="18" t="s">
        <v>196</v>
      </c>
      <c r="U20" s="18" t="s">
        <v>196</v>
      </c>
      <c r="V20" s="18" t="s">
        <v>196</v>
      </c>
      <c r="W20" s="18" t="s">
        <v>196</v>
      </c>
      <c r="X20" s="18" t="s">
        <v>196</v>
      </c>
      <c r="Y20" s="18" t="s">
        <v>196</v>
      </c>
    </row>
    <row r="21" spans="1:25" ht="21.75" thickBot="1" x14ac:dyDescent="0.3">
      <c r="A21" s="17" t="s">
        <v>103</v>
      </c>
      <c r="B21" s="18" t="s">
        <v>198</v>
      </c>
      <c r="C21" s="18" t="s">
        <v>198</v>
      </c>
      <c r="D21" s="18" t="s">
        <v>198</v>
      </c>
      <c r="E21" s="18" t="s">
        <v>198</v>
      </c>
      <c r="F21" s="18" t="s">
        <v>198</v>
      </c>
      <c r="G21" s="18" t="s">
        <v>198</v>
      </c>
      <c r="H21" s="18" t="s">
        <v>198</v>
      </c>
      <c r="I21" s="18" t="s">
        <v>198</v>
      </c>
      <c r="J21" s="18" t="s">
        <v>199</v>
      </c>
      <c r="K21" s="18" t="s">
        <v>198</v>
      </c>
      <c r="L21" s="18" t="s">
        <v>198</v>
      </c>
      <c r="M21" s="18" t="s">
        <v>198</v>
      </c>
      <c r="N21" s="18" t="s">
        <v>198</v>
      </c>
      <c r="O21" s="18" t="s">
        <v>198</v>
      </c>
      <c r="P21" s="18" t="s">
        <v>198</v>
      </c>
      <c r="Q21" s="18" t="s">
        <v>198</v>
      </c>
      <c r="R21" s="18" t="s">
        <v>198</v>
      </c>
      <c r="S21" s="18" t="s">
        <v>198</v>
      </c>
      <c r="T21" s="18" t="s">
        <v>198</v>
      </c>
      <c r="U21" s="18" t="s">
        <v>198</v>
      </c>
      <c r="V21" s="18" t="s">
        <v>198</v>
      </c>
      <c r="W21" s="18" t="s">
        <v>198</v>
      </c>
      <c r="X21" s="18" t="s">
        <v>198</v>
      </c>
      <c r="Y21" s="18" t="s">
        <v>198</v>
      </c>
    </row>
    <row r="22" spans="1:25" ht="21.75" thickBot="1" x14ac:dyDescent="0.3">
      <c r="A22" s="17" t="s">
        <v>105</v>
      </c>
      <c r="B22" s="18" t="s">
        <v>200</v>
      </c>
      <c r="C22" s="18" t="s">
        <v>200</v>
      </c>
      <c r="D22" s="18" t="s">
        <v>200</v>
      </c>
      <c r="E22" s="18" t="s">
        <v>200</v>
      </c>
      <c r="F22" s="18" t="s">
        <v>200</v>
      </c>
      <c r="G22" s="18" t="s">
        <v>200</v>
      </c>
      <c r="H22" s="18" t="s">
        <v>200</v>
      </c>
      <c r="I22" s="18" t="s">
        <v>200</v>
      </c>
      <c r="J22" s="18" t="s">
        <v>201</v>
      </c>
      <c r="K22" s="18" t="s">
        <v>200</v>
      </c>
      <c r="L22" s="18" t="s">
        <v>200</v>
      </c>
      <c r="M22" s="18" t="s">
        <v>200</v>
      </c>
      <c r="N22" s="18" t="s">
        <v>200</v>
      </c>
      <c r="O22" s="18" t="s">
        <v>200</v>
      </c>
      <c r="P22" s="18" t="s">
        <v>200</v>
      </c>
      <c r="Q22" s="18" t="s">
        <v>200</v>
      </c>
      <c r="R22" s="18" t="s">
        <v>200</v>
      </c>
      <c r="S22" s="18" t="s">
        <v>200</v>
      </c>
      <c r="T22" s="18" t="s">
        <v>200</v>
      </c>
      <c r="U22" s="18" t="s">
        <v>200</v>
      </c>
      <c r="V22" s="18" t="s">
        <v>200</v>
      </c>
      <c r="W22" s="18" t="s">
        <v>200</v>
      </c>
      <c r="X22" s="18" t="s">
        <v>200</v>
      </c>
      <c r="Y22" s="18" t="s">
        <v>200</v>
      </c>
    </row>
    <row r="23" spans="1:25" ht="21.75" thickBot="1" x14ac:dyDescent="0.3">
      <c r="A23" s="17" t="s">
        <v>107</v>
      </c>
      <c r="B23" s="18" t="s">
        <v>145</v>
      </c>
      <c r="C23" s="18" t="s">
        <v>145</v>
      </c>
      <c r="D23" s="18" t="s">
        <v>145</v>
      </c>
      <c r="E23" s="18" t="s">
        <v>145</v>
      </c>
      <c r="F23" s="18" t="s">
        <v>145</v>
      </c>
      <c r="G23" s="18" t="s">
        <v>145</v>
      </c>
      <c r="H23" s="18" t="s">
        <v>145</v>
      </c>
      <c r="I23" s="18" t="s">
        <v>145</v>
      </c>
      <c r="J23" s="18" t="s">
        <v>202</v>
      </c>
      <c r="K23" s="18" t="s">
        <v>145</v>
      </c>
      <c r="L23" s="18" t="s">
        <v>145</v>
      </c>
      <c r="M23" s="18" t="s">
        <v>145</v>
      </c>
      <c r="N23" s="18" t="s">
        <v>145</v>
      </c>
      <c r="O23" s="18" t="s">
        <v>145</v>
      </c>
      <c r="P23" s="18" t="s">
        <v>145</v>
      </c>
      <c r="Q23" s="18" t="s">
        <v>145</v>
      </c>
      <c r="R23" s="18" t="s">
        <v>145</v>
      </c>
      <c r="S23" s="18" t="s">
        <v>145</v>
      </c>
      <c r="T23" s="18" t="s">
        <v>145</v>
      </c>
      <c r="U23" s="18" t="s">
        <v>145</v>
      </c>
      <c r="V23" s="18" t="s">
        <v>145</v>
      </c>
      <c r="W23" s="18" t="s">
        <v>145</v>
      </c>
      <c r="X23" s="18" t="s">
        <v>145</v>
      </c>
      <c r="Y23" s="18" t="s">
        <v>145</v>
      </c>
    </row>
    <row r="24" spans="1:25" ht="19.5" thickBot="1" x14ac:dyDescent="0.3">
      <c r="A24" s="13"/>
    </row>
    <row r="25" spans="1:25" ht="15.75" thickBot="1" x14ac:dyDescent="0.3">
      <c r="A25" s="17" t="s">
        <v>109</v>
      </c>
      <c r="B25" s="17" t="s">
        <v>55</v>
      </c>
      <c r="C25" s="17" t="s">
        <v>56</v>
      </c>
      <c r="D25" s="17" t="s">
        <v>57</v>
      </c>
      <c r="E25" s="17" t="s">
        <v>58</v>
      </c>
      <c r="F25" s="17" t="s">
        <v>59</v>
      </c>
      <c r="G25" s="17" t="s">
        <v>60</v>
      </c>
      <c r="H25" s="17" t="s">
        <v>61</v>
      </c>
      <c r="I25" s="17" t="s">
        <v>62</v>
      </c>
      <c r="J25" s="17" t="s">
        <v>63</v>
      </c>
      <c r="K25" s="17" t="s">
        <v>64</v>
      </c>
      <c r="L25" s="17" t="s">
        <v>65</v>
      </c>
      <c r="M25" s="17" t="s">
        <v>66</v>
      </c>
      <c r="N25" s="17" t="s">
        <v>67</v>
      </c>
      <c r="O25" s="17" t="s">
        <v>68</v>
      </c>
      <c r="P25" s="17" t="s">
        <v>69</v>
      </c>
      <c r="Q25" s="17" t="s">
        <v>70</v>
      </c>
      <c r="R25" s="17" t="s">
        <v>71</v>
      </c>
      <c r="S25" s="17" t="s">
        <v>72</v>
      </c>
      <c r="T25" s="17" t="s">
        <v>73</v>
      </c>
      <c r="U25" s="17" t="s">
        <v>74</v>
      </c>
      <c r="V25" s="17" t="s">
        <v>75</v>
      </c>
      <c r="W25" s="17" t="s">
        <v>76</v>
      </c>
      <c r="X25" s="17" t="s">
        <v>77</v>
      </c>
      <c r="Y25" s="17" t="s">
        <v>78</v>
      </c>
    </row>
    <row r="26" spans="1:25" ht="15.75" thickBot="1" x14ac:dyDescent="0.3">
      <c r="A26" s="17" t="s">
        <v>88</v>
      </c>
      <c r="B26" s="18">
        <v>461.5</v>
      </c>
      <c r="C26" s="18">
        <v>451</v>
      </c>
      <c r="D26" s="18">
        <v>6</v>
      </c>
      <c r="E26" s="18">
        <v>6</v>
      </c>
      <c r="F26" s="18">
        <v>7.5</v>
      </c>
      <c r="G26" s="18">
        <v>445.5</v>
      </c>
      <c r="H26" s="18">
        <v>444.5</v>
      </c>
      <c r="I26" s="18">
        <v>6</v>
      </c>
      <c r="J26" s="18">
        <v>444.5</v>
      </c>
      <c r="K26" s="18">
        <v>6</v>
      </c>
      <c r="L26" s="18">
        <v>6</v>
      </c>
      <c r="M26" s="18">
        <v>9</v>
      </c>
      <c r="N26" s="18">
        <v>6</v>
      </c>
      <c r="O26" s="18">
        <v>6</v>
      </c>
      <c r="P26" s="18">
        <v>6</v>
      </c>
      <c r="Q26" s="18">
        <v>6</v>
      </c>
      <c r="R26" s="18">
        <v>6</v>
      </c>
      <c r="S26" s="18">
        <v>6</v>
      </c>
      <c r="T26" s="18">
        <v>6</v>
      </c>
      <c r="U26" s="18">
        <v>6</v>
      </c>
      <c r="V26" s="18">
        <v>6</v>
      </c>
      <c r="W26" s="18">
        <v>6</v>
      </c>
      <c r="X26" s="18">
        <v>6</v>
      </c>
      <c r="Y26" s="18">
        <v>6</v>
      </c>
    </row>
    <row r="27" spans="1:25" ht="15.75" thickBot="1" x14ac:dyDescent="0.3">
      <c r="A27" s="17" t="s">
        <v>97</v>
      </c>
      <c r="B27" s="18">
        <v>5</v>
      </c>
      <c r="C27" s="18">
        <v>5</v>
      </c>
      <c r="D27" s="18">
        <v>5</v>
      </c>
      <c r="E27" s="18">
        <v>5</v>
      </c>
      <c r="F27" s="18">
        <v>5</v>
      </c>
      <c r="G27" s="18">
        <v>5</v>
      </c>
      <c r="H27" s="18">
        <v>5</v>
      </c>
      <c r="I27" s="18">
        <v>5</v>
      </c>
      <c r="J27" s="18">
        <v>443.5</v>
      </c>
      <c r="K27" s="18">
        <v>5</v>
      </c>
      <c r="L27" s="18">
        <v>5</v>
      </c>
      <c r="M27" s="18">
        <v>6.5</v>
      </c>
      <c r="N27" s="18">
        <v>5</v>
      </c>
      <c r="O27" s="18">
        <v>5</v>
      </c>
      <c r="P27" s="18">
        <v>5</v>
      </c>
      <c r="Q27" s="18">
        <v>5</v>
      </c>
      <c r="R27" s="18">
        <v>5</v>
      </c>
      <c r="S27" s="18">
        <v>5</v>
      </c>
      <c r="T27" s="18">
        <v>5</v>
      </c>
      <c r="U27" s="18">
        <v>5</v>
      </c>
      <c r="V27" s="18">
        <v>5</v>
      </c>
      <c r="W27" s="18">
        <v>5</v>
      </c>
      <c r="X27" s="18">
        <v>5</v>
      </c>
      <c r="Y27" s="18">
        <v>5</v>
      </c>
    </row>
    <row r="28" spans="1:25" ht="15.75" thickBot="1" x14ac:dyDescent="0.3">
      <c r="A28" s="17" t="s">
        <v>99</v>
      </c>
      <c r="B28" s="18">
        <v>4</v>
      </c>
      <c r="C28" s="18">
        <v>4</v>
      </c>
      <c r="D28" s="18">
        <v>4</v>
      </c>
      <c r="E28" s="18">
        <v>4</v>
      </c>
      <c r="F28" s="18">
        <v>4</v>
      </c>
      <c r="G28" s="18">
        <v>4</v>
      </c>
      <c r="H28" s="18">
        <v>4</v>
      </c>
      <c r="I28" s="18">
        <v>4</v>
      </c>
      <c r="J28" s="18">
        <v>442.5</v>
      </c>
      <c r="K28" s="18">
        <v>4</v>
      </c>
      <c r="L28" s="18">
        <v>4</v>
      </c>
      <c r="M28" s="18">
        <v>4</v>
      </c>
      <c r="N28" s="18">
        <v>4</v>
      </c>
      <c r="O28" s="18">
        <v>4</v>
      </c>
      <c r="P28" s="18">
        <v>4</v>
      </c>
      <c r="Q28" s="18">
        <v>4</v>
      </c>
      <c r="R28" s="18">
        <v>4</v>
      </c>
      <c r="S28" s="18">
        <v>4</v>
      </c>
      <c r="T28" s="18">
        <v>4</v>
      </c>
      <c r="U28" s="18">
        <v>4</v>
      </c>
      <c r="V28" s="18">
        <v>4</v>
      </c>
      <c r="W28" s="18">
        <v>4</v>
      </c>
      <c r="X28" s="18">
        <v>4</v>
      </c>
      <c r="Y28" s="18">
        <v>4</v>
      </c>
    </row>
    <row r="29" spans="1:25" ht="15.75" thickBot="1" x14ac:dyDescent="0.3">
      <c r="A29" s="17" t="s">
        <v>101</v>
      </c>
      <c r="B29" s="18">
        <v>3</v>
      </c>
      <c r="C29" s="18">
        <v>3</v>
      </c>
      <c r="D29" s="18">
        <v>3</v>
      </c>
      <c r="E29" s="18">
        <v>3</v>
      </c>
      <c r="F29" s="18">
        <v>3</v>
      </c>
      <c r="G29" s="18">
        <v>3</v>
      </c>
      <c r="H29" s="18">
        <v>3</v>
      </c>
      <c r="I29" s="18">
        <v>3</v>
      </c>
      <c r="J29" s="18">
        <v>441.5</v>
      </c>
      <c r="K29" s="18">
        <v>3</v>
      </c>
      <c r="L29" s="18">
        <v>3</v>
      </c>
      <c r="M29" s="18">
        <v>3</v>
      </c>
      <c r="N29" s="18">
        <v>3</v>
      </c>
      <c r="O29" s="18">
        <v>3</v>
      </c>
      <c r="P29" s="18">
        <v>3</v>
      </c>
      <c r="Q29" s="18">
        <v>3</v>
      </c>
      <c r="R29" s="18">
        <v>3</v>
      </c>
      <c r="S29" s="18">
        <v>3</v>
      </c>
      <c r="T29" s="18">
        <v>3</v>
      </c>
      <c r="U29" s="18">
        <v>3</v>
      </c>
      <c r="V29" s="18">
        <v>3</v>
      </c>
      <c r="W29" s="18">
        <v>3</v>
      </c>
      <c r="X29" s="18">
        <v>3</v>
      </c>
      <c r="Y29" s="18">
        <v>3</v>
      </c>
    </row>
    <row r="30" spans="1:25" ht="15.75" thickBot="1" x14ac:dyDescent="0.3">
      <c r="A30" s="17" t="s">
        <v>103</v>
      </c>
      <c r="B30" s="18">
        <v>2</v>
      </c>
      <c r="C30" s="18">
        <v>2</v>
      </c>
      <c r="D30" s="18">
        <v>2</v>
      </c>
      <c r="E30" s="18">
        <v>2</v>
      </c>
      <c r="F30" s="18">
        <v>2</v>
      </c>
      <c r="G30" s="18">
        <v>2</v>
      </c>
      <c r="H30" s="18">
        <v>2</v>
      </c>
      <c r="I30" s="18">
        <v>2</v>
      </c>
      <c r="J30" s="18">
        <v>440.5</v>
      </c>
      <c r="K30" s="18">
        <v>2</v>
      </c>
      <c r="L30" s="18">
        <v>2</v>
      </c>
      <c r="M30" s="18">
        <v>2</v>
      </c>
      <c r="N30" s="18">
        <v>2</v>
      </c>
      <c r="O30" s="18">
        <v>2</v>
      </c>
      <c r="P30" s="18">
        <v>2</v>
      </c>
      <c r="Q30" s="18">
        <v>2</v>
      </c>
      <c r="R30" s="18">
        <v>2</v>
      </c>
      <c r="S30" s="18">
        <v>2</v>
      </c>
      <c r="T30" s="18">
        <v>2</v>
      </c>
      <c r="U30" s="18">
        <v>2</v>
      </c>
      <c r="V30" s="18">
        <v>2</v>
      </c>
      <c r="W30" s="18">
        <v>2</v>
      </c>
      <c r="X30" s="18">
        <v>2</v>
      </c>
      <c r="Y30" s="18">
        <v>2</v>
      </c>
    </row>
    <row r="31" spans="1:25" ht="15.75" thickBot="1" x14ac:dyDescent="0.3">
      <c r="A31" s="17" t="s">
        <v>105</v>
      </c>
      <c r="B31" s="18">
        <v>1</v>
      </c>
      <c r="C31" s="18">
        <v>1</v>
      </c>
      <c r="D31" s="18">
        <v>1</v>
      </c>
      <c r="E31" s="18">
        <v>1</v>
      </c>
      <c r="F31" s="18">
        <v>1</v>
      </c>
      <c r="G31" s="18">
        <v>1</v>
      </c>
      <c r="H31" s="18">
        <v>1</v>
      </c>
      <c r="I31" s="18">
        <v>1</v>
      </c>
      <c r="J31" s="18">
        <v>439.5</v>
      </c>
      <c r="K31" s="18">
        <v>1</v>
      </c>
      <c r="L31" s="18">
        <v>1</v>
      </c>
      <c r="M31" s="18">
        <v>1</v>
      </c>
      <c r="N31" s="18">
        <v>1</v>
      </c>
      <c r="O31" s="18">
        <v>1</v>
      </c>
      <c r="P31" s="18">
        <v>1</v>
      </c>
      <c r="Q31" s="18">
        <v>1</v>
      </c>
      <c r="R31" s="18">
        <v>1</v>
      </c>
      <c r="S31" s="18">
        <v>1</v>
      </c>
      <c r="T31" s="18">
        <v>1</v>
      </c>
      <c r="U31" s="18">
        <v>1</v>
      </c>
      <c r="V31" s="18">
        <v>1</v>
      </c>
      <c r="W31" s="18">
        <v>1</v>
      </c>
      <c r="X31" s="18">
        <v>1</v>
      </c>
      <c r="Y31" s="18">
        <v>1</v>
      </c>
    </row>
    <row r="32" spans="1:25" ht="15.75" thickBot="1" x14ac:dyDescent="0.3">
      <c r="A32" s="17" t="s">
        <v>107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438.5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</row>
    <row r="33" spans="1:57" ht="19.5" thickBot="1" x14ac:dyDescent="0.3">
      <c r="A33" s="13"/>
    </row>
    <row r="34" spans="1:57" ht="189.75" thickBot="1" x14ac:dyDescent="0.3">
      <c r="A34" s="17" t="s">
        <v>110</v>
      </c>
      <c r="B34" s="17" t="s">
        <v>55</v>
      </c>
      <c r="C34" s="17" t="s">
        <v>56</v>
      </c>
      <c r="D34" s="17" t="s">
        <v>57</v>
      </c>
      <c r="E34" s="17" t="s">
        <v>58</v>
      </c>
      <c r="F34" s="17" t="s">
        <v>59</v>
      </c>
      <c r="G34" s="17" t="s">
        <v>60</v>
      </c>
      <c r="H34" s="17" t="s">
        <v>61</v>
      </c>
      <c r="I34" s="17" t="s">
        <v>62</v>
      </c>
      <c r="J34" s="17" t="s">
        <v>63</v>
      </c>
      <c r="K34" s="17" t="s">
        <v>64</v>
      </c>
      <c r="L34" s="17" t="s">
        <v>65</v>
      </c>
      <c r="M34" s="17" t="s">
        <v>66</v>
      </c>
      <c r="N34" s="17" t="s">
        <v>67</v>
      </c>
      <c r="O34" s="17" t="s">
        <v>68</v>
      </c>
      <c r="P34" s="17" t="s">
        <v>69</v>
      </c>
      <c r="Q34" s="17" t="s">
        <v>70</v>
      </c>
      <c r="R34" s="17" t="s">
        <v>71</v>
      </c>
      <c r="S34" s="17" t="s">
        <v>72</v>
      </c>
      <c r="T34" s="17" t="s">
        <v>73</v>
      </c>
      <c r="U34" s="17" t="s">
        <v>74</v>
      </c>
      <c r="V34" s="17" t="s">
        <v>75</v>
      </c>
      <c r="W34" s="17" t="s">
        <v>76</v>
      </c>
      <c r="X34" s="17" t="s">
        <v>77</v>
      </c>
      <c r="Y34" s="17" t="s">
        <v>78</v>
      </c>
      <c r="Z34" s="17" t="s">
        <v>111</v>
      </c>
      <c r="AA34" s="17" t="s">
        <v>112</v>
      </c>
      <c r="AB34" s="17" t="s">
        <v>7</v>
      </c>
      <c r="AC34" s="17" t="s">
        <v>113</v>
      </c>
      <c r="AE34" t="str">
        <f>Sorrend!A2</f>
        <v>Specifications</v>
      </c>
      <c r="AF34" s="7" t="str">
        <f>Sorrend!B2</f>
        <v>Without LCD</v>
      </c>
      <c r="AG34" s="7" t="str">
        <f>Sorrend!C2</f>
        <v>Monochrome LCD</v>
      </c>
      <c r="AH34" s="7" t="str">
        <f>Sorrend!D2</f>
        <v>Full-Color LCD</v>
      </c>
      <c r="AI34" s="7" t="str">
        <f>Sorrend!E2</f>
        <v>Display size 4"</v>
      </c>
      <c r="AJ34" s="7" t="str">
        <f>Sorrend!F2</f>
        <v>Display size 4,5"</v>
      </c>
      <c r="AK34" s="7" t="str">
        <f>Sorrend!G2</f>
        <v>Display size 5"</v>
      </c>
      <c r="AL34" s="7" t="str">
        <f>Sorrend!H2</f>
        <v>Display size 10,1"</v>
      </c>
      <c r="AM34" s="7" t="str">
        <f>Sorrend!I2</f>
        <v>Scroll-Function</v>
      </c>
      <c r="AN34" s="7" t="str">
        <f>Sorrend!J2</f>
        <v>Standby image</v>
      </c>
      <c r="AO34" s="7" t="str">
        <f>Sorrend!K2</f>
        <v>Slideshow</v>
      </c>
      <c r="AP34" s="7" t="str">
        <f>Sorrend!L2</f>
        <v>Sensor RTP</v>
      </c>
      <c r="AQ34" s="7" t="str">
        <f>Sorrend!M2</f>
        <v>Sensor ERT</v>
      </c>
      <c r="AR34" s="7" t="str">
        <f>Sorrend!N2</f>
        <v>Life expectancy (1 Million Signetures)</v>
      </c>
      <c r="AS34" s="7" t="str">
        <f>Sorrend!O2</f>
        <v>Life expectancy (2 Million Signetures)</v>
      </c>
      <c r="AT34" s="7" t="str">
        <f>Sorrend!P2</f>
        <v>Life expectancy (30 Million Signetures)</v>
      </c>
      <c r="AU34" s="7" t="str">
        <f>Sorrend!Q2</f>
        <v>Pressure Stages (1024)</v>
      </c>
      <c r="AV34" s="7" t="str">
        <f>Sorrend!R2</f>
        <v>Pressure Stages (2048)</v>
      </c>
      <c r="AW34" s="7" t="str">
        <f>Sorrend!S2</f>
        <v>Fingerprint sensor</v>
      </c>
      <c r="AX34" s="7" t="str">
        <f>Sorrend!T2</f>
        <v>NFC reader (optional)</v>
      </c>
      <c r="AY34" s="7" t="str">
        <f>Sorrend!U2</f>
        <v>Connection built in USB</v>
      </c>
      <c r="AZ34" s="7" t="str">
        <f>Sorrend!V2</f>
        <v>Connection built in LAN (RJ45)</v>
      </c>
      <c r="BA34" s="7" t="str">
        <f>Sorrend!W2</f>
        <v>Power Supply USB</v>
      </c>
      <c r="BB34" s="7" t="str">
        <f>Sorrend!X2</f>
        <v>Power Supply PoE</v>
      </c>
      <c r="BC34" s="7" t="str">
        <f>Sorrend!Y2</f>
        <v>Terminal Server capable</v>
      </c>
      <c r="BD34" t="str">
        <f>Sorrend!Z2</f>
        <v>Y0</v>
      </c>
    </row>
    <row r="35" spans="1:57" ht="15.75" thickBot="1" x14ac:dyDescent="0.3">
      <c r="A35" s="17" t="s">
        <v>80</v>
      </c>
      <c r="B35" s="18">
        <v>461.5</v>
      </c>
      <c r="C35" s="18">
        <v>3</v>
      </c>
      <c r="D35" s="18">
        <v>3</v>
      </c>
      <c r="E35" s="18">
        <v>6</v>
      </c>
      <c r="F35" s="18">
        <v>5</v>
      </c>
      <c r="G35" s="18">
        <v>4</v>
      </c>
      <c r="H35" s="18">
        <v>5</v>
      </c>
      <c r="I35" s="18">
        <v>3</v>
      </c>
      <c r="J35" s="18">
        <v>438.5</v>
      </c>
      <c r="K35" s="18">
        <v>3</v>
      </c>
      <c r="L35" s="18">
        <v>6</v>
      </c>
      <c r="M35" s="18">
        <v>3</v>
      </c>
      <c r="N35" s="18">
        <v>3</v>
      </c>
      <c r="O35" s="18">
        <v>6</v>
      </c>
      <c r="P35" s="18">
        <v>3</v>
      </c>
      <c r="Q35" s="18">
        <v>6</v>
      </c>
      <c r="R35" s="18">
        <v>3</v>
      </c>
      <c r="S35" s="18">
        <v>5</v>
      </c>
      <c r="T35" s="18">
        <v>5</v>
      </c>
      <c r="U35" s="18">
        <v>6</v>
      </c>
      <c r="V35" s="18">
        <v>5</v>
      </c>
      <c r="W35" s="18">
        <v>6</v>
      </c>
      <c r="X35" s="18">
        <v>5</v>
      </c>
      <c r="Y35" s="18">
        <v>6</v>
      </c>
      <c r="Z35" s="18">
        <v>1000</v>
      </c>
      <c r="AA35" s="18">
        <v>1000</v>
      </c>
      <c r="AB35" s="18">
        <v>0</v>
      </c>
      <c r="AC35" s="18">
        <v>0</v>
      </c>
      <c r="AE35" t="str">
        <f>A35</f>
        <v>O1</v>
      </c>
      <c r="AF35">
        <f>Sorrend!B3</f>
        <v>1</v>
      </c>
      <c r="AG35">
        <f>Sorrend!C3</f>
        <v>4</v>
      </c>
      <c r="AH35">
        <f>Sorrend!D3</f>
        <v>4</v>
      </c>
      <c r="AI35">
        <f>Sorrend!E3</f>
        <v>1</v>
      </c>
      <c r="AJ35">
        <f>Sorrend!F3</f>
        <v>2</v>
      </c>
      <c r="AK35">
        <f>Sorrend!G3</f>
        <v>3</v>
      </c>
      <c r="AL35">
        <f>Sorrend!H3</f>
        <v>2</v>
      </c>
      <c r="AM35">
        <f>Sorrend!I3</f>
        <v>4</v>
      </c>
      <c r="AN35">
        <f>Sorrend!J3</f>
        <v>7</v>
      </c>
      <c r="AO35">
        <f>Sorrend!K3</f>
        <v>4</v>
      </c>
      <c r="AP35">
        <f>Sorrend!L3</f>
        <v>1</v>
      </c>
      <c r="AQ35">
        <f>Sorrend!M3</f>
        <v>4</v>
      </c>
      <c r="AR35">
        <f>Sorrend!N3</f>
        <v>4</v>
      </c>
      <c r="AS35">
        <f>Sorrend!O3</f>
        <v>1</v>
      </c>
      <c r="AT35">
        <f>Sorrend!P3</f>
        <v>4</v>
      </c>
      <c r="AU35">
        <f>Sorrend!Q3</f>
        <v>1</v>
      </c>
      <c r="AV35">
        <f>Sorrend!R3</f>
        <v>4</v>
      </c>
      <c r="AW35">
        <f>Sorrend!S3</f>
        <v>2</v>
      </c>
      <c r="AX35">
        <f>Sorrend!T3</f>
        <v>2</v>
      </c>
      <c r="AY35">
        <f>Sorrend!U3</f>
        <v>1</v>
      </c>
      <c r="AZ35">
        <f>Sorrend!V3</f>
        <v>2</v>
      </c>
      <c r="BA35">
        <f>Sorrend!W3</f>
        <v>1</v>
      </c>
      <c r="BB35">
        <f>Sorrend!X3</f>
        <v>2</v>
      </c>
      <c r="BC35">
        <f>Sorrend!Y3</f>
        <v>1</v>
      </c>
      <c r="BD35">
        <f>Sorrend!Z3</f>
        <v>1000</v>
      </c>
    </row>
    <row r="36" spans="1:57" s="41" customFormat="1" ht="15.75" thickBot="1" x14ac:dyDescent="0.3">
      <c r="A36" s="39" t="s">
        <v>81</v>
      </c>
      <c r="B36" s="40">
        <v>5</v>
      </c>
      <c r="C36" s="40">
        <v>451</v>
      </c>
      <c r="D36" s="40">
        <v>3</v>
      </c>
      <c r="E36" s="40">
        <v>6</v>
      </c>
      <c r="F36" s="40">
        <v>5</v>
      </c>
      <c r="G36" s="40">
        <v>4</v>
      </c>
      <c r="H36" s="40">
        <v>5</v>
      </c>
      <c r="I36" s="40">
        <v>3</v>
      </c>
      <c r="J36" s="40">
        <v>444.5</v>
      </c>
      <c r="K36" s="40">
        <v>3</v>
      </c>
      <c r="L36" s="40">
        <v>6</v>
      </c>
      <c r="M36" s="40">
        <v>3</v>
      </c>
      <c r="N36" s="40">
        <v>6</v>
      </c>
      <c r="O36" s="40">
        <v>5</v>
      </c>
      <c r="P36" s="40">
        <v>3</v>
      </c>
      <c r="Q36" s="40">
        <v>6</v>
      </c>
      <c r="R36" s="40">
        <v>3</v>
      </c>
      <c r="S36" s="40">
        <v>5</v>
      </c>
      <c r="T36" s="40">
        <v>5</v>
      </c>
      <c r="U36" s="40">
        <v>6</v>
      </c>
      <c r="V36" s="40">
        <v>5</v>
      </c>
      <c r="W36" s="40">
        <v>6</v>
      </c>
      <c r="X36" s="40">
        <v>5</v>
      </c>
      <c r="Y36" s="40">
        <v>6</v>
      </c>
      <c r="Z36" s="40">
        <v>999.5</v>
      </c>
      <c r="AA36" s="40">
        <v>1000</v>
      </c>
      <c r="AB36" s="40">
        <v>0.5</v>
      </c>
      <c r="AC36" s="40">
        <v>0.05</v>
      </c>
      <c r="AE36" s="41" t="str">
        <f t="shared" ref="AE36:AE41" si="0">A36</f>
        <v>O2</v>
      </c>
      <c r="AF36" s="41">
        <f>Sorrend!B4</f>
        <v>2</v>
      </c>
      <c r="AG36" s="41">
        <f>Sorrend!C4</f>
        <v>1</v>
      </c>
      <c r="AH36" s="41">
        <f>Sorrend!D4</f>
        <v>4</v>
      </c>
      <c r="AI36" s="41">
        <f>Sorrend!E4</f>
        <v>1</v>
      </c>
      <c r="AJ36" s="41">
        <f>Sorrend!F4</f>
        <v>2</v>
      </c>
      <c r="AK36" s="41">
        <f>Sorrend!G4</f>
        <v>3</v>
      </c>
      <c r="AL36" s="41">
        <f>Sorrend!H4</f>
        <v>2</v>
      </c>
      <c r="AM36" s="41">
        <f>Sorrend!I4</f>
        <v>4</v>
      </c>
      <c r="AN36" s="41">
        <f>Sorrend!J4</f>
        <v>1</v>
      </c>
      <c r="AO36" s="41">
        <f>Sorrend!K4</f>
        <v>4</v>
      </c>
      <c r="AP36" s="41">
        <f>Sorrend!L4</f>
        <v>1</v>
      </c>
      <c r="AQ36" s="41">
        <f>Sorrend!M4</f>
        <v>4</v>
      </c>
      <c r="AR36" s="41">
        <f>Sorrend!N4</f>
        <v>1</v>
      </c>
      <c r="AS36" s="41">
        <f>Sorrend!O4</f>
        <v>2</v>
      </c>
      <c r="AT36" s="41">
        <f>Sorrend!P4</f>
        <v>4</v>
      </c>
      <c r="AU36" s="41">
        <f>Sorrend!Q4</f>
        <v>1</v>
      </c>
      <c r="AV36" s="41">
        <f>Sorrend!R4</f>
        <v>4</v>
      </c>
      <c r="AW36" s="41">
        <f>Sorrend!S4</f>
        <v>2</v>
      </c>
      <c r="AX36" s="41">
        <f>Sorrend!T4</f>
        <v>2</v>
      </c>
      <c r="AY36" s="41">
        <f>Sorrend!U4</f>
        <v>1</v>
      </c>
      <c r="AZ36" s="41">
        <f>Sorrend!V4</f>
        <v>2</v>
      </c>
      <c r="BA36" s="41">
        <f>Sorrend!W4</f>
        <v>1</v>
      </c>
      <c r="BB36" s="41">
        <f>Sorrend!X4</f>
        <v>2</v>
      </c>
      <c r="BC36" s="41">
        <f>Sorrend!Y4</f>
        <v>1</v>
      </c>
      <c r="BD36" s="41">
        <f>Sorrend!Z4</f>
        <v>1000</v>
      </c>
      <c r="BE36" s="44" t="s">
        <v>218</v>
      </c>
    </row>
    <row r="37" spans="1:57" ht="15.75" thickBot="1" x14ac:dyDescent="0.3">
      <c r="A37" s="17" t="s">
        <v>82</v>
      </c>
      <c r="B37" s="18">
        <v>5</v>
      </c>
      <c r="C37" s="18">
        <v>451</v>
      </c>
      <c r="D37" s="18">
        <v>3</v>
      </c>
      <c r="E37" s="18">
        <v>3</v>
      </c>
      <c r="F37" s="18">
        <v>7.5</v>
      </c>
      <c r="G37" s="18">
        <v>4</v>
      </c>
      <c r="H37" s="18">
        <v>5</v>
      </c>
      <c r="I37" s="18">
        <v>3</v>
      </c>
      <c r="J37" s="18">
        <v>444.5</v>
      </c>
      <c r="K37" s="18">
        <v>3</v>
      </c>
      <c r="L37" s="18">
        <v>2</v>
      </c>
      <c r="M37" s="18">
        <v>9</v>
      </c>
      <c r="N37" s="18">
        <v>3</v>
      </c>
      <c r="O37" s="18">
        <v>5</v>
      </c>
      <c r="P37" s="18">
        <v>6</v>
      </c>
      <c r="Q37" s="18">
        <v>2</v>
      </c>
      <c r="R37" s="18">
        <v>6</v>
      </c>
      <c r="S37" s="18">
        <v>5</v>
      </c>
      <c r="T37" s="18">
        <v>5</v>
      </c>
      <c r="U37" s="18">
        <v>6</v>
      </c>
      <c r="V37" s="18">
        <v>5</v>
      </c>
      <c r="W37" s="18">
        <v>6</v>
      </c>
      <c r="X37" s="18">
        <v>5</v>
      </c>
      <c r="Y37" s="18">
        <v>6</v>
      </c>
      <c r="Z37" s="18">
        <v>1000</v>
      </c>
      <c r="AA37" s="18">
        <v>1000</v>
      </c>
      <c r="AB37" s="18">
        <v>0</v>
      </c>
      <c r="AC37" s="18">
        <v>0</v>
      </c>
      <c r="AE37" t="str">
        <f t="shared" si="0"/>
        <v>O3</v>
      </c>
      <c r="AF37">
        <f>Sorrend!B5</f>
        <v>2</v>
      </c>
      <c r="AG37">
        <f>Sorrend!C5</f>
        <v>1</v>
      </c>
      <c r="AH37">
        <f>Sorrend!D5</f>
        <v>4</v>
      </c>
      <c r="AI37">
        <f>Sorrend!E5</f>
        <v>4</v>
      </c>
      <c r="AJ37">
        <f>Sorrend!F5</f>
        <v>1</v>
      </c>
      <c r="AK37">
        <f>Sorrend!G5</f>
        <v>3</v>
      </c>
      <c r="AL37">
        <f>Sorrend!H5</f>
        <v>2</v>
      </c>
      <c r="AM37">
        <f>Sorrend!I5</f>
        <v>4</v>
      </c>
      <c r="AN37">
        <f>Sorrend!J5</f>
        <v>1</v>
      </c>
      <c r="AO37">
        <f>Sorrend!K5</f>
        <v>4</v>
      </c>
      <c r="AP37">
        <f>Sorrend!L5</f>
        <v>5</v>
      </c>
      <c r="AQ37">
        <f>Sorrend!M5</f>
        <v>1</v>
      </c>
      <c r="AR37">
        <f>Sorrend!N5</f>
        <v>4</v>
      </c>
      <c r="AS37">
        <f>Sorrend!O5</f>
        <v>2</v>
      </c>
      <c r="AT37">
        <f>Sorrend!P5</f>
        <v>1</v>
      </c>
      <c r="AU37">
        <f>Sorrend!Q5</f>
        <v>5</v>
      </c>
      <c r="AV37">
        <f>Sorrend!R5</f>
        <v>1</v>
      </c>
      <c r="AW37">
        <f>Sorrend!S5</f>
        <v>2</v>
      </c>
      <c r="AX37">
        <f>Sorrend!T5</f>
        <v>2</v>
      </c>
      <c r="AY37">
        <f>Sorrend!U5</f>
        <v>1</v>
      </c>
      <c r="AZ37">
        <f>Sorrend!V5</f>
        <v>2</v>
      </c>
      <c r="BA37">
        <f>Sorrend!W5</f>
        <v>1</v>
      </c>
      <c r="BB37">
        <f>Sorrend!X5</f>
        <v>2</v>
      </c>
      <c r="BC37">
        <f>Sorrend!Y5</f>
        <v>1</v>
      </c>
      <c r="BD37">
        <f>Sorrend!Z5</f>
        <v>1000</v>
      </c>
    </row>
    <row r="38" spans="1:57" ht="15.75" thickBot="1" x14ac:dyDescent="0.3">
      <c r="A38" s="17" t="s">
        <v>83</v>
      </c>
      <c r="B38" s="18">
        <v>5</v>
      </c>
      <c r="C38" s="18">
        <v>3</v>
      </c>
      <c r="D38" s="18">
        <v>6</v>
      </c>
      <c r="E38" s="18">
        <v>3</v>
      </c>
      <c r="F38" s="18">
        <v>5</v>
      </c>
      <c r="G38" s="18">
        <v>445.5</v>
      </c>
      <c r="H38" s="18">
        <v>5</v>
      </c>
      <c r="I38" s="18">
        <v>6</v>
      </c>
      <c r="J38" s="18">
        <v>444.5</v>
      </c>
      <c r="K38" s="18">
        <v>6</v>
      </c>
      <c r="L38" s="18">
        <v>6</v>
      </c>
      <c r="M38" s="18">
        <v>3</v>
      </c>
      <c r="N38" s="18">
        <v>6</v>
      </c>
      <c r="O38" s="18">
        <v>5</v>
      </c>
      <c r="P38" s="18">
        <v>3</v>
      </c>
      <c r="Q38" s="18">
        <v>6</v>
      </c>
      <c r="R38" s="18">
        <v>3</v>
      </c>
      <c r="S38" s="18">
        <v>5</v>
      </c>
      <c r="T38" s="18">
        <v>6</v>
      </c>
      <c r="U38" s="18">
        <v>6</v>
      </c>
      <c r="V38" s="18">
        <v>5</v>
      </c>
      <c r="W38" s="18">
        <v>6</v>
      </c>
      <c r="X38" s="18">
        <v>5</v>
      </c>
      <c r="Y38" s="18">
        <v>6</v>
      </c>
      <c r="Z38" s="18">
        <v>1000</v>
      </c>
      <c r="AA38" s="18">
        <v>1000</v>
      </c>
      <c r="AB38" s="18">
        <v>0</v>
      </c>
      <c r="AC38" s="18">
        <v>0</v>
      </c>
      <c r="AE38" t="str">
        <f t="shared" si="0"/>
        <v>O4</v>
      </c>
      <c r="AF38">
        <f>Sorrend!B6</f>
        <v>2</v>
      </c>
      <c r="AG38">
        <f>Sorrend!C6</f>
        <v>4</v>
      </c>
      <c r="AH38">
        <f>Sorrend!D6</f>
        <v>1</v>
      </c>
      <c r="AI38">
        <f>Sorrend!E6</f>
        <v>4</v>
      </c>
      <c r="AJ38">
        <f>Sorrend!F6</f>
        <v>2</v>
      </c>
      <c r="AK38">
        <f>Sorrend!G6</f>
        <v>1</v>
      </c>
      <c r="AL38">
        <f>Sorrend!H6</f>
        <v>2</v>
      </c>
      <c r="AM38">
        <f>Sorrend!I6</f>
        <v>1</v>
      </c>
      <c r="AN38">
        <f>Sorrend!J6</f>
        <v>1</v>
      </c>
      <c r="AO38">
        <f>Sorrend!K6</f>
        <v>1</v>
      </c>
      <c r="AP38">
        <f>Sorrend!L6</f>
        <v>1</v>
      </c>
      <c r="AQ38">
        <f>Sorrend!M6</f>
        <v>4</v>
      </c>
      <c r="AR38">
        <f>Sorrend!N6</f>
        <v>1</v>
      </c>
      <c r="AS38">
        <f>Sorrend!O6</f>
        <v>2</v>
      </c>
      <c r="AT38">
        <f>Sorrend!P6</f>
        <v>4</v>
      </c>
      <c r="AU38">
        <f>Sorrend!Q6</f>
        <v>1</v>
      </c>
      <c r="AV38">
        <f>Sorrend!R6</f>
        <v>4</v>
      </c>
      <c r="AW38">
        <f>Sorrend!S6</f>
        <v>2</v>
      </c>
      <c r="AX38">
        <f>Sorrend!T6</f>
        <v>1</v>
      </c>
      <c r="AY38">
        <f>Sorrend!U6</f>
        <v>1</v>
      </c>
      <c r="AZ38">
        <f>Sorrend!V6</f>
        <v>2</v>
      </c>
      <c r="BA38">
        <f>Sorrend!W6</f>
        <v>1</v>
      </c>
      <c r="BB38">
        <f>Sorrend!X6</f>
        <v>2</v>
      </c>
      <c r="BC38">
        <f>Sorrend!Y6</f>
        <v>1</v>
      </c>
      <c r="BD38">
        <f>Sorrend!Z6</f>
        <v>1000</v>
      </c>
    </row>
    <row r="39" spans="1:57" ht="15.75" thickBot="1" x14ac:dyDescent="0.3">
      <c r="A39" s="17" t="s">
        <v>84</v>
      </c>
      <c r="B39" s="18">
        <v>5</v>
      </c>
      <c r="C39" s="18">
        <v>3</v>
      </c>
      <c r="D39" s="18">
        <v>6</v>
      </c>
      <c r="E39" s="18">
        <v>3</v>
      </c>
      <c r="F39" s="18">
        <v>5</v>
      </c>
      <c r="G39" s="18">
        <v>445.5</v>
      </c>
      <c r="H39" s="18">
        <v>5</v>
      </c>
      <c r="I39" s="18">
        <v>6</v>
      </c>
      <c r="J39" s="18">
        <v>444.5</v>
      </c>
      <c r="K39" s="18">
        <v>6</v>
      </c>
      <c r="L39" s="18">
        <v>2</v>
      </c>
      <c r="M39" s="18">
        <v>9</v>
      </c>
      <c r="N39" s="18">
        <v>3</v>
      </c>
      <c r="O39" s="18">
        <v>5</v>
      </c>
      <c r="P39" s="18">
        <v>6</v>
      </c>
      <c r="Q39" s="18">
        <v>2</v>
      </c>
      <c r="R39" s="18">
        <v>6</v>
      </c>
      <c r="S39" s="18">
        <v>5</v>
      </c>
      <c r="T39" s="18">
        <v>5</v>
      </c>
      <c r="U39" s="18">
        <v>6</v>
      </c>
      <c r="V39" s="18">
        <v>5</v>
      </c>
      <c r="W39" s="18">
        <v>6</v>
      </c>
      <c r="X39" s="18">
        <v>5</v>
      </c>
      <c r="Y39" s="18">
        <v>6</v>
      </c>
      <c r="Z39" s="18">
        <v>1000</v>
      </c>
      <c r="AA39" s="18">
        <v>1000</v>
      </c>
      <c r="AB39" s="18">
        <v>0</v>
      </c>
      <c r="AC39" s="18">
        <v>0</v>
      </c>
      <c r="AE39" t="str">
        <f t="shared" si="0"/>
        <v>O5</v>
      </c>
      <c r="AF39">
        <f>Sorrend!B7</f>
        <v>2</v>
      </c>
      <c r="AG39">
        <f>Sorrend!C7</f>
        <v>4</v>
      </c>
      <c r="AH39">
        <f>Sorrend!D7</f>
        <v>1</v>
      </c>
      <c r="AI39">
        <f>Sorrend!E7</f>
        <v>4</v>
      </c>
      <c r="AJ39">
        <f>Sorrend!F7</f>
        <v>2</v>
      </c>
      <c r="AK39">
        <f>Sorrend!G7</f>
        <v>1</v>
      </c>
      <c r="AL39">
        <f>Sorrend!H7</f>
        <v>2</v>
      </c>
      <c r="AM39">
        <f>Sorrend!I7</f>
        <v>1</v>
      </c>
      <c r="AN39">
        <f>Sorrend!J7</f>
        <v>1</v>
      </c>
      <c r="AO39">
        <f>Sorrend!K7</f>
        <v>1</v>
      </c>
      <c r="AP39">
        <f>Sorrend!L7</f>
        <v>5</v>
      </c>
      <c r="AQ39">
        <f>Sorrend!M7</f>
        <v>1</v>
      </c>
      <c r="AR39">
        <f>Sorrend!N7</f>
        <v>4</v>
      </c>
      <c r="AS39">
        <f>Sorrend!O7</f>
        <v>2</v>
      </c>
      <c r="AT39">
        <f>Sorrend!P7</f>
        <v>1</v>
      </c>
      <c r="AU39">
        <f>Sorrend!Q7</f>
        <v>5</v>
      </c>
      <c r="AV39">
        <f>Sorrend!R7</f>
        <v>1</v>
      </c>
      <c r="AW39">
        <f>Sorrend!S7</f>
        <v>2</v>
      </c>
      <c r="AX39">
        <f>Sorrend!T7</f>
        <v>2</v>
      </c>
      <c r="AY39">
        <f>Sorrend!U7</f>
        <v>1</v>
      </c>
      <c r="AZ39">
        <f>Sorrend!V7</f>
        <v>2</v>
      </c>
      <c r="BA39">
        <f>Sorrend!W7</f>
        <v>1</v>
      </c>
      <c r="BB39">
        <f>Sorrend!X7</f>
        <v>2</v>
      </c>
      <c r="BC39">
        <f>Sorrend!Y7</f>
        <v>1</v>
      </c>
      <c r="BD39">
        <f>Sorrend!Z7</f>
        <v>1000</v>
      </c>
    </row>
    <row r="40" spans="1:57" s="41" customFormat="1" ht="15.75" thickBot="1" x14ac:dyDescent="0.3">
      <c r="A40" s="39" t="s">
        <v>85</v>
      </c>
      <c r="B40" s="40">
        <v>5</v>
      </c>
      <c r="C40" s="40">
        <v>451</v>
      </c>
      <c r="D40" s="40">
        <v>3</v>
      </c>
      <c r="E40" s="40">
        <v>6</v>
      </c>
      <c r="F40" s="40">
        <v>5</v>
      </c>
      <c r="G40" s="40">
        <v>4</v>
      </c>
      <c r="H40" s="40">
        <v>5</v>
      </c>
      <c r="I40" s="40">
        <v>3</v>
      </c>
      <c r="J40" s="40">
        <v>444.5</v>
      </c>
      <c r="K40" s="40">
        <v>3</v>
      </c>
      <c r="L40" s="40">
        <v>6</v>
      </c>
      <c r="M40" s="40">
        <v>3</v>
      </c>
      <c r="N40" s="40">
        <v>6</v>
      </c>
      <c r="O40" s="40">
        <v>5</v>
      </c>
      <c r="P40" s="40">
        <v>3</v>
      </c>
      <c r="Q40" s="40">
        <v>6</v>
      </c>
      <c r="R40" s="40">
        <v>3</v>
      </c>
      <c r="S40" s="40">
        <v>6</v>
      </c>
      <c r="T40" s="40">
        <v>5</v>
      </c>
      <c r="U40" s="40">
        <v>6</v>
      </c>
      <c r="V40" s="40">
        <v>5</v>
      </c>
      <c r="W40" s="40">
        <v>6</v>
      </c>
      <c r="X40" s="40">
        <v>5</v>
      </c>
      <c r="Y40" s="40">
        <v>6</v>
      </c>
      <c r="Z40" s="40">
        <v>1000.5</v>
      </c>
      <c r="AA40" s="40">
        <v>1000</v>
      </c>
      <c r="AB40" s="40">
        <v>-0.5</v>
      </c>
      <c r="AC40" s="40">
        <v>-0.05</v>
      </c>
      <c r="AE40" s="41" t="str">
        <f t="shared" si="0"/>
        <v>O6</v>
      </c>
      <c r="AF40" s="41">
        <f>Sorrend!B8</f>
        <v>2</v>
      </c>
      <c r="AG40" s="41">
        <f>Sorrend!C8</f>
        <v>1</v>
      </c>
      <c r="AH40" s="41">
        <f>Sorrend!D8</f>
        <v>4</v>
      </c>
      <c r="AI40" s="41">
        <f>Sorrend!E8</f>
        <v>1</v>
      </c>
      <c r="AJ40" s="41">
        <f>Sorrend!F8</f>
        <v>2</v>
      </c>
      <c r="AK40" s="41">
        <f>Sorrend!G8</f>
        <v>3</v>
      </c>
      <c r="AL40" s="41">
        <f>Sorrend!H8</f>
        <v>2</v>
      </c>
      <c r="AM40" s="41">
        <f>Sorrend!I8</f>
        <v>4</v>
      </c>
      <c r="AN40" s="41">
        <f>Sorrend!J8</f>
        <v>1</v>
      </c>
      <c r="AO40" s="41">
        <f>Sorrend!K8</f>
        <v>4</v>
      </c>
      <c r="AP40" s="41">
        <f>Sorrend!L8</f>
        <v>1</v>
      </c>
      <c r="AQ40" s="41">
        <f>Sorrend!M8</f>
        <v>4</v>
      </c>
      <c r="AR40" s="41">
        <f>Sorrend!N8</f>
        <v>1</v>
      </c>
      <c r="AS40" s="41">
        <f>Sorrend!O8</f>
        <v>2</v>
      </c>
      <c r="AT40" s="41">
        <f>Sorrend!P8</f>
        <v>4</v>
      </c>
      <c r="AU40" s="41">
        <f>Sorrend!Q8</f>
        <v>1</v>
      </c>
      <c r="AV40" s="41">
        <f>Sorrend!R8</f>
        <v>4</v>
      </c>
      <c r="AW40" s="41">
        <f>Sorrend!S8</f>
        <v>1</v>
      </c>
      <c r="AX40" s="41">
        <f>Sorrend!T8</f>
        <v>2</v>
      </c>
      <c r="AY40" s="41">
        <f>Sorrend!U8</f>
        <v>1</v>
      </c>
      <c r="AZ40" s="41">
        <f>Sorrend!V8</f>
        <v>2</v>
      </c>
      <c r="BA40" s="41">
        <f>Sorrend!W8</f>
        <v>1</v>
      </c>
      <c r="BB40" s="41">
        <f>Sorrend!X8</f>
        <v>2</v>
      </c>
      <c r="BC40" s="41">
        <f>Sorrend!Y8</f>
        <v>1</v>
      </c>
      <c r="BD40" s="41">
        <f>Sorrend!Z8</f>
        <v>1000</v>
      </c>
    </row>
    <row r="41" spans="1:57" ht="15.75" thickBot="1" x14ac:dyDescent="0.3">
      <c r="A41" s="17" t="s">
        <v>86</v>
      </c>
      <c r="B41" s="18">
        <v>5</v>
      </c>
      <c r="C41" s="18">
        <v>3</v>
      </c>
      <c r="D41" s="18">
        <v>6</v>
      </c>
      <c r="E41" s="18">
        <v>3</v>
      </c>
      <c r="F41" s="18">
        <v>5</v>
      </c>
      <c r="G41" s="18">
        <v>4</v>
      </c>
      <c r="H41" s="18">
        <v>444.5</v>
      </c>
      <c r="I41" s="18">
        <v>6</v>
      </c>
      <c r="J41" s="18">
        <v>444.5</v>
      </c>
      <c r="K41" s="18">
        <v>6</v>
      </c>
      <c r="L41" s="18">
        <v>2</v>
      </c>
      <c r="M41" s="18">
        <v>9</v>
      </c>
      <c r="N41" s="18">
        <v>3</v>
      </c>
      <c r="O41" s="18">
        <v>5</v>
      </c>
      <c r="P41" s="18">
        <v>6</v>
      </c>
      <c r="Q41" s="18">
        <v>2</v>
      </c>
      <c r="R41" s="18">
        <v>6</v>
      </c>
      <c r="S41" s="18">
        <v>5</v>
      </c>
      <c r="T41" s="18">
        <v>5</v>
      </c>
      <c r="U41" s="18">
        <v>6</v>
      </c>
      <c r="V41" s="18">
        <v>6</v>
      </c>
      <c r="W41" s="18">
        <v>6</v>
      </c>
      <c r="X41" s="18">
        <v>6</v>
      </c>
      <c r="Y41" s="18">
        <v>6</v>
      </c>
      <c r="Z41" s="18">
        <v>1000</v>
      </c>
      <c r="AA41" s="18">
        <v>1000</v>
      </c>
      <c r="AB41" s="18">
        <v>0</v>
      </c>
      <c r="AC41" s="18">
        <v>0</v>
      </c>
      <c r="AE41" t="str">
        <f t="shared" si="0"/>
        <v>O7</v>
      </c>
      <c r="AF41">
        <f>Sorrend!B9</f>
        <v>2</v>
      </c>
      <c r="AG41">
        <f>Sorrend!C9</f>
        <v>4</v>
      </c>
      <c r="AH41">
        <f>Sorrend!D9</f>
        <v>1</v>
      </c>
      <c r="AI41">
        <f>Sorrend!E9</f>
        <v>4</v>
      </c>
      <c r="AJ41">
        <f>Sorrend!F9</f>
        <v>2</v>
      </c>
      <c r="AK41">
        <f>Sorrend!G9</f>
        <v>3</v>
      </c>
      <c r="AL41">
        <f>Sorrend!H9</f>
        <v>1</v>
      </c>
      <c r="AM41">
        <f>Sorrend!I9</f>
        <v>1</v>
      </c>
      <c r="AN41">
        <f>Sorrend!J9</f>
        <v>1</v>
      </c>
      <c r="AO41">
        <f>Sorrend!K9</f>
        <v>1</v>
      </c>
      <c r="AP41">
        <f>Sorrend!L9</f>
        <v>5</v>
      </c>
      <c r="AQ41">
        <f>Sorrend!M9</f>
        <v>1</v>
      </c>
      <c r="AR41">
        <f>Sorrend!N9</f>
        <v>4</v>
      </c>
      <c r="AS41">
        <f>Sorrend!O9</f>
        <v>2</v>
      </c>
      <c r="AT41">
        <f>Sorrend!P9</f>
        <v>1</v>
      </c>
      <c r="AU41">
        <f>Sorrend!Q9</f>
        <v>5</v>
      </c>
      <c r="AV41">
        <f>Sorrend!R9</f>
        <v>1</v>
      </c>
      <c r="AW41">
        <f>Sorrend!S9</f>
        <v>2</v>
      </c>
      <c r="AX41">
        <f>Sorrend!T9</f>
        <v>2</v>
      </c>
      <c r="AY41">
        <f>Sorrend!U9</f>
        <v>1</v>
      </c>
      <c r="AZ41">
        <f>Sorrend!V9</f>
        <v>1</v>
      </c>
      <c r="BA41">
        <f>Sorrend!W9</f>
        <v>1</v>
      </c>
      <c r="BB41">
        <f>Sorrend!X9</f>
        <v>1</v>
      </c>
      <c r="BC41">
        <f>Sorrend!Y9</f>
        <v>1</v>
      </c>
      <c r="BD41">
        <f>Sorrend!Z9</f>
        <v>1000</v>
      </c>
    </row>
    <row r="42" spans="1:57" ht="15.75" thickBot="1" x14ac:dyDescent="0.3"/>
    <row r="43" spans="1:57" ht="15.75" thickBot="1" x14ac:dyDescent="0.3">
      <c r="A43" s="19" t="s">
        <v>114</v>
      </c>
      <c r="B43" s="20">
        <v>2365.5</v>
      </c>
      <c r="AE43" t="s">
        <v>208</v>
      </c>
      <c r="AF43" s="43">
        <f>AF36-AF40</f>
        <v>0</v>
      </c>
      <c r="AG43" s="43">
        <f t="shared" ref="AG43:BC43" si="1">AG36-AG40</f>
        <v>0</v>
      </c>
      <c r="AH43" s="43">
        <f t="shared" si="1"/>
        <v>0</v>
      </c>
      <c r="AI43" s="43">
        <f t="shared" si="1"/>
        <v>0</v>
      </c>
      <c r="AJ43" s="43">
        <f t="shared" si="1"/>
        <v>0</v>
      </c>
      <c r="AK43" s="43">
        <f t="shared" si="1"/>
        <v>0</v>
      </c>
      <c r="AL43" s="43">
        <f t="shared" si="1"/>
        <v>0</v>
      </c>
      <c r="AM43" s="43">
        <f t="shared" si="1"/>
        <v>0</v>
      </c>
      <c r="AN43" s="43">
        <f t="shared" si="1"/>
        <v>0</v>
      </c>
      <c r="AO43" s="43">
        <f t="shared" si="1"/>
        <v>0</v>
      </c>
      <c r="AP43" s="43">
        <f t="shared" si="1"/>
        <v>0</v>
      </c>
      <c r="AQ43" s="43">
        <f t="shared" si="1"/>
        <v>0</v>
      </c>
      <c r="AR43" s="43">
        <f t="shared" si="1"/>
        <v>0</v>
      </c>
      <c r="AS43" s="43">
        <f t="shared" si="1"/>
        <v>0</v>
      </c>
      <c r="AT43" s="43">
        <f t="shared" si="1"/>
        <v>0</v>
      </c>
      <c r="AU43" s="43">
        <f t="shared" si="1"/>
        <v>0</v>
      </c>
      <c r="AV43" s="43">
        <f t="shared" si="1"/>
        <v>0</v>
      </c>
      <c r="AW43" s="42">
        <f t="shared" si="1"/>
        <v>1</v>
      </c>
      <c r="AX43" s="43">
        <f t="shared" si="1"/>
        <v>0</v>
      </c>
      <c r="AY43" s="43">
        <f t="shared" si="1"/>
        <v>0</v>
      </c>
      <c r="AZ43" s="43">
        <f t="shared" si="1"/>
        <v>0</v>
      </c>
      <c r="BA43" s="43">
        <f t="shared" si="1"/>
        <v>0</v>
      </c>
      <c r="BB43" s="43">
        <f t="shared" si="1"/>
        <v>0</v>
      </c>
      <c r="BC43" s="43">
        <f t="shared" si="1"/>
        <v>0</v>
      </c>
    </row>
    <row r="44" spans="1:57" ht="15.75" thickBot="1" x14ac:dyDescent="0.3">
      <c r="A44" s="19" t="s">
        <v>115</v>
      </c>
      <c r="B44" s="20">
        <v>438.5</v>
      </c>
    </row>
    <row r="45" spans="1:57" ht="21.75" thickBot="1" x14ac:dyDescent="0.3">
      <c r="A45" s="19" t="s">
        <v>116</v>
      </c>
      <c r="B45" s="20">
        <v>7000</v>
      </c>
    </row>
    <row r="46" spans="1:57" ht="21.75" thickBot="1" x14ac:dyDescent="0.3">
      <c r="A46" s="19" t="s">
        <v>117</v>
      </c>
      <c r="B46" s="20">
        <v>7000</v>
      </c>
    </row>
    <row r="47" spans="1:57" ht="32.25" thickBot="1" x14ac:dyDescent="0.3">
      <c r="A47" s="19" t="s">
        <v>118</v>
      </c>
      <c r="B47" s="20">
        <v>0</v>
      </c>
    </row>
    <row r="48" spans="1:57" ht="32.25" thickBot="1" x14ac:dyDescent="0.3">
      <c r="A48" s="19" t="s">
        <v>119</v>
      </c>
      <c r="B48" s="20"/>
    </row>
    <row r="49" spans="1:2" ht="32.25" thickBot="1" x14ac:dyDescent="0.3">
      <c r="A49" s="19" t="s">
        <v>120</v>
      </c>
      <c r="B49" s="20"/>
    </row>
    <row r="50" spans="1:2" ht="21.75" thickBot="1" x14ac:dyDescent="0.3">
      <c r="A50" s="19" t="s">
        <v>121</v>
      </c>
      <c r="B50" s="20">
        <v>0</v>
      </c>
    </row>
    <row r="52" spans="1:2" x14ac:dyDescent="0.25">
      <c r="A52" s="11" t="s">
        <v>122</v>
      </c>
    </row>
    <row r="54" spans="1:2" x14ac:dyDescent="0.25">
      <c r="A54" s="21" t="s">
        <v>123</v>
      </c>
    </row>
    <row r="55" spans="1:2" x14ac:dyDescent="0.25">
      <c r="A55" s="21" t="s">
        <v>203</v>
      </c>
    </row>
  </sheetData>
  <conditionalFormatting sqref="Z35:Z4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52" r:id="rId1" display="https://miau.my-x.hu/myx-free/coco/test/494624720231106211458.html" xr:uid="{A9897A0F-0CE8-4D11-8911-3F836E55A679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0BB94-8023-4A32-956D-2EF61500EB61}">
  <dimension ref="A1:AC73"/>
  <sheetViews>
    <sheetView topLeftCell="A43" workbookViewId="0">
      <selection activeCell="AC64" sqref="AC64"/>
    </sheetView>
  </sheetViews>
  <sheetFormatPr defaultRowHeight="15" x14ac:dyDescent="0.25"/>
  <cols>
    <col min="1" max="1" width="10" bestFit="1" customWidth="1"/>
    <col min="2" max="25" width="3.7109375" bestFit="1" customWidth="1"/>
  </cols>
  <sheetData>
    <row r="1" spans="1:26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3" spans="1:26" s="7" customFormat="1" ht="189" x14ac:dyDescent="0.25">
      <c r="A3" s="7" t="str">
        <f>'Ár-Teljesítmény'!A1</f>
        <v>Specifications</v>
      </c>
      <c r="B3" s="7" t="str">
        <f>'Ár-Teljesítmény'!B1</f>
        <v>Without LCD</v>
      </c>
      <c r="C3" s="7" t="str">
        <f>'Ár-Teljesítmény'!C1</f>
        <v>Monochrome LCD</v>
      </c>
      <c r="D3" s="7" t="str">
        <f>'Ár-Teljesítmény'!D1</f>
        <v>Full-Color LCD</v>
      </c>
      <c r="E3" s="7" t="str">
        <f>'Ár-Teljesítmény'!E1</f>
        <v>Display size 4"</v>
      </c>
      <c r="F3" s="7" t="str">
        <f>'Ár-Teljesítmény'!F1</f>
        <v>Display size 4,5"</v>
      </c>
      <c r="G3" s="7" t="str">
        <f>'Ár-Teljesítmény'!G1</f>
        <v>Display size 5"</v>
      </c>
      <c r="H3" s="7" t="str">
        <f>'Ár-Teljesítmény'!H1</f>
        <v>Display size 10,1"</v>
      </c>
      <c r="I3" s="7" t="str">
        <f>'Ár-Teljesítmény'!I1</f>
        <v>Scroll-Function</v>
      </c>
      <c r="J3" s="7" t="str">
        <f>'Ár-Teljesítmény'!J1</f>
        <v>Standby image</v>
      </c>
      <c r="K3" s="7" t="str">
        <f>'Ár-Teljesítmény'!K1</f>
        <v>Slideshow</v>
      </c>
      <c r="L3" s="7" t="str">
        <f>'Ár-Teljesítmény'!L1</f>
        <v>Sensor RTP</v>
      </c>
      <c r="M3" s="7" t="str">
        <f>'Ár-Teljesítmény'!M1</f>
        <v>Sensor ERT</v>
      </c>
      <c r="N3" s="7" t="str">
        <f>'Ár-Teljesítmény'!N1</f>
        <v>Life expectancy (1 Million Signetures)</v>
      </c>
      <c r="O3" s="7" t="str">
        <f>'Ár-Teljesítmény'!O1</f>
        <v>Life expectancy (2 Million Signetures)</v>
      </c>
      <c r="P3" s="7" t="str">
        <f>'Ár-Teljesítmény'!P1</f>
        <v>Life expectancy (30 Million Signetures)</v>
      </c>
      <c r="Q3" s="7" t="str">
        <f>'Ár-Teljesítmény'!Q1</f>
        <v>Pressure Stages (1024)</v>
      </c>
      <c r="R3" s="7" t="str">
        <f>'Ár-Teljesítmény'!R1</f>
        <v>Pressure Stages (2048)</v>
      </c>
      <c r="S3" s="7" t="str">
        <f>'Ár-Teljesítmény'!S1</f>
        <v>Fingerprint sensor</v>
      </c>
      <c r="T3" s="7" t="str">
        <f>'Ár-Teljesítmény'!T1</f>
        <v>NFC reader (optional)</v>
      </c>
      <c r="U3" s="7" t="str">
        <f>'Ár-Teljesítmény'!U1</f>
        <v>Connection built in USB</v>
      </c>
      <c r="V3" s="7" t="str">
        <f>'Ár-Teljesítmény'!V1</f>
        <v>Connection built in LAN (RJ45)</v>
      </c>
      <c r="W3" s="7" t="str">
        <f>'Ár-Teljesítmény'!W1</f>
        <v>Power Supply USB</v>
      </c>
      <c r="X3" s="7" t="str">
        <f>'Ár-Teljesítmény'!X1</f>
        <v>Power Supply PoE</v>
      </c>
      <c r="Y3" s="7" t="str">
        <f>'Ár-Teljesítmény'!Y1</f>
        <v>Terminal Server capable</v>
      </c>
      <c r="Z3" s="7" t="str">
        <f>'Ár-Teljesítmény'!Z1</f>
        <v>Price (Euro)</v>
      </c>
    </row>
    <row r="4" spans="1:26" x14ac:dyDescent="0.25">
      <c r="A4" t="str">
        <f>'Ár-Teljesítmény'!A3</f>
        <v>Sigma Lite</v>
      </c>
      <c r="B4">
        <f>'Ár-Teljesítmény'!B3</f>
        <v>1</v>
      </c>
      <c r="C4">
        <f>'Ár-Teljesítmény'!C3</f>
        <v>0</v>
      </c>
      <c r="D4">
        <f>'Ár-Teljesítmény'!D3</f>
        <v>0</v>
      </c>
      <c r="E4">
        <f>'Ár-Teljesítmény'!E3</f>
        <v>1</v>
      </c>
      <c r="F4">
        <f>'Ár-Teljesítmény'!F3</f>
        <v>0</v>
      </c>
      <c r="G4">
        <f>'Ár-Teljesítmény'!G3</f>
        <v>0</v>
      </c>
      <c r="H4">
        <f>'Ár-Teljesítmény'!H3</f>
        <v>0</v>
      </c>
      <c r="I4">
        <f>'Ár-Teljesítmény'!I3</f>
        <v>0</v>
      </c>
      <c r="J4">
        <f>'Ár-Teljesítmény'!J3</f>
        <v>0</v>
      </c>
      <c r="K4">
        <f>'Ár-Teljesítmény'!K3</f>
        <v>0</v>
      </c>
      <c r="L4">
        <f>'Ár-Teljesítmény'!L3</f>
        <v>1</v>
      </c>
      <c r="M4">
        <f>'Ár-Teljesítmény'!M3</f>
        <v>0</v>
      </c>
      <c r="N4">
        <f>'Ár-Teljesítmény'!N3</f>
        <v>0</v>
      </c>
      <c r="O4">
        <f>'Ár-Teljesítmény'!O3</f>
        <v>2</v>
      </c>
      <c r="P4">
        <f>'Ár-Teljesítmény'!P3</f>
        <v>0</v>
      </c>
      <c r="Q4">
        <f>'Ár-Teljesítmény'!Q3</f>
        <v>1</v>
      </c>
      <c r="R4">
        <f>'Ár-Teljesítmény'!R3</f>
        <v>0</v>
      </c>
      <c r="S4">
        <f>'Ár-Teljesítmény'!S3</f>
        <v>0</v>
      </c>
      <c r="T4">
        <f>'Ár-Teljesítmény'!T3</f>
        <v>0</v>
      </c>
      <c r="U4">
        <f>'Ár-Teljesítmény'!U3</f>
        <v>1</v>
      </c>
      <c r="V4">
        <f>'Ár-Teljesítmény'!V3</f>
        <v>0</v>
      </c>
      <c r="W4">
        <f>'Ár-Teljesítmény'!W3</f>
        <v>1</v>
      </c>
      <c r="X4">
        <f>'Ár-Teljesítmény'!X3</f>
        <v>0</v>
      </c>
      <c r="Y4">
        <f>'Ár-Teljesítmény'!Y3</f>
        <v>1</v>
      </c>
      <c r="Z4">
        <f>'Ár-Teljesítmény'!Z3</f>
        <v>115</v>
      </c>
    </row>
    <row r="5" spans="1:26" x14ac:dyDescent="0.25">
      <c r="A5" t="str">
        <f>'Ár-Teljesítmény'!A5</f>
        <v>Zeta</v>
      </c>
      <c r="B5">
        <f>'Ár-Teljesítmény'!B5</f>
        <v>0</v>
      </c>
      <c r="C5">
        <f>'Ár-Teljesítmény'!C5</f>
        <v>2</v>
      </c>
      <c r="D5">
        <f>'Ár-Teljesítmény'!D5</f>
        <v>0</v>
      </c>
      <c r="E5">
        <f>'Ár-Teljesítmény'!E5</f>
        <v>0</v>
      </c>
      <c r="F5">
        <f>'Ár-Teljesítmény'!F5</f>
        <v>2</v>
      </c>
      <c r="G5">
        <f>'Ár-Teljesítmény'!G5</f>
        <v>0</v>
      </c>
      <c r="H5">
        <f>'Ár-Teljesítmény'!H5</f>
        <v>0</v>
      </c>
      <c r="I5">
        <f>'Ár-Teljesítmény'!I5</f>
        <v>0</v>
      </c>
      <c r="J5">
        <f>'Ár-Teljesítmény'!J5</f>
        <v>1</v>
      </c>
      <c r="K5">
        <f>'Ár-Teljesítmény'!K5</f>
        <v>0</v>
      </c>
      <c r="L5">
        <f>'Ár-Teljesítmény'!L5</f>
        <v>0</v>
      </c>
      <c r="M5">
        <f>'Ár-Teljesítmény'!M5</f>
        <v>2</v>
      </c>
      <c r="N5">
        <f>'Ár-Teljesítmény'!N5</f>
        <v>0</v>
      </c>
      <c r="O5">
        <f>'Ár-Teljesítmény'!O5</f>
        <v>0</v>
      </c>
      <c r="P5">
        <f>'Ár-Teljesítmény'!P5</f>
        <v>3</v>
      </c>
      <c r="Q5">
        <f>'Ár-Teljesítmény'!Q5</f>
        <v>0</v>
      </c>
      <c r="R5">
        <f>'Ár-Teljesítmény'!R5</f>
        <v>2</v>
      </c>
      <c r="S5">
        <f>'Ár-Teljesítmény'!S5</f>
        <v>0</v>
      </c>
      <c r="T5">
        <f>'Ár-Teljesítmény'!T5</f>
        <v>0</v>
      </c>
      <c r="U5">
        <f>'Ár-Teljesítmény'!U5</f>
        <v>1</v>
      </c>
      <c r="V5">
        <f>'Ár-Teljesítmény'!V5</f>
        <v>0</v>
      </c>
      <c r="W5">
        <f>'Ár-Teljesítmény'!W5</f>
        <v>1</v>
      </c>
      <c r="X5">
        <f>'Ár-Teljesítmény'!X5</f>
        <v>0</v>
      </c>
      <c r="Y5">
        <f>'Ár-Teljesítmény'!Y5</f>
        <v>1</v>
      </c>
      <c r="Z5">
        <f>'Ár-Teljesítmény'!Z5</f>
        <v>189</v>
      </c>
    </row>
    <row r="6" spans="1:26" x14ac:dyDescent="0.25">
      <c r="A6" t="str">
        <f>'Ár-Teljesítmény'!A6</f>
        <v>Omega</v>
      </c>
      <c r="B6">
        <f>'Ár-Teljesítmény'!B6</f>
        <v>0</v>
      </c>
      <c r="C6">
        <f>'Ár-Teljesítmény'!C6</f>
        <v>0</v>
      </c>
      <c r="D6">
        <f>'Ár-Teljesítmény'!D6</f>
        <v>3</v>
      </c>
      <c r="E6">
        <f>'Ár-Teljesítmény'!E6</f>
        <v>0</v>
      </c>
      <c r="F6">
        <f>'Ár-Teljesítmény'!F6</f>
        <v>0</v>
      </c>
      <c r="G6">
        <f>'Ár-Teljesítmény'!G6</f>
        <v>3</v>
      </c>
      <c r="H6">
        <f>'Ár-Teljesítmény'!H6</f>
        <v>0</v>
      </c>
      <c r="I6">
        <f>'Ár-Teljesítmény'!I6</f>
        <v>1</v>
      </c>
      <c r="J6">
        <f>'Ár-Teljesítmény'!J6</f>
        <v>1</v>
      </c>
      <c r="K6">
        <f>'Ár-Teljesítmény'!K6</f>
        <v>1</v>
      </c>
      <c r="L6">
        <f>'Ár-Teljesítmény'!L6</f>
        <v>1</v>
      </c>
      <c r="M6">
        <f>'Ár-Teljesítmény'!M6</f>
        <v>0</v>
      </c>
      <c r="N6">
        <f>'Ár-Teljesítmény'!N6</f>
        <v>1</v>
      </c>
      <c r="O6">
        <f>'Ár-Teljesítmény'!O6</f>
        <v>0</v>
      </c>
      <c r="P6">
        <f>'Ár-Teljesítmény'!P6</f>
        <v>0</v>
      </c>
      <c r="Q6">
        <f>'Ár-Teljesítmény'!Q6</f>
        <v>1</v>
      </c>
      <c r="R6">
        <f>'Ár-Teljesítmény'!R6</f>
        <v>0</v>
      </c>
      <c r="S6">
        <f>'Ár-Teljesítmény'!S6</f>
        <v>0</v>
      </c>
      <c r="T6">
        <f>'Ár-Teljesítmény'!T6</f>
        <v>1</v>
      </c>
      <c r="U6">
        <f>'Ár-Teljesítmény'!U6</f>
        <v>1</v>
      </c>
      <c r="V6">
        <f>'Ár-Teljesítmény'!V6</f>
        <v>0</v>
      </c>
      <c r="W6">
        <f>'Ár-Teljesítmény'!W6</f>
        <v>1</v>
      </c>
      <c r="X6">
        <f>'Ár-Teljesítmény'!X6</f>
        <v>0</v>
      </c>
      <c r="Y6">
        <f>'Ár-Teljesítmény'!Y6</f>
        <v>1</v>
      </c>
      <c r="Z6">
        <f>'Ár-Teljesítmény'!Z6</f>
        <v>269</v>
      </c>
    </row>
    <row r="7" spans="1:26" x14ac:dyDescent="0.25">
      <c r="A7" t="str">
        <f>'Ár-Teljesítmény'!A7</f>
        <v>Gamma</v>
      </c>
      <c r="B7">
        <f>'Ár-Teljesítmény'!B7</f>
        <v>0</v>
      </c>
      <c r="C7">
        <f>'Ár-Teljesítmény'!C7</f>
        <v>0</v>
      </c>
      <c r="D7">
        <f>'Ár-Teljesítmény'!D7</f>
        <v>3</v>
      </c>
      <c r="E7">
        <f>'Ár-Teljesítmény'!E7</f>
        <v>0</v>
      </c>
      <c r="F7">
        <f>'Ár-Teljesítmény'!F7</f>
        <v>0</v>
      </c>
      <c r="G7">
        <f>'Ár-Teljesítmény'!G7</f>
        <v>3</v>
      </c>
      <c r="H7">
        <f>'Ár-Teljesítmény'!H7</f>
        <v>0</v>
      </c>
      <c r="I7">
        <f>'Ár-Teljesítmény'!I7</f>
        <v>1</v>
      </c>
      <c r="J7">
        <f>'Ár-Teljesítmény'!J7</f>
        <v>1</v>
      </c>
      <c r="K7">
        <f>'Ár-Teljesítmény'!K7</f>
        <v>1</v>
      </c>
      <c r="L7">
        <f>'Ár-Teljesítmény'!L7</f>
        <v>0</v>
      </c>
      <c r="M7">
        <f>'Ár-Teljesítmény'!M7</f>
        <v>2</v>
      </c>
      <c r="N7">
        <f>'Ár-Teljesítmény'!N7</f>
        <v>0</v>
      </c>
      <c r="O7">
        <f>'Ár-Teljesítmény'!O7</f>
        <v>0</v>
      </c>
      <c r="P7">
        <f>'Ár-Teljesítmény'!P7</f>
        <v>3</v>
      </c>
      <c r="Q7">
        <f>'Ár-Teljesítmény'!Q7</f>
        <v>0</v>
      </c>
      <c r="R7">
        <f>'Ár-Teljesítmény'!R7</f>
        <v>2</v>
      </c>
      <c r="S7">
        <f>'Ár-Teljesítmény'!S7</f>
        <v>0</v>
      </c>
      <c r="T7">
        <f>'Ár-Teljesítmény'!T7</f>
        <v>0</v>
      </c>
      <c r="U7">
        <f>'Ár-Teljesítmény'!U7</f>
        <v>1</v>
      </c>
      <c r="V7">
        <f>'Ár-Teljesítmény'!V7</f>
        <v>0</v>
      </c>
      <c r="W7">
        <f>'Ár-Teljesítmény'!W7</f>
        <v>1</v>
      </c>
      <c r="X7">
        <f>'Ár-Teljesítmény'!X7</f>
        <v>0</v>
      </c>
      <c r="Y7">
        <f>'Ár-Teljesítmény'!Y7</f>
        <v>1</v>
      </c>
      <c r="Z7">
        <f>'Ár-Teljesítmény'!Z7</f>
        <v>269</v>
      </c>
    </row>
    <row r="8" spans="1:26" x14ac:dyDescent="0.25">
      <c r="A8" t="str">
        <f>'Ár-Teljesítmény'!A8</f>
        <v>Kappa</v>
      </c>
      <c r="B8">
        <f>'Ár-Teljesítmény'!B8</f>
        <v>0</v>
      </c>
      <c r="C8">
        <f>'Ár-Teljesítmény'!C8</f>
        <v>2</v>
      </c>
      <c r="D8">
        <f>'Ár-Teljesítmény'!D8</f>
        <v>0</v>
      </c>
      <c r="E8">
        <f>'Ár-Teljesítmény'!E8</f>
        <v>1</v>
      </c>
      <c r="F8">
        <f>'Ár-Teljesítmény'!F8</f>
        <v>0</v>
      </c>
      <c r="G8">
        <f>'Ár-Teljesítmény'!G8</f>
        <v>0</v>
      </c>
      <c r="H8">
        <f>'Ár-Teljesítmény'!H8</f>
        <v>0</v>
      </c>
      <c r="I8">
        <f>'Ár-Teljesítmény'!I8</f>
        <v>0</v>
      </c>
      <c r="J8">
        <f>'Ár-Teljesítmény'!J8</f>
        <v>1</v>
      </c>
      <c r="K8">
        <f>'Ár-Teljesítmény'!K8</f>
        <v>0</v>
      </c>
      <c r="L8">
        <f>'Ár-Teljesítmény'!L8</f>
        <v>1</v>
      </c>
      <c r="M8">
        <f>'Ár-Teljesítmény'!M8</f>
        <v>0</v>
      </c>
      <c r="N8">
        <f>'Ár-Teljesítmény'!N8</f>
        <v>1</v>
      </c>
      <c r="O8">
        <f>'Ár-Teljesítmény'!O8</f>
        <v>0</v>
      </c>
      <c r="P8">
        <f>'Ár-Teljesítmény'!P8</f>
        <v>0</v>
      </c>
      <c r="Q8">
        <f>'Ár-Teljesítmény'!Q8</f>
        <v>1</v>
      </c>
      <c r="R8">
        <f>'Ár-Teljesítmény'!R8</f>
        <v>0</v>
      </c>
      <c r="S8">
        <f>'Ár-Teljesítmény'!S8</f>
        <v>1</v>
      </c>
      <c r="T8">
        <f>'Ár-Teljesítmény'!T8</f>
        <v>0</v>
      </c>
      <c r="U8">
        <f>'Ár-Teljesítmény'!U8</f>
        <v>1</v>
      </c>
      <c r="V8">
        <f>'Ár-Teljesítmény'!V8</f>
        <v>0</v>
      </c>
      <c r="W8">
        <f>'Ár-Teljesítmény'!W8</f>
        <v>1</v>
      </c>
      <c r="X8">
        <f>'Ár-Teljesítmény'!X8</f>
        <v>0</v>
      </c>
      <c r="Y8">
        <f>'Ár-Teljesítmény'!Y8</f>
        <v>1</v>
      </c>
      <c r="Z8">
        <f>'Ár-Teljesítmény'!Z8</f>
        <v>395</v>
      </c>
    </row>
    <row r="9" spans="1:26" x14ac:dyDescent="0.25">
      <c r="A9" t="str">
        <f>'Ár-Teljesítmény'!A9</f>
        <v>Delta</v>
      </c>
      <c r="B9">
        <f>'Ár-Teljesítmény'!B9</f>
        <v>0</v>
      </c>
      <c r="C9">
        <f>'Ár-Teljesítmény'!C9</f>
        <v>0</v>
      </c>
      <c r="D9">
        <f>'Ár-Teljesítmény'!D9</f>
        <v>3</v>
      </c>
      <c r="E9">
        <f>'Ár-Teljesítmény'!E9</f>
        <v>0</v>
      </c>
      <c r="F9">
        <f>'Ár-Teljesítmény'!F9</f>
        <v>0</v>
      </c>
      <c r="G9">
        <f>'Ár-Teljesítmény'!G9</f>
        <v>0</v>
      </c>
      <c r="H9">
        <f>'Ár-Teljesítmény'!H9</f>
        <v>4</v>
      </c>
      <c r="I9">
        <f>'Ár-Teljesítmény'!I9</f>
        <v>1</v>
      </c>
      <c r="J9">
        <f>'Ár-Teljesítmény'!J9</f>
        <v>1</v>
      </c>
      <c r="K9">
        <f>'Ár-Teljesítmény'!K9</f>
        <v>1</v>
      </c>
      <c r="L9">
        <f>'Ár-Teljesítmény'!L9</f>
        <v>0</v>
      </c>
      <c r="M9">
        <f>'Ár-Teljesítmény'!M9</f>
        <v>2</v>
      </c>
      <c r="N9">
        <f>'Ár-Teljesítmény'!N9</f>
        <v>0</v>
      </c>
      <c r="O9">
        <f>'Ár-Teljesítmény'!O9</f>
        <v>0</v>
      </c>
      <c r="P9">
        <f>'Ár-Teljesítmény'!P9</f>
        <v>3</v>
      </c>
      <c r="Q9">
        <f>'Ár-Teljesítmény'!Q9</f>
        <v>0</v>
      </c>
      <c r="R9">
        <f>'Ár-Teljesítmény'!R9</f>
        <v>2</v>
      </c>
      <c r="S9">
        <f>'Ár-Teljesítmény'!S9</f>
        <v>0</v>
      </c>
      <c r="T9">
        <f>'Ár-Teljesítmény'!T9</f>
        <v>0</v>
      </c>
      <c r="U9">
        <f>'Ár-Teljesítmény'!U9</f>
        <v>1</v>
      </c>
      <c r="V9">
        <f>'Ár-Teljesítmény'!V9</f>
        <v>1</v>
      </c>
      <c r="W9">
        <f>'Ár-Teljesítmény'!W9</f>
        <v>1</v>
      </c>
      <c r="X9">
        <f>'Ár-Teljesítmény'!X9</f>
        <v>1</v>
      </c>
      <c r="Y9">
        <f>'Ár-Teljesítmény'!Y9</f>
        <v>1</v>
      </c>
      <c r="Z9">
        <f>'Ár-Teljesítmény'!Z9</f>
        <v>449</v>
      </c>
    </row>
    <row r="14" spans="1:26" s="7" customFormat="1" ht="189" x14ac:dyDescent="0.25">
      <c r="A14" s="7" t="str">
        <f>A3</f>
        <v>Specifications</v>
      </c>
      <c r="B14" s="7" t="str">
        <f t="shared" ref="B14:Y14" si="0">B3</f>
        <v>Without LCD</v>
      </c>
      <c r="C14" s="7" t="str">
        <f t="shared" si="0"/>
        <v>Monochrome LCD</v>
      </c>
      <c r="D14" s="7" t="str">
        <f t="shared" si="0"/>
        <v>Full-Color LCD</v>
      </c>
      <c r="E14" s="7" t="str">
        <f t="shared" si="0"/>
        <v>Display size 4"</v>
      </c>
      <c r="F14" s="7" t="str">
        <f t="shared" si="0"/>
        <v>Display size 4,5"</v>
      </c>
      <c r="G14" s="7" t="str">
        <f t="shared" si="0"/>
        <v>Display size 5"</v>
      </c>
      <c r="H14" s="7" t="str">
        <f t="shared" si="0"/>
        <v>Display size 10,1"</v>
      </c>
      <c r="I14" s="7" t="str">
        <f t="shared" si="0"/>
        <v>Scroll-Function</v>
      </c>
      <c r="J14" s="7" t="str">
        <f t="shared" si="0"/>
        <v>Standby image</v>
      </c>
      <c r="K14" s="7" t="str">
        <f t="shared" si="0"/>
        <v>Slideshow</v>
      </c>
      <c r="L14" s="7" t="str">
        <f t="shared" si="0"/>
        <v>Sensor RTP</v>
      </c>
      <c r="M14" s="7" t="str">
        <f t="shared" si="0"/>
        <v>Sensor ERT</v>
      </c>
      <c r="N14" s="7" t="str">
        <f t="shared" si="0"/>
        <v>Life expectancy (1 Million Signetures)</v>
      </c>
      <c r="O14" s="7" t="str">
        <f t="shared" si="0"/>
        <v>Life expectancy (2 Million Signetures)</v>
      </c>
      <c r="P14" s="7" t="str">
        <f t="shared" si="0"/>
        <v>Life expectancy (30 Million Signetures)</v>
      </c>
      <c r="Q14" s="7" t="str">
        <f t="shared" si="0"/>
        <v>Pressure Stages (1024)</v>
      </c>
      <c r="R14" s="7" t="str">
        <f t="shared" si="0"/>
        <v>Pressure Stages (2048)</v>
      </c>
      <c r="S14" s="7" t="str">
        <f t="shared" si="0"/>
        <v>Fingerprint sensor</v>
      </c>
      <c r="T14" s="7" t="str">
        <f t="shared" si="0"/>
        <v>NFC reader (optional)</v>
      </c>
      <c r="U14" s="7" t="str">
        <f t="shared" si="0"/>
        <v>Connection built in USB</v>
      </c>
      <c r="V14" s="7" t="str">
        <f t="shared" si="0"/>
        <v>Connection built in LAN (RJ45)</v>
      </c>
      <c r="W14" s="7" t="str">
        <f t="shared" si="0"/>
        <v>Power Supply USB</v>
      </c>
      <c r="X14" s="7" t="str">
        <f t="shared" si="0"/>
        <v>Power Supply PoE</v>
      </c>
      <c r="Y14" s="7" t="str">
        <f t="shared" si="0"/>
        <v>Terminal Server capable</v>
      </c>
      <c r="Z14" s="7" t="s">
        <v>210</v>
      </c>
    </row>
    <row r="15" spans="1:26" x14ac:dyDescent="0.25">
      <c r="A15" t="str">
        <f>A4</f>
        <v>Sigma Lite</v>
      </c>
      <c r="B15">
        <f>RANK(B4,B$4:B$9,0)</f>
        <v>1</v>
      </c>
      <c r="C15">
        <f t="shared" ref="C15:Y15" si="1">RANK(C4,C$4:C$9,0)</f>
        <v>3</v>
      </c>
      <c r="D15">
        <f t="shared" si="1"/>
        <v>4</v>
      </c>
      <c r="E15">
        <f t="shared" si="1"/>
        <v>1</v>
      </c>
      <c r="F15">
        <f t="shared" si="1"/>
        <v>2</v>
      </c>
      <c r="G15">
        <f t="shared" si="1"/>
        <v>3</v>
      </c>
      <c r="H15">
        <f t="shared" si="1"/>
        <v>2</v>
      </c>
      <c r="I15">
        <f t="shared" si="1"/>
        <v>4</v>
      </c>
      <c r="J15">
        <f t="shared" si="1"/>
        <v>6</v>
      </c>
      <c r="K15">
        <f t="shared" si="1"/>
        <v>4</v>
      </c>
      <c r="L15">
        <f t="shared" si="1"/>
        <v>1</v>
      </c>
      <c r="M15">
        <f t="shared" si="1"/>
        <v>4</v>
      </c>
      <c r="N15">
        <f t="shared" si="1"/>
        <v>3</v>
      </c>
      <c r="O15">
        <f t="shared" si="1"/>
        <v>1</v>
      </c>
      <c r="P15">
        <f t="shared" si="1"/>
        <v>4</v>
      </c>
      <c r="Q15">
        <f t="shared" si="1"/>
        <v>1</v>
      </c>
      <c r="R15">
        <f t="shared" si="1"/>
        <v>4</v>
      </c>
      <c r="S15">
        <f t="shared" si="1"/>
        <v>2</v>
      </c>
      <c r="T15">
        <f t="shared" si="1"/>
        <v>2</v>
      </c>
      <c r="U15">
        <f t="shared" si="1"/>
        <v>1</v>
      </c>
      <c r="V15">
        <f t="shared" si="1"/>
        <v>2</v>
      </c>
      <c r="W15">
        <f t="shared" si="1"/>
        <v>1</v>
      </c>
      <c r="X15">
        <f t="shared" si="1"/>
        <v>2</v>
      </c>
      <c r="Y15">
        <f t="shared" si="1"/>
        <v>1</v>
      </c>
      <c r="Z15">
        <v>1000</v>
      </c>
    </row>
    <row r="16" spans="1:26" x14ac:dyDescent="0.25">
      <c r="A16" t="str">
        <f t="shared" ref="A16:A20" si="2">A5</f>
        <v>Zeta</v>
      </c>
      <c r="B16">
        <f t="shared" ref="B16:Y16" si="3">RANK(B5,B$4:B$9,0)</f>
        <v>2</v>
      </c>
      <c r="C16">
        <f t="shared" si="3"/>
        <v>1</v>
      </c>
      <c r="D16">
        <f t="shared" si="3"/>
        <v>4</v>
      </c>
      <c r="E16">
        <f t="shared" si="3"/>
        <v>3</v>
      </c>
      <c r="F16">
        <f t="shared" si="3"/>
        <v>1</v>
      </c>
      <c r="G16">
        <f t="shared" si="3"/>
        <v>3</v>
      </c>
      <c r="H16">
        <f t="shared" si="3"/>
        <v>2</v>
      </c>
      <c r="I16">
        <f t="shared" si="3"/>
        <v>4</v>
      </c>
      <c r="J16">
        <f t="shared" si="3"/>
        <v>1</v>
      </c>
      <c r="K16">
        <f t="shared" si="3"/>
        <v>4</v>
      </c>
      <c r="L16">
        <f t="shared" si="3"/>
        <v>4</v>
      </c>
      <c r="M16">
        <f t="shared" si="3"/>
        <v>1</v>
      </c>
      <c r="N16">
        <f t="shared" si="3"/>
        <v>3</v>
      </c>
      <c r="O16">
        <f t="shared" si="3"/>
        <v>2</v>
      </c>
      <c r="P16">
        <f t="shared" si="3"/>
        <v>1</v>
      </c>
      <c r="Q16">
        <f t="shared" si="3"/>
        <v>4</v>
      </c>
      <c r="R16">
        <f t="shared" si="3"/>
        <v>1</v>
      </c>
      <c r="S16">
        <f t="shared" si="3"/>
        <v>2</v>
      </c>
      <c r="T16">
        <f t="shared" si="3"/>
        <v>2</v>
      </c>
      <c r="U16">
        <f t="shared" si="3"/>
        <v>1</v>
      </c>
      <c r="V16">
        <f t="shared" si="3"/>
        <v>2</v>
      </c>
      <c r="W16">
        <f t="shared" si="3"/>
        <v>1</v>
      </c>
      <c r="X16">
        <f t="shared" si="3"/>
        <v>2</v>
      </c>
      <c r="Y16">
        <f t="shared" si="3"/>
        <v>1</v>
      </c>
      <c r="Z16">
        <v>1000</v>
      </c>
    </row>
    <row r="17" spans="1:26" x14ac:dyDescent="0.25">
      <c r="A17" t="str">
        <f t="shared" si="2"/>
        <v>Omega</v>
      </c>
      <c r="B17">
        <f t="shared" ref="B17:Y17" si="4">RANK(B6,B$4:B$9,0)</f>
        <v>2</v>
      </c>
      <c r="C17">
        <f t="shared" si="4"/>
        <v>3</v>
      </c>
      <c r="D17">
        <f t="shared" si="4"/>
        <v>1</v>
      </c>
      <c r="E17">
        <f t="shared" si="4"/>
        <v>3</v>
      </c>
      <c r="F17">
        <f t="shared" si="4"/>
        <v>2</v>
      </c>
      <c r="G17">
        <f t="shared" si="4"/>
        <v>1</v>
      </c>
      <c r="H17">
        <f t="shared" si="4"/>
        <v>2</v>
      </c>
      <c r="I17">
        <f t="shared" si="4"/>
        <v>1</v>
      </c>
      <c r="J17">
        <f t="shared" si="4"/>
        <v>1</v>
      </c>
      <c r="K17">
        <f t="shared" si="4"/>
        <v>1</v>
      </c>
      <c r="L17">
        <f t="shared" si="4"/>
        <v>1</v>
      </c>
      <c r="M17">
        <f t="shared" si="4"/>
        <v>4</v>
      </c>
      <c r="N17">
        <f t="shared" si="4"/>
        <v>1</v>
      </c>
      <c r="O17">
        <f t="shared" si="4"/>
        <v>2</v>
      </c>
      <c r="P17">
        <f t="shared" si="4"/>
        <v>4</v>
      </c>
      <c r="Q17">
        <f t="shared" si="4"/>
        <v>1</v>
      </c>
      <c r="R17">
        <f t="shared" si="4"/>
        <v>4</v>
      </c>
      <c r="S17">
        <f t="shared" si="4"/>
        <v>2</v>
      </c>
      <c r="T17">
        <f t="shared" si="4"/>
        <v>1</v>
      </c>
      <c r="U17">
        <f t="shared" si="4"/>
        <v>1</v>
      </c>
      <c r="V17">
        <f t="shared" si="4"/>
        <v>2</v>
      </c>
      <c r="W17">
        <f t="shared" si="4"/>
        <v>1</v>
      </c>
      <c r="X17">
        <f t="shared" si="4"/>
        <v>2</v>
      </c>
      <c r="Y17">
        <f t="shared" si="4"/>
        <v>1</v>
      </c>
      <c r="Z17">
        <v>1000</v>
      </c>
    </row>
    <row r="18" spans="1:26" x14ac:dyDescent="0.25">
      <c r="A18" t="str">
        <f t="shared" si="2"/>
        <v>Gamma</v>
      </c>
      <c r="B18">
        <f t="shared" ref="B18:Y18" si="5">RANK(B7,B$4:B$9,0)</f>
        <v>2</v>
      </c>
      <c r="C18">
        <f t="shared" si="5"/>
        <v>3</v>
      </c>
      <c r="D18">
        <f t="shared" si="5"/>
        <v>1</v>
      </c>
      <c r="E18">
        <f t="shared" si="5"/>
        <v>3</v>
      </c>
      <c r="F18">
        <f t="shared" si="5"/>
        <v>2</v>
      </c>
      <c r="G18">
        <f t="shared" si="5"/>
        <v>1</v>
      </c>
      <c r="H18">
        <f t="shared" si="5"/>
        <v>2</v>
      </c>
      <c r="I18">
        <f t="shared" si="5"/>
        <v>1</v>
      </c>
      <c r="J18">
        <f t="shared" si="5"/>
        <v>1</v>
      </c>
      <c r="K18">
        <f t="shared" si="5"/>
        <v>1</v>
      </c>
      <c r="L18">
        <f t="shared" si="5"/>
        <v>4</v>
      </c>
      <c r="M18">
        <f t="shared" si="5"/>
        <v>1</v>
      </c>
      <c r="N18">
        <f t="shared" si="5"/>
        <v>3</v>
      </c>
      <c r="O18">
        <f t="shared" si="5"/>
        <v>2</v>
      </c>
      <c r="P18">
        <f t="shared" si="5"/>
        <v>1</v>
      </c>
      <c r="Q18">
        <f t="shared" si="5"/>
        <v>4</v>
      </c>
      <c r="R18">
        <f t="shared" si="5"/>
        <v>1</v>
      </c>
      <c r="S18">
        <f t="shared" si="5"/>
        <v>2</v>
      </c>
      <c r="T18">
        <f t="shared" si="5"/>
        <v>2</v>
      </c>
      <c r="U18">
        <f t="shared" si="5"/>
        <v>1</v>
      </c>
      <c r="V18">
        <f t="shared" si="5"/>
        <v>2</v>
      </c>
      <c r="W18">
        <f t="shared" si="5"/>
        <v>1</v>
      </c>
      <c r="X18">
        <f t="shared" si="5"/>
        <v>2</v>
      </c>
      <c r="Y18">
        <f t="shared" si="5"/>
        <v>1</v>
      </c>
      <c r="Z18">
        <v>1000</v>
      </c>
    </row>
    <row r="19" spans="1:26" x14ac:dyDescent="0.25">
      <c r="A19" t="str">
        <f t="shared" si="2"/>
        <v>Kappa</v>
      </c>
      <c r="B19">
        <f t="shared" ref="B19:Y19" si="6">RANK(B8,B$4:B$9,0)</f>
        <v>2</v>
      </c>
      <c r="C19">
        <f t="shared" si="6"/>
        <v>1</v>
      </c>
      <c r="D19">
        <f t="shared" si="6"/>
        <v>4</v>
      </c>
      <c r="E19">
        <f t="shared" si="6"/>
        <v>1</v>
      </c>
      <c r="F19">
        <f t="shared" si="6"/>
        <v>2</v>
      </c>
      <c r="G19">
        <f t="shared" si="6"/>
        <v>3</v>
      </c>
      <c r="H19">
        <f t="shared" si="6"/>
        <v>2</v>
      </c>
      <c r="I19">
        <f t="shared" si="6"/>
        <v>4</v>
      </c>
      <c r="J19">
        <f t="shared" si="6"/>
        <v>1</v>
      </c>
      <c r="K19">
        <f t="shared" si="6"/>
        <v>4</v>
      </c>
      <c r="L19">
        <f t="shared" si="6"/>
        <v>1</v>
      </c>
      <c r="M19">
        <f t="shared" si="6"/>
        <v>4</v>
      </c>
      <c r="N19">
        <f t="shared" si="6"/>
        <v>1</v>
      </c>
      <c r="O19">
        <f t="shared" si="6"/>
        <v>2</v>
      </c>
      <c r="P19">
        <f t="shared" si="6"/>
        <v>4</v>
      </c>
      <c r="Q19">
        <f t="shared" si="6"/>
        <v>1</v>
      </c>
      <c r="R19">
        <f t="shared" si="6"/>
        <v>4</v>
      </c>
      <c r="S19">
        <f t="shared" si="6"/>
        <v>1</v>
      </c>
      <c r="T19">
        <f t="shared" si="6"/>
        <v>2</v>
      </c>
      <c r="U19">
        <f t="shared" si="6"/>
        <v>1</v>
      </c>
      <c r="V19">
        <f t="shared" si="6"/>
        <v>2</v>
      </c>
      <c r="W19">
        <f t="shared" si="6"/>
        <v>1</v>
      </c>
      <c r="X19">
        <f t="shared" si="6"/>
        <v>2</v>
      </c>
      <c r="Y19">
        <f t="shared" si="6"/>
        <v>1</v>
      </c>
      <c r="Z19">
        <v>1000</v>
      </c>
    </row>
    <row r="20" spans="1:26" x14ac:dyDescent="0.25">
      <c r="A20" t="str">
        <f t="shared" si="2"/>
        <v>Delta</v>
      </c>
      <c r="B20">
        <f t="shared" ref="B20:Y20" si="7">RANK(B9,B$4:B$9,0)</f>
        <v>2</v>
      </c>
      <c r="C20">
        <f t="shared" si="7"/>
        <v>3</v>
      </c>
      <c r="D20">
        <f t="shared" si="7"/>
        <v>1</v>
      </c>
      <c r="E20">
        <f t="shared" si="7"/>
        <v>3</v>
      </c>
      <c r="F20">
        <f t="shared" si="7"/>
        <v>2</v>
      </c>
      <c r="G20">
        <f t="shared" si="7"/>
        <v>3</v>
      </c>
      <c r="H20">
        <f t="shared" si="7"/>
        <v>1</v>
      </c>
      <c r="I20">
        <f t="shared" si="7"/>
        <v>1</v>
      </c>
      <c r="J20">
        <f t="shared" si="7"/>
        <v>1</v>
      </c>
      <c r="K20">
        <f t="shared" si="7"/>
        <v>1</v>
      </c>
      <c r="L20">
        <f t="shared" si="7"/>
        <v>4</v>
      </c>
      <c r="M20">
        <f t="shared" si="7"/>
        <v>1</v>
      </c>
      <c r="N20">
        <f t="shared" si="7"/>
        <v>3</v>
      </c>
      <c r="O20">
        <f t="shared" si="7"/>
        <v>2</v>
      </c>
      <c r="P20">
        <f t="shared" si="7"/>
        <v>1</v>
      </c>
      <c r="Q20">
        <f t="shared" si="7"/>
        <v>4</v>
      </c>
      <c r="R20">
        <f t="shared" si="7"/>
        <v>1</v>
      </c>
      <c r="S20">
        <f t="shared" si="7"/>
        <v>2</v>
      </c>
      <c r="T20">
        <f t="shared" si="7"/>
        <v>2</v>
      </c>
      <c r="U20">
        <f t="shared" si="7"/>
        <v>1</v>
      </c>
      <c r="V20">
        <f t="shared" si="7"/>
        <v>1</v>
      </c>
      <c r="W20">
        <f t="shared" si="7"/>
        <v>1</v>
      </c>
      <c r="X20">
        <f t="shared" si="7"/>
        <v>1</v>
      </c>
      <c r="Y20">
        <f t="shared" si="7"/>
        <v>1</v>
      </c>
      <c r="Z20">
        <v>1000</v>
      </c>
    </row>
    <row r="23" spans="1:26" ht="18.75" x14ac:dyDescent="0.25">
      <c r="A23" s="13"/>
    </row>
    <row r="24" spans="1:26" x14ac:dyDescent="0.25">
      <c r="A24" s="14"/>
    </row>
    <row r="27" spans="1:26" ht="73.5" x14ac:dyDescent="0.25">
      <c r="A27" s="15" t="s">
        <v>47</v>
      </c>
      <c r="B27" s="16">
        <v>3559655</v>
      </c>
      <c r="C27" s="15" t="s">
        <v>48</v>
      </c>
      <c r="D27" s="16">
        <v>6</v>
      </c>
      <c r="E27" s="15" t="s">
        <v>49</v>
      </c>
      <c r="F27" s="16">
        <v>24</v>
      </c>
      <c r="G27" s="15" t="s">
        <v>50</v>
      </c>
      <c r="H27" s="16">
        <v>6</v>
      </c>
      <c r="I27" s="15" t="s">
        <v>51</v>
      </c>
      <c r="J27" s="16">
        <v>0</v>
      </c>
      <c r="K27" s="15" t="s">
        <v>52</v>
      </c>
      <c r="L27" s="16" t="s">
        <v>211</v>
      </c>
    </row>
    <row r="28" spans="1:26" ht="19.5" thickBot="1" x14ac:dyDescent="0.3">
      <c r="A28" s="13"/>
    </row>
    <row r="29" spans="1:26" ht="32.25" thickBot="1" x14ac:dyDescent="0.3">
      <c r="A29" s="17" t="s">
        <v>54</v>
      </c>
      <c r="B29" s="17" t="s">
        <v>55</v>
      </c>
      <c r="C29" s="17" t="s">
        <v>56</v>
      </c>
      <c r="D29" s="17" t="s">
        <v>57</v>
      </c>
      <c r="E29" s="17" t="s">
        <v>58</v>
      </c>
      <c r="F29" s="17" t="s">
        <v>59</v>
      </c>
      <c r="G29" s="17" t="s">
        <v>60</v>
      </c>
      <c r="H29" s="17" t="s">
        <v>61</v>
      </c>
      <c r="I29" s="17" t="s">
        <v>62</v>
      </c>
      <c r="J29" s="17" t="s">
        <v>63</v>
      </c>
      <c r="K29" s="17" t="s">
        <v>64</v>
      </c>
      <c r="L29" s="17" t="s">
        <v>65</v>
      </c>
      <c r="M29" s="17" t="s">
        <v>66</v>
      </c>
      <c r="N29" s="17" t="s">
        <v>67</v>
      </c>
      <c r="O29" s="17" t="s">
        <v>68</v>
      </c>
      <c r="P29" s="17" t="s">
        <v>69</v>
      </c>
      <c r="Q29" s="17" t="s">
        <v>70</v>
      </c>
      <c r="R29" s="17" t="s">
        <v>71</v>
      </c>
      <c r="S29" s="17" t="s">
        <v>72</v>
      </c>
      <c r="T29" s="17" t="s">
        <v>73</v>
      </c>
      <c r="U29" s="17" t="s">
        <v>74</v>
      </c>
      <c r="V29" s="17" t="s">
        <v>75</v>
      </c>
      <c r="W29" s="17" t="s">
        <v>76</v>
      </c>
      <c r="X29" s="17" t="s">
        <v>77</v>
      </c>
      <c r="Y29" s="17" t="s">
        <v>78</v>
      </c>
      <c r="Z29" s="17" t="s">
        <v>79</v>
      </c>
    </row>
    <row r="30" spans="1:26" ht="15.75" thickBot="1" x14ac:dyDescent="0.3">
      <c r="A30" s="17" t="s">
        <v>80</v>
      </c>
      <c r="B30" s="18">
        <v>1</v>
      </c>
      <c r="C30" s="18">
        <v>3</v>
      </c>
      <c r="D30" s="18">
        <v>4</v>
      </c>
      <c r="E30" s="18">
        <v>1</v>
      </c>
      <c r="F30" s="18">
        <v>2</v>
      </c>
      <c r="G30" s="18">
        <v>3</v>
      </c>
      <c r="H30" s="18">
        <v>2</v>
      </c>
      <c r="I30" s="18">
        <v>4</v>
      </c>
      <c r="J30" s="18">
        <v>6</v>
      </c>
      <c r="K30" s="18">
        <v>4</v>
      </c>
      <c r="L30" s="18">
        <v>1</v>
      </c>
      <c r="M30" s="18">
        <v>4</v>
      </c>
      <c r="N30" s="18">
        <v>3</v>
      </c>
      <c r="O30" s="18">
        <v>1</v>
      </c>
      <c r="P30" s="18">
        <v>4</v>
      </c>
      <c r="Q30" s="18">
        <v>1</v>
      </c>
      <c r="R30" s="18">
        <v>4</v>
      </c>
      <c r="S30" s="18">
        <v>2</v>
      </c>
      <c r="T30" s="18">
        <v>2</v>
      </c>
      <c r="U30" s="18">
        <v>1</v>
      </c>
      <c r="V30" s="18">
        <v>2</v>
      </c>
      <c r="W30" s="18">
        <v>1</v>
      </c>
      <c r="X30" s="18">
        <v>2</v>
      </c>
      <c r="Y30" s="18">
        <v>1</v>
      </c>
      <c r="Z30" s="18">
        <v>1000</v>
      </c>
    </row>
    <row r="31" spans="1:26" ht="15.75" thickBot="1" x14ac:dyDescent="0.3">
      <c r="A31" s="17" t="s">
        <v>81</v>
      </c>
      <c r="B31" s="18">
        <v>2</v>
      </c>
      <c r="C31" s="18">
        <v>1</v>
      </c>
      <c r="D31" s="18">
        <v>4</v>
      </c>
      <c r="E31" s="18">
        <v>3</v>
      </c>
      <c r="F31" s="18">
        <v>1</v>
      </c>
      <c r="G31" s="18">
        <v>3</v>
      </c>
      <c r="H31" s="18">
        <v>2</v>
      </c>
      <c r="I31" s="18">
        <v>4</v>
      </c>
      <c r="J31" s="18">
        <v>1</v>
      </c>
      <c r="K31" s="18">
        <v>4</v>
      </c>
      <c r="L31" s="18">
        <v>4</v>
      </c>
      <c r="M31" s="18">
        <v>1</v>
      </c>
      <c r="N31" s="18">
        <v>3</v>
      </c>
      <c r="O31" s="18">
        <v>2</v>
      </c>
      <c r="P31" s="18">
        <v>1</v>
      </c>
      <c r="Q31" s="18">
        <v>4</v>
      </c>
      <c r="R31" s="18">
        <v>1</v>
      </c>
      <c r="S31" s="18">
        <v>2</v>
      </c>
      <c r="T31" s="18">
        <v>2</v>
      </c>
      <c r="U31" s="18">
        <v>1</v>
      </c>
      <c r="V31" s="18">
        <v>2</v>
      </c>
      <c r="W31" s="18">
        <v>1</v>
      </c>
      <c r="X31" s="18">
        <v>2</v>
      </c>
      <c r="Y31" s="18">
        <v>1</v>
      </c>
      <c r="Z31" s="18">
        <v>1000</v>
      </c>
    </row>
    <row r="32" spans="1:26" ht="15.75" thickBot="1" x14ac:dyDescent="0.3">
      <c r="A32" s="17" t="s">
        <v>82</v>
      </c>
      <c r="B32" s="18">
        <v>2</v>
      </c>
      <c r="C32" s="18">
        <v>3</v>
      </c>
      <c r="D32" s="18">
        <v>1</v>
      </c>
      <c r="E32" s="18">
        <v>3</v>
      </c>
      <c r="F32" s="18">
        <v>2</v>
      </c>
      <c r="G32" s="18">
        <v>1</v>
      </c>
      <c r="H32" s="18">
        <v>2</v>
      </c>
      <c r="I32" s="18">
        <v>1</v>
      </c>
      <c r="J32" s="18">
        <v>1</v>
      </c>
      <c r="K32" s="18">
        <v>1</v>
      </c>
      <c r="L32" s="18">
        <v>1</v>
      </c>
      <c r="M32" s="18">
        <v>4</v>
      </c>
      <c r="N32" s="18">
        <v>1</v>
      </c>
      <c r="O32" s="18">
        <v>2</v>
      </c>
      <c r="P32" s="18">
        <v>4</v>
      </c>
      <c r="Q32" s="18">
        <v>1</v>
      </c>
      <c r="R32" s="18">
        <v>4</v>
      </c>
      <c r="S32" s="18">
        <v>2</v>
      </c>
      <c r="T32" s="18">
        <v>1</v>
      </c>
      <c r="U32" s="18">
        <v>1</v>
      </c>
      <c r="V32" s="18">
        <v>2</v>
      </c>
      <c r="W32" s="18">
        <v>1</v>
      </c>
      <c r="X32" s="18">
        <v>2</v>
      </c>
      <c r="Y32" s="18">
        <v>1</v>
      </c>
      <c r="Z32" s="18">
        <v>1000</v>
      </c>
    </row>
    <row r="33" spans="1:26" ht="15.75" thickBot="1" x14ac:dyDescent="0.3">
      <c r="A33" s="17" t="s">
        <v>83</v>
      </c>
      <c r="B33" s="18">
        <v>2</v>
      </c>
      <c r="C33" s="18">
        <v>3</v>
      </c>
      <c r="D33" s="18">
        <v>1</v>
      </c>
      <c r="E33" s="18">
        <v>3</v>
      </c>
      <c r="F33" s="18">
        <v>2</v>
      </c>
      <c r="G33" s="18">
        <v>1</v>
      </c>
      <c r="H33" s="18">
        <v>2</v>
      </c>
      <c r="I33" s="18">
        <v>1</v>
      </c>
      <c r="J33" s="18">
        <v>1</v>
      </c>
      <c r="K33" s="18">
        <v>1</v>
      </c>
      <c r="L33" s="18">
        <v>4</v>
      </c>
      <c r="M33" s="18">
        <v>1</v>
      </c>
      <c r="N33" s="18">
        <v>3</v>
      </c>
      <c r="O33" s="18">
        <v>2</v>
      </c>
      <c r="P33" s="18">
        <v>1</v>
      </c>
      <c r="Q33" s="18">
        <v>4</v>
      </c>
      <c r="R33" s="18">
        <v>1</v>
      </c>
      <c r="S33" s="18">
        <v>2</v>
      </c>
      <c r="T33" s="18">
        <v>2</v>
      </c>
      <c r="U33" s="18">
        <v>1</v>
      </c>
      <c r="V33" s="18">
        <v>2</v>
      </c>
      <c r="W33" s="18">
        <v>1</v>
      </c>
      <c r="X33" s="18">
        <v>2</v>
      </c>
      <c r="Y33" s="18">
        <v>1</v>
      </c>
      <c r="Z33" s="18">
        <v>1000</v>
      </c>
    </row>
    <row r="34" spans="1:26" ht="15.75" thickBot="1" x14ac:dyDescent="0.3">
      <c r="A34" s="17" t="s">
        <v>84</v>
      </c>
      <c r="B34" s="18">
        <v>2</v>
      </c>
      <c r="C34" s="18">
        <v>1</v>
      </c>
      <c r="D34" s="18">
        <v>4</v>
      </c>
      <c r="E34" s="18">
        <v>1</v>
      </c>
      <c r="F34" s="18">
        <v>2</v>
      </c>
      <c r="G34" s="18">
        <v>3</v>
      </c>
      <c r="H34" s="18">
        <v>2</v>
      </c>
      <c r="I34" s="18">
        <v>4</v>
      </c>
      <c r="J34" s="18">
        <v>1</v>
      </c>
      <c r="K34" s="18">
        <v>4</v>
      </c>
      <c r="L34" s="18">
        <v>1</v>
      </c>
      <c r="M34" s="18">
        <v>4</v>
      </c>
      <c r="N34" s="18">
        <v>1</v>
      </c>
      <c r="O34" s="18">
        <v>2</v>
      </c>
      <c r="P34" s="18">
        <v>4</v>
      </c>
      <c r="Q34" s="18">
        <v>1</v>
      </c>
      <c r="R34" s="18">
        <v>4</v>
      </c>
      <c r="S34" s="18">
        <v>1</v>
      </c>
      <c r="T34" s="18">
        <v>2</v>
      </c>
      <c r="U34" s="18">
        <v>1</v>
      </c>
      <c r="V34" s="18">
        <v>2</v>
      </c>
      <c r="W34" s="18">
        <v>1</v>
      </c>
      <c r="X34" s="18">
        <v>2</v>
      </c>
      <c r="Y34" s="18">
        <v>1</v>
      </c>
      <c r="Z34" s="18">
        <v>1000</v>
      </c>
    </row>
    <row r="35" spans="1:26" ht="15.75" thickBot="1" x14ac:dyDescent="0.3">
      <c r="A35" s="17" t="s">
        <v>85</v>
      </c>
      <c r="B35" s="18">
        <v>2</v>
      </c>
      <c r="C35" s="18">
        <v>3</v>
      </c>
      <c r="D35" s="18">
        <v>1</v>
      </c>
      <c r="E35" s="18">
        <v>3</v>
      </c>
      <c r="F35" s="18">
        <v>2</v>
      </c>
      <c r="G35" s="18">
        <v>3</v>
      </c>
      <c r="H35" s="18">
        <v>1</v>
      </c>
      <c r="I35" s="18">
        <v>1</v>
      </c>
      <c r="J35" s="18">
        <v>1</v>
      </c>
      <c r="K35" s="18">
        <v>1</v>
      </c>
      <c r="L35" s="18">
        <v>4</v>
      </c>
      <c r="M35" s="18">
        <v>1</v>
      </c>
      <c r="N35" s="18">
        <v>3</v>
      </c>
      <c r="O35" s="18">
        <v>2</v>
      </c>
      <c r="P35" s="18">
        <v>1</v>
      </c>
      <c r="Q35" s="18">
        <v>4</v>
      </c>
      <c r="R35" s="18">
        <v>1</v>
      </c>
      <c r="S35" s="18">
        <v>2</v>
      </c>
      <c r="T35" s="18">
        <v>2</v>
      </c>
      <c r="U35" s="18">
        <v>1</v>
      </c>
      <c r="V35" s="18">
        <v>1</v>
      </c>
      <c r="W35" s="18">
        <v>1</v>
      </c>
      <c r="X35" s="18">
        <v>1</v>
      </c>
      <c r="Y35" s="18">
        <v>1</v>
      </c>
      <c r="Z35" s="18">
        <v>1000</v>
      </c>
    </row>
    <row r="36" spans="1:26" ht="19.5" thickBot="1" x14ac:dyDescent="0.3">
      <c r="A36" s="13"/>
    </row>
    <row r="37" spans="1:26" ht="32.25" thickBot="1" x14ac:dyDescent="0.3">
      <c r="A37" s="17" t="s">
        <v>87</v>
      </c>
      <c r="B37" s="17" t="s">
        <v>55</v>
      </c>
      <c r="C37" s="17" t="s">
        <v>56</v>
      </c>
      <c r="D37" s="17" t="s">
        <v>57</v>
      </c>
      <c r="E37" s="17" t="s">
        <v>58</v>
      </c>
      <c r="F37" s="17" t="s">
        <v>59</v>
      </c>
      <c r="G37" s="17" t="s">
        <v>60</v>
      </c>
      <c r="H37" s="17" t="s">
        <v>61</v>
      </c>
      <c r="I37" s="17" t="s">
        <v>62</v>
      </c>
      <c r="J37" s="17" t="s">
        <v>63</v>
      </c>
      <c r="K37" s="17" t="s">
        <v>64</v>
      </c>
      <c r="L37" s="17" t="s">
        <v>65</v>
      </c>
      <c r="M37" s="17" t="s">
        <v>66</v>
      </c>
      <c r="N37" s="17" t="s">
        <v>67</v>
      </c>
      <c r="O37" s="17" t="s">
        <v>68</v>
      </c>
      <c r="P37" s="17" t="s">
        <v>69</v>
      </c>
      <c r="Q37" s="17" t="s">
        <v>70</v>
      </c>
      <c r="R37" s="17" t="s">
        <v>71</v>
      </c>
      <c r="S37" s="17" t="s">
        <v>72</v>
      </c>
      <c r="T37" s="17" t="s">
        <v>73</v>
      </c>
      <c r="U37" s="17" t="s">
        <v>74</v>
      </c>
      <c r="V37" s="17" t="s">
        <v>75</v>
      </c>
      <c r="W37" s="17" t="s">
        <v>76</v>
      </c>
      <c r="X37" s="17" t="s">
        <v>77</v>
      </c>
      <c r="Y37" s="17" t="s">
        <v>78</v>
      </c>
    </row>
    <row r="38" spans="1:26" ht="63.75" thickBot="1" x14ac:dyDescent="0.3">
      <c r="A38" s="17" t="s">
        <v>88</v>
      </c>
      <c r="B38" s="18" t="s">
        <v>212</v>
      </c>
      <c r="C38" s="18" t="s">
        <v>98</v>
      </c>
      <c r="D38" s="18" t="s">
        <v>98</v>
      </c>
      <c r="E38" s="18" t="s">
        <v>98</v>
      </c>
      <c r="F38" s="18" t="s">
        <v>213</v>
      </c>
      <c r="G38" s="18" t="s">
        <v>214</v>
      </c>
      <c r="H38" s="18" t="s">
        <v>215</v>
      </c>
      <c r="I38" s="18" t="s">
        <v>98</v>
      </c>
      <c r="J38" s="18" t="s">
        <v>98</v>
      </c>
      <c r="K38" s="18" t="s">
        <v>98</v>
      </c>
      <c r="L38" s="18" t="s">
        <v>98</v>
      </c>
      <c r="M38" s="18" t="s">
        <v>98</v>
      </c>
      <c r="N38" s="18" t="s">
        <v>98</v>
      </c>
      <c r="O38" s="18" t="s">
        <v>98</v>
      </c>
      <c r="P38" s="18" t="s">
        <v>98</v>
      </c>
      <c r="Q38" s="18" t="s">
        <v>98</v>
      </c>
      <c r="R38" s="18" t="s">
        <v>98</v>
      </c>
      <c r="S38" s="18" t="s">
        <v>216</v>
      </c>
      <c r="T38" s="18" t="s">
        <v>98</v>
      </c>
      <c r="U38" s="18" t="s">
        <v>98</v>
      </c>
      <c r="V38" s="18" t="s">
        <v>98</v>
      </c>
      <c r="W38" s="18" t="s">
        <v>98</v>
      </c>
      <c r="X38" s="18" t="s">
        <v>98</v>
      </c>
      <c r="Y38" s="18" t="s">
        <v>98</v>
      </c>
    </row>
    <row r="39" spans="1:26" ht="42.75" thickBot="1" x14ac:dyDescent="0.3">
      <c r="A39" s="17" t="s">
        <v>97</v>
      </c>
      <c r="B39" s="18" t="s">
        <v>100</v>
      </c>
      <c r="C39" s="18" t="s">
        <v>100</v>
      </c>
      <c r="D39" s="18" t="s">
        <v>100</v>
      </c>
      <c r="E39" s="18" t="s">
        <v>100</v>
      </c>
      <c r="F39" s="18" t="s">
        <v>100</v>
      </c>
      <c r="G39" s="18" t="s">
        <v>100</v>
      </c>
      <c r="H39" s="18" t="s">
        <v>100</v>
      </c>
      <c r="I39" s="18" t="s">
        <v>100</v>
      </c>
      <c r="J39" s="18" t="s">
        <v>100</v>
      </c>
      <c r="K39" s="18" t="s">
        <v>100</v>
      </c>
      <c r="L39" s="18" t="s">
        <v>100</v>
      </c>
      <c r="M39" s="18" t="s">
        <v>100</v>
      </c>
      <c r="N39" s="18" t="s">
        <v>100</v>
      </c>
      <c r="O39" s="18" t="s">
        <v>100</v>
      </c>
      <c r="P39" s="18" t="s">
        <v>100</v>
      </c>
      <c r="Q39" s="18" t="s">
        <v>100</v>
      </c>
      <c r="R39" s="18" t="s">
        <v>100</v>
      </c>
      <c r="S39" s="18" t="s">
        <v>100</v>
      </c>
      <c r="T39" s="18" t="s">
        <v>100</v>
      </c>
      <c r="U39" s="18" t="s">
        <v>100</v>
      </c>
      <c r="V39" s="18" t="s">
        <v>100</v>
      </c>
      <c r="W39" s="18" t="s">
        <v>100</v>
      </c>
      <c r="X39" s="18" t="s">
        <v>100</v>
      </c>
      <c r="Y39" s="18" t="s">
        <v>100</v>
      </c>
    </row>
    <row r="40" spans="1:26" ht="42.75" thickBot="1" x14ac:dyDescent="0.3">
      <c r="A40" s="17" t="s">
        <v>99</v>
      </c>
      <c r="B40" s="18" t="s">
        <v>102</v>
      </c>
      <c r="C40" s="18" t="s">
        <v>102</v>
      </c>
      <c r="D40" s="18" t="s">
        <v>102</v>
      </c>
      <c r="E40" s="18" t="s">
        <v>102</v>
      </c>
      <c r="F40" s="18" t="s">
        <v>102</v>
      </c>
      <c r="G40" s="18" t="s">
        <v>102</v>
      </c>
      <c r="H40" s="18" t="s">
        <v>102</v>
      </c>
      <c r="I40" s="18" t="s">
        <v>102</v>
      </c>
      <c r="J40" s="18" t="s">
        <v>102</v>
      </c>
      <c r="K40" s="18" t="s">
        <v>102</v>
      </c>
      <c r="L40" s="18" t="s">
        <v>102</v>
      </c>
      <c r="M40" s="18" t="s">
        <v>102</v>
      </c>
      <c r="N40" s="18" t="s">
        <v>102</v>
      </c>
      <c r="O40" s="18" t="s">
        <v>102</v>
      </c>
      <c r="P40" s="18" t="s">
        <v>102</v>
      </c>
      <c r="Q40" s="18" t="s">
        <v>102</v>
      </c>
      <c r="R40" s="18" t="s">
        <v>102</v>
      </c>
      <c r="S40" s="18" t="s">
        <v>102</v>
      </c>
      <c r="T40" s="18" t="s">
        <v>102</v>
      </c>
      <c r="U40" s="18" t="s">
        <v>102</v>
      </c>
      <c r="V40" s="18" t="s">
        <v>102</v>
      </c>
      <c r="W40" s="18" t="s">
        <v>102</v>
      </c>
      <c r="X40" s="18" t="s">
        <v>102</v>
      </c>
      <c r="Y40" s="18" t="s">
        <v>102</v>
      </c>
    </row>
    <row r="41" spans="1:26" ht="42.75" thickBot="1" x14ac:dyDescent="0.3">
      <c r="A41" s="17" t="s">
        <v>101</v>
      </c>
      <c r="B41" s="18" t="s">
        <v>104</v>
      </c>
      <c r="C41" s="18" t="s">
        <v>104</v>
      </c>
      <c r="D41" s="18" t="s">
        <v>104</v>
      </c>
      <c r="E41" s="18" t="s">
        <v>104</v>
      </c>
      <c r="F41" s="18" t="s">
        <v>104</v>
      </c>
      <c r="G41" s="18" t="s">
        <v>104</v>
      </c>
      <c r="H41" s="18" t="s">
        <v>104</v>
      </c>
      <c r="I41" s="18" t="s">
        <v>104</v>
      </c>
      <c r="J41" s="18" t="s">
        <v>104</v>
      </c>
      <c r="K41" s="18" t="s">
        <v>104</v>
      </c>
      <c r="L41" s="18" t="s">
        <v>104</v>
      </c>
      <c r="M41" s="18" t="s">
        <v>104</v>
      </c>
      <c r="N41" s="18" t="s">
        <v>104</v>
      </c>
      <c r="O41" s="18" t="s">
        <v>104</v>
      </c>
      <c r="P41" s="18" t="s">
        <v>104</v>
      </c>
      <c r="Q41" s="18" t="s">
        <v>104</v>
      </c>
      <c r="R41" s="18" t="s">
        <v>104</v>
      </c>
      <c r="S41" s="18" t="s">
        <v>104</v>
      </c>
      <c r="T41" s="18" t="s">
        <v>104</v>
      </c>
      <c r="U41" s="18" t="s">
        <v>104</v>
      </c>
      <c r="V41" s="18" t="s">
        <v>104</v>
      </c>
      <c r="W41" s="18" t="s">
        <v>104</v>
      </c>
      <c r="X41" s="18" t="s">
        <v>104</v>
      </c>
      <c r="Y41" s="18" t="s">
        <v>104</v>
      </c>
    </row>
    <row r="42" spans="1:26" ht="42.75" thickBot="1" x14ac:dyDescent="0.3">
      <c r="A42" s="17" t="s">
        <v>103</v>
      </c>
      <c r="B42" s="18" t="s">
        <v>106</v>
      </c>
      <c r="C42" s="18" t="s">
        <v>106</v>
      </c>
      <c r="D42" s="18" t="s">
        <v>106</v>
      </c>
      <c r="E42" s="18" t="s">
        <v>106</v>
      </c>
      <c r="F42" s="18" t="s">
        <v>106</v>
      </c>
      <c r="G42" s="18" t="s">
        <v>106</v>
      </c>
      <c r="H42" s="18" t="s">
        <v>106</v>
      </c>
      <c r="I42" s="18" t="s">
        <v>106</v>
      </c>
      <c r="J42" s="18" t="s">
        <v>106</v>
      </c>
      <c r="K42" s="18" t="s">
        <v>106</v>
      </c>
      <c r="L42" s="18" t="s">
        <v>106</v>
      </c>
      <c r="M42" s="18" t="s">
        <v>106</v>
      </c>
      <c r="N42" s="18" t="s">
        <v>106</v>
      </c>
      <c r="O42" s="18" t="s">
        <v>106</v>
      </c>
      <c r="P42" s="18" t="s">
        <v>106</v>
      </c>
      <c r="Q42" s="18" t="s">
        <v>106</v>
      </c>
      <c r="R42" s="18" t="s">
        <v>106</v>
      </c>
      <c r="S42" s="18" t="s">
        <v>106</v>
      </c>
      <c r="T42" s="18" t="s">
        <v>106</v>
      </c>
      <c r="U42" s="18" t="s">
        <v>106</v>
      </c>
      <c r="V42" s="18" t="s">
        <v>106</v>
      </c>
      <c r="W42" s="18" t="s">
        <v>106</v>
      </c>
      <c r="X42" s="18" t="s">
        <v>106</v>
      </c>
      <c r="Y42" s="18" t="s">
        <v>106</v>
      </c>
    </row>
    <row r="43" spans="1:26" ht="42.75" thickBot="1" x14ac:dyDescent="0.3">
      <c r="A43" s="17" t="s">
        <v>105</v>
      </c>
      <c r="B43" s="18" t="s">
        <v>108</v>
      </c>
      <c r="C43" s="18" t="s">
        <v>108</v>
      </c>
      <c r="D43" s="18" t="s">
        <v>108</v>
      </c>
      <c r="E43" s="18" t="s">
        <v>108</v>
      </c>
      <c r="F43" s="18" t="s">
        <v>108</v>
      </c>
      <c r="G43" s="18" t="s">
        <v>108</v>
      </c>
      <c r="H43" s="18" t="s">
        <v>108</v>
      </c>
      <c r="I43" s="18" t="s">
        <v>108</v>
      </c>
      <c r="J43" s="18" t="s">
        <v>108</v>
      </c>
      <c r="K43" s="18" t="s">
        <v>108</v>
      </c>
      <c r="L43" s="18" t="s">
        <v>108</v>
      </c>
      <c r="M43" s="18" t="s">
        <v>108</v>
      </c>
      <c r="N43" s="18" t="s">
        <v>108</v>
      </c>
      <c r="O43" s="18" t="s">
        <v>108</v>
      </c>
      <c r="P43" s="18" t="s">
        <v>108</v>
      </c>
      <c r="Q43" s="18" t="s">
        <v>108</v>
      </c>
      <c r="R43" s="18" t="s">
        <v>108</v>
      </c>
      <c r="S43" s="18" t="s">
        <v>108</v>
      </c>
      <c r="T43" s="18" t="s">
        <v>108</v>
      </c>
      <c r="U43" s="18" t="s">
        <v>108</v>
      </c>
      <c r="V43" s="18" t="s">
        <v>108</v>
      </c>
      <c r="W43" s="18" t="s">
        <v>108</v>
      </c>
      <c r="X43" s="18" t="s">
        <v>108</v>
      </c>
      <c r="Y43" s="18" t="s">
        <v>108</v>
      </c>
    </row>
    <row r="44" spans="1:26" ht="19.5" thickBot="1" x14ac:dyDescent="0.3">
      <c r="A44" s="13"/>
    </row>
    <row r="45" spans="1:26" ht="32.25" thickBot="1" x14ac:dyDescent="0.3">
      <c r="A45" s="17" t="s">
        <v>109</v>
      </c>
      <c r="B45" s="17" t="s">
        <v>55</v>
      </c>
      <c r="C45" s="17" t="s">
        <v>56</v>
      </c>
      <c r="D45" s="17" t="s">
        <v>57</v>
      </c>
      <c r="E45" s="17" t="s">
        <v>58</v>
      </c>
      <c r="F45" s="17" t="s">
        <v>59</v>
      </c>
      <c r="G45" s="17" t="s">
        <v>60</v>
      </c>
      <c r="H45" s="17" t="s">
        <v>61</v>
      </c>
      <c r="I45" s="17" t="s">
        <v>62</v>
      </c>
      <c r="J45" s="17" t="s">
        <v>63</v>
      </c>
      <c r="K45" s="17" t="s">
        <v>64</v>
      </c>
      <c r="L45" s="17" t="s">
        <v>65</v>
      </c>
      <c r="M45" s="17" t="s">
        <v>66</v>
      </c>
      <c r="N45" s="17" t="s">
        <v>67</v>
      </c>
      <c r="O45" s="17" t="s">
        <v>68</v>
      </c>
      <c r="P45" s="17" t="s">
        <v>69</v>
      </c>
      <c r="Q45" s="17" t="s">
        <v>70</v>
      </c>
      <c r="R45" s="17" t="s">
        <v>71</v>
      </c>
      <c r="S45" s="17" t="s">
        <v>72</v>
      </c>
      <c r="T45" s="17" t="s">
        <v>73</v>
      </c>
      <c r="U45" s="17" t="s">
        <v>74</v>
      </c>
      <c r="V45" s="17" t="s">
        <v>75</v>
      </c>
      <c r="W45" s="17" t="s">
        <v>76</v>
      </c>
      <c r="X45" s="17" t="s">
        <v>77</v>
      </c>
      <c r="Y45" s="17" t="s">
        <v>78</v>
      </c>
    </row>
    <row r="46" spans="1:26" ht="15.75" thickBot="1" x14ac:dyDescent="0.3">
      <c r="A46" s="17" t="s">
        <v>88</v>
      </c>
      <c r="B46" s="18">
        <v>920</v>
      </c>
      <c r="C46" s="18">
        <v>5</v>
      </c>
      <c r="D46" s="18">
        <v>5</v>
      </c>
      <c r="E46" s="18">
        <v>5</v>
      </c>
      <c r="F46" s="18">
        <v>913</v>
      </c>
      <c r="G46" s="18">
        <v>905</v>
      </c>
      <c r="H46" s="18">
        <v>904</v>
      </c>
      <c r="I46" s="18">
        <v>5</v>
      </c>
      <c r="J46" s="18">
        <v>5</v>
      </c>
      <c r="K46" s="18">
        <v>5</v>
      </c>
      <c r="L46" s="18">
        <v>5</v>
      </c>
      <c r="M46" s="18">
        <v>5</v>
      </c>
      <c r="N46" s="18">
        <v>5</v>
      </c>
      <c r="O46" s="18">
        <v>5</v>
      </c>
      <c r="P46" s="18">
        <v>5</v>
      </c>
      <c r="Q46" s="18">
        <v>5</v>
      </c>
      <c r="R46" s="18">
        <v>5</v>
      </c>
      <c r="S46" s="18">
        <v>912</v>
      </c>
      <c r="T46" s="18">
        <v>5</v>
      </c>
      <c r="U46" s="18">
        <v>5</v>
      </c>
      <c r="V46" s="18">
        <v>5</v>
      </c>
      <c r="W46" s="18">
        <v>5</v>
      </c>
      <c r="X46" s="18">
        <v>5</v>
      </c>
      <c r="Y46" s="18">
        <v>5</v>
      </c>
    </row>
    <row r="47" spans="1:26" ht="15.75" thickBot="1" x14ac:dyDescent="0.3">
      <c r="A47" s="17" t="s">
        <v>97</v>
      </c>
      <c r="B47" s="18">
        <v>4</v>
      </c>
      <c r="C47" s="18">
        <v>4</v>
      </c>
      <c r="D47" s="18">
        <v>4</v>
      </c>
      <c r="E47" s="18">
        <v>4</v>
      </c>
      <c r="F47" s="18">
        <v>4</v>
      </c>
      <c r="G47" s="18">
        <v>4</v>
      </c>
      <c r="H47" s="18">
        <v>4</v>
      </c>
      <c r="I47" s="18">
        <v>4</v>
      </c>
      <c r="J47" s="18">
        <v>4</v>
      </c>
      <c r="K47" s="18">
        <v>4</v>
      </c>
      <c r="L47" s="18">
        <v>4</v>
      </c>
      <c r="M47" s="18">
        <v>4</v>
      </c>
      <c r="N47" s="18">
        <v>4</v>
      </c>
      <c r="O47" s="18">
        <v>4</v>
      </c>
      <c r="P47" s="18">
        <v>4</v>
      </c>
      <c r="Q47" s="18">
        <v>4</v>
      </c>
      <c r="R47" s="18">
        <v>4</v>
      </c>
      <c r="S47" s="18">
        <v>4</v>
      </c>
      <c r="T47" s="18">
        <v>4</v>
      </c>
      <c r="U47" s="18">
        <v>4</v>
      </c>
      <c r="V47" s="18">
        <v>4</v>
      </c>
      <c r="W47" s="18">
        <v>4</v>
      </c>
      <c r="X47" s="18">
        <v>4</v>
      </c>
      <c r="Y47" s="18">
        <v>4</v>
      </c>
    </row>
    <row r="48" spans="1:26" ht="15.75" thickBot="1" x14ac:dyDescent="0.3">
      <c r="A48" s="17" t="s">
        <v>99</v>
      </c>
      <c r="B48" s="18">
        <v>3</v>
      </c>
      <c r="C48" s="18">
        <v>3</v>
      </c>
      <c r="D48" s="18">
        <v>3</v>
      </c>
      <c r="E48" s="18">
        <v>3</v>
      </c>
      <c r="F48" s="18">
        <v>3</v>
      </c>
      <c r="G48" s="18">
        <v>3</v>
      </c>
      <c r="H48" s="18">
        <v>3</v>
      </c>
      <c r="I48" s="18">
        <v>3</v>
      </c>
      <c r="J48" s="18">
        <v>3</v>
      </c>
      <c r="K48" s="18">
        <v>3</v>
      </c>
      <c r="L48" s="18">
        <v>3</v>
      </c>
      <c r="M48" s="18">
        <v>3</v>
      </c>
      <c r="N48" s="18">
        <v>3</v>
      </c>
      <c r="O48" s="18">
        <v>3</v>
      </c>
      <c r="P48" s="18">
        <v>3</v>
      </c>
      <c r="Q48" s="18">
        <v>3</v>
      </c>
      <c r="R48" s="18">
        <v>3</v>
      </c>
      <c r="S48" s="18">
        <v>3</v>
      </c>
      <c r="T48" s="18">
        <v>3</v>
      </c>
      <c r="U48" s="18">
        <v>3</v>
      </c>
      <c r="V48" s="18">
        <v>3</v>
      </c>
      <c r="W48" s="18">
        <v>3</v>
      </c>
      <c r="X48" s="18">
        <v>3</v>
      </c>
      <c r="Y48" s="18">
        <v>3</v>
      </c>
    </row>
    <row r="49" spans="1:29" ht="15.75" thickBot="1" x14ac:dyDescent="0.3">
      <c r="A49" s="17" t="s">
        <v>101</v>
      </c>
      <c r="B49" s="18">
        <v>2</v>
      </c>
      <c r="C49" s="18">
        <v>2</v>
      </c>
      <c r="D49" s="18">
        <v>2</v>
      </c>
      <c r="E49" s="18">
        <v>2</v>
      </c>
      <c r="F49" s="18">
        <v>2</v>
      </c>
      <c r="G49" s="18">
        <v>2</v>
      </c>
      <c r="H49" s="18">
        <v>2</v>
      </c>
      <c r="I49" s="18">
        <v>2</v>
      </c>
      <c r="J49" s="18">
        <v>2</v>
      </c>
      <c r="K49" s="18">
        <v>2</v>
      </c>
      <c r="L49" s="18">
        <v>2</v>
      </c>
      <c r="M49" s="18">
        <v>2</v>
      </c>
      <c r="N49" s="18">
        <v>2</v>
      </c>
      <c r="O49" s="18">
        <v>2</v>
      </c>
      <c r="P49" s="18">
        <v>2</v>
      </c>
      <c r="Q49" s="18">
        <v>2</v>
      </c>
      <c r="R49" s="18">
        <v>2</v>
      </c>
      <c r="S49" s="18">
        <v>2</v>
      </c>
      <c r="T49" s="18">
        <v>2</v>
      </c>
      <c r="U49" s="18">
        <v>2</v>
      </c>
      <c r="V49" s="18">
        <v>2</v>
      </c>
      <c r="W49" s="18">
        <v>2</v>
      </c>
      <c r="X49" s="18">
        <v>2</v>
      </c>
      <c r="Y49" s="18">
        <v>2</v>
      </c>
    </row>
    <row r="50" spans="1:29" ht="15.75" thickBot="1" x14ac:dyDescent="0.3">
      <c r="A50" s="17" t="s">
        <v>103</v>
      </c>
      <c r="B50" s="18">
        <v>1</v>
      </c>
      <c r="C50" s="18">
        <v>1</v>
      </c>
      <c r="D50" s="18">
        <v>1</v>
      </c>
      <c r="E50" s="18">
        <v>1</v>
      </c>
      <c r="F50" s="18">
        <v>1</v>
      </c>
      <c r="G50" s="18">
        <v>1</v>
      </c>
      <c r="H50" s="18">
        <v>1</v>
      </c>
      <c r="I50" s="18">
        <v>1</v>
      </c>
      <c r="J50" s="18">
        <v>1</v>
      </c>
      <c r="K50" s="18">
        <v>1</v>
      </c>
      <c r="L50" s="18">
        <v>1</v>
      </c>
      <c r="M50" s="18">
        <v>1</v>
      </c>
      <c r="N50" s="18">
        <v>1</v>
      </c>
      <c r="O50" s="18">
        <v>1</v>
      </c>
      <c r="P50" s="18">
        <v>1</v>
      </c>
      <c r="Q50" s="18">
        <v>1</v>
      </c>
      <c r="R50" s="18">
        <v>1</v>
      </c>
      <c r="S50" s="18">
        <v>1</v>
      </c>
      <c r="T50" s="18">
        <v>1</v>
      </c>
      <c r="U50" s="18">
        <v>1</v>
      </c>
      <c r="V50" s="18">
        <v>1</v>
      </c>
      <c r="W50" s="18">
        <v>1</v>
      </c>
      <c r="X50" s="18">
        <v>1</v>
      </c>
      <c r="Y50" s="18">
        <v>1</v>
      </c>
    </row>
    <row r="51" spans="1:29" ht="15.75" thickBot="1" x14ac:dyDescent="0.3">
      <c r="A51" s="17" t="s">
        <v>105</v>
      </c>
      <c r="B51" s="18">
        <v>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8">
        <v>0</v>
      </c>
      <c r="X51" s="18">
        <v>0</v>
      </c>
      <c r="Y51" s="18">
        <v>0</v>
      </c>
    </row>
    <row r="52" spans="1:29" ht="19.5" thickBot="1" x14ac:dyDescent="0.3">
      <c r="A52" s="13"/>
    </row>
    <row r="53" spans="1:29" ht="32.25" thickBot="1" x14ac:dyDescent="0.3">
      <c r="A53" s="17" t="s">
        <v>110</v>
      </c>
      <c r="B53" s="17" t="s">
        <v>55</v>
      </c>
      <c r="C53" s="17" t="s">
        <v>56</v>
      </c>
      <c r="D53" s="17" t="s">
        <v>57</v>
      </c>
      <c r="E53" s="17" t="s">
        <v>58</v>
      </c>
      <c r="F53" s="17" t="s">
        <v>59</v>
      </c>
      <c r="G53" s="17" t="s">
        <v>60</v>
      </c>
      <c r="H53" s="17" t="s">
        <v>61</v>
      </c>
      <c r="I53" s="17" t="s">
        <v>62</v>
      </c>
      <c r="J53" s="17" t="s">
        <v>63</v>
      </c>
      <c r="K53" s="17" t="s">
        <v>64</v>
      </c>
      <c r="L53" s="17" t="s">
        <v>65</v>
      </c>
      <c r="M53" s="17" t="s">
        <v>66</v>
      </c>
      <c r="N53" s="17" t="s">
        <v>67</v>
      </c>
      <c r="O53" s="17" t="s">
        <v>68</v>
      </c>
      <c r="P53" s="17" t="s">
        <v>69</v>
      </c>
      <c r="Q53" s="17" t="s">
        <v>70</v>
      </c>
      <c r="R53" s="17" t="s">
        <v>71</v>
      </c>
      <c r="S53" s="17" t="s">
        <v>72</v>
      </c>
      <c r="T53" s="17" t="s">
        <v>73</v>
      </c>
      <c r="U53" s="17" t="s">
        <v>74</v>
      </c>
      <c r="V53" s="17" t="s">
        <v>75</v>
      </c>
      <c r="W53" s="17" t="s">
        <v>76</v>
      </c>
      <c r="X53" s="17" t="s">
        <v>77</v>
      </c>
      <c r="Y53" s="17" t="s">
        <v>78</v>
      </c>
      <c r="Z53" s="17" t="s">
        <v>111</v>
      </c>
      <c r="AA53" s="17" t="s">
        <v>112</v>
      </c>
      <c r="AB53" s="17" t="s">
        <v>7</v>
      </c>
      <c r="AC53" s="17" t="s">
        <v>113</v>
      </c>
    </row>
    <row r="54" spans="1:29" ht="15.75" thickBot="1" x14ac:dyDescent="0.3">
      <c r="A54" s="17" t="s">
        <v>80</v>
      </c>
      <c r="B54" s="18">
        <v>920</v>
      </c>
      <c r="C54" s="18">
        <v>3</v>
      </c>
      <c r="D54" s="18">
        <v>2</v>
      </c>
      <c r="E54" s="18">
        <v>5</v>
      </c>
      <c r="F54" s="18">
        <v>4</v>
      </c>
      <c r="G54" s="18">
        <v>3</v>
      </c>
      <c r="H54" s="18">
        <v>4</v>
      </c>
      <c r="I54" s="18">
        <v>2</v>
      </c>
      <c r="J54" s="18">
        <v>0</v>
      </c>
      <c r="K54" s="18">
        <v>2</v>
      </c>
      <c r="L54" s="18">
        <v>5</v>
      </c>
      <c r="M54" s="18">
        <v>2</v>
      </c>
      <c r="N54" s="18">
        <v>3</v>
      </c>
      <c r="O54" s="18">
        <v>5</v>
      </c>
      <c r="P54" s="18">
        <v>2</v>
      </c>
      <c r="Q54" s="18">
        <v>5</v>
      </c>
      <c r="R54" s="18">
        <v>2</v>
      </c>
      <c r="S54" s="18">
        <v>4</v>
      </c>
      <c r="T54" s="18">
        <v>4</v>
      </c>
      <c r="U54" s="18">
        <v>5</v>
      </c>
      <c r="V54" s="18">
        <v>4</v>
      </c>
      <c r="W54" s="18">
        <v>5</v>
      </c>
      <c r="X54" s="18">
        <v>4</v>
      </c>
      <c r="Y54" s="18">
        <v>5</v>
      </c>
      <c r="Z54" s="49">
        <v>1000</v>
      </c>
      <c r="AA54" s="49">
        <v>1000</v>
      </c>
      <c r="AB54" s="18">
        <v>0</v>
      </c>
      <c r="AC54" s="18">
        <v>0</v>
      </c>
    </row>
    <row r="55" spans="1:29" ht="15.75" thickBot="1" x14ac:dyDescent="0.3">
      <c r="A55" s="17" t="s">
        <v>81</v>
      </c>
      <c r="B55" s="18">
        <v>4</v>
      </c>
      <c r="C55" s="18">
        <v>5</v>
      </c>
      <c r="D55" s="18">
        <v>2</v>
      </c>
      <c r="E55" s="18">
        <v>3</v>
      </c>
      <c r="F55" s="18">
        <v>913</v>
      </c>
      <c r="G55" s="18">
        <v>3</v>
      </c>
      <c r="H55" s="18">
        <v>4</v>
      </c>
      <c r="I55" s="18">
        <v>2</v>
      </c>
      <c r="J55" s="18">
        <v>5</v>
      </c>
      <c r="K55" s="18">
        <v>2</v>
      </c>
      <c r="L55" s="18">
        <v>2</v>
      </c>
      <c r="M55" s="18">
        <v>5</v>
      </c>
      <c r="N55" s="18">
        <v>3</v>
      </c>
      <c r="O55" s="18">
        <v>4</v>
      </c>
      <c r="P55" s="18">
        <v>5</v>
      </c>
      <c r="Q55" s="18">
        <v>2</v>
      </c>
      <c r="R55" s="18">
        <v>5</v>
      </c>
      <c r="S55" s="18">
        <v>4</v>
      </c>
      <c r="T55" s="18">
        <v>4</v>
      </c>
      <c r="U55" s="18">
        <v>5</v>
      </c>
      <c r="V55" s="18">
        <v>4</v>
      </c>
      <c r="W55" s="18">
        <v>5</v>
      </c>
      <c r="X55" s="18">
        <v>4</v>
      </c>
      <c r="Y55" s="18">
        <v>5</v>
      </c>
      <c r="Z55" s="49">
        <v>1000</v>
      </c>
      <c r="AA55" s="49">
        <v>1000</v>
      </c>
      <c r="AB55" s="18">
        <v>0</v>
      </c>
      <c r="AC55" s="18">
        <v>0</v>
      </c>
    </row>
    <row r="56" spans="1:29" ht="15.75" thickBot="1" x14ac:dyDescent="0.3">
      <c r="A56" s="17" t="s">
        <v>82</v>
      </c>
      <c r="B56" s="18">
        <v>4</v>
      </c>
      <c r="C56" s="18">
        <v>3</v>
      </c>
      <c r="D56" s="18">
        <v>5</v>
      </c>
      <c r="E56" s="18">
        <v>3</v>
      </c>
      <c r="F56" s="18">
        <v>4</v>
      </c>
      <c r="G56" s="18">
        <v>905</v>
      </c>
      <c r="H56" s="18">
        <v>4</v>
      </c>
      <c r="I56" s="18">
        <v>5</v>
      </c>
      <c r="J56" s="18">
        <v>5</v>
      </c>
      <c r="K56" s="18">
        <v>5</v>
      </c>
      <c r="L56" s="18">
        <v>5</v>
      </c>
      <c r="M56" s="18">
        <v>2</v>
      </c>
      <c r="N56" s="18">
        <v>5</v>
      </c>
      <c r="O56" s="18">
        <v>4</v>
      </c>
      <c r="P56" s="18">
        <v>2</v>
      </c>
      <c r="Q56" s="18">
        <v>5</v>
      </c>
      <c r="R56" s="18">
        <v>2</v>
      </c>
      <c r="S56" s="18">
        <v>4</v>
      </c>
      <c r="T56" s="18">
        <v>5</v>
      </c>
      <c r="U56" s="18">
        <v>5</v>
      </c>
      <c r="V56" s="18">
        <v>4</v>
      </c>
      <c r="W56" s="18">
        <v>5</v>
      </c>
      <c r="X56" s="18">
        <v>4</v>
      </c>
      <c r="Y56" s="18">
        <v>5</v>
      </c>
      <c r="Z56" s="49">
        <v>1000</v>
      </c>
      <c r="AA56" s="49">
        <v>1000</v>
      </c>
      <c r="AB56" s="18">
        <v>0</v>
      </c>
      <c r="AC56" s="18">
        <v>0</v>
      </c>
    </row>
    <row r="57" spans="1:29" ht="15.75" thickBot="1" x14ac:dyDescent="0.3">
      <c r="A57" s="17" t="s">
        <v>83</v>
      </c>
      <c r="B57" s="18">
        <v>4</v>
      </c>
      <c r="C57" s="18">
        <v>3</v>
      </c>
      <c r="D57" s="18">
        <v>5</v>
      </c>
      <c r="E57" s="18">
        <v>3</v>
      </c>
      <c r="F57" s="18">
        <v>4</v>
      </c>
      <c r="G57" s="18">
        <v>905</v>
      </c>
      <c r="H57" s="18">
        <v>4</v>
      </c>
      <c r="I57" s="18">
        <v>5</v>
      </c>
      <c r="J57" s="18">
        <v>5</v>
      </c>
      <c r="K57" s="18">
        <v>5</v>
      </c>
      <c r="L57" s="18">
        <v>2</v>
      </c>
      <c r="M57" s="18">
        <v>5</v>
      </c>
      <c r="N57" s="18">
        <v>3</v>
      </c>
      <c r="O57" s="18">
        <v>4</v>
      </c>
      <c r="P57" s="18">
        <v>5</v>
      </c>
      <c r="Q57" s="18">
        <v>2</v>
      </c>
      <c r="R57" s="18">
        <v>5</v>
      </c>
      <c r="S57" s="18">
        <v>4</v>
      </c>
      <c r="T57" s="18">
        <v>4</v>
      </c>
      <c r="U57" s="18">
        <v>5</v>
      </c>
      <c r="V57" s="18">
        <v>4</v>
      </c>
      <c r="W57" s="18">
        <v>5</v>
      </c>
      <c r="X57" s="18">
        <v>4</v>
      </c>
      <c r="Y57" s="18">
        <v>5</v>
      </c>
      <c r="Z57" s="49">
        <v>1000</v>
      </c>
      <c r="AA57" s="49">
        <v>1000</v>
      </c>
      <c r="AB57" s="18">
        <v>0</v>
      </c>
      <c r="AC57" s="18">
        <v>0</v>
      </c>
    </row>
    <row r="58" spans="1:29" ht="15.75" thickBot="1" x14ac:dyDescent="0.3">
      <c r="A58" s="17" t="s">
        <v>84</v>
      </c>
      <c r="B58" s="18">
        <v>4</v>
      </c>
      <c r="C58" s="18">
        <v>5</v>
      </c>
      <c r="D58" s="18">
        <v>2</v>
      </c>
      <c r="E58" s="18">
        <v>5</v>
      </c>
      <c r="F58" s="18">
        <v>4</v>
      </c>
      <c r="G58" s="18">
        <v>3</v>
      </c>
      <c r="H58" s="18">
        <v>4</v>
      </c>
      <c r="I58" s="18">
        <v>2</v>
      </c>
      <c r="J58" s="18">
        <v>5</v>
      </c>
      <c r="K58" s="18">
        <v>2</v>
      </c>
      <c r="L58" s="18">
        <v>5</v>
      </c>
      <c r="M58" s="18">
        <v>2</v>
      </c>
      <c r="N58" s="18">
        <v>5</v>
      </c>
      <c r="O58" s="18">
        <v>4</v>
      </c>
      <c r="P58" s="18">
        <v>2</v>
      </c>
      <c r="Q58" s="18">
        <v>5</v>
      </c>
      <c r="R58" s="18">
        <v>2</v>
      </c>
      <c r="S58" s="18">
        <v>912</v>
      </c>
      <c r="T58" s="18">
        <v>4</v>
      </c>
      <c r="U58" s="18">
        <v>5</v>
      </c>
      <c r="V58" s="18">
        <v>4</v>
      </c>
      <c r="W58" s="18">
        <v>5</v>
      </c>
      <c r="X58" s="18">
        <v>4</v>
      </c>
      <c r="Y58" s="18">
        <v>5</v>
      </c>
      <c r="Z58" s="49">
        <v>1000</v>
      </c>
      <c r="AA58" s="49">
        <v>1000</v>
      </c>
      <c r="AB58" s="18">
        <v>0</v>
      </c>
      <c r="AC58" s="18">
        <v>0</v>
      </c>
    </row>
    <row r="59" spans="1:29" ht="15.75" thickBot="1" x14ac:dyDescent="0.3">
      <c r="A59" s="17" t="s">
        <v>85</v>
      </c>
      <c r="B59" s="18">
        <v>4</v>
      </c>
      <c r="C59" s="18">
        <v>3</v>
      </c>
      <c r="D59" s="18">
        <v>5</v>
      </c>
      <c r="E59" s="18">
        <v>3</v>
      </c>
      <c r="F59" s="18">
        <v>4</v>
      </c>
      <c r="G59" s="18">
        <v>3</v>
      </c>
      <c r="H59" s="18">
        <v>904</v>
      </c>
      <c r="I59" s="18">
        <v>5</v>
      </c>
      <c r="J59" s="18">
        <v>5</v>
      </c>
      <c r="K59" s="18">
        <v>5</v>
      </c>
      <c r="L59" s="18">
        <v>2</v>
      </c>
      <c r="M59" s="18">
        <v>5</v>
      </c>
      <c r="N59" s="18">
        <v>3</v>
      </c>
      <c r="O59" s="18">
        <v>4</v>
      </c>
      <c r="P59" s="18">
        <v>5</v>
      </c>
      <c r="Q59" s="18">
        <v>2</v>
      </c>
      <c r="R59" s="18">
        <v>5</v>
      </c>
      <c r="S59" s="18">
        <v>4</v>
      </c>
      <c r="T59" s="18">
        <v>4</v>
      </c>
      <c r="U59" s="18">
        <v>5</v>
      </c>
      <c r="V59" s="18">
        <v>5</v>
      </c>
      <c r="W59" s="18">
        <v>5</v>
      </c>
      <c r="X59" s="18">
        <v>5</v>
      </c>
      <c r="Y59" s="18">
        <v>5</v>
      </c>
      <c r="Z59" s="49">
        <v>1000</v>
      </c>
      <c r="AA59" s="49">
        <v>1000</v>
      </c>
      <c r="AB59" s="18">
        <v>0</v>
      </c>
      <c r="AC59" s="18">
        <v>0</v>
      </c>
    </row>
    <row r="60" spans="1:29" ht="15.75" thickBot="1" x14ac:dyDescent="0.3"/>
    <row r="61" spans="1:29" ht="15.75" thickBot="1" x14ac:dyDescent="0.3">
      <c r="A61" s="19" t="s">
        <v>114</v>
      </c>
      <c r="B61" s="20">
        <v>4649</v>
      </c>
    </row>
    <row r="62" spans="1:29" ht="15.75" thickBot="1" x14ac:dyDescent="0.3">
      <c r="A62" s="19" t="s">
        <v>217</v>
      </c>
      <c r="B62" s="20">
        <v>0</v>
      </c>
    </row>
    <row r="63" spans="1:29" ht="21.75" thickBot="1" x14ac:dyDescent="0.3">
      <c r="A63" s="19" t="s">
        <v>116</v>
      </c>
      <c r="B63" s="20">
        <v>6000</v>
      </c>
    </row>
    <row r="64" spans="1:29" ht="21.75" thickBot="1" x14ac:dyDescent="0.3">
      <c r="A64" s="19" t="s">
        <v>117</v>
      </c>
      <c r="B64" s="20">
        <v>6000</v>
      </c>
    </row>
    <row r="65" spans="1:2" ht="32.25" thickBot="1" x14ac:dyDescent="0.3">
      <c r="A65" s="19" t="s">
        <v>118</v>
      </c>
      <c r="B65" s="20">
        <v>0</v>
      </c>
    </row>
    <row r="66" spans="1:2" ht="32.25" thickBot="1" x14ac:dyDescent="0.3">
      <c r="A66" s="19" t="s">
        <v>119</v>
      </c>
      <c r="B66" s="20"/>
    </row>
    <row r="67" spans="1:2" ht="32.25" thickBot="1" x14ac:dyDescent="0.3">
      <c r="A67" s="19" t="s">
        <v>120</v>
      </c>
      <c r="B67" s="20"/>
    </row>
    <row r="68" spans="1:2" ht="21.75" thickBot="1" x14ac:dyDescent="0.3">
      <c r="A68" s="19" t="s">
        <v>121</v>
      </c>
      <c r="B68" s="20">
        <v>0</v>
      </c>
    </row>
    <row r="70" spans="1:2" x14ac:dyDescent="0.25">
      <c r="A70" s="11" t="s">
        <v>122</v>
      </c>
    </row>
    <row r="72" spans="1:2" x14ac:dyDescent="0.25">
      <c r="A72" s="21" t="s">
        <v>147</v>
      </c>
    </row>
    <row r="73" spans="1:2" x14ac:dyDescent="0.25">
      <c r="A73" s="21" t="s">
        <v>151</v>
      </c>
    </row>
  </sheetData>
  <hyperlinks>
    <hyperlink ref="A70" r:id="rId1" display="https://miau.my-x.hu/myx-free/coco/test/355965520231106222405.html" xr:uid="{BC218A52-9A9D-454D-A023-EC39AD81564F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Info</vt:lpstr>
      <vt:lpstr>OAM</vt:lpstr>
      <vt:lpstr>Ár-Teljesítmény</vt:lpstr>
      <vt:lpstr>Sorrend</vt:lpstr>
      <vt:lpstr>Step1</vt:lpstr>
      <vt:lpstr>Step2</vt:lpstr>
      <vt:lpstr>Inverz</vt:lpstr>
      <vt:lpstr>muszakilag-legjobb</vt:lpstr>
      <vt:lpstr>O2_torolve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</dc:creator>
  <cp:lastModifiedBy>KV</cp:lastModifiedBy>
  <dcterms:created xsi:type="dcterms:W3CDTF">2023-11-03T09:09:55Z</dcterms:created>
  <dcterms:modified xsi:type="dcterms:W3CDTF">2023-11-06T21:27:30Z</dcterms:modified>
</cp:coreProperties>
</file>