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24203\var\www\miau\data\bprof\2023\osz\rapid\"/>
    </mc:Choice>
  </mc:AlternateContent>
  <xr:revisionPtr revIDLastSave="0" documentId="13_ncr:1_{38C6B68D-25E7-4CCC-AF1A-FB92F3C0A5B4}" xr6:coauthVersionLast="47" xr6:coauthVersionMax="47" xr10:uidLastSave="{00000000-0000-0000-0000-000000000000}"/>
  <bookViews>
    <workbookView xWindow="-108" yWindow="-108" windowWidth="23256" windowHeight="12456" activeTab="2" xr2:uid="{781AE92D-AF00-4EF4-8CFB-EA3F95F80A6D}"/>
  </bookViews>
  <sheets>
    <sheet name="kerdes" sheetId="2" r:id="rId1"/>
    <sheet name="ellenorzes" sheetId="3" r:id="rId2"/>
    <sheet name="tranzakció2022_23" sheetId="1" r:id="rId3"/>
    <sheet name="modell" sheetId="4" r:id="rId4"/>
    <sheet name="tranzakció2022_23 (2)" sheetId="5" r:id="rId5"/>
    <sheet name="modell2" sheetId="6" r:id="rId6"/>
  </sheets>
  <definedNames>
    <definedName name="_xlnm._FilterDatabase" localSheetId="2" hidden="1">tranzakció2022_23!$A$4:$N$64</definedName>
    <definedName name="_xlnm._FilterDatabase" localSheetId="4" hidden="1">'tranzakció2022_23 (2)'!$A$4:$P$64</definedName>
  </definedName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1" l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5" i="1"/>
  <c r="R64" i="5"/>
  <c r="Q64" i="5"/>
  <c r="P64" i="5"/>
  <c r="O64" i="5"/>
  <c r="N64" i="5"/>
  <c r="M64" i="5"/>
  <c r="L64" i="5"/>
  <c r="W64" i="5" s="1"/>
  <c r="R63" i="5"/>
  <c r="Q63" i="5"/>
  <c r="P63" i="5"/>
  <c r="O63" i="5"/>
  <c r="N63" i="5"/>
  <c r="M63" i="5"/>
  <c r="L63" i="5"/>
  <c r="R62" i="5"/>
  <c r="Q62" i="5"/>
  <c r="P62" i="5"/>
  <c r="O62" i="5"/>
  <c r="N62" i="5"/>
  <c r="M62" i="5"/>
  <c r="L62" i="5"/>
  <c r="R61" i="5"/>
  <c r="Q61" i="5"/>
  <c r="P61" i="5"/>
  <c r="O61" i="5"/>
  <c r="N61" i="5"/>
  <c r="M61" i="5"/>
  <c r="L61" i="5"/>
  <c r="R60" i="5"/>
  <c r="Q60" i="5"/>
  <c r="P60" i="5"/>
  <c r="O60" i="5"/>
  <c r="N60" i="5"/>
  <c r="M60" i="5"/>
  <c r="L60" i="5"/>
  <c r="R59" i="5"/>
  <c r="Q59" i="5"/>
  <c r="P59" i="5"/>
  <c r="O59" i="5"/>
  <c r="N59" i="5"/>
  <c r="M59" i="5"/>
  <c r="L59" i="5"/>
  <c r="R58" i="5"/>
  <c r="Q58" i="5"/>
  <c r="P58" i="5"/>
  <c r="O58" i="5"/>
  <c r="N58" i="5"/>
  <c r="M58" i="5"/>
  <c r="L58" i="5"/>
  <c r="R57" i="5"/>
  <c r="Q57" i="5"/>
  <c r="P57" i="5"/>
  <c r="O57" i="5"/>
  <c r="N57" i="5"/>
  <c r="M57" i="5"/>
  <c r="L57" i="5"/>
  <c r="R56" i="5"/>
  <c r="Q56" i="5"/>
  <c r="P56" i="5"/>
  <c r="O56" i="5"/>
  <c r="N56" i="5"/>
  <c r="M56" i="5"/>
  <c r="L56" i="5"/>
  <c r="R55" i="5"/>
  <c r="Q55" i="5"/>
  <c r="P55" i="5"/>
  <c r="O55" i="5"/>
  <c r="N55" i="5"/>
  <c r="M55" i="5"/>
  <c r="L55" i="5"/>
  <c r="R54" i="5"/>
  <c r="Q54" i="5"/>
  <c r="P54" i="5"/>
  <c r="O54" i="5"/>
  <c r="N54" i="5"/>
  <c r="M54" i="5"/>
  <c r="L54" i="5"/>
  <c r="R53" i="5"/>
  <c r="Q53" i="5"/>
  <c r="P53" i="5"/>
  <c r="O53" i="5"/>
  <c r="N53" i="5"/>
  <c r="M53" i="5"/>
  <c r="L53" i="5"/>
  <c r="R52" i="5"/>
  <c r="Q52" i="5"/>
  <c r="P52" i="5"/>
  <c r="O52" i="5"/>
  <c r="W52" i="5" s="1"/>
  <c r="N52" i="5"/>
  <c r="M52" i="5"/>
  <c r="L52" i="5"/>
  <c r="R51" i="5"/>
  <c r="Q51" i="5"/>
  <c r="P51" i="5"/>
  <c r="O51" i="5"/>
  <c r="N51" i="5"/>
  <c r="M51" i="5"/>
  <c r="L51" i="5"/>
  <c r="R50" i="5"/>
  <c r="Q50" i="5"/>
  <c r="P50" i="5"/>
  <c r="O50" i="5"/>
  <c r="N50" i="5"/>
  <c r="M50" i="5"/>
  <c r="W50" i="5" s="1"/>
  <c r="L50" i="5"/>
  <c r="R49" i="5"/>
  <c r="Q49" i="5"/>
  <c r="P49" i="5"/>
  <c r="O49" i="5"/>
  <c r="N49" i="5"/>
  <c r="M49" i="5"/>
  <c r="L49" i="5"/>
  <c r="R48" i="5"/>
  <c r="Q48" i="5"/>
  <c r="P48" i="5"/>
  <c r="O48" i="5"/>
  <c r="N48" i="5"/>
  <c r="M48" i="5"/>
  <c r="L48" i="5"/>
  <c r="R47" i="5"/>
  <c r="Q47" i="5"/>
  <c r="P47" i="5"/>
  <c r="O47" i="5"/>
  <c r="N47" i="5"/>
  <c r="M47" i="5"/>
  <c r="L47" i="5"/>
  <c r="R46" i="5"/>
  <c r="Q46" i="5"/>
  <c r="P46" i="5"/>
  <c r="O46" i="5"/>
  <c r="N46" i="5"/>
  <c r="M46" i="5"/>
  <c r="L46" i="5"/>
  <c r="R45" i="5"/>
  <c r="Q45" i="5"/>
  <c r="P45" i="5"/>
  <c r="O45" i="5"/>
  <c r="N45" i="5"/>
  <c r="M45" i="5"/>
  <c r="L45" i="5"/>
  <c r="R44" i="5"/>
  <c r="Q44" i="5"/>
  <c r="P44" i="5"/>
  <c r="O44" i="5"/>
  <c r="N44" i="5"/>
  <c r="M44" i="5"/>
  <c r="L44" i="5"/>
  <c r="R43" i="5"/>
  <c r="Q43" i="5"/>
  <c r="P43" i="5"/>
  <c r="O43" i="5"/>
  <c r="N43" i="5"/>
  <c r="M43" i="5"/>
  <c r="L43" i="5"/>
  <c r="R42" i="5"/>
  <c r="Q42" i="5"/>
  <c r="P42" i="5"/>
  <c r="O42" i="5"/>
  <c r="N42" i="5"/>
  <c r="M42" i="5"/>
  <c r="L42" i="5"/>
  <c r="R41" i="5"/>
  <c r="Q41" i="5"/>
  <c r="P41" i="5"/>
  <c r="O41" i="5"/>
  <c r="N41" i="5"/>
  <c r="M41" i="5"/>
  <c r="L41" i="5"/>
  <c r="W41" i="5" s="1"/>
  <c r="R40" i="5"/>
  <c r="Q40" i="5"/>
  <c r="P40" i="5"/>
  <c r="O40" i="5"/>
  <c r="N40" i="5"/>
  <c r="M40" i="5"/>
  <c r="L40" i="5"/>
  <c r="R39" i="5"/>
  <c r="Q39" i="5"/>
  <c r="P39" i="5"/>
  <c r="O39" i="5"/>
  <c r="N39" i="5"/>
  <c r="M39" i="5"/>
  <c r="L39" i="5"/>
  <c r="R38" i="5"/>
  <c r="Q38" i="5"/>
  <c r="P38" i="5"/>
  <c r="O38" i="5"/>
  <c r="N38" i="5"/>
  <c r="M38" i="5"/>
  <c r="L38" i="5"/>
  <c r="R37" i="5"/>
  <c r="Q37" i="5"/>
  <c r="P37" i="5"/>
  <c r="O37" i="5"/>
  <c r="N37" i="5"/>
  <c r="M37" i="5"/>
  <c r="L37" i="5"/>
  <c r="R36" i="5"/>
  <c r="Q36" i="5"/>
  <c r="P36" i="5"/>
  <c r="O36" i="5"/>
  <c r="N36" i="5"/>
  <c r="M36" i="5"/>
  <c r="L36" i="5"/>
  <c r="R35" i="5"/>
  <c r="Q35" i="5"/>
  <c r="P35" i="5"/>
  <c r="O35" i="5"/>
  <c r="N35" i="5"/>
  <c r="M35" i="5"/>
  <c r="L35" i="5"/>
  <c r="R34" i="5"/>
  <c r="Q34" i="5"/>
  <c r="P34" i="5"/>
  <c r="O34" i="5"/>
  <c r="N34" i="5"/>
  <c r="M34" i="5"/>
  <c r="L34" i="5"/>
  <c r="R33" i="5"/>
  <c r="Q33" i="5"/>
  <c r="P33" i="5"/>
  <c r="O33" i="5"/>
  <c r="N33" i="5"/>
  <c r="M33" i="5"/>
  <c r="L33" i="5"/>
  <c r="R32" i="5"/>
  <c r="Q32" i="5"/>
  <c r="P32" i="5"/>
  <c r="O32" i="5"/>
  <c r="N32" i="5"/>
  <c r="M32" i="5"/>
  <c r="L32" i="5"/>
  <c r="R31" i="5"/>
  <c r="Q31" i="5"/>
  <c r="P31" i="5"/>
  <c r="O31" i="5"/>
  <c r="N31" i="5"/>
  <c r="M31" i="5"/>
  <c r="L31" i="5"/>
  <c r="R30" i="5"/>
  <c r="Q30" i="5"/>
  <c r="P30" i="5"/>
  <c r="O30" i="5"/>
  <c r="N30" i="5"/>
  <c r="M30" i="5"/>
  <c r="L30" i="5"/>
  <c r="R29" i="5"/>
  <c r="Q29" i="5"/>
  <c r="P29" i="5"/>
  <c r="O29" i="5"/>
  <c r="N29" i="5"/>
  <c r="M29" i="5"/>
  <c r="L29" i="5"/>
  <c r="R28" i="5"/>
  <c r="Q28" i="5"/>
  <c r="P28" i="5"/>
  <c r="O28" i="5"/>
  <c r="N28" i="5"/>
  <c r="M28" i="5"/>
  <c r="L28" i="5"/>
  <c r="R27" i="5"/>
  <c r="Q27" i="5"/>
  <c r="P27" i="5"/>
  <c r="O27" i="5"/>
  <c r="N27" i="5"/>
  <c r="M27" i="5"/>
  <c r="L27" i="5"/>
  <c r="R26" i="5"/>
  <c r="Q26" i="5"/>
  <c r="P26" i="5"/>
  <c r="O26" i="5"/>
  <c r="N26" i="5"/>
  <c r="M26" i="5"/>
  <c r="L26" i="5"/>
  <c r="R25" i="5"/>
  <c r="Q25" i="5"/>
  <c r="P25" i="5"/>
  <c r="O25" i="5"/>
  <c r="N25" i="5"/>
  <c r="M25" i="5"/>
  <c r="L25" i="5"/>
  <c r="R24" i="5"/>
  <c r="Q24" i="5"/>
  <c r="P24" i="5"/>
  <c r="O24" i="5"/>
  <c r="N24" i="5"/>
  <c r="M24" i="5"/>
  <c r="L24" i="5"/>
  <c r="R23" i="5"/>
  <c r="Q23" i="5"/>
  <c r="P23" i="5"/>
  <c r="O23" i="5"/>
  <c r="N23" i="5"/>
  <c r="M23" i="5"/>
  <c r="L23" i="5"/>
  <c r="W23" i="5" s="1"/>
  <c r="R22" i="5"/>
  <c r="Q22" i="5"/>
  <c r="P22" i="5"/>
  <c r="O22" i="5"/>
  <c r="N22" i="5"/>
  <c r="M22" i="5"/>
  <c r="L22" i="5"/>
  <c r="R21" i="5"/>
  <c r="Q21" i="5"/>
  <c r="P21" i="5"/>
  <c r="O21" i="5"/>
  <c r="N21" i="5"/>
  <c r="M21" i="5"/>
  <c r="L21" i="5"/>
  <c r="R20" i="5"/>
  <c r="Q20" i="5"/>
  <c r="P20" i="5"/>
  <c r="O20" i="5"/>
  <c r="N20" i="5"/>
  <c r="M20" i="5"/>
  <c r="L20" i="5"/>
  <c r="R19" i="5"/>
  <c r="Q19" i="5"/>
  <c r="P19" i="5"/>
  <c r="O19" i="5"/>
  <c r="N19" i="5"/>
  <c r="M19" i="5"/>
  <c r="L19" i="5"/>
  <c r="R18" i="5"/>
  <c r="Q18" i="5"/>
  <c r="P18" i="5"/>
  <c r="O18" i="5"/>
  <c r="N18" i="5"/>
  <c r="M18" i="5"/>
  <c r="L18" i="5"/>
  <c r="R17" i="5"/>
  <c r="Q17" i="5"/>
  <c r="P17" i="5"/>
  <c r="O17" i="5"/>
  <c r="N17" i="5"/>
  <c r="M17" i="5"/>
  <c r="L17" i="5"/>
  <c r="W17" i="5" s="1"/>
  <c r="R16" i="5"/>
  <c r="Q16" i="5"/>
  <c r="P16" i="5"/>
  <c r="O16" i="5"/>
  <c r="N16" i="5"/>
  <c r="M16" i="5"/>
  <c r="L16" i="5"/>
  <c r="R15" i="5"/>
  <c r="Q15" i="5"/>
  <c r="P15" i="5"/>
  <c r="O15" i="5"/>
  <c r="N15" i="5"/>
  <c r="M15" i="5"/>
  <c r="L15" i="5"/>
  <c r="R14" i="5"/>
  <c r="Q14" i="5"/>
  <c r="P14" i="5"/>
  <c r="O14" i="5"/>
  <c r="N14" i="5"/>
  <c r="M14" i="5"/>
  <c r="L14" i="5"/>
  <c r="R13" i="5"/>
  <c r="Q13" i="5"/>
  <c r="P13" i="5"/>
  <c r="O13" i="5"/>
  <c r="N13" i="5"/>
  <c r="M13" i="5"/>
  <c r="L13" i="5"/>
  <c r="R12" i="5"/>
  <c r="Q12" i="5"/>
  <c r="P12" i="5"/>
  <c r="O12" i="5"/>
  <c r="N12" i="5"/>
  <c r="M12" i="5"/>
  <c r="L12" i="5"/>
  <c r="R11" i="5"/>
  <c r="Q11" i="5"/>
  <c r="P11" i="5"/>
  <c r="O11" i="5"/>
  <c r="N11" i="5"/>
  <c r="M11" i="5"/>
  <c r="L11" i="5"/>
  <c r="R10" i="5"/>
  <c r="Q10" i="5"/>
  <c r="P10" i="5"/>
  <c r="O10" i="5"/>
  <c r="N10" i="5"/>
  <c r="M10" i="5"/>
  <c r="L10" i="5"/>
  <c r="R9" i="5"/>
  <c r="Q9" i="5"/>
  <c r="P9" i="5"/>
  <c r="O9" i="5"/>
  <c r="N9" i="5"/>
  <c r="M9" i="5"/>
  <c r="L9" i="5"/>
  <c r="W9" i="5" s="1"/>
  <c r="R8" i="5"/>
  <c r="Q8" i="5"/>
  <c r="P8" i="5"/>
  <c r="O8" i="5"/>
  <c r="N8" i="5"/>
  <c r="M8" i="5"/>
  <c r="L8" i="5"/>
  <c r="R7" i="5"/>
  <c r="Q7" i="5"/>
  <c r="P7" i="5"/>
  <c r="O7" i="5"/>
  <c r="N7" i="5"/>
  <c r="M7" i="5"/>
  <c r="L7" i="5"/>
  <c r="R6" i="5"/>
  <c r="Q6" i="5"/>
  <c r="P6" i="5"/>
  <c r="O6" i="5"/>
  <c r="N6" i="5"/>
  <c r="M6" i="5"/>
  <c r="L6" i="5"/>
  <c r="R5" i="5"/>
  <c r="Q5" i="5"/>
  <c r="P5" i="5"/>
  <c r="O5" i="5"/>
  <c r="N5" i="5"/>
  <c r="M5" i="5"/>
  <c r="R4" i="5"/>
  <c r="Q4" i="5"/>
  <c r="P4" i="5"/>
  <c r="O4" i="5"/>
  <c r="N4" i="5"/>
  <c r="M4" i="5"/>
  <c r="V64" i="5"/>
  <c r="T64" i="5"/>
  <c r="I64" i="5"/>
  <c r="G64" i="5"/>
  <c r="E64" i="5"/>
  <c r="V63" i="5"/>
  <c r="T63" i="5"/>
  <c r="I63" i="5"/>
  <c r="G63" i="5"/>
  <c r="E63" i="5"/>
  <c r="V62" i="5"/>
  <c r="T62" i="5"/>
  <c r="I62" i="5"/>
  <c r="G62" i="5"/>
  <c r="E62" i="5"/>
  <c r="V61" i="5"/>
  <c r="T61" i="5"/>
  <c r="I61" i="5"/>
  <c r="G61" i="5"/>
  <c r="E61" i="5"/>
  <c r="V60" i="5"/>
  <c r="T60" i="5"/>
  <c r="I60" i="5"/>
  <c r="G60" i="5"/>
  <c r="E60" i="5"/>
  <c r="V59" i="5"/>
  <c r="T59" i="5"/>
  <c r="I59" i="5"/>
  <c r="G59" i="5"/>
  <c r="E59" i="5"/>
  <c r="V58" i="5"/>
  <c r="T58" i="5"/>
  <c r="I58" i="5"/>
  <c r="G58" i="5"/>
  <c r="E58" i="5"/>
  <c r="V57" i="5"/>
  <c r="T57" i="5"/>
  <c r="I57" i="5"/>
  <c r="G57" i="5"/>
  <c r="E57" i="5"/>
  <c r="V56" i="5"/>
  <c r="T56" i="5"/>
  <c r="I56" i="5"/>
  <c r="G56" i="5"/>
  <c r="E56" i="5"/>
  <c r="V55" i="5"/>
  <c r="T55" i="5"/>
  <c r="I55" i="5"/>
  <c r="G55" i="5"/>
  <c r="E55" i="5"/>
  <c r="V54" i="5"/>
  <c r="T54" i="5"/>
  <c r="I54" i="5"/>
  <c r="G54" i="5"/>
  <c r="E54" i="5"/>
  <c r="V53" i="5"/>
  <c r="T53" i="5"/>
  <c r="I53" i="5"/>
  <c r="G53" i="5"/>
  <c r="E53" i="5"/>
  <c r="V52" i="5"/>
  <c r="T52" i="5"/>
  <c r="I52" i="5"/>
  <c r="G52" i="5"/>
  <c r="E52" i="5"/>
  <c r="V51" i="5"/>
  <c r="T51" i="5"/>
  <c r="I51" i="5"/>
  <c r="G51" i="5"/>
  <c r="E51" i="5"/>
  <c r="V50" i="5"/>
  <c r="T50" i="5"/>
  <c r="I50" i="5"/>
  <c r="G50" i="5"/>
  <c r="E50" i="5"/>
  <c r="V49" i="5"/>
  <c r="T49" i="5"/>
  <c r="I49" i="5"/>
  <c r="G49" i="5"/>
  <c r="E49" i="5"/>
  <c r="V48" i="5"/>
  <c r="T48" i="5"/>
  <c r="I48" i="5"/>
  <c r="G48" i="5"/>
  <c r="E48" i="5"/>
  <c r="V47" i="5"/>
  <c r="T47" i="5"/>
  <c r="I47" i="5"/>
  <c r="G47" i="5"/>
  <c r="E47" i="5"/>
  <c r="V46" i="5"/>
  <c r="T46" i="5"/>
  <c r="I46" i="5"/>
  <c r="G46" i="5"/>
  <c r="E46" i="5"/>
  <c r="V45" i="5"/>
  <c r="T45" i="5"/>
  <c r="I45" i="5"/>
  <c r="G45" i="5"/>
  <c r="E45" i="5"/>
  <c r="V44" i="5"/>
  <c r="T44" i="5"/>
  <c r="I44" i="5"/>
  <c r="G44" i="5"/>
  <c r="E44" i="5"/>
  <c r="V43" i="5"/>
  <c r="T43" i="5"/>
  <c r="I43" i="5"/>
  <c r="G43" i="5"/>
  <c r="E43" i="5"/>
  <c r="V42" i="5"/>
  <c r="T42" i="5"/>
  <c r="I42" i="5"/>
  <c r="G42" i="5"/>
  <c r="E42" i="5"/>
  <c r="V41" i="5"/>
  <c r="T41" i="5"/>
  <c r="I41" i="5"/>
  <c r="G41" i="5"/>
  <c r="E41" i="5"/>
  <c r="V40" i="5"/>
  <c r="T40" i="5"/>
  <c r="I40" i="5"/>
  <c r="G40" i="5"/>
  <c r="E40" i="5"/>
  <c r="V39" i="5"/>
  <c r="T39" i="5"/>
  <c r="I39" i="5"/>
  <c r="G39" i="5"/>
  <c r="E39" i="5"/>
  <c r="V38" i="5"/>
  <c r="T38" i="5"/>
  <c r="I38" i="5"/>
  <c r="G38" i="5"/>
  <c r="E38" i="5"/>
  <c r="V37" i="5"/>
  <c r="T37" i="5"/>
  <c r="I37" i="5"/>
  <c r="G37" i="5"/>
  <c r="E37" i="5"/>
  <c r="V36" i="5"/>
  <c r="T36" i="5"/>
  <c r="I36" i="5"/>
  <c r="G36" i="5"/>
  <c r="E36" i="5"/>
  <c r="V35" i="5"/>
  <c r="T35" i="5"/>
  <c r="I35" i="5"/>
  <c r="G35" i="5"/>
  <c r="E35" i="5"/>
  <c r="V34" i="5"/>
  <c r="T34" i="5"/>
  <c r="I34" i="5"/>
  <c r="G34" i="5"/>
  <c r="E34" i="5"/>
  <c r="V33" i="5"/>
  <c r="T33" i="5"/>
  <c r="I33" i="5"/>
  <c r="G33" i="5"/>
  <c r="E33" i="5"/>
  <c r="V32" i="5"/>
  <c r="T32" i="5"/>
  <c r="I32" i="5"/>
  <c r="G32" i="5"/>
  <c r="E32" i="5"/>
  <c r="V31" i="5"/>
  <c r="T31" i="5"/>
  <c r="I31" i="5"/>
  <c r="G31" i="5"/>
  <c r="E31" i="5"/>
  <c r="V30" i="5"/>
  <c r="T30" i="5"/>
  <c r="I30" i="5"/>
  <c r="G30" i="5"/>
  <c r="E30" i="5"/>
  <c r="V29" i="5"/>
  <c r="T29" i="5"/>
  <c r="I29" i="5"/>
  <c r="G29" i="5"/>
  <c r="E29" i="5"/>
  <c r="V28" i="5"/>
  <c r="T28" i="5"/>
  <c r="I28" i="5"/>
  <c r="G28" i="5"/>
  <c r="E28" i="5"/>
  <c r="V27" i="5"/>
  <c r="T27" i="5"/>
  <c r="I27" i="5"/>
  <c r="G27" i="5"/>
  <c r="E27" i="5"/>
  <c r="V26" i="5"/>
  <c r="T26" i="5"/>
  <c r="I26" i="5"/>
  <c r="G26" i="5"/>
  <c r="E26" i="5"/>
  <c r="V25" i="5"/>
  <c r="T25" i="5"/>
  <c r="I25" i="5"/>
  <c r="G25" i="5"/>
  <c r="E25" i="5"/>
  <c r="V24" i="5"/>
  <c r="T24" i="5"/>
  <c r="I24" i="5"/>
  <c r="G24" i="5"/>
  <c r="E24" i="5"/>
  <c r="V23" i="5"/>
  <c r="T23" i="5"/>
  <c r="I23" i="5"/>
  <c r="G23" i="5"/>
  <c r="E23" i="5"/>
  <c r="V22" i="5"/>
  <c r="T22" i="5"/>
  <c r="I22" i="5"/>
  <c r="G22" i="5"/>
  <c r="E22" i="5"/>
  <c r="V21" i="5"/>
  <c r="T21" i="5"/>
  <c r="I21" i="5"/>
  <c r="G21" i="5"/>
  <c r="E21" i="5"/>
  <c r="V20" i="5"/>
  <c r="T20" i="5"/>
  <c r="I20" i="5"/>
  <c r="G20" i="5"/>
  <c r="E20" i="5"/>
  <c r="V19" i="5"/>
  <c r="T19" i="5"/>
  <c r="I19" i="5"/>
  <c r="G19" i="5"/>
  <c r="E19" i="5"/>
  <c r="V18" i="5"/>
  <c r="T18" i="5"/>
  <c r="I18" i="5"/>
  <c r="G18" i="5"/>
  <c r="E18" i="5"/>
  <c r="V17" i="5"/>
  <c r="T17" i="5"/>
  <c r="I17" i="5"/>
  <c r="G17" i="5"/>
  <c r="E17" i="5"/>
  <c r="V16" i="5"/>
  <c r="T16" i="5"/>
  <c r="I16" i="5"/>
  <c r="G16" i="5"/>
  <c r="E16" i="5"/>
  <c r="V15" i="5"/>
  <c r="T15" i="5"/>
  <c r="I15" i="5"/>
  <c r="G15" i="5"/>
  <c r="E15" i="5"/>
  <c r="V14" i="5"/>
  <c r="T14" i="5"/>
  <c r="I14" i="5"/>
  <c r="G14" i="5"/>
  <c r="E14" i="5"/>
  <c r="V13" i="5"/>
  <c r="T13" i="5"/>
  <c r="I13" i="5"/>
  <c r="G13" i="5"/>
  <c r="E13" i="5"/>
  <c r="V12" i="5"/>
  <c r="T12" i="5"/>
  <c r="I12" i="5"/>
  <c r="G12" i="5"/>
  <c r="E12" i="5"/>
  <c r="V11" i="5"/>
  <c r="T11" i="5"/>
  <c r="I11" i="5"/>
  <c r="G11" i="5"/>
  <c r="E11" i="5"/>
  <c r="V10" i="5"/>
  <c r="T10" i="5"/>
  <c r="I10" i="5"/>
  <c r="G10" i="5"/>
  <c r="E10" i="5"/>
  <c r="V9" i="5"/>
  <c r="T9" i="5"/>
  <c r="I9" i="5"/>
  <c r="G9" i="5"/>
  <c r="E9" i="5"/>
  <c r="V8" i="5"/>
  <c r="T8" i="5"/>
  <c r="I8" i="5"/>
  <c r="G8" i="5"/>
  <c r="E8" i="5"/>
  <c r="V7" i="5"/>
  <c r="T7" i="5"/>
  <c r="I7" i="5"/>
  <c r="G7" i="5"/>
  <c r="E7" i="5"/>
  <c r="V6" i="5"/>
  <c r="T6" i="5"/>
  <c r="I6" i="5"/>
  <c r="G6" i="5"/>
  <c r="E6" i="5"/>
  <c r="V5" i="5"/>
  <c r="T5" i="5"/>
  <c r="L5" i="5"/>
  <c r="I5" i="5"/>
  <c r="G5" i="5"/>
  <c r="E5" i="5"/>
  <c r="L4" i="5"/>
  <c r="D1" i="5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5" i="1"/>
  <c r="D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5" i="1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K67" i="4"/>
  <c r="J67" i="4"/>
  <c r="I67" i="4"/>
  <c r="H67" i="4"/>
  <c r="K66" i="4"/>
  <c r="J66" i="4"/>
  <c r="I66" i="4"/>
  <c r="H66" i="4"/>
  <c r="K65" i="4"/>
  <c r="J65" i="4"/>
  <c r="I65" i="4"/>
  <c r="H65" i="4"/>
  <c r="K64" i="4"/>
  <c r="J64" i="4"/>
  <c r="I64" i="4"/>
  <c r="H64" i="4"/>
  <c r="K63" i="4"/>
  <c r="J63" i="4"/>
  <c r="I63" i="4"/>
  <c r="H63" i="4"/>
  <c r="K62" i="4"/>
  <c r="J62" i="4"/>
  <c r="I62" i="4"/>
  <c r="H62" i="4"/>
  <c r="K61" i="4"/>
  <c r="J61" i="4"/>
  <c r="I61" i="4"/>
  <c r="H61" i="4"/>
  <c r="K60" i="4"/>
  <c r="J60" i="4"/>
  <c r="I60" i="4"/>
  <c r="H60" i="4"/>
  <c r="K59" i="4"/>
  <c r="J59" i="4"/>
  <c r="I59" i="4"/>
  <c r="H59" i="4"/>
  <c r="K58" i="4"/>
  <c r="J58" i="4"/>
  <c r="I58" i="4"/>
  <c r="H58" i="4"/>
  <c r="K57" i="4"/>
  <c r="J57" i="4"/>
  <c r="I57" i="4"/>
  <c r="H57" i="4"/>
  <c r="K56" i="4"/>
  <c r="J56" i="4"/>
  <c r="I56" i="4"/>
  <c r="H56" i="4"/>
  <c r="K55" i="4"/>
  <c r="J55" i="4"/>
  <c r="I55" i="4"/>
  <c r="H55" i="4"/>
  <c r="K54" i="4"/>
  <c r="J54" i="4"/>
  <c r="I54" i="4"/>
  <c r="H54" i="4"/>
  <c r="K53" i="4"/>
  <c r="J53" i="4"/>
  <c r="I53" i="4"/>
  <c r="H53" i="4"/>
  <c r="K52" i="4"/>
  <c r="J52" i="4"/>
  <c r="I52" i="4"/>
  <c r="H52" i="4"/>
  <c r="K51" i="4"/>
  <c r="J51" i="4"/>
  <c r="I51" i="4"/>
  <c r="H51" i="4"/>
  <c r="K50" i="4"/>
  <c r="J50" i="4"/>
  <c r="I50" i="4"/>
  <c r="H50" i="4"/>
  <c r="K49" i="4"/>
  <c r="J49" i="4"/>
  <c r="I49" i="4"/>
  <c r="H49" i="4"/>
  <c r="K48" i="4"/>
  <c r="J48" i="4"/>
  <c r="I48" i="4"/>
  <c r="H48" i="4"/>
  <c r="K47" i="4"/>
  <c r="J47" i="4"/>
  <c r="I47" i="4"/>
  <c r="H47" i="4"/>
  <c r="K46" i="4"/>
  <c r="J46" i="4"/>
  <c r="I46" i="4"/>
  <c r="H46" i="4"/>
  <c r="K45" i="4"/>
  <c r="J45" i="4"/>
  <c r="I45" i="4"/>
  <c r="H45" i="4"/>
  <c r="K44" i="4"/>
  <c r="J44" i="4"/>
  <c r="I44" i="4"/>
  <c r="H44" i="4"/>
  <c r="K43" i="4"/>
  <c r="J43" i="4"/>
  <c r="I43" i="4"/>
  <c r="H43" i="4"/>
  <c r="K42" i="4"/>
  <c r="J42" i="4"/>
  <c r="I42" i="4"/>
  <c r="H42" i="4"/>
  <c r="K41" i="4"/>
  <c r="J41" i="4"/>
  <c r="I41" i="4"/>
  <c r="H41" i="4"/>
  <c r="K40" i="4"/>
  <c r="J40" i="4"/>
  <c r="I40" i="4"/>
  <c r="H40" i="4"/>
  <c r="K39" i="4"/>
  <c r="J39" i="4"/>
  <c r="I39" i="4"/>
  <c r="H39" i="4"/>
  <c r="K38" i="4"/>
  <c r="J38" i="4"/>
  <c r="I38" i="4"/>
  <c r="H38" i="4"/>
  <c r="K37" i="4"/>
  <c r="J37" i="4"/>
  <c r="I37" i="4"/>
  <c r="H37" i="4"/>
  <c r="K36" i="4"/>
  <c r="J36" i="4"/>
  <c r="I36" i="4"/>
  <c r="H36" i="4"/>
  <c r="K35" i="4"/>
  <c r="J35" i="4"/>
  <c r="I35" i="4"/>
  <c r="H35" i="4"/>
  <c r="K34" i="4"/>
  <c r="J34" i="4"/>
  <c r="I34" i="4"/>
  <c r="H34" i="4"/>
  <c r="K33" i="4"/>
  <c r="J33" i="4"/>
  <c r="I33" i="4"/>
  <c r="H33" i="4"/>
  <c r="K32" i="4"/>
  <c r="J32" i="4"/>
  <c r="I32" i="4"/>
  <c r="H32" i="4"/>
  <c r="K31" i="4"/>
  <c r="J31" i="4"/>
  <c r="I31" i="4"/>
  <c r="H31" i="4"/>
  <c r="K30" i="4"/>
  <c r="J30" i="4"/>
  <c r="I30" i="4"/>
  <c r="H30" i="4"/>
  <c r="K29" i="4"/>
  <c r="J29" i="4"/>
  <c r="I29" i="4"/>
  <c r="H29" i="4"/>
  <c r="K28" i="4"/>
  <c r="J28" i="4"/>
  <c r="I28" i="4"/>
  <c r="H28" i="4"/>
  <c r="K27" i="4"/>
  <c r="J27" i="4"/>
  <c r="I27" i="4"/>
  <c r="H27" i="4"/>
  <c r="K26" i="4"/>
  <c r="J26" i="4"/>
  <c r="I26" i="4"/>
  <c r="H26" i="4"/>
  <c r="K25" i="4"/>
  <c r="J25" i="4"/>
  <c r="I25" i="4"/>
  <c r="H25" i="4"/>
  <c r="K24" i="4"/>
  <c r="J24" i="4"/>
  <c r="I24" i="4"/>
  <c r="H24" i="4"/>
  <c r="K23" i="4"/>
  <c r="J23" i="4"/>
  <c r="I23" i="4"/>
  <c r="H23" i="4"/>
  <c r="K22" i="4"/>
  <c r="J22" i="4"/>
  <c r="I22" i="4"/>
  <c r="H22" i="4"/>
  <c r="K21" i="4"/>
  <c r="J21" i="4"/>
  <c r="I21" i="4"/>
  <c r="H21" i="4"/>
  <c r="K20" i="4"/>
  <c r="J20" i="4"/>
  <c r="I20" i="4"/>
  <c r="H20" i="4"/>
  <c r="K19" i="4"/>
  <c r="J19" i="4"/>
  <c r="I19" i="4"/>
  <c r="H19" i="4"/>
  <c r="K18" i="4"/>
  <c r="J18" i="4"/>
  <c r="I18" i="4"/>
  <c r="H18" i="4"/>
  <c r="K17" i="4"/>
  <c r="J17" i="4"/>
  <c r="I17" i="4"/>
  <c r="H17" i="4"/>
  <c r="K16" i="4"/>
  <c r="J16" i="4"/>
  <c r="I16" i="4"/>
  <c r="H16" i="4"/>
  <c r="K15" i="4"/>
  <c r="J15" i="4"/>
  <c r="I15" i="4"/>
  <c r="H15" i="4"/>
  <c r="K14" i="4"/>
  <c r="J14" i="4"/>
  <c r="I14" i="4"/>
  <c r="H14" i="4"/>
  <c r="K13" i="4"/>
  <c r="J13" i="4"/>
  <c r="I13" i="4"/>
  <c r="H13" i="4"/>
  <c r="K12" i="4"/>
  <c r="J12" i="4"/>
  <c r="I12" i="4"/>
  <c r="H12" i="4"/>
  <c r="K11" i="4"/>
  <c r="J11" i="4"/>
  <c r="I11" i="4"/>
  <c r="H11" i="4"/>
  <c r="K10" i="4"/>
  <c r="J10" i="4"/>
  <c r="I10" i="4"/>
  <c r="H10" i="4"/>
  <c r="K9" i="4"/>
  <c r="J9" i="4"/>
  <c r="I9" i="4"/>
  <c r="H9" i="4"/>
  <c r="K8" i="4"/>
  <c r="J8" i="4"/>
  <c r="I8" i="4"/>
  <c r="H8" i="4"/>
  <c r="O64" i="1"/>
  <c r="N64" i="1"/>
  <c r="M64" i="1"/>
  <c r="L64" i="1"/>
  <c r="O63" i="1"/>
  <c r="N63" i="1"/>
  <c r="M63" i="1"/>
  <c r="L63" i="1"/>
  <c r="O62" i="1"/>
  <c r="N62" i="1"/>
  <c r="M62" i="1"/>
  <c r="L62" i="1"/>
  <c r="O61" i="1"/>
  <c r="N61" i="1"/>
  <c r="M61" i="1"/>
  <c r="L61" i="1"/>
  <c r="O60" i="1"/>
  <c r="N60" i="1"/>
  <c r="M60" i="1"/>
  <c r="L60" i="1"/>
  <c r="O59" i="1"/>
  <c r="N59" i="1"/>
  <c r="M59" i="1"/>
  <c r="L59" i="1"/>
  <c r="O58" i="1"/>
  <c r="N58" i="1"/>
  <c r="M58" i="1"/>
  <c r="L58" i="1"/>
  <c r="O57" i="1"/>
  <c r="N57" i="1"/>
  <c r="M57" i="1"/>
  <c r="L57" i="1"/>
  <c r="O56" i="1"/>
  <c r="N56" i="1"/>
  <c r="M56" i="1"/>
  <c r="L56" i="1"/>
  <c r="O55" i="1"/>
  <c r="N55" i="1"/>
  <c r="M55" i="1"/>
  <c r="L55" i="1"/>
  <c r="O54" i="1"/>
  <c r="N54" i="1"/>
  <c r="M54" i="1"/>
  <c r="L54" i="1"/>
  <c r="O53" i="1"/>
  <c r="N53" i="1"/>
  <c r="M53" i="1"/>
  <c r="L53" i="1"/>
  <c r="O52" i="1"/>
  <c r="N52" i="1"/>
  <c r="M52" i="1"/>
  <c r="L52" i="1"/>
  <c r="O51" i="1"/>
  <c r="N51" i="1"/>
  <c r="M51" i="1"/>
  <c r="L51" i="1"/>
  <c r="O50" i="1"/>
  <c r="N50" i="1"/>
  <c r="M50" i="1"/>
  <c r="L50" i="1"/>
  <c r="O49" i="1"/>
  <c r="N49" i="1"/>
  <c r="M49" i="1"/>
  <c r="L49" i="1"/>
  <c r="O48" i="1"/>
  <c r="N48" i="1"/>
  <c r="M48" i="1"/>
  <c r="L48" i="1"/>
  <c r="O47" i="1"/>
  <c r="N47" i="1"/>
  <c r="M47" i="1"/>
  <c r="L47" i="1"/>
  <c r="O46" i="1"/>
  <c r="N46" i="1"/>
  <c r="M46" i="1"/>
  <c r="L46" i="1"/>
  <c r="O45" i="1"/>
  <c r="N45" i="1"/>
  <c r="M45" i="1"/>
  <c r="L45" i="1"/>
  <c r="O44" i="1"/>
  <c r="N44" i="1"/>
  <c r="M44" i="1"/>
  <c r="L44" i="1"/>
  <c r="O43" i="1"/>
  <c r="N43" i="1"/>
  <c r="M43" i="1"/>
  <c r="L43" i="1"/>
  <c r="O42" i="1"/>
  <c r="N42" i="1"/>
  <c r="M42" i="1"/>
  <c r="L42" i="1"/>
  <c r="O41" i="1"/>
  <c r="N41" i="1"/>
  <c r="M41" i="1"/>
  <c r="L41" i="1"/>
  <c r="O40" i="1"/>
  <c r="N40" i="1"/>
  <c r="M40" i="1"/>
  <c r="L40" i="1"/>
  <c r="O39" i="1"/>
  <c r="N39" i="1"/>
  <c r="M39" i="1"/>
  <c r="L39" i="1"/>
  <c r="O38" i="1"/>
  <c r="N38" i="1"/>
  <c r="M38" i="1"/>
  <c r="L38" i="1"/>
  <c r="O37" i="1"/>
  <c r="N37" i="1"/>
  <c r="M37" i="1"/>
  <c r="L37" i="1"/>
  <c r="O36" i="1"/>
  <c r="N36" i="1"/>
  <c r="M36" i="1"/>
  <c r="L36" i="1"/>
  <c r="O35" i="1"/>
  <c r="N35" i="1"/>
  <c r="M35" i="1"/>
  <c r="L35" i="1"/>
  <c r="O34" i="1"/>
  <c r="N34" i="1"/>
  <c r="M34" i="1"/>
  <c r="L34" i="1"/>
  <c r="O33" i="1"/>
  <c r="N33" i="1"/>
  <c r="M33" i="1"/>
  <c r="L33" i="1"/>
  <c r="O32" i="1"/>
  <c r="N32" i="1"/>
  <c r="M32" i="1"/>
  <c r="L32" i="1"/>
  <c r="O31" i="1"/>
  <c r="N31" i="1"/>
  <c r="M31" i="1"/>
  <c r="L31" i="1"/>
  <c r="O30" i="1"/>
  <c r="N30" i="1"/>
  <c r="M30" i="1"/>
  <c r="L30" i="1"/>
  <c r="O29" i="1"/>
  <c r="N29" i="1"/>
  <c r="M29" i="1"/>
  <c r="L29" i="1"/>
  <c r="O28" i="1"/>
  <c r="N28" i="1"/>
  <c r="M28" i="1"/>
  <c r="L28" i="1"/>
  <c r="O27" i="1"/>
  <c r="N27" i="1"/>
  <c r="M27" i="1"/>
  <c r="L27" i="1"/>
  <c r="O26" i="1"/>
  <c r="N26" i="1"/>
  <c r="M26" i="1"/>
  <c r="L26" i="1"/>
  <c r="O25" i="1"/>
  <c r="N25" i="1"/>
  <c r="M25" i="1"/>
  <c r="L25" i="1"/>
  <c r="O24" i="1"/>
  <c r="N24" i="1"/>
  <c r="M24" i="1"/>
  <c r="L24" i="1"/>
  <c r="O23" i="1"/>
  <c r="N23" i="1"/>
  <c r="M23" i="1"/>
  <c r="L23" i="1"/>
  <c r="O22" i="1"/>
  <c r="N22" i="1"/>
  <c r="M22" i="1"/>
  <c r="L22" i="1"/>
  <c r="O21" i="1"/>
  <c r="N21" i="1"/>
  <c r="M21" i="1"/>
  <c r="L21" i="1"/>
  <c r="O20" i="1"/>
  <c r="N20" i="1"/>
  <c r="M20" i="1"/>
  <c r="L20" i="1"/>
  <c r="O19" i="1"/>
  <c r="N19" i="1"/>
  <c r="M19" i="1"/>
  <c r="L19" i="1"/>
  <c r="O18" i="1"/>
  <c r="N18" i="1"/>
  <c r="M18" i="1"/>
  <c r="L18" i="1"/>
  <c r="O17" i="1"/>
  <c r="N17" i="1"/>
  <c r="M17" i="1"/>
  <c r="L17" i="1"/>
  <c r="O16" i="1"/>
  <c r="N16" i="1"/>
  <c r="M16" i="1"/>
  <c r="L16" i="1"/>
  <c r="O15" i="1"/>
  <c r="N15" i="1"/>
  <c r="M15" i="1"/>
  <c r="L15" i="1"/>
  <c r="O14" i="1"/>
  <c r="N14" i="1"/>
  <c r="M14" i="1"/>
  <c r="L14" i="1"/>
  <c r="O13" i="1"/>
  <c r="N13" i="1"/>
  <c r="M13" i="1"/>
  <c r="L13" i="1"/>
  <c r="O12" i="1"/>
  <c r="N12" i="1"/>
  <c r="M12" i="1"/>
  <c r="L12" i="1"/>
  <c r="O11" i="1"/>
  <c r="N11" i="1"/>
  <c r="M11" i="1"/>
  <c r="L11" i="1"/>
  <c r="O10" i="1"/>
  <c r="N10" i="1"/>
  <c r="M10" i="1"/>
  <c r="L10" i="1"/>
  <c r="O9" i="1"/>
  <c r="N9" i="1"/>
  <c r="M9" i="1"/>
  <c r="L9" i="1"/>
  <c r="O8" i="1"/>
  <c r="N8" i="1"/>
  <c r="M8" i="1"/>
  <c r="L8" i="1"/>
  <c r="O7" i="1"/>
  <c r="N7" i="1"/>
  <c r="M7" i="1"/>
  <c r="L7" i="1"/>
  <c r="O6" i="1"/>
  <c r="N6" i="1"/>
  <c r="M6" i="1"/>
  <c r="L6" i="1"/>
  <c r="O5" i="1"/>
  <c r="N5" i="1"/>
  <c r="M5" i="1"/>
  <c r="L5" i="1"/>
  <c r="O4" i="1"/>
  <c r="N4" i="1"/>
  <c r="M4" i="1"/>
  <c r="L4" i="1"/>
  <c r="W31" i="5" l="1"/>
  <c r="W34" i="5"/>
  <c r="W39" i="5"/>
  <c r="W57" i="5"/>
  <c r="W33" i="5"/>
  <c r="W47" i="5"/>
  <c r="W13" i="5"/>
  <c r="W14" i="5"/>
  <c r="W28" i="5"/>
  <c r="W44" i="5"/>
  <c r="W60" i="5"/>
  <c r="W8" i="5"/>
  <c r="W38" i="5"/>
  <c r="W15" i="5"/>
  <c r="W56" i="5"/>
  <c r="W63" i="5"/>
  <c r="U60" i="5"/>
  <c r="W7" i="5"/>
  <c r="W58" i="5"/>
  <c r="W55" i="5"/>
  <c r="W36" i="5"/>
  <c r="W32" i="5"/>
  <c r="W12" i="5"/>
  <c r="W25" i="5"/>
  <c r="W26" i="5"/>
  <c r="W53" i="5"/>
  <c r="W19" i="5"/>
  <c r="W20" i="5"/>
  <c r="W40" i="5"/>
  <c r="U36" i="5"/>
  <c r="W10" i="5"/>
  <c r="W16" i="5"/>
  <c r="U19" i="5"/>
  <c r="W21" i="5"/>
  <c r="W22" i="5"/>
  <c r="W27" i="5"/>
  <c r="U42" i="5"/>
  <c r="W45" i="5"/>
  <c r="W46" i="5"/>
  <c r="W59" i="5"/>
  <c r="U62" i="5"/>
  <c r="U11" i="5"/>
  <c r="W37" i="5"/>
  <c r="E1" i="5"/>
  <c r="U18" i="5"/>
  <c r="U24" i="5"/>
  <c r="U30" i="5"/>
  <c r="U8" i="5"/>
  <c r="W5" i="5"/>
  <c r="W6" i="5"/>
  <c r="U26" i="5"/>
  <c r="U32" i="5"/>
  <c r="U38" i="5"/>
  <c r="U44" i="5"/>
  <c r="U51" i="5"/>
  <c r="W54" i="5"/>
  <c r="U7" i="5"/>
  <c r="U12" i="5"/>
  <c r="W51" i="5"/>
  <c r="U56" i="5"/>
  <c r="W18" i="5"/>
  <c r="W24" i="5"/>
  <c r="U27" i="5"/>
  <c r="W29" i="5"/>
  <c r="W30" i="5"/>
  <c r="W35" i="5"/>
  <c r="W48" i="5"/>
  <c r="W61" i="5"/>
  <c r="U64" i="5"/>
  <c r="U34" i="5"/>
  <c r="U40" i="5"/>
  <c r="U35" i="5"/>
  <c r="W43" i="5"/>
  <c r="U54" i="5"/>
  <c r="U14" i="5"/>
  <c r="U20" i="5"/>
  <c r="U43" i="5"/>
  <c r="U50" i="5"/>
  <c r="U10" i="5"/>
  <c r="W11" i="5"/>
  <c r="U16" i="5"/>
  <c r="U22" i="5"/>
  <c r="U28" i="5"/>
  <c r="W42" i="5"/>
  <c r="U46" i="5"/>
  <c r="W49" i="5"/>
  <c r="U59" i="5"/>
  <c r="W62" i="5"/>
  <c r="U48" i="5"/>
  <c r="U17" i="5"/>
  <c r="U25" i="5"/>
  <c r="U41" i="5"/>
  <c r="U5" i="5"/>
  <c r="U13" i="5"/>
  <c r="U21" i="5"/>
  <c r="U29" i="5"/>
  <c r="U37" i="5"/>
  <c r="U45" i="5"/>
  <c r="U53" i="5"/>
  <c r="U61" i="5"/>
  <c r="U57" i="5"/>
  <c r="U58" i="5"/>
  <c r="U9" i="5"/>
  <c r="U33" i="5"/>
  <c r="U49" i="5"/>
  <c r="U6" i="5"/>
  <c r="U15" i="5"/>
  <c r="U23" i="5"/>
  <c r="U31" i="5"/>
  <c r="U39" i="5"/>
  <c r="U47" i="5"/>
  <c r="U55" i="5"/>
  <c r="U63" i="5"/>
  <c r="U52" i="5"/>
  <c r="E1" i="1"/>
  <c r="T45" i="1"/>
  <c r="T53" i="1"/>
  <c r="T61" i="1"/>
  <c r="R58" i="1"/>
  <c r="R60" i="1"/>
  <c r="R52" i="1"/>
  <c r="R44" i="1"/>
  <c r="R36" i="1"/>
  <c r="R28" i="1"/>
  <c r="R20" i="1"/>
  <c r="R12" i="1"/>
  <c r="T13" i="1"/>
  <c r="T21" i="1"/>
  <c r="T29" i="1"/>
  <c r="T37" i="1"/>
  <c r="R59" i="1"/>
  <c r="R51" i="1"/>
  <c r="R43" i="1"/>
  <c r="R35" i="1"/>
  <c r="R27" i="1"/>
  <c r="R19" i="1"/>
  <c r="R11" i="1"/>
  <c r="R10" i="1"/>
  <c r="R50" i="1"/>
  <c r="R42" i="1"/>
  <c r="R34" i="1"/>
  <c r="R18" i="1"/>
  <c r="T6" i="1"/>
  <c r="T10" i="1"/>
  <c r="T14" i="1"/>
  <c r="T18" i="1"/>
  <c r="T24" i="1"/>
  <c r="T28" i="1"/>
  <c r="T34" i="1"/>
  <c r="T40" i="1"/>
  <c r="T46" i="1"/>
  <c r="T52" i="1"/>
  <c r="T58" i="1"/>
  <c r="T62" i="1"/>
  <c r="R7" i="1"/>
  <c r="R57" i="1"/>
  <c r="R33" i="1"/>
  <c r="R9" i="1"/>
  <c r="R26" i="1"/>
  <c r="T8" i="1"/>
  <c r="T12" i="1"/>
  <c r="T16" i="1"/>
  <c r="T20" i="1"/>
  <c r="T26" i="1"/>
  <c r="T32" i="1"/>
  <c r="T36" i="1"/>
  <c r="T42" i="1"/>
  <c r="T44" i="1"/>
  <c r="T50" i="1"/>
  <c r="T54" i="1"/>
  <c r="T60" i="1"/>
  <c r="R49" i="1"/>
  <c r="R17" i="1"/>
  <c r="T22" i="1"/>
  <c r="T30" i="1"/>
  <c r="T38" i="1"/>
  <c r="T48" i="1"/>
  <c r="T56" i="1"/>
  <c r="T64" i="1"/>
  <c r="R41" i="1"/>
  <c r="R25" i="1"/>
  <c r="R6" i="1"/>
  <c r="R62" i="1"/>
  <c r="R54" i="1"/>
  <c r="R46" i="1"/>
  <c r="R38" i="1"/>
  <c r="R30" i="1"/>
  <c r="R22" i="1"/>
  <c r="R14" i="1"/>
  <c r="T7" i="1"/>
  <c r="T9" i="1"/>
  <c r="T11" i="1"/>
  <c r="T15" i="1"/>
  <c r="T17" i="1"/>
  <c r="T19" i="1"/>
  <c r="T23" i="1"/>
  <c r="T25" i="1"/>
  <c r="T27" i="1"/>
  <c r="T31" i="1"/>
  <c r="T33" i="1"/>
  <c r="T35" i="1"/>
  <c r="T39" i="1"/>
  <c r="T41" i="1"/>
  <c r="T43" i="1"/>
  <c r="T47" i="1"/>
  <c r="T49" i="1"/>
  <c r="T51" i="1"/>
  <c r="T55" i="1"/>
  <c r="T57" i="1"/>
  <c r="T59" i="1"/>
  <c r="T63" i="1"/>
  <c r="R21" i="1"/>
  <c r="R53" i="1"/>
  <c r="R45" i="1"/>
  <c r="R37" i="1"/>
  <c r="R13" i="1"/>
  <c r="R61" i="1"/>
  <c r="R29" i="1"/>
  <c r="R5" i="1"/>
  <c r="R64" i="1"/>
  <c r="R56" i="1"/>
  <c r="R48" i="1"/>
  <c r="R40" i="1"/>
  <c r="R32" i="1"/>
  <c r="R24" i="1"/>
  <c r="R16" i="1"/>
  <c r="R8" i="1"/>
  <c r="R63" i="1"/>
  <c r="R55" i="1"/>
  <c r="R47" i="1"/>
  <c r="R39" i="1"/>
  <c r="R31" i="1"/>
  <c r="R23" i="1"/>
  <c r="R15" i="1"/>
  <c r="X31" i="5" l="1"/>
  <c r="Y31" i="5" s="1"/>
  <c r="X27" i="5"/>
  <c r="Y27" i="5" s="1"/>
  <c r="X63" i="5"/>
  <c r="X18" i="5"/>
  <c r="Y18" i="5" s="1"/>
  <c r="X53" i="5"/>
  <c r="X20" i="5"/>
  <c r="Y20" i="5" s="1"/>
  <c r="X39" i="5"/>
  <c r="X43" i="5"/>
  <c r="Y43" i="5" s="1"/>
  <c r="X8" i="5"/>
  <c r="Y8" i="5" s="1"/>
  <c r="X11" i="5"/>
  <c r="Y11" i="5" s="1"/>
  <c r="X21" i="5"/>
  <c r="Y21" i="5" s="1"/>
  <c r="X42" i="5"/>
  <c r="Y42" i="5" s="1"/>
  <c r="X12" i="5"/>
  <c r="Y12" i="5" s="1"/>
  <c r="X24" i="5"/>
  <c r="Y24" i="5" s="1"/>
  <c r="X62" i="5"/>
  <c r="Y62" i="5" s="1"/>
  <c r="X64" i="5"/>
  <c r="Y64" i="5" s="1"/>
  <c r="X22" i="5"/>
  <c r="Y22" i="5" s="1"/>
  <c r="X40" i="5"/>
  <c r="Y40" i="5" s="1"/>
  <c r="X47" i="5"/>
  <c r="Y47" i="5" s="1"/>
  <c r="X51" i="5"/>
  <c r="Y51" i="5" s="1"/>
  <c r="X49" i="5"/>
  <c r="Y49" i="5" s="1"/>
  <c r="X54" i="5"/>
  <c r="Y54" i="5" s="1"/>
  <c r="X57" i="5"/>
  <c r="Y57" i="5" s="1"/>
  <c r="X38" i="5"/>
  <c r="Y38" i="5" s="1"/>
  <c r="X26" i="5"/>
  <c r="Y26" i="5" s="1"/>
  <c r="X10" i="5"/>
  <c r="Y10" i="5" s="1"/>
  <c r="X44" i="5"/>
  <c r="Y44" i="5" s="1"/>
  <c r="X32" i="5"/>
  <c r="Y32" i="5" s="1"/>
  <c r="X25" i="5"/>
  <c r="Y25" i="5" s="1"/>
  <c r="X34" i="5"/>
  <c r="Y34" i="5" s="1"/>
  <c r="X28" i="5"/>
  <c r="Y28" i="5" s="1"/>
  <c r="X29" i="5"/>
  <c r="Y29" i="5" s="1"/>
  <c r="X6" i="5"/>
  <c r="Y6" i="5" s="1"/>
  <c r="X33" i="5"/>
  <c r="Y33" i="5" s="1"/>
  <c r="X7" i="5"/>
  <c r="Y7" i="5" s="1"/>
  <c r="X58" i="5"/>
  <c r="Y58" i="5" s="1"/>
  <c r="X48" i="5"/>
  <c r="Y48" i="5" s="1"/>
  <c r="X37" i="5"/>
  <c r="Y37" i="5" s="1"/>
  <c r="X35" i="5"/>
  <c r="Y35" i="5" s="1"/>
  <c r="X36" i="5"/>
  <c r="Y36" i="5" s="1"/>
  <c r="X15" i="5"/>
  <c r="Y15" i="5" s="1"/>
  <c r="X30" i="5"/>
  <c r="Y30" i="5" s="1"/>
  <c r="X50" i="5"/>
  <c r="Y50" i="5" s="1"/>
  <c r="X60" i="5"/>
  <c r="Y60" i="5" s="1"/>
  <c r="X9" i="5"/>
  <c r="Y9" i="5" s="1"/>
  <c r="X52" i="5"/>
  <c r="Y52" i="5" s="1"/>
  <c r="X5" i="5"/>
  <c r="X13" i="5"/>
  <c r="Y13" i="5" s="1"/>
  <c r="X45" i="5"/>
  <c r="Y45" i="5" s="1"/>
  <c r="X61" i="5"/>
  <c r="Y61" i="5" s="1"/>
  <c r="X23" i="5"/>
  <c r="X19" i="5"/>
  <c r="Y19" i="5" s="1"/>
  <c r="X17" i="5"/>
  <c r="Y17" i="5" s="1"/>
  <c r="X16" i="5"/>
  <c r="Y16" i="5" s="1"/>
  <c r="X59" i="5"/>
  <c r="Y59" i="5" s="1"/>
  <c r="X14" i="5"/>
  <c r="Y14" i="5" s="1"/>
  <c r="X46" i="5"/>
  <c r="Y46" i="5" s="1"/>
  <c r="X55" i="5"/>
  <c r="Y55" i="5" s="1"/>
  <c r="X41" i="5"/>
  <c r="Y41" i="5" s="1"/>
  <c r="X56" i="5"/>
  <c r="Y56" i="5" s="1"/>
  <c r="Y63" i="5"/>
  <c r="Y53" i="5"/>
  <c r="Y39" i="5"/>
  <c r="Y5" i="5"/>
  <c r="Y23" i="5"/>
  <c r="U8" i="1"/>
  <c r="V8" i="1" s="1"/>
  <c r="U16" i="1"/>
  <c r="U62" i="1"/>
  <c r="V62" i="1" s="1"/>
  <c r="U41" i="1"/>
  <c r="V41" i="1" s="1"/>
  <c r="U35" i="1"/>
  <c r="V35" i="1" s="1"/>
  <c r="U47" i="1"/>
  <c r="V47" i="1" s="1"/>
  <c r="U22" i="1"/>
  <c r="V22" i="1" s="1"/>
  <c r="U36" i="1"/>
  <c r="V36" i="1" s="1"/>
  <c r="U21" i="1"/>
  <c r="V21" i="1" s="1"/>
  <c r="U25" i="1"/>
  <c r="V25" i="1" s="1"/>
  <c r="U54" i="1"/>
  <c r="V54" i="1" s="1"/>
  <c r="U55" i="1"/>
  <c r="V55" i="1" s="1"/>
  <c r="U43" i="1"/>
  <c r="V43" i="1" s="1"/>
  <c r="U32" i="1"/>
  <c r="V32" i="1" s="1"/>
  <c r="U34" i="1"/>
  <c r="V34" i="1" s="1"/>
  <c r="U11" i="1"/>
  <c r="V11" i="1" s="1"/>
  <c r="U17" i="1"/>
  <c r="V17" i="1" s="1"/>
  <c r="U42" i="1"/>
  <c r="V42" i="1" s="1"/>
  <c r="U31" i="1"/>
  <c r="V31" i="1" s="1"/>
  <c r="U26" i="1"/>
  <c r="V26" i="1" s="1"/>
  <c r="U49" i="1"/>
  <c r="V49" i="1" s="1"/>
  <c r="U27" i="1"/>
  <c r="V27" i="1" s="1"/>
  <c r="U30" i="1"/>
  <c r="V30" i="1" s="1"/>
  <c r="U46" i="1"/>
  <c r="V46" i="1" s="1"/>
  <c r="U10" i="1"/>
  <c r="V10" i="1" s="1"/>
  <c r="U13" i="1"/>
  <c r="V13" i="1" s="1"/>
  <c r="U45" i="1"/>
  <c r="V45" i="1" s="1"/>
  <c r="U57" i="1"/>
  <c r="V57" i="1" s="1"/>
  <c r="U28" i="1"/>
  <c r="V28" i="1" s="1"/>
  <c r="U56" i="1"/>
  <c r="V56" i="1" s="1"/>
  <c r="U39" i="1"/>
  <c r="V39" i="1" s="1"/>
  <c r="U20" i="1"/>
  <c r="V20" i="1" s="1"/>
  <c r="U59" i="1"/>
  <c r="V59" i="1" s="1"/>
  <c r="U5" i="1"/>
  <c r="V5" i="1" s="1"/>
  <c r="U53" i="1"/>
  <c r="V53" i="1" s="1"/>
  <c r="U63" i="1"/>
  <c r="V63" i="1" s="1"/>
  <c r="U14" i="1"/>
  <c r="V14" i="1" s="1"/>
  <c r="U24" i="1"/>
  <c r="V24" i="1" s="1"/>
  <c r="U15" i="1"/>
  <c r="V15" i="1" s="1"/>
  <c r="U52" i="1"/>
  <c r="V52" i="1" s="1"/>
  <c r="U7" i="1"/>
  <c r="V7" i="1" s="1"/>
  <c r="U23" i="1"/>
  <c r="V23" i="1" s="1"/>
  <c r="U40" i="1"/>
  <c r="V40" i="1" s="1"/>
  <c r="U58" i="1"/>
  <c r="V58" i="1" s="1"/>
  <c r="U51" i="1"/>
  <c r="V51" i="1" s="1"/>
  <c r="U6" i="1"/>
  <c r="V6" i="1" s="1"/>
  <c r="U18" i="1"/>
  <c r="V18" i="1" s="1"/>
  <c r="U61" i="1"/>
  <c r="V61" i="1" s="1"/>
  <c r="U50" i="1"/>
  <c r="V50" i="1" s="1"/>
  <c r="U60" i="1"/>
  <c r="V60" i="1" s="1"/>
  <c r="U33" i="1"/>
  <c r="V33" i="1" s="1"/>
  <c r="U44" i="1"/>
  <c r="V44" i="1" s="1"/>
  <c r="U38" i="1"/>
  <c r="V38" i="1" s="1"/>
  <c r="U19" i="1"/>
  <c r="V19" i="1" s="1"/>
  <c r="U12" i="1"/>
  <c r="V12" i="1" s="1"/>
  <c r="U64" i="1"/>
  <c r="V64" i="1" s="1"/>
  <c r="U48" i="1"/>
  <c r="V48" i="1" s="1"/>
  <c r="U29" i="1"/>
  <c r="V29" i="1" s="1"/>
  <c r="U37" i="1"/>
  <c r="V37" i="1" s="1"/>
  <c r="U9" i="1"/>
  <c r="V9" i="1" s="1"/>
  <c r="V16" i="1"/>
  <c r="Y3" i="5" l="1"/>
  <c r="Y2" i="5"/>
  <c r="V3" i="1"/>
  <c r="V2" i="1"/>
</calcChain>
</file>

<file path=xl/sharedStrings.xml><?xml version="1.0" encoding="utf-8"?>
<sst xmlns="http://schemas.openxmlformats.org/spreadsheetml/2006/main" count="2138" uniqueCount="687">
  <si>
    <t>ID</t>
  </si>
  <si>
    <t>timestamp</t>
  </si>
  <si>
    <t>Mérkőzés szám</t>
  </si>
  <si>
    <t>Kiosztott sárga</t>
  </si>
  <si>
    <t>Kiállítás</t>
  </si>
  <si>
    <t>dr. Altorjay Áron Gellért</t>
  </si>
  <si>
    <t>Andó-Szabó Sándor</t>
  </si>
  <si>
    <t>Antal Péter</t>
  </si>
  <si>
    <t>Bana Gergely</t>
  </si>
  <si>
    <t>Berke Balázs</t>
  </si>
  <si>
    <t>Bognár Tamás</t>
  </si>
  <si>
    <t>Borbás Bottyán Aurél</t>
  </si>
  <si>
    <t>Büki Gábor</t>
  </si>
  <si>
    <t>dr. Csonka Bence</t>
  </si>
  <si>
    <t>Derdák Marcell</t>
  </si>
  <si>
    <t>Dobai János</t>
  </si>
  <si>
    <t>dr. Dolnegó Bálint</t>
  </si>
  <si>
    <t>Dombi Olivér</t>
  </si>
  <si>
    <t>Ducsai József</t>
  </si>
  <si>
    <t>Farkas Ádám</t>
  </si>
  <si>
    <t>Farkas Tibor</t>
  </si>
  <si>
    <t>Fehérvári Patrik</t>
  </si>
  <si>
    <t>Gaál Ákos</t>
  </si>
  <si>
    <t>Gál Péter</t>
  </si>
  <si>
    <t>Gáspár András</t>
  </si>
  <si>
    <t>Hanyecz Bence</t>
  </si>
  <si>
    <t>ifj. Hartung Vilmos</t>
  </si>
  <si>
    <t>Holczbauer Flórián</t>
  </si>
  <si>
    <t>Horváth Tibor</t>
  </si>
  <si>
    <t>Iványi Gábor</t>
  </si>
  <si>
    <t>Jakab Árpád</t>
  </si>
  <si>
    <t>Juhász Bálint (Győr)</t>
  </si>
  <si>
    <t>Juhász Dávid</t>
  </si>
  <si>
    <t>Kakuk Szabolcs</t>
  </si>
  <si>
    <t>Káprály Mihály</t>
  </si>
  <si>
    <t>Karakó Ferenc</t>
  </si>
  <si>
    <t>Katona Balázs</t>
  </si>
  <si>
    <t>Kovács Gábor Péter</t>
  </si>
  <si>
    <t>Kovács Imre</t>
  </si>
  <si>
    <t>Kovács J. Zoltán</t>
  </si>
  <si>
    <t>Kulcsár Katalin</t>
  </si>
  <si>
    <t>Leél-Őssy Ádám</t>
  </si>
  <si>
    <t>Lovas László</t>
  </si>
  <si>
    <t>Maml Zoltán</t>
  </si>
  <si>
    <t>Molnár Attila</t>
  </si>
  <si>
    <t>Móri Tamás</t>
  </si>
  <si>
    <t>Nagy Norbert</t>
  </si>
  <si>
    <t>Nagy Róbert</t>
  </si>
  <si>
    <t>Nazsa Tamás</t>
  </si>
  <si>
    <t>Németh Ádám László</t>
  </si>
  <si>
    <t>Németh Gergely</t>
  </si>
  <si>
    <t>Nyekita Benjamin</t>
  </si>
  <si>
    <t>Pillók Ádám</t>
  </si>
  <si>
    <t>Pintér Csaba</t>
  </si>
  <si>
    <t>Práth Dávid</t>
  </si>
  <si>
    <t>Radványi Ádám</t>
  </si>
  <si>
    <t>Rúsz Márton</t>
  </si>
  <si>
    <t>Sándor Csaba</t>
  </si>
  <si>
    <t>Sipos Katalin</t>
  </si>
  <si>
    <t>Sveda Marcell</t>
  </si>
  <si>
    <t>Szabó II. Péter</t>
  </si>
  <si>
    <t>Szalai László</t>
  </si>
  <si>
    <t>Szántó Simon Péter</t>
  </si>
  <si>
    <t>Szigetvári Márk</t>
  </si>
  <si>
    <t>Szilasi Szabolcs</t>
  </si>
  <si>
    <t>Pont(sárgalap+2kiállítás)</t>
  </si>
  <si>
    <t>Játékvezető_id</t>
  </si>
  <si>
    <t>2022/23</t>
  </si>
  <si>
    <t>Row Labels</t>
  </si>
  <si>
    <t>Grand Total</t>
  </si>
  <si>
    <t>Count of Pont(sárgalap+2kiállítás)</t>
  </si>
  <si>
    <t>Count of Mérkőzés szám</t>
  </si>
  <si>
    <t>Count of Kiosztott sárga</t>
  </si>
  <si>
    <t>Count of Kiállítás</t>
  </si>
  <si>
    <t>Y0&lt;--legtapasztalatabb bíró?</t>
  </si>
  <si>
    <t>irány</t>
  </si>
  <si>
    <t>Azonosító:</t>
  </si>
  <si>
    <t>Objektumok:</t>
  </si>
  <si>
    <t>Attribútumok:</t>
  </si>
  <si>
    <t>Lépcsôk:</t>
  </si>
  <si>
    <t>Eltolás:</t>
  </si>
  <si>
    <t>Leírás:</t>
  </si>
  <si>
    <t>COCO Y0: 3704469</t>
  </si>
  <si>
    <t>Rangsor</t>
  </si>
  <si>
    <t>X(A1)</t>
  </si>
  <si>
    <t>X(A2)</t>
  </si>
  <si>
    <t>X(A3)</t>
  </si>
  <si>
    <t>X(A4)</t>
  </si>
  <si>
    <t>Y(A5)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</si>
  <si>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</si>
  <si>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</si>
  <si>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</si>
  <si>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</si>
  <si>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</si>
  <si>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</si>
  <si>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</si>
  <si>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</si>
  <si>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</si>
  <si>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</si>
  <si>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</si>
  <si>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</si>
  <si>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</si>
  <si>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</si>
  <si>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</si>
  <si>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</si>
  <si>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</si>
  <si>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</si>
  <si>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</si>
  <si>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</si>
  <si>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</si>
  <si>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</si>
  <si>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</si>
  <si>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</si>
  <si>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</si>
  <si>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</si>
  <si>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</si>
  <si>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</si>
  <si>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</si>
  <si>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</si>
  <si>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</si>
  <si>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</si>
  <si>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</si>
  <si>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</si>
  <si>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</si>
  <si>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</si>
  <si>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</si>
  <si>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</si>
  <si>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</si>
  <si>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</si>
  <si>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</si>
  <si>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</si>
  <si>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</si>
  <si>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</si>
  <si>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</si>
  <si>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</si>
  <si>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</si>
  <si>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</si>
  <si>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</si>
  <si>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</si>
  <si>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</si>
  <si>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</si>
  <si>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</si>
  <si>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</si>
  <si>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</si>
  <si>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</si>
  <si>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</si>
  <si>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</si>
  <si>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</si>
  <si>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</si>
  <si>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Lépcsôk(1)</t>
  </si>
  <si>
    <t>S1</t>
  </si>
  <si>
    <t>(60+59)/(2)=59.5</t>
  </si>
  <si>
    <t>(59+1000035.2)/(2)=500047.1</t>
  </si>
  <si>
    <t>(59+59)/(2)=59</t>
  </si>
  <si>
    <t>(999972.3+59)/(2)=500015.6</t>
  </si>
  <si>
    <t>S2</t>
  </si>
  <si>
    <t>(59+58)/(2)=58.5</t>
  </si>
  <si>
    <t>(58+1000035.2)/(2)=500046.6</t>
  </si>
  <si>
    <t>(58+58)/(2)=58</t>
  </si>
  <si>
    <t>(999971.3+58)/(2)=500014.6</t>
  </si>
  <si>
    <t>S3</t>
  </si>
  <si>
    <t>(58+57)/(2)=57.5</t>
  </si>
  <si>
    <t>(57+1000035.2)/(2)=500046.1</t>
  </si>
  <si>
    <t>(57+57)/(2)=57</t>
  </si>
  <si>
    <t>(999899.3+57)/(2)=499978.15</t>
  </si>
  <si>
    <t>S4</t>
  </si>
  <si>
    <t>(57+56)/(2)=56.5</t>
  </si>
  <si>
    <t>(56+1000035.2)/(2)=500045.6</t>
  </si>
  <si>
    <t>(56+56)/(2)=56</t>
  </si>
  <si>
    <t>(999881.3+56)/(2)=499968.65</t>
  </si>
  <si>
    <t>S5</t>
  </si>
  <si>
    <t>(56+55)/(2)=55.5</t>
  </si>
  <si>
    <t>(55+1000035.2)/(2)=500045.1</t>
  </si>
  <si>
    <t>(55+55)/(2)=55</t>
  </si>
  <si>
    <t>(999833.3+55)/(2)=499944.15</t>
  </si>
  <si>
    <t>S6</t>
  </si>
  <si>
    <t>(55+54)/(2)=54.5</t>
  </si>
  <si>
    <t>(54+1000025.2)/(2)=500039.6</t>
  </si>
  <si>
    <t>(54+54)/(2)=54</t>
  </si>
  <si>
    <t>(999832.3+54)/(2)=499943.15</t>
  </si>
  <si>
    <t>S7</t>
  </si>
  <si>
    <t>(54+53)/(2)=53.5</t>
  </si>
  <si>
    <t>(53+1000025.2)/(2)=500039.1</t>
  </si>
  <si>
    <t>(53+53)/(2)=53</t>
  </si>
  <si>
    <t>(999831.3+53)/(2)=499942.15</t>
  </si>
  <si>
    <t>S8</t>
  </si>
  <si>
    <t>(52+52)/(2)=52</t>
  </si>
  <si>
    <t>(52+1000025.2)/(2)=500038.6</t>
  </si>
  <si>
    <t>(999830.3+52)/(2)=499941.15</t>
  </si>
  <si>
    <t>S9</t>
  </si>
  <si>
    <t>(51+51)/(2)=51</t>
  </si>
  <si>
    <t>(51+1000025.2)/(2)=500038.1</t>
  </si>
  <si>
    <t>(999829.3+51)/(2)=499940.15</t>
  </si>
  <si>
    <t>S10</t>
  </si>
  <si>
    <t>(50+50)/(2)=50</t>
  </si>
  <si>
    <t>(50+1000025.2)/(2)=500037.6</t>
  </si>
  <si>
    <t>(999828.3+50)/(2)=499939.15</t>
  </si>
  <si>
    <t>S11</t>
  </si>
  <si>
    <t>(49+49)/(2)=49</t>
  </si>
  <si>
    <t>(49+1000025.2)/(2)=500037.1</t>
  </si>
  <si>
    <t>(999827.3+49)/(2)=499938.15</t>
  </si>
  <si>
    <t>S12</t>
  </si>
  <si>
    <t>(48+48)/(2)=48</t>
  </si>
  <si>
    <t>(48+1000025.2)/(2)=500036.6</t>
  </si>
  <si>
    <t>(999817.3+48)/(2)=499932.65</t>
  </si>
  <si>
    <t>S13</t>
  </si>
  <si>
    <t>(47+47)/(2)=47</t>
  </si>
  <si>
    <t>(47+1000025.2)/(2)=500036.1</t>
  </si>
  <si>
    <t>(999816.3+47)/(2)=499931.65</t>
  </si>
  <si>
    <t>S14</t>
  </si>
  <si>
    <t>(46+46)/(2)=46</t>
  </si>
  <si>
    <t>(46+1000025.2)/(2)=500035.6</t>
  </si>
  <si>
    <t>(999815.3+46)/(2)=499930.65</t>
  </si>
  <si>
    <t>S15</t>
  </si>
  <si>
    <t>(45+45)/(2)=45</t>
  </si>
  <si>
    <t>(45+1000025.2)/(2)=500035.1</t>
  </si>
  <si>
    <t>(999814.3+45)/(2)=499929.65</t>
  </si>
  <si>
    <t>S16</t>
  </si>
  <si>
    <t>(44+44)/(2)=44</t>
  </si>
  <si>
    <t>(44+1000015.2)/(2)=500029.6</t>
  </si>
  <si>
    <t>(999813.3+44)/(2)=499928.65</t>
  </si>
  <si>
    <t>S17</t>
  </si>
  <si>
    <t>(43+43)/(2)=43</t>
  </si>
  <si>
    <t>(43+1000015.2)/(2)=500029.1</t>
  </si>
  <si>
    <t>(999812.3+43)/(2)=499927.65</t>
  </si>
  <si>
    <t>S18</t>
  </si>
  <si>
    <t>(42+42)/(2)=42</t>
  </si>
  <si>
    <t>(42+1000015.2)/(2)=500028.6</t>
  </si>
  <si>
    <t>(999811.3+42)/(2)=499926.65</t>
  </si>
  <si>
    <t>S19</t>
  </si>
  <si>
    <t>(41+41)/(2)=41</t>
  </si>
  <si>
    <t>(41+1000015.2)/(2)=500028.1</t>
  </si>
  <si>
    <t>(999810.3+41)/(2)=499925.65</t>
  </si>
  <si>
    <t>S20</t>
  </si>
  <si>
    <t>(40+40)/(2)=40</t>
  </si>
  <si>
    <t>(40+1000015.2)/(2)=500027.6</t>
  </si>
  <si>
    <t>(999809.3+40)/(2)=499924.65</t>
  </si>
  <si>
    <t>S21</t>
  </si>
  <si>
    <t>(39+39)/(2)=39</t>
  </si>
  <si>
    <t>(39+1000015.2)/(2)=500027.1</t>
  </si>
  <si>
    <t>(999808.3+39)/(2)=499923.65</t>
  </si>
  <si>
    <t>S22</t>
  </si>
  <si>
    <t>(38+38)/(2)=38</t>
  </si>
  <si>
    <t>(38+1000015.2)/(2)=500026.6</t>
  </si>
  <si>
    <t>(999807.3+38)/(2)=499922.65</t>
  </si>
  <si>
    <t>S23</t>
  </si>
  <si>
    <t>(37+37)/(2)=37</t>
  </si>
  <si>
    <t>(37+1000015.2)/(2)=500026.1</t>
  </si>
  <si>
    <t>(999806.3+37)/(2)=499921.65</t>
  </si>
  <si>
    <t>S24</t>
  </si>
  <si>
    <t>(36+36)/(2)=36</t>
  </si>
  <si>
    <t>(36+1000015.2)/(2)=500025.6</t>
  </si>
  <si>
    <t>(999805.3+36)/(2)=499920.65</t>
  </si>
  <si>
    <t>S25</t>
  </si>
  <si>
    <t>(35+35)/(2)=35</t>
  </si>
  <si>
    <t>(35+1000005.3)/(2)=500020.1</t>
  </si>
  <si>
    <t>(999804.3+35)/(2)=499919.65</t>
  </si>
  <si>
    <t>S26</t>
  </si>
  <si>
    <t>(34+34)/(2)=34</t>
  </si>
  <si>
    <t>(34+1000005.3)/(2)=500019.6</t>
  </si>
  <si>
    <t>(999803.3+34)/(2)=499918.65</t>
  </si>
  <si>
    <t>S27</t>
  </si>
  <si>
    <t>(33+33)/(2)=33</t>
  </si>
  <si>
    <t>(33+1000005.3)/(2)=500019.1</t>
  </si>
  <si>
    <t>(999802.3+33)/(2)=499917.65</t>
  </si>
  <si>
    <t>S28</t>
  </si>
  <si>
    <t>(32+32)/(2)=32</t>
  </si>
  <si>
    <t>(32+1000005.3)/(2)=500018.6</t>
  </si>
  <si>
    <t>(999801.3+32)/(2)=499916.65</t>
  </si>
  <si>
    <t>S29</t>
  </si>
  <si>
    <t>(31+31)/(2)=31</t>
  </si>
  <si>
    <t>(31+1000005.3)/(2)=500018.1</t>
  </si>
  <si>
    <t>(999800.3+31)/(2)=499915.65</t>
  </si>
  <si>
    <t>S30</t>
  </si>
  <si>
    <t>(30+30)/(2)=30</t>
  </si>
  <si>
    <t>(30+1000005.3)/(2)=500017.6</t>
  </si>
  <si>
    <t>(999799.3+30)/(2)=499914.65</t>
  </si>
  <si>
    <t>S31</t>
  </si>
  <si>
    <t>(29+29)/(2)=29</t>
  </si>
  <si>
    <t>(29+1000005.3)/(2)=500017.1</t>
  </si>
  <si>
    <t>(999798.3+29)/(2)=499913.65</t>
  </si>
  <si>
    <t>S32</t>
  </si>
  <si>
    <t>(28+28)/(2)=28</t>
  </si>
  <si>
    <t>(28+1000005.3)/(2)=500016.6</t>
  </si>
  <si>
    <t>(999797.3+28)/(2)=499912.65</t>
  </si>
  <si>
    <t>S33</t>
  </si>
  <si>
    <t>(27+27)/(2)=27</t>
  </si>
  <si>
    <t>(27+1000005.3)/(2)=500016.1</t>
  </si>
  <si>
    <t>(999796.3+27)/(2)=499911.65</t>
  </si>
  <si>
    <t>S34</t>
  </si>
  <si>
    <t>(26+26)/(2)=26</t>
  </si>
  <si>
    <t>(26+1000005.3)/(2)=500015.6</t>
  </si>
  <si>
    <t>(999795.3+26)/(2)=499910.65</t>
  </si>
  <si>
    <t>S35</t>
  </si>
  <si>
    <t>(25+25)/(2)=25</t>
  </si>
  <si>
    <t>(25+1000005.3)/(2)=500015.1</t>
  </si>
  <si>
    <t>(999794.3+25)/(2)=499909.65</t>
  </si>
  <si>
    <t>S36</t>
  </si>
  <si>
    <t>(24+24)/(2)=24</t>
  </si>
  <si>
    <t>(24+999995.3)/(2)=500009.6</t>
  </si>
  <si>
    <t>(999793.3+24)/(2)=499908.65</t>
  </si>
  <si>
    <t>S37</t>
  </si>
  <si>
    <t>(23+23)/(2)=23</t>
  </si>
  <si>
    <t>(23+999995.3)/(2)=500009.1</t>
  </si>
  <si>
    <t>(999792.3+23)/(2)=499907.65</t>
  </si>
  <si>
    <t>S38</t>
  </si>
  <si>
    <t>(22+22)/(2)=22</t>
  </si>
  <si>
    <t>(22+999995.3)/(2)=500008.6</t>
  </si>
  <si>
    <t>(999791.3+22)/(2)=499906.65</t>
  </si>
  <si>
    <t>S39</t>
  </si>
  <si>
    <t>(21+21)/(2)=21</t>
  </si>
  <si>
    <t>(21+999995.3)/(2)=500008.1</t>
  </si>
  <si>
    <t>(999790.3+21)/(2)=499905.65</t>
  </si>
  <si>
    <t>S40</t>
  </si>
  <si>
    <t>(20+20)/(2)=20</t>
  </si>
  <si>
    <t>(20+999995.3)/(2)=500007.6</t>
  </si>
  <si>
    <t>(999789.3+20)/(2)=499904.65</t>
  </si>
  <si>
    <t>S41</t>
  </si>
  <si>
    <t>(19+19)/(2)=19</t>
  </si>
  <si>
    <t>(19+999995.3)/(2)=500007.15</t>
  </si>
  <si>
    <t>(999788.3+19)/(2)=499903.65</t>
  </si>
  <si>
    <t>S42</t>
  </si>
  <si>
    <t>(18+18)/(2)=18</t>
  </si>
  <si>
    <t>(18+999995.3)/(2)=500006.65</t>
  </si>
  <si>
    <t>(999787.3+18)/(2)=499902.65</t>
  </si>
  <si>
    <t>S43</t>
  </si>
  <si>
    <t>(17+17)/(2)=17</t>
  </si>
  <si>
    <t>(17+999995.3)/(2)=500006.15</t>
  </si>
  <si>
    <t>(999786.3+17)/(2)=499901.65</t>
  </si>
  <si>
    <t>S44</t>
  </si>
  <si>
    <t>(16+16)/(2)=16</t>
  </si>
  <si>
    <t>(16+999995.3)/(2)=500005.65</t>
  </si>
  <si>
    <t>(999785.3+16)/(2)=499900.65</t>
  </si>
  <si>
    <t>S45</t>
  </si>
  <si>
    <t>(15+15)/(2)=15</t>
  </si>
  <si>
    <t>(15+999995.3)/(2)=500005.15</t>
  </si>
  <si>
    <t>(999784.3+15)/(2)=499899.65</t>
  </si>
  <si>
    <t>S46</t>
  </si>
  <si>
    <t>(14+14)/(2)=14</t>
  </si>
  <si>
    <t>(14+999985.3)/(2)=499999.65</t>
  </si>
  <si>
    <t>(999783.3+14)/(2)=499898.65</t>
  </si>
  <si>
    <t>S47</t>
  </si>
  <si>
    <t>(13+13)/(2)=13</t>
  </si>
  <si>
    <t>(13+999985.3)/(2)=499999.15</t>
  </si>
  <si>
    <t>(999782.3+13)/(2)=499897.65</t>
  </si>
  <si>
    <t>S48</t>
  </si>
  <si>
    <t>(12+12)/(2)=12</t>
  </si>
  <si>
    <t>(12+999985.3)/(2)=499998.65</t>
  </si>
  <si>
    <t>(999781.3+12)/(2)=499896.65</t>
  </si>
  <si>
    <t>S49</t>
  </si>
  <si>
    <t>(11+11)/(2)=11</t>
  </si>
  <si>
    <t>(11+999985.3)/(2)=499998.15</t>
  </si>
  <si>
    <t>(999780.3+11)/(2)=499895.65</t>
  </si>
  <si>
    <t>S50</t>
  </si>
  <si>
    <t>(10+10)/(2)=10</t>
  </si>
  <si>
    <t>(10+999985.3)/(2)=499997.65</t>
  </si>
  <si>
    <t>(999779.3+10)/(2)=499894.65</t>
  </si>
  <si>
    <t>S51</t>
  </si>
  <si>
    <t>(9+9)/(2)=9</t>
  </si>
  <si>
    <t>(9+999984.3)/(2)=499996.65</t>
  </si>
  <si>
    <t>(999778.3+9)/(2)=499893.65</t>
  </si>
  <si>
    <t>S52</t>
  </si>
  <si>
    <t>(8+8)/(2)=8</t>
  </si>
  <si>
    <t>(8+999983.3)/(2)=499995.65</t>
  </si>
  <si>
    <t>(999777.3+8)/(2)=499892.65</t>
  </si>
  <si>
    <t>S53</t>
  </si>
  <si>
    <t>(7+7)/(2)=7</t>
  </si>
  <si>
    <t>(7+999982.3)/(2)=499994.65</t>
  </si>
  <si>
    <t>(999776.3+7)/(2)=499891.65</t>
  </si>
  <si>
    <t>S54</t>
  </si>
  <si>
    <t>(6+6)/(2)=6</t>
  </si>
  <si>
    <t>(6+999981.3)/(2)=499993.65</t>
  </si>
  <si>
    <t>(999775.3+6)/(2)=499890.65</t>
  </si>
  <si>
    <t>S55</t>
  </si>
  <si>
    <t>(5+5)/(2)=5</t>
  </si>
  <si>
    <t>(5+999980.3)/(2)=499992.65</t>
  </si>
  <si>
    <t>(999774.3+5)/(2)=499889.65</t>
  </si>
  <si>
    <t>S56</t>
  </si>
  <si>
    <t>(4+4)/(2)=4</t>
  </si>
  <si>
    <t>(4+999979.3)/(2)=499991.65</t>
  </si>
  <si>
    <t>(999773.3+4)/(2)=499888.65</t>
  </si>
  <si>
    <t>S57</t>
  </si>
  <si>
    <t>(3+3)/(2)=3</t>
  </si>
  <si>
    <t>(3+999978.3)/(2)=499990.65</t>
  </si>
  <si>
    <t>(999772.3+3)/(2)=499887.65</t>
  </si>
  <si>
    <t>S58</t>
  </si>
  <si>
    <t>(2+2)/(2)=2</t>
  </si>
  <si>
    <t>(2+999977.3)/(2)=499989.65</t>
  </si>
  <si>
    <t>(999771.3+2)/(2)=499886.65</t>
  </si>
  <si>
    <t>S59</t>
  </si>
  <si>
    <t>(1+1)/(2)=1</t>
  </si>
  <si>
    <t>(1+999976.3)/(2)=499988.65</t>
  </si>
  <si>
    <t>(999770.3+1)/(2)=499885.65</t>
  </si>
  <si>
    <t>S60</t>
  </si>
  <si>
    <t>(0+0)/(2)=0</t>
  </si>
  <si>
    <t>(0+999975.3)/(2)=499987.65</t>
  </si>
  <si>
    <t>(999769.3+0)/(2)=499884.65</t>
  </si>
  <si>
    <t>Lépcsôk(2)</t>
  </si>
  <si>
    <t>COCO:Y0</t>
  </si>
  <si>
    <t>Becslés</t>
  </si>
  <si>
    <t>Tény+0</t>
  </si>
  <si>
    <t>Delta</t>
  </si>
  <si>
    <t>Delta/Tény</t>
  </si>
  <si>
    <t>S1 összeg:</t>
  </si>
  <si>
    <t>S60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</si>
  <si>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</si>
  <si>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</si>
  <si>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</si>
  <si>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</si>
  <si>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</si>
  <si>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</si>
  <si>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</si>
  <si>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1.42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</si>
  <si>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0.09 mp (0 p)</t>
    </r>
  </si>
  <si>
    <t>lehet-e minden bíró másként egyformán szigorú/félelmetes/rendteremtő/TAPASZTALT?</t>
  </si>
  <si>
    <t>COCO Y0: 5792298</t>
  </si>
  <si>
    <t>(59+60)/(2)=59.5</t>
  </si>
  <si>
    <t>(999847.6+59)/(2)=499953.3</t>
  </si>
  <si>
    <t>(59+1000054.6)/(2)=500056.8</t>
  </si>
  <si>
    <t>(58+59)/(2)=58.5</t>
  </si>
  <si>
    <t>(999846.6+58)/(2)=499952.3</t>
  </si>
  <si>
    <t>(58+1000054.6)/(2)=500056.3</t>
  </si>
  <si>
    <t>(57+58)/(2)=57.5</t>
  </si>
  <si>
    <t>(999845.6+57)/(2)=499951.3</t>
  </si>
  <si>
    <t>(57+1000054.6)/(2)=500055.8</t>
  </si>
  <si>
    <t>(56+57)/(2)=56.5</t>
  </si>
  <si>
    <t>(999844.6+56)/(2)=499950.3</t>
  </si>
  <si>
    <t>(56+1000044.6)/(2)=500050.3</t>
  </si>
  <si>
    <t>(55+56)/(2)=55.5</t>
  </si>
  <si>
    <t>(999843.6+55)/(2)=499949.3</t>
  </si>
  <si>
    <t>(55+1000044.6)/(2)=500049.8</t>
  </si>
  <si>
    <t>(54+55)/(2)=54.5</t>
  </si>
  <si>
    <t>(999842.6+54)/(2)=499948.3</t>
  </si>
  <si>
    <t>(54+1000044.6)/(2)=500049.3</t>
  </si>
  <si>
    <t>(53+54)/(2)=53.5</t>
  </si>
  <si>
    <t>(999841.6+53)/(2)=499947.3</t>
  </si>
  <si>
    <t>(53+1000044.6)/(2)=500048.8</t>
  </si>
  <si>
    <t>(52+53)/(2)=52.5</t>
  </si>
  <si>
    <t>(999840.6+52)/(2)=499946.3</t>
  </si>
  <si>
    <t>(52+1000044.6)/(2)=500048.3</t>
  </si>
  <si>
    <t>(51+52)/(2)=51.5</t>
  </si>
  <si>
    <t>(999839.6+51)/(2)=499945.3</t>
  </si>
  <si>
    <t>(51+1000044.6)/(2)=500047.8</t>
  </si>
  <si>
    <t>(50+51)/(2)=50.5</t>
  </si>
  <si>
    <t>(999838.6+50)/(2)=499944.3</t>
  </si>
  <si>
    <t>(50+1000044.6)/(2)=500047.3</t>
  </si>
  <si>
    <t>(49+50)/(2)=49.5</t>
  </si>
  <si>
    <t>(999837.6+49)/(2)=499943.3</t>
  </si>
  <si>
    <t>(49+1000044.6)/(2)=500046.8</t>
  </si>
  <si>
    <t>(48+49)/(2)=48.5</t>
  </si>
  <si>
    <t>(999836.6+48)/(2)=499942.3</t>
  </si>
  <si>
    <t>(48+1000044.6)/(2)=500046.3</t>
  </si>
  <si>
    <t>(47+48)/(2)=47.5</t>
  </si>
  <si>
    <t>(999835.6+47)/(2)=499941.3</t>
  </si>
  <si>
    <t>(47+1000044.6)/(2)=500045.8</t>
  </si>
  <si>
    <t>(46+47)/(2)=46.5</t>
  </si>
  <si>
    <t>(999834.6+46)/(2)=499940.3</t>
  </si>
  <si>
    <t>(46+1000034.6)/(2)=500040.3</t>
  </si>
  <si>
    <t>(45+46)/(2)=45.5</t>
  </si>
  <si>
    <t>(999833.6+45)/(2)=499939.3</t>
  </si>
  <si>
    <t>(45+1000034.6)/(2)=500039.8</t>
  </si>
  <si>
    <t>(44+45)/(2)=44.5</t>
  </si>
  <si>
    <t>(999832.6+44)/(2)=499938.3</t>
  </si>
  <si>
    <t>(44+1000034.6)/(2)=500039.3</t>
  </si>
  <si>
    <t>(43+44)/(2)=43.5</t>
  </si>
  <si>
    <t>(999831.6+43)/(2)=499937.3</t>
  </si>
  <si>
    <t>(43+1000034.6)/(2)=500038.8</t>
  </si>
  <si>
    <t>(42+43)/(2)=42.5</t>
  </si>
  <si>
    <t>(999830.6+42)/(2)=499936.3</t>
  </si>
  <si>
    <t>(42+1000034.6)/(2)=500038.3</t>
  </si>
  <si>
    <t>(41+42)/(2)=41.5</t>
  </si>
  <si>
    <t>(999829.6+41)/(2)=499935.3</t>
  </si>
  <si>
    <t>(41+1000034.6)/(2)=500037.8</t>
  </si>
  <si>
    <t>(40+41)/(2)=40.5</t>
  </si>
  <si>
    <t>(999828.6+40)/(2)=499934.3</t>
  </si>
  <si>
    <t>(40+1000034.6)/(2)=500037.3</t>
  </si>
  <si>
    <t>(39+40)/(2)=39.5</t>
  </si>
  <si>
    <t>(999827.6+39)/(2)=499933.3</t>
  </si>
  <si>
    <t>(39+1000034.6)/(2)=500036.8</t>
  </si>
  <si>
    <t>(38+39)/(2)=38.5</t>
  </si>
  <si>
    <t>(999826.6+38)/(2)=499932.3</t>
  </si>
  <si>
    <t>(38+1000034.6)/(2)=500036.3</t>
  </si>
  <si>
    <t>(37+38)/(2)=37.5</t>
  </si>
  <si>
    <t>(999825.6+37)/(2)=499931.3</t>
  </si>
  <si>
    <t>(37+1000034.6)/(2)=500035.8</t>
  </si>
  <si>
    <t>(36+37)/(2)=36.5</t>
  </si>
  <si>
    <t>(999824.6+36)/(2)=499930.3</t>
  </si>
  <si>
    <t>(36+1000024.6)/(2)=500030.3</t>
  </si>
  <si>
    <t>(35+36)/(2)=35.5</t>
  </si>
  <si>
    <t>(999823.6+35)/(2)=499929.3</t>
  </si>
  <si>
    <t>(35+1000024.6)/(2)=500029.8</t>
  </si>
  <si>
    <t>(34+35)/(2)=34.5</t>
  </si>
  <si>
    <t>(999822.6+34)/(2)=499928.3</t>
  </si>
  <si>
    <t>(34+1000024.6)/(2)=500029.3</t>
  </si>
  <si>
    <t>(33+34)/(2)=33.5</t>
  </si>
  <si>
    <t>(999821.6+33)/(2)=499927.3</t>
  </si>
  <si>
    <t>(33+1000024.6)/(2)=500028.8</t>
  </si>
  <si>
    <t>(32+33)/(2)=32.5</t>
  </si>
  <si>
    <t>(999820.6+32)/(2)=499926.3</t>
  </si>
  <si>
    <t>(32+1000024.6)/(2)=500028.3</t>
  </si>
  <si>
    <t>(31+32)/(2)=31.5</t>
  </si>
  <si>
    <t>(999819.6+31)/(2)=499925.3</t>
  </si>
  <si>
    <t>(31+1000024.6)/(2)=500027.8</t>
  </si>
  <si>
    <t>(30+31)/(2)=30.5</t>
  </si>
  <si>
    <t>(999818.6+30)/(2)=499924.3</t>
  </si>
  <si>
    <t>(30+1000024.6)/(2)=500027.3</t>
  </si>
  <si>
    <t>(29+30)/(2)=29.5</t>
  </si>
  <si>
    <t>(999817.6+29)/(2)=499923.3</t>
  </si>
  <si>
    <t>(29+1000024.6)/(2)=500026.8</t>
  </si>
  <si>
    <t>(28+29)/(2)=28.5</t>
  </si>
  <si>
    <t>(999816.6+28)/(2)=499922.3</t>
  </si>
  <si>
    <t>(28+1000024.6)/(2)=500026.3</t>
  </si>
  <si>
    <t>(27+28)/(2)=27.5</t>
  </si>
  <si>
    <t>(999815.6+27)/(2)=499921.3</t>
  </si>
  <si>
    <t>(27+1000024.6)/(2)=500025.8</t>
  </si>
  <si>
    <t>(26+27)/(2)=26.5</t>
  </si>
  <si>
    <t>(999814.6+26)/(2)=499920.3</t>
  </si>
  <si>
    <t>(26+1000014.6)/(2)=500020.3</t>
  </si>
  <si>
    <t>(25+26)/(2)=25.5</t>
  </si>
  <si>
    <t>(999813.6+25)/(2)=499919.3</t>
  </si>
  <si>
    <t>(25+1000014.6)/(2)=500019.8</t>
  </si>
  <si>
    <t>(24+25)/(2)=24.5</t>
  </si>
  <si>
    <t>(999812.6+24)/(2)=499918.3</t>
  </si>
  <si>
    <t>(24+1000014.6)/(2)=500019.3</t>
  </si>
  <si>
    <t>(23+24)/(2)=23.5</t>
  </si>
  <si>
    <t>(999811.6+23)/(2)=499917.3</t>
  </si>
  <si>
    <t>(23+1000014.6)/(2)=500018.8</t>
  </si>
  <si>
    <t>(22+23)/(2)=22.5</t>
  </si>
  <si>
    <t>(999810.6+22)/(2)=499916.3</t>
  </si>
  <si>
    <t>(22+1000014.6)/(2)=500018.3</t>
  </si>
  <si>
    <t>(21+22)/(2)=21.5</t>
  </si>
  <si>
    <t>(999809.6+21)/(2)=499915.3</t>
  </si>
  <si>
    <t>(21+1000014.6)/(2)=500017.8</t>
  </si>
  <si>
    <t>(20+21)/(2)=20.5</t>
  </si>
  <si>
    <t>(999808.6+20)/(2)=499914.3</t>
  </si>
  <si>
    <t>(20+1000013.6)/(2)=500016.8</t>
  </si>
  <si>
    <t>(19+20)/(2)=19.5</t>
  </si>
  <si>
    <t>(999807.6+19)/(2)=499913.3</t>
  </si>
  <si>
    <t>(19+1000012.6)/(2)=500015.8</t>
  </si>
  <si>
    <t>(18+19)/(2)=18.5</t>
  </si>
  <si>
    <t>(999806.6+18)/(2)=499912.3</t>
  </si>
  <si>
    <t>(18+1000011.6)/(2)=500014.8</t>
  </si>
  <si>
    <t>(17+18)/(2)=17.5</t>
  </si>
  <si>
    <t>(999805.6+17)/(2)=499911.3</t>
  </si>
  <si>
    <t>(17+1000010.6)/(2)=500013.8</t>
  </si>
  <si>
    <t>(16+17)/(2)=16.5</t>
  </si>
  <si>
    <t>(999804.6+16)/(2)=499910.3</t>
  </si>
  <si>
    <t>(16+1000009.6)/(2)=500012.8</t>
  </si>
  <si>
    <t>(15+16)/(2)=15.5</t>
  </si>
  <si>
    <t>(999803.6+15)/(2)=499909.3</t>
  </si>
  <si>
    <t>(15+1000008.6)/(2)=500011.8</t>
  </si>
  <si>
    <t>(14+15)/(2)=14.5</t>
  </si>
  <si>
    <t>(999802.6+14)/(2)=499908.3</t>
  </si>
  <si>
    <t>(14+1000007.6)/(2)=500010.8</t>
  </si>
  <si>
    <t>(13+14)/(2)=13.5</t>
  </si>
  <si>
    <t>(999801.6+13)/(2)=499907.3</t>
  </si>
  <si>
    <t>(13+1000006.6)/(2)=500009.8</t>
  </si>
  <si>
    <t>(12+13)/(2)=12.5</t>
  </si>
  <si>
    <t>(999800.6+12)/(2)=499906.3</t>
  </si>
  <si>
    <t>(12+1000005.6)/(2)=500008.8</t>
  </si>
  <si>
    <t>(11+12)/(2)=11.5</t>
  </si>
  <si>
    <t>(999799.6+11)/(2)=499905.3</t>
  </si>
  <si>
    <t>(11+1000004.6)/(2)=500007.8</t>
  </si>
  <si>
    <t>(10+11)/(2)=10.5</t>
  </si>
  <si>
    <t>(999798.6+10)/(2)=499904.3</t>
  </si>
  <si>
    <t>(10+999994.6)/(2)=500002.3</t>
  </si>
  <si>
    <t>(9+10)/(2)=9.5</t>
  </si>
  <si>
    <t>(999797.6+9)/(2)=499903.3</t>
  </si>
  <si>
    <t>(9+999993.6)/(2)=500001.3</t>
  </si>
  <si>
    <t>(8+9)/(2)=8.5</t>
  </si>
  <si>
    <t>(999796.6+8)/(2)=499902.3</t>
  </si>
  <si>
    <t>(8+999992.6)/(2)=500000.3</t>
  </si>
  <si>
    <t>(7+8)/(2)=7.5</t>
  </si>
  <si>
    <t>(999795.6+7)/(2)=499901.3</t>
  </si>
  <si>
    <t>(7+999991.6)/(2)=499999.3</t>
  </si>
  <si>
    <t>(999794.6+6)/(2)=499900.3</t>
  </si>
  <si>
    <t>(6+999990.6)/(2)=499998.3</t>
  </si>
  <si>
    <t>(999793.6+5)/(2)=499899.3</t>
  </si>
  <si>
    <t>(5+999989.6)/(2)=499997.3</t>
  </si>
  <si>
    <t>(999792.6+4)/(2)=499898.3</t>
  </si>
  <si>
    <t>(4+999988.6)/(2)=499996.3</t>
  </si>
  <si>
    <t>(999791.6+3)/(2)=499897.3</t>
  </si>
  <si>
    <t>(3+999940.6)/(2)=499971.8</t>
  </si>
  <si>
    <t>(999790.6+2)/(2)=499896.3</t>
  </si>
  <si>
    <t>(2+999922.6)/(2)=499962.3</t>
  </si>
  <si>
    <t>(999789.6+1)/(2)=499895.3</t>
  </si>
  <si>
    <t>(1+999850.6)/(2)=499925.8</t>
  </si>
  <si>
    <t>(999788.6+0)/(2)=499894.3</t>
  </si>
  <si>
    <t>(0+999849.6)/(2)=499924.8</t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</si>
  <si>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</si>
  <si>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becslés</t>
  </si>
  <si>
    <t>ellenőrzés</t>
  </si>
  <si>
    <t>sorrend</t>
  </si>
  <si>
    <t>naiv</t>
  </si>
  <si>
    <t>eltérés</t>
  </si>
  <si>
    <t>max</t>
  </si>
  <si>
    <t>min</t>
  </si>
  <si>
    <t>db</t>
  </si>
  <si>
    <t>URL=???</t>
  </si>
  <si>
    <t>sorszám</t>
  </si>
  <si>
    <t>sárga arány</t>
  </si>
  <si>
    <t>db/db</t>
  </si>
  <si>
    <t>kiállítás arány</t>
  </si>
  <si>
    <t>kiállítás/sárgalap</t>
  </si>
  <si>
    <t>inverz</t>
  </si>
  <si>
    <t>COCO Y0: 8418955</t>
  </si>
  <si>
    <t>X(A5)</t>
  </si>
  <si>
    <t>X(A6)</t>
  </si>
  <si>
    <t>X(A7)</t>
  </si>
  <si>
    <t>Y(A8)</t>
  </si>
  <si>
    <t>(96+59)/(2)=77.5</t>
  </si>
  <si>
    <t>(999883+999999)/(2)=999941.05</t>
  </si>
  <si>
    <t>(192+59)/(2)=125.5</t>
  </si>
  <si>
    <t>(95+58)/(2)=76.5</t>
  </si>
  <si>
    <t>(999882+999999)/(2)=999940.55</t>
  </si>
  <si>
    <t>(191+58)/(2)=124.5</t>
  </si>
  <si>
    <t>(94+57)/(2)=75.5</t>
  </si>
  <si>
    <t>(999778+999999)/(2)=999888.55</t>
  </si>
  <si>
    <t>(93+56)/(2)=74.5</t>
  </si>
  <si>
    <t>(999777+999999)/(2)=999888.05</t>
  </si>
  <si>
    <t>(92+55)/(2)=73.5</t>
  </si>
  <si>
    <t>(999776+999999)/(2)=999887.55</t>
  </si>
  <si>
    <t>(91+54)/(2)=72.5</t>
  </si>
  <si>
    <t>(999775+999999)/(2)=999887.05</t>
  </si>
  <si>
    <t>(90+53)/(2)=71.5</t>
  </si>
  <si>
    <t>(999698+999999)/(2)=999848.55</t>
  </si>
  <si>
    <t>(57+52)/(2)=54.5</t>
  </si>
  <si>
    <t>(999697+999999)/(2)=999848.05</t>
  </si>
  <si>
    <t>(56+51)/(2)=53.5</t>
  </si>
  <si>
    <t>(999671+999999)/(2)=999835.05</t>
  </si>
  <si>
    <t>(55+50)/(2)=52.5</t>
  </si>
  <si>
    <t>(999670+999999)/(2)=999834.55</t>
  </si>
  <si>
    <t>(54+49)/(2)=51.5</t>
  </si>
  <si>
    <t>(999651+999989)/(2)=999820.05</t>
  </si>
  <si>
    <t>(53+48)/(2)=50.5</t>
  </si>
  <si>
    <t>(999650+999989)/(2)=999819.55</t>
  </si>
  <si>
    <t>(999649+999989)/(2)=999819.05</t>
  </si>
  <si>
    <t>(999648+999989)/(2)=999818.55</t>
  </si>
  <si>
    <t>(999647+999989)/(2)=999818.05</t>
  </si>
  <si>
    <t>(999646+999989)/(2)=999817.55</t>
  </si>
  <si>
    <t>(999645+999989)/(2)=999817.05</t>
  </si>
  <si>
    <t>(999644+999989)/(2)=999816.55</t>
  </si>
  <si>
    <t>(999643+999989)/(2)=999816.05</t>
  </si>
  <si>
    <t>(999642+999989)/(2)=999815.55</t>
  </si>
  <si>
    <t>(999641+999979)/(2)=999810.05</t>
  </si>
  <si>
    <t>(999640+999979)/(2)=999809.55</t>
  </si>
  <si>
    <t>(999639+999979)/(2)=999809.05</t>
  </si>
  <si>
    <t>(999638+999979)/(2)=999808.55</t>
  </si>
  <si>
    <t>(999637+999979)/(2)=999808.05</t>
  </si>
  <si>
    <t>(999636+999979)/(2)=999807.55</t>
  </si>
  <si>
    <t>(999635+999979)/(2)=999807.05</t>
  </si>
  <si>
    <t>(999634+999979)/(2)=999806.55</t>
  </si>
  <si>
    <t>(999633+999979)/(2)=999806.05</t>
  </si>
  <si>
    <t>(999632+999979)/(2)=999805.55</t>
  </si>
  <si>
    <t>(999631+999979)/(2)=999805.05</t>
  </si>
  <si>
    <t>(999630+999969)/(2)=999799.55</t>
  </si>
  <si>
    <t>(999629+999969)/(2)=999799.05</t>
  </si>
  <si>
    <t>(999628+999969)/(2)=999798.55</t>
  </si>
  <si>
    <t>(999627+999969)/(2)=999798.05</t>
  </si>
  <si>
    <t>(999626+999969)/(2)=999797.55</t>
  </si>
  <si>
    <t>(999625+999968)/(2)=999796.55</t>
  </si>
  <si>
    <t>(999624+999967)/(2)=999795.55</t>
  </si>
  <si>
    <t>(999623+999966)/(2)=999794.55</t>
  </si>
  <si>
    <t>(999622+999965)/(2)=999793.55</t>
  </si>
  <si>
    <t>(999621+999964)/(2)=999792.55</t>
  </si>
  <si>
    <t>(999620+999963)/(2)=999791.55</t>
  </si>
  <si>
    <t>(999619+999962)/(2)=999790.55</t>
  </si>
  <si>
    <t>(999618+999961)/(2)=999789.55</t>
  </si>
  <si>
    <t>(999617+999960)/(2)=999788.55</t>
  </si>
  <si>
    <t>(999616+999959)/(2)=999787.55</t>
  </si>
  <si>
    <t>(999615+999958)/(2)=999786.55</t>
  </si>
  <si>
    <t>(999614+999957)/(2)=999785.55</t>
  </si>
  <si>
    <t>(999613+999956)/(2)=999784.55</t>
  </si>
  <si>
    <t>(999612+999955)/(2)=999783.55</t>
  </si>
  <si>
    <t>(999611+999954)/(2)=999782.55</t>
  </si>
  <si>
    <t>(999610+999953)/(2)=999781.55</t>
  </si>
  <si>
    <t>(999609+999952)/(2)=999780.55</t>
  </si>
  <si>
    <t>(999608+999951)/(2)=999779.55</t>
  </si>
  <si>
    <t>(999607+999950)/(2)=999778.55</t>
  </si>
  <si>
    <t>(999606+999949)/(2)=999777.55</t>
  </si>
  <si>
    <t>(999605+999948)/(2)=999776.55</t>
  </si>
  <si>
    <t>(999604+999947)/(2)=999775.55</t>
  </si>
  <si>
    <t>(999603+999946)/(2)=999774.55</t>
  </si>
  <si>
    <t>(999602+999945)/(2)=999773.55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</si>
  <si>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1.47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</si>
  <si>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0.21 mp (0 p)</t>
    </r>
  </si>
  <si>
    <t>modell2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</si>
</sst>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8"/>
      <color rgb="FF404040"/>
      <name val="Arial"/>
      <family val="2"/>
      <charset val="238"/>
    </font>
    <font>
      <sz val="8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color rgb="FFFF0D01"/>
      <name val="Arial"/>
      <family val="2"/>
      <charset val="238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b/>
      <sz val="8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EAEAEA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0" borderId="0" xfId="1"/>
    <xf numFmtId="0" fontId="13" fillId="0" borderId="0" xfId="0" applyFont="1"/>
    <xf numFmtId="168" fontId="2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12827D64-C2C2-EE6A-EB25-F50A0B315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20</xdr:col>
      <xdr:colOff>76200</xdr:colOff>
      <xdr:row>3</xdr:row>
      <xdr:rowOff>22860</xdr:rowOff>
    </xdr:to>
    <xdr:pic>
      <xdr:nvPicPr>
        <xdr:cNvPr id="3" name="Picture 2" descr="COCO">
          <a:extLst>
            <a:ext uri="{FF2B5EF4-FFF2-40B4-BE49-F238E27FC236}">
              <a16:creationId xmlns:a16="http://schemas.microsoft.com/office/drawing/2014/main" id="{F92F0901-B5B8-5AC8-1DBF-E8182B94E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2E932650-DF27-1ABA-39FF-1955493B7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216.877617361111" createdVersion="8" refreshedVersion="8" minRefreshableVersion="3" recordCount="60" xr:uid="{0999C3A4-D619-4611-B70E-D36D4FF42A31}">
  <cacheSource type="worksheet">
    <worksheetSource ref="A4:J64" sheet="tranzakció2022_23"/>
  </cacheSource>
  <cacheFields count="7">
    <cacheField name="ID" numFmtId="0">
      <sharedItems containsSemiMixedTypes="0" containsString="0" containsNumber="1" containsInteger="1" minValue="1" maxValue="60"/>
    </cacheField>
    <cacheField name="Játékvezető_id" numFmtId="0">
      <sharedItems count="60">
        <s v="dr. Altorjay Áron Gellért"/>
        <s v="Andó-Szabó Sándor"/>
        <s v="Antal Péter"/>
        <s v="Bana Gergely"/>
        <s v="Berke Balázs"/>
        <s v="Bognár Tamás"/>
        <s v="Borbás Bottyán Aurél"/>
        <s v="Büki Gábor"/>
        <s v="dr. Csonka Bence"/>
        <s v="Derdák Marcell"/>
        <s v="Dobai János"/>
        <s v="dr. Dolnegó Bálint"/>
        <s v="Dombi Olivér"/>
        <s v="Ducsai József"/>
        <s v="Farkas Ádám"/>
        <s v="Farkas Tibor"/>
        <s v="Fehérvári Patrik"/>
        <s v="Gaál Ákos"/>
        <s v="Gál Péter"/>
        <s v="Gáspár András"/>
        <s v="Hanyecz Bence"/>
        <s v="ifj. Hartung Vilmos"/>
        <s v="Holczbauer Flórián"/>
        <s v="Horváth Tibor"/>
        <s v="Iványi Gábor"/>
        <s v="Jakab Árpád"/>
        <s v="Juhász Bálint (Győr)"/>
        <s v="Juhász Dávid"/>
        <s v="Kakuk Szabolcs"/>
        <s v="Káprály Mihály"/>
        <s v="Karakó Ferenc"/>
        <s v="Katona Balázs"/>
        <s v="Kovács Gábor Péter"/>
        <s v="Kovács Imre"/>
        <s v="Kovács J. Zoltán"/>
        <s v="Kulcsár Katalin"/>
        <s v="Leél-Őssy Ádám"/>
        <s v="Lovas László"/>
        <s v="Maml Zoltán"/>
        <s v="Molnár Attila"/>
        <s v="Móri Tamás"/>
        <s v="Nagy Norbert"/>
        <s v="Nagy Róbert"/>
        <s v="Nazsa Tamás"/>
        <s v="Németh Ádám László"/>
        <s v="Németh Gergely"/>
        <s v="Nyekita Benjamin"/>
        <s v="Pillók Ádám"/>
        <s v="Pintér Csaba"/>
        <s v="Práth Dávid"/>
        <s v="Radványi Ádám"/>
        <s v="Rúsz Márton"/>
        <s v="Sándor Csaba"/>
        <s v="Sipos Katalin"/>
        <s v="Sveda Marcell"/>
        <s v="Szabó II. Péter"/>
        <s v="Szalai László"/>
        <s v="Szántó Simon Péter"/>
        <s v="Szigetvári Márk"/>
        <s v="Szilasi Szabolcs"/>
      </sharedItems>
    </cacheField>
    <cacheField name="timestamp" numFmtId="0">
      <sharedItems count="1">
        <s v="2022/23"/>
      </sharedItems>
    </cacheField>
    <cacheField name="Mérkőzés szám" numFmtId="0">
      <sharedItems containsSemiMixedTypes="0" containsString="0" containsNumber="1" containsInteger="1" minValue="1" maxValue="33"/>
    </cacheField>
    <cacheField name="Kiosztott sárga" numFmtId="0">
      <sharedItems containsSemiMixedTypes="0" containsString="0" containsNumber="1" containsInteger="1" minValue="2" maxValue="150"/>
    </cacheField>
    <cacheField name="Kiállítás" numFmtId="0">
      <sharedItems containsSemiMixedTypes="0" containsString="0" containsNumber="1" containsInteger="1" minValue="0" maxValue="12"/>
    </cacheField>
    <cacheField name="Pont(sárgalap+2kiállítás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n v="1"/>
    <x v="0"/>
    <x v="0"/>
    <n v="9"/>
    <n v="24"/>
    <n v="1"/>
    <s v="2.89"/>
  </r>
  <r>
    <n v="2"/>
    <x v="1"/>
    <x v="0"/>
    <n v="16"/>
    <n v="73"/>
    <n v="8"/>
    <s v="5.56"/>
  </r>
  <r>
    <n v="3"/>
    <x v="2"/>
    <x v="0"/>
    <n v="16"/>
    <n v="65"/>
    <n v="2"/>
    <s v="4.31"/>
  </r>
  <r>
    <n v="4"/>
    <x v="3"/>
    <x v="0"/>
    <n v="20"/>
    <n v="106"/>
    <n v="2"/>
    <s v="5.50"/>
  </r>
  <r>
    <n v="5"/>
    <x v="4"/>
    <x v="0"/>
    <n v="23"/>
    <n v="119"/>
    <n v="5"/>
    <s v="5.61"/>
  </r>
  <r>
    <n v="6"/>
    <x v="5"/>
    <x v="0"/>
    <n v="16"/>
    <n v="91"/>
    <n v="2"/>
    <s v="5.94"/>
  </r>
  <r>
    <n v="7"/>
    <x v="6"/>
    <x v="0"/>
    <n v="18"/>
    <n v="61"/>
    <n v="1"/>
    <s v="3.50"/>
  </r>
  <r>
    <n v="8"/>
    <x v="7"/>
    <x v="0"/>
    <n v="23"/>
    <n v="107"/>
    <n v="12"/>
    <s v="5.70"/>
  </r>
  <r>
    <n v="9"/>
    <x v="8"/>
    <x v="0"/>
    <n v="18"/>
    <n v="63"/>
    <n v="2"/>
    <s v="3.72"/>
  </r>
  <r>
    <n v="10"/>
    <x v="9"/>
    <x v="0"/>
    <n v="18"/>
    <n v="73"/>
    <n v="4"/>
    <s v="4.50"/>
  </r>
  <r>
    <n v="11"/>
    <x v="10"/>
    <x v="0"/>
    <n v="33"/>
    <n v="150"/>
    <n v="7"/>
    <s v="4.97"/>
  </r>
  <r>
    <n v="12"/>
    <x v="11"/>
    <x v="0"/>
    <n v="2"/>
    <n v="9"/>
    <n v="0"/>
    <s v="4.50"/>
  </r>
  <r>
    <n v="13"/>
    <x v="12"/>
    <x v="0"/>
    <n v="22"/>
    <n v="97"/>
    <n v="6"/>
    <s v="4.95"/>
  </r>
  <r>
    <n v="14"/>
    <x v="13"/>
    <x v="0"/>
    <n v="12"/>
    <n v="55"/>
    <n v="0"/>
    <s v="4.58"/>
  </r>
  <r>
    <n v="15"/>
    <x v="14"/>
    <x v="0"/>
    <n v="20"/>
    <n v="103"/>
    <n v="2"/>
    <s v="5.35"/>
  </r>
  <r>
    <n v="16"/>
    <x v="15"/>
    <x v="0"/>
    <n v="15"/>
    <n v="63"/>
    <n v="3"/>
    <s v="4.60"/>
  </r>
  <r>
    <n v="17"/>
    <x v="16"/>
    <x v="0"/>
    <n v="30"/>
    <n v="108"/>
    <n v="4"/>
    <s v="3.87"/>
  </r>
  <r>
    <n v="18"/>
    <x v="17"/>
    <x v="0"/>
    <n v="19"/>
    <n v="91"/>
    <n v="2"/>
    <s v="5.00"/>
  </r>
  <r>
    <n v="19"/>
    <x v="18"/>
    <x v="0"/>
    <n v="22"/>
    <n v="101"/>
    <n v="4"/>
    <s v="4.95"/>
  </r>
  <r>
    <n v="20"/>
    <x v="19"/>
    <x v="0"/>
    <n v="31"/>
    <n v="109"/>
    <n v="3"/>
    <s v="3.71"/>
  </r>
  <r>
    <n v="21"/>
    <x v="20"/>
    <x v="0"/>
    <n v="17"/>
    <n v="76"/>
    <n v="1"/>
    <s v="4.59"/>
  </r>
  <r>
    <n v="22"/>
    <x v="21"/>
    <x v="0"/>
    <n v="13"/>
    <n v="39"/>
    <n v="4"/>
    <s v="3.62"/>
  </r>
  <r>
    <n v="23"/>
    <x v="22"/>
    <x v="0"/>
    <n v="32"/>
    <n v="117"/>
    <n v="1"/>
    <s v="3.72"/>
  </r>
  <r>
    <n v="24"/>
    <x v="23"/>
    <x v="0"/>
    <n v="8"/>
    <n v="34"/>
    <n v="1"/>
    <s v="4.50"/>
  </r>
  <r>
    <n v="25"/>
    <x v="24"/>
    <x v="0"/>
    <n v="32"/>
    <n v="127"/>
    <n v="7"/>
    <s v="4.41"/>
  </r>
  <r>
    <n v="26"/>
    <x v="25"/>
    <x v="0"/>
    <n v="23"/>
    <n v="94"/>
    <n v="4"/>
    <s v="4.43"/>
  </r>
  <r>
    <n v="27"/>
    <x v="26"/>
    <x v="0"/>
    <n v="33"/>
    <n v="145"/>
    <n v="2"/>
    <s v="4.52"/>
  </r>
  <r>
    <n v="28"/>
    <x v="27"/>
    <x v="0"/>
    <n v="27"/>
    <n v="113"/>
    <n v="7"/>
    <s v="4.70"/>
  </r>
  <r>
    <n v="29"/>
    <x v="28"/>
    <x v="0"/>
    <n v="32"/>
    <n v="120"/>
    <n v="2"/>
    <s v="3.88"/>
  </r>
  <r>
    <n v="30"/>
    <x v="29"/>
    <x v="0"/>
    <n v="18"/>
    <n v="64"/>
    <n v="1"/>
    <s v="3.67"/>
  </r>
  <r>
    <n v="31"/>
    <x v="30"/>
    <x v="0"/>
    <n v="22"/>
    <n v="106"/>
    <n v="6"/>
    <s v="5.36"/>
  </r>
  <r>
    <n v="32"/>
    <x v="31"/>
    <x v="0"/>
    <n v="18"/>
    <n v="71"/>
    <n v="0"/>
    <s v="3.94"/>
  </r>
  <r>
    <n v="33"/>
    <x v="32"/>
    <x v="0"/>
    <n v="17"/>
    <n v="52"/>
    <n v="8"/>
    <s v="4.00"/>
  </r>
  <r>
    <n v="34"/>
    <x v="33"/>
    <x v="0"/>
    <n v="16"/>
    <n v="70"/>
    <n v="2"/>
    <s v="4.62"/>
  </r>
  <r>
    <n v="35"/>
    <x v="34"/>
    <x v="0"/>
    <n v="17"/>
    <n v="76"/>
    <n v="4"/>
    <s v="4.94"/>
  </r>
  <r>
    <n v="36"/>
    <x v="35"/>
    <x v="0"/>
    <n v="1"/>
    <n v="6"/>
    <n v="0"/>
    <s v="6.00"/>
  </r>
  <r>
    <n v="37"/>
    <x v="36"/>
    <x v="0"/>
    <n v="17"/>
    <n v="61"/>
    <n v="1"/>
    <s v="3.71"/>
  </r>
  <r>
    <n v="38"/>
    <x v="37"/>
    <x v="0"/>
    <n v="15"/>
    <n v="55"/>
    <n v="2"/>
    <s v="3.93"/>
  </r>
  <r>
    <n v="39"/>
    <x v="38"/>
    <x v="0"/>
    <n v="33"/>
    <n v="104"/>
    <n v="6"/>
    <s v="3.52"/>
  </r>
  <r>
    <n v="40"/>
    <x v="39"/>
    <x v="0"/>
    <n v="20"/>
    <n v="113"/>
    <n v="1"/>
    <s v="5.75"/>
  </r>
  <r>
    <n v="41"/>
    <x v="40"/>
    <x v="0"/>
    <n v="14"/>
    <n v="56"/>
    <n v="0"/>
    <s v="4.00"/>
  </r>
  <r>
    <n v="42"/>
    <x v="41"/>
    <x v="0"/>
    <n v="15"/>
    <n v="74"/>
    <n v="5"/>
    <s v="5.60"/>
  </r>
  <r>
    <n v="43"/>
    <x v="42"/>
    <x v="0"/>
    <n v="15"/>
    <n v="52"/>
    <n v="3"/>
    <s v="3.87"/>
  </r>
  <r>
    <n v="44"/>
    <x v="43"/>
    <x v="0"/>
    <n v="13"/>
    <n v="65"/>
    <n v="4"/>
    <s v="5.62"/>
  </r>
  <r>
    <n v="45"/>
    <x v="44"/>
    <x v="0"/>
    <n v="1"/>
    <n v="4"/>
    <n v="0"/>
    <s v="4.00"/>
  </r>
  <r>
    <n v="46"/>
    <x v="45"/>
    <x v="0"/>
    <n v="26"/>
    <n v="98"/>
    <n v="3"/>
    <s v="4.00"/>
  </r>
  <r>
    <n v="47"/>
    <x v="46"/>
    <x v="0"/>
    <n v="21"/>
    <n v="105"/>
    <n v="7"/>
    <s v="5.67"/>
  </r>
  <r>
    <n v="48"/>
    <x v="47"/>
    <x v="0"/>
    <n v="15"/>
    <n v="81"/>
    <n v="2"/>
    <s v="5.67"/>
  </r>
  <r>
    <n v="49"/>
    <x v="48"/>
    <x v="0"/>
    <n v="19"/>
    <n v="81"/>
    <n v="6"/>
    <s v="4.89"/>
  </r>
  <r>
    <n v="50"/>
    <x v="49"/>
    <x v="0"/>
    <n v="26"/>
    <n v="96"/>
    <n v="3"/>
    <s v="3.92"/>
  </r>
  <r>
    <n v="51"/>
    <x v="50"/>
    <x v="0"/>
    <n v="8"/>
    <n v="34"/>
    <n v="2"/>
    <s v="4.75"/>
  </r>
  <r>
    <n v="52"/>
    <x v="51"/>
    <x v="0"/>
    <n v="18"/>
    <n v="77"/>
    <n v="4"/>
    <s v="4.72"/>
  </r>
  <r>
    <n v="53"/>
    <x v="52"/>
    <x v="0"/>
    <n v="22"/>
    <n v="75"/>
    <n v="3"/>
    <s v="3.68"/>
  </r>
  <r>
    <n v="54"/>
    <x v="53"/>
    <x v="0"/>
    <n v="17"/>
    <n v="55"/>
    <n v="4"/>
    <s v="3.71"/>
  </r>
  <r>
    <n v="55"/>
    <x v="54"/>
    <x v="0"/>
    <n v="1"/>
    <n v="2"/>
    <n v="0"/>
    <s v="2.00"/>
  </r>
  <r>
    <n v="56"/>
    <x v="55"/>
    <x v="0"/>
    <n v="30"/>
    <n v="149"/>
    <n v="9"/>
    <s v="5.57"/>
  </r>
  <r>
    <n v="57"/>
    <x v="56"/>
    <x v="0"/>
    <n v="3"/>
    <n v="11"/>
    <n v="3"/>
    <s v="5.67"/>
  </r>
  <r>
    <n v="58"/>
    <x v="57"/>
    <x v="0"/>
    <n v="12"/>
    <n v="55"/>
    <n v="2"/>
    <s v="4.92"/>
  </r>
  <r>
    <n v="59"/>
    <x v="58"/>
    <x v="0"/>
    <n v="30"/>
    <n v="137"/>
    <n v="3"/>
    <s v="4.77"/>
  </r>
  <r>
    <n v="60"/>
    <x v="59"/>
    <x v="0"/>
    <n v="1"/>
    <n v="6"/>
    <n v="0"/>
    <s v="6.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119EEA-2544-43A3-AF13-46D8951E5611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E64" firstHeaderRow="0" firstDataRow="1" firstDataCol="1"/>
  <pivotFields count="7">
    <pivotField showAll="0"/>
    <pivotField axis="axisRow" showAll="0">
      <items count="61">
        <item x="1"/>
        <item x="2"/>
        <item x="3"/>
        <item x="4"/>
        <item x="5"/>
        <item x="6"/>
        <item x="7"/>
        <item x="9"/>
        <item x="10"/>
        <item x="12"/>
        <item x="0"/>
        <item x="8"/>
        <item x="11"/>
        <item x="13"/>
        <item x="14"/>
        <item x="15"/>
        <item x="16"/>
        <item x="17"/>
        <item x="18"/>
        <item x="19"/>
        <item x="20"/>
        <item x="22"/>
        <item x="23"/>
        <item x="21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showAll="0">
      <items count="2">
        <item x="0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1"/>
  </rowFields>
  <rowItems count="6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Count of Mérkőzés szám" fld="3" subtotal="count" baseField="0" baseItem="0"/>
    <dataField name="Count of Kiosztott sárga" fld="4" subtotal="count" baseField="0" baseItem="0"/>
    <dataField name="Count of Kiállítás" fld="5" subtotal="count" baseField="0" baseItem="0"/>
    <dataField name="Count of Pont(sárgalap+2kiállítás)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579229820231017211208.html" TargetMode="External"/><Relationship Id="rId1" Type="http://schemas.openxmlformats.org/officeDocument/2006/relationships/hyperlink" Target="https://miau.my-x.hu/myx-free/coco/test/370446920231017211103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84189552023101814393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83905-66C4-4D2A-BCCF-D2B96579D15F}">
  <dimension ref="A1"/>
  <sheetViews>
    <sheetView workbookViewId="0">
      <selection activeCell="A2" sqref="A2"/>
    </sheetView>
  </sheetViews>
  <sheetFormatPr defaultRowHeight="14.4" x14ac:dyDescent="0.3"/>
  <cols>
    <col min="1" max="1" width="73.33203125" bestFit="1" customWidth="1"/>
  </cols>
  <sheetData>
    <row r="1" spans="1:1" x14ac:dyDescent="0.3">
      <c r="A1" t="s">
        <v>414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95DD-D836-4AFB-91E4-191C010FB539}">
  <dimension ref="A3:E64"/>
  <sheetViews>
    <sheetView topLeftCell="A16" workbookViewId="0">
      <selection activeCell="E4" sqref="E4"/>
    </sheetView>
  </sheetViews>
  <sheetFormatPr defaultRowHeight="14.4" x14ac:dyDescent="0.3"/>
  <cols>
    <col min="1" max="1" width="20.44140625" bestFit="1" customWidth="1"/>
    <col min="2" max="2" width="21.88671875" bestFit="1" customWidth="1"/>
    <col min="3" max="3" width="21.33203125" bestFit="1" customWidth="1"/>
    <col min="4" max="4" width="15.21875" bestFit="1" customWidth="1"/>
    <col min="5" max="5" width="29.88671875" bestFit="1" customWidth="1"/>
    <col min="6" max="6" width="25.21875" bestFit="1" customWidth="1"/>
    <col min="7" max="7" width="24.6640625" bestFit="1" customWidth="1"/>
    <col min="8" max="8" width="18.6640625" bestFit="1" customWidth="1"/>
    <col min="9" max="9" width="34.6640625" bestFit="1" customWidth="1"/>
  </cols>
  <sheetData>
    <row r="3" spans="1:5" x14ac:dyDescent="0.3">
      <c r="A3" s="5" t="s">
        <v>68</v>
      </c>
      <c r="B3" t="s">
        <v>71</v>
      </c>
      <c r="C3" t="s">
        <v>72</v>
      </c>
      <c r="D3" t="s">
        <v>73</v>
      </c>
      <c r="E3" t="s">
        <v>70</v>
      </c>
    </row>
    <row r="4" spans="1:5" x14ac:dyDescent="0.3">
      <c r="A4" s="6" t="s">
        <v>6</v>
      </c>
      <c r="B4">
        <v>1</v>
      </c>
      <c r="C4">
        <v>1</v>
      </c>
      <c r="D4">
        <v>1</v>
      </c>
      <c r="E4">
        <v>1</v>
      </c>
    </row>
    <row r="5" spans="1:5" x14ac:dyDescent="0.3">
      <c r="A5" s="6" t="s">
        <v>7</v>
      </c>
      <c r="B5">
        <v>1</v>
      </c>
      <c r="C5">
        <v>1</v>
      </c>
      <c r="D5">
        <v>1</v>
      </c>
      <c r="E5">
        <v>1</v>
      </c>
    </row>
    <row r="6" spans="1:5" x14ac:dyDescent="0.3">
      <c r="A6" s="6" t="s">
        <v>8</v>
      </c>
      <c r="B6">
        <v>1</v>
      </c>
      <c r="C6">
        <v>1</v>
      </c>
      <c r="D6">
        <v>1</v>
      </c>
      <c r="E6">
        <v>1</v>
      </c>
    </row>
    <row r="7" spans="1:5" x14ac:dyDescent="0.3">
      <c r="A7" s="6" t="s">
        <v>9</v>
      </c>
      <c r="B7">
        <v>1</v>
      </c>
      <c r="C7">
        <v>1</v>
      </c>
      <c r="D7">
        <v>1</v>
      </c>
      <c r="E7">
        <v>1</v>
      </c>
    </row>
    <row r="8" spans="1:5" x14ac:dyDescent="0.3">
      <c r="A8" s="6" t="s">
        <v>10</v>
      </c>
      <c r="B8">
        <v>1</v>
      </c>
      <c r="C8">
        <v>1</v>
      </c>
      <c r="D8">
        <v>1</v>
      </c>
      <c r="E8">
        <v>1</v>
      </c>
    </row>
    <row r="9" spans="1:5" x14ac:dyDescent="0.3">
      <c r="A9" s="6" t="s">
        <v>11</v>
      </c>
      <c r="B9">
        <v>1</v>
      </c>
      <c r="C9">
        <v>1</v>
      </c>
      <c r="D9">
        <v>1</v>
      </c>
      <c r="E9">
        <v>1</v>
      </c>
    </row>
    <row r="10" spans="1:5" x14ac:dyDescent="0.3">
      <c r="A10" s="6" t="s">
        <v>12</v>
      </c>
      <c r="B10">
        <v>1</v>
      </c>
      <c r="C10">
        <v>1</v>
      </c>
      <c r="D10">
        <v>1</v>
      </c>
      <c r="E10">
        <v>1</v>
      </c>
    </row>
    <row r="11" spans="1:5" x14ac:dyDescent="0.3">
      <c r="A11" s="6" t="s">
        <v>14</v>
      </c>
      <c r="B11">
        <v>1</v>
      </c>
      <c r="C11">
        <v>1</v>
      </c>
      <c r="D11">
        <v>1</v>
      </c>
      <c r="E11">
        <v>1</v>
      </c>
    </row>
    <row r="12" spans="1:5" x14ac:dyDescent="0.3">
      <c r="A12" s="6" t="s">
        <v>15</v>
      </c>
      <c r="B12">
        <v>1</v>
      </c>
      <c r="C12">
        <v>1</v>
      </c>
      <c r="D12">
        <v>1</v>
      </c>
      <c r="E12">
        <v>1</v>
      </c>
    </row>
    <row r="13" spans="1:5" x14ac:dyDescent="0.3">
      <c r="A13" s="6" t="s">
        <v>17</v>
      </c>
      <c r="B13">
        <v>1</v>
      </c>
      <c r="C13">
        <v>1</v>
      </c>
      <c r="D13">
        <v>1</v>
      </c>
      <c r="E13">
        <v>1</v>
      </c>
    </row>
    <row r="14" spans="1:5" x14ac:dyDescent="0.3">
      <c r="A14" s="6" t="s">
        <v>5</v>
      </c>
      <c r="B14">
        <v>1</v>
      </c>
      <c r="C14">
        <v>1</v>
      </c>
      <c r="D14">
        <v>1</v>
      </c>
      <c r="E14">
        <v>1</v>
      </c>
    </row>
    <row r="15" spans="1:5" x14ac:dyDescent="0.3">
      <c r="A15" s="6" t="s">
        <v>13</v>
      </c>
      <c r="B15">
        <v>1</v>
      </c>
      <c r="C15">
        <v>1</v>
      </c>
      <c r="D15">
        <v>1</v>
      </c>
      <c r="E15">
        <v>1</v>
      </c>
    </row>
    <row r="16" spans="1:5" x14ac:dyDescent="0.3">
      <c r="A16" s="6" t="s">
        <v>16</v>
      </c>
      <c r="B16">
        <v>1</v>
      </c>
      <c r="C16">
        <v>1</v>
      </c>
      <c r="D16">
        <v>1</v>
      </c>
      <c r="E16">
        <v>1</v>
      </c>
    </row>
    <row r="17" spans="1:5" x14ac:dyDescent="0.3">
      <c r="A17" s="6" t="s">
        <v>18</v>
      </c>
      <c r="B17">
        <v>1</v>
      </c>
      <c r="C17">
        <v>1</v>
      </c>
      <c r="D17">
        <v>1</v>
      </c>
      <c r="E17">
        <v>1</v>
      </c>
    </row>
    <row r="18" spans="1:5" x14ac:dyDescent="0.3">
      <c r="A18" s="6" t="s">
        <v>19</v>
      </c>
      <c r="B18">
        <v>1</v>
      </c>
      <c r="C18">
        <v>1</v>
      </c>
      <c r="D18">
        <v>1</v>
      </c>
      <c r="E18">
        <v>1</v>
      </c>
    </row>
    <row r="19" spans="1:5" x14ac:dyDescent="0.3">
      <c r="A19" s="6" t="s">
        <v>20</v>
      </c>
      <c r="B19">
        <v>1</v>
      </c>
      <c r="C19">
        <v>1</v>
      </c>
      <c r="D19">
        <v>1</v>
      </c>
      <c r="E19">
        <v>1</v>
      </c>
    </row>
    <row r="20" spans="1:5" x14ac:dyDescent="0.3">
      <c r="A20" s="6" t="s">
        <v>21</v>
      </c>
      <c r="B20">
        <v>1</v>
      </c>
      <c r="C20">
        <v>1</v>
      </c>
      <c r="D20">
        <v>1</v>
      </c>
      <c r="E20">
        <v>1</v>
      </c>
    </row>
    <row r="21" spans="1:5" x14ac:dyDescent="0.3">
      <c r="A21" s="6" t="s">
        <v>22</v>
      </c>
      <c r="B21">
        <v>1</v>
      </c>
      <c r="C21">
        <v>1</v>
      </c>
      <c r="D21">
        <v>1</v>
      </c>
      <c r="E21">
        <v>1</v>
      </c>
    </row>
    <row r="22" spans="1:5" x14ac:dyDescent="0.3">
      <c r="A22" s="6" t="s">
        <v>23</v>
      </c>
      <c r="B22">
        <v>1</v>
      </c>
      <c r="C22">
        <v>1</v>
      </c>
      <c r="D22">
        <v>1</v>
      </c>
      <c r="E22">
        <v>1</v>
      </c>
    </row>
    <row r="23" spans="1:5" x14ac:dyDescent="0.3">
      <c r="A23" s="6" t="s">
        <v>24</v>
      </c>
      <c r="B23">
        <v>1</v>
      </c>
      <c r="C23">
        <v>1</v>
      </c>
      <c r="D23">
        <v>1</v>
      </c>
      <c r="E23">
        <v>1</v>
      </c>
    </row>
    <row r="24" spans="1:5" x14ac:dyDescent="0.3">
      <c r="A24" s="6" t="s">
        <v>25</v>
      </c>
      <c r="B24">
        <v>1</v>
      </c>
      <c r="C24">
        <v>1</v>
      </c>
      <c r="D24">
        <v>1</v>
      </c>
      <c r="E24">
        <v>1</v>
      </c>
    </row>
    <row r="25" spans="1:5" x14ac:dyDescent="0.3">
      <c r="A25" s="6" t="s">
        <v>27</v>
      </c>
      <c r="B25">
        <v>1</v>
      </c>
      <c r="C25">
        <v>1</v>
      </c>
      <c r="D25">
        <v>1</v>
      </c>
      <c r="E25">
        <v>1</v>
      </c>
    </row>
    <row r="26" spans="1:5" x14ac:dyDescent="0.3">
      <c r="A26" s="6" t="s">
        <v>28</v>
      </c>
      <c r="B26">
        <v>1</v>
      </c>
      <c r="C26">
        <v>1</v>
      </c>
      <c r="D26">
        <v>1</v>
      </c>
      <c r="E26">
        <v>1</v>
      </c>
    </row>
    <row r="27" spans="1:5" x14ac:dyDescent="0.3">
      <c r="A27" s="6" t="s">
        <v>26</v>
      </c>
      <c r="B27">
        <v>1</v>
      </c>
      <c r="C27">
        <v>1</v>
      </c>
      <c r="D27">
        <v>1</v>
      </c>
      <c r="E27">
        <v>1</v>
      </c>
    </row>
    <row r="28" spans="1:5" x14ac:dyDescent="0.3">
      <c r="A28" s="6" t="s">
        <v>29</v>
      </c>
      <c r="B28">
        <v>1</v>
      </c>
      <c r="C28">
        <v>1</v>
      </c>
      <c r="D28">
        <v>1</v>
      </c>
      <c r="E28">
        <v>1</v>
      </c>
    </row>
    <row r="29" spans="1:5" x14ac:dyDescent="0.3">
      <c r="A29" s="6" t="s">
        <v>30</v>
      </c>
      <c r="B29">
        <v>1</v>
      </c>
      <c r="C29">
        <v>1</v>
      </c>
      <c r="D29">
        <v>1</v>
      </c>
      <c r="E29">
        <v>1</v>
      </c>
    </row>
    <row r="30" spans="1:5" x14ac:dyDescent="0.3">
      <c r="A30" s="6" t="s">
        <v>31</v>
      </c>
      <c r="B30">
        <v>1</v>
      </c>
      <c r="C30">
        <v>1</v>
      </c>
      <c r="D30">
        <v>1</v>
      </c>
      <c r="E30">
        <v>1</v>
      </c>
    </row>
    <row r="31" spans="1:5" x14ac:dyDescent="0.3">
      <c r="A31" s="6" t="s">
        <v>32</v>
      </c>
      <c r="B31">
        <v>1</v>
      </c>
      <c r="C31">
        <v>1</v>
      </c>
      <c r="D31">
        <v>1</v>
      </c>
      <c r="E31">
        <v>1</v>
      </c>
    </row>
    <row r="32" spans="1:5" x14ac:dyDescent="0.3">
      <c r="A32" s="6" t="s">
        <v>33</v>
      </c>
      <c r="B32">
        <v>1</v>
      </c>
      <c r="C32">
        <v>1</v>
      </c>
      <c r="D32">
        <v>1</v>
      </c>
      <c r="E32">
        <v>1</v>
      </c>
    </row>
    <row r="33" spans="1:5" x14ac:dyDescent="0.3">
      <c r="A33" s="6" t="s">
        <v>34</v>
      </c>
      <c r="B33">
        <v>1</v>
      </c>
      <c r="C33">
        <v>1</v>
      </c>
      <c r="D33">
        <v>1</v>
      </c>
      <c r="E33">
        <v>1</v>
      </c>
    </row>
    <row r="34" spans="1:5" x14ac:dyDescent="0.3">
      <c r="A34" s="6" t="s">
        <v>35</v>
      </c>
      <c r="B34">
        <v>1</v>
      </c>
      <c r="C34">
        <v>1</v>
      </c>
      <c r="D34">
        <v>1</v>
      </c>
      <c r="E34">
        <v>1</v>
      </c>
    </row>
    <row r="35" spans="1:5" x14ac:dyDescent="0.3">
      <c r="A35" s="6" t="s">
        <v>36</v>
      </c>
      <c r="B35">
        <v>1</v>
      </c>
      <c r="C35">
        <v>1</v>
      </c>
      <c r="D35">
        <v>1</v>
      </c>
      <c r="E35">
        <v>1</v>
      </c>
    </row>
    <row r="36" spans="1:5" x14ac:dyDescent="0.3">
      <c r="A36" s="6" t="s">
        <v>37</v>
      </c>
      <c r="B36">
        <v>1</v>
      </c>
      <c r="C36">
        <v>1</v>
      </c>
      <c r="D36">
        <v>1</v>
      </c>
      <c r="E36">
        <v>1</v>
      </c>
    </row>
    <row r="37" spans="1:5" x14ac:dyDescent="0.3">
      <c r="A37" s="6" t="s">
        <v>38</v>
      </c>
      <c r="B37">
        <v>1</v>
      </c>
      <c r="C37">
        <v>1</v>
      </c>
      <c r="D37">
        <v>1</v>
      </c>
      <c r="E37">
        <v>1</v>
      </c>
    </row>
    <row r="38" spans="1:5" x14ac:dyDescent="0.3">
      <c r="A38" s="6" t="s">
        <v>39</v>
      </c>
      <c r="B38">
        <v>1</v>
      </c>
      <c r="C38">
        <v>1</v>
      </c>
      <c r="D38">
        <v>1</v>
      </c>
      <c r="E38">
        <v>1</v>
      </c>
    </row>
    <row r="39" spans="1:5" x14ac:dyDescent="0.3">
      <c r="A39" s="6" t="s">
        <v>40</v>
      </c>
      <c r="B39">
        <v>1</v>
      </c>
      <c r="C39">
        <v>1</v>
      </c>
      <c r="D39">
        <v>1</v>
      </c>
      <c r="E39">
        <v>1</v>
      </c>
    </row>
    <row r="40" spans="1:5" x14ac:dyDescent="0.3">
      <c r="A40" s="6" t="s">
        <v>41</v>
      </c>
      <c r="B40">
        <v>1</v>
      </c>
      <c r="C40">
        <v>1</v>
      </c>
      <c r="D40">
        <v>1</v>
      </c>
      <c r="E40">
        <v>1</v>
      </c>
    </row>
    <row r="41" spans="1:5" x14ac:dyDescent="0.3">
      <c r="A41" s="6" t="s">
        <v>42</v>
      </c>
      <c r="B41">
        <v>1</v>
      </c>
      <c r="C41">
        <v>1</v>
      </c>
      <c r="D41">
        <v>1</v>
      </c>
      <c r="E41">
        <v>1</v>
      </c>
    </row>
    <row r="42" spans="1:5" x14ac:dyDescent="0.3">
      <c r="A42" s="6" t="s">
        <v>43</v>
      </c>
      <c r="B42">
        <v>1</v>
      </c>
      <c r="C42">
        <v>1</v>
      </c>
      <c r="D42">
        <v>1</v>
      </c>
      <c r="E42">
        <v>1</v>
      </c>
    </row>
    <row r="43" spans="1:5" x14ac:dyDescent="0.3">
      <c r="A43" s="6" t="s">
        <v>44</v>
      </c>
      <c r="B43">
        <v>1</v>
      </c>
      <c r="C43">
        <v>1</v>
      </c>
      <c r="D43">
        <v>1</v>
      </c>
      <c r="E43">
        <v>1</v>
      </c>
    </row>
    <row r="44" spans="1:5" x14ac:dyDescent="0.3">
      <c r="A44" s="6" t="s">
        <v>45</v>
      </c>
      <c r="B44">
        <v>1</v>
      </c>
      <c r="C44">
        <v>1</v>
      </c>
      <c r="D44">
        <v>1</v>
      </c>
      <c r="E44">
        <v>1</v>
      </c>
    </row>
    <row r="45" spans="1:5" x14ac:dyDescent="0.3">
      <c r="A45" s="6" t="s">
        <v>46</v>
      </c>
      <c r="B45">
        <v>1</v>
      </c>
      <c r="C45">
        <v>1</v>
      </c>
      <c r="D45">
        <v>1</v>
      </c>
      <c r="E45">
        <v>1</v>
      </c>
    </row>
    <row r="46" spans="1:5" x14ac:dyDescent="0.3">
      <c r="A46" s="6" t="s">
        <v>47</v>
      </c>
      <c r="B46">
        <v>1</v>
      </c>
      <c r="C46">
        <v>1</v>
      </c>
      <c r="D46">
        <v>1</v>
      </c>
      <c r="E46">
        <v>1</v>
      </c>
    </row>
    <row r="47" spans="1:5" x14ac:dyDescent="0.3">
      <c r="A47" s="6" t="s">
        <v>48</v>
      </c>
      <c r="B47">
        <v>1</v>
      </c>
      <c r="C47">
        <v>1</v>
      </c>
      <c r="D47">
        <v>1</v>
      </c>
      <c r="E47">
        <v>1</v>
      </c>
    </row>
    <row r="48" spans="1:5" x14ac:dyDescent="0.3">
      <c r="A48" s="6" t="s">
        <v>49</v>
      </c>
      <c r="B48">
        <v>1</v>
      </c>
      <c r="C48">
        <v>1</v>
      </c>
      <c r="D48">
        <v>1</v>
      </c>
      <c r="E48">
        <v>1</v>
      </c>
    </row>
    <row r="49" spans="1:5" x14ac:dyDescent="0.3">
      <c r="A49" s="6" t="s">
        <v>50</v>
      </c>
      <c r="B49">
        <v>1</v>
      </c>
      <c r="C49">
        <v>1</v>
      </c>
      <c r="D49">
        <v>1</v>
      </c>
      <c r="E49">
        <v>1</v>
      </c>
    </row>
    <row r="50" spans="1:5" x14ac:dyDescent="0.3">
      <c r="A50" s="6" t="s">
        <v>51</v>
      </c>
      <c r="B50">
        <v>1</v>
      </c>
      <c r="C50">
        <v>1</v>
      </c>
      <c r="D50">
        <v>1</v>
      </c>
      <c r="E50">
        <v>1</v>
      </c>
    </row>
    <row r="51" spans="1:5" x14ac:dyDescent="0.3">
      <c r="A51" s="6" t="s">
        <v>52</v>
      </c>
      <c r="B51">
        <v>1</v>
      </c>
      <c r="C51">
        <v>1</v>
      </c>
      <c r="D51">
        <v>1</v>
      </c>
      <c r="E51">
        <v>1</v>
      </c>
    </row>
    <row r="52" spans="1:5" x14ac:dyDescent="0.3">
      <c r="A52" s="6" t="s">
        <v>53</v>
      </c>
      <c r="B52">
        <v>1</v>
      </c>
      <c r="C52">
        <v>1</v>
      </c>
      <c r="D52">
        <v>1</v>
      </c>
      <c r="E52">
        <v>1</v>
      </c>
    </row>
    <row r="53" spans="1:5" x14ac:dyDescent="0.3">
      <c r="A53" s="6" t="s">
        <v>54</v>
      </c>
      <c r="B53">
        <v>1</v>
      </c>
      <c r="C53">
        <v>1</v>
      </c>
      <c r="D53">
        <v>1</v>
      </c>
      <c r="E53">
        <v>1</v>
      </c>
    </row>
    <row r="54" spans="1:5" x14ac:dyDescent="0.3">
      <c r="A54" s="6" t="s">
        <v>55</v>
      </c>
      <c r="B54">
        <v>1</v>
      </c>
      <c r="C54">
        <v>1</v>
      </c>
      <c r="D54">
        <v>1</v>
      </c>
      <c r="E54">
        <v>1</v>
      </c>
    </row>
    <row r="55" spans="1:5" x14ac:dyDescent="0.3">
      <c r="A55" s="6" t="s">
        <v>56</v>
      </c>
      <c r="B55">
        <v>1</v>
      </c>
      <c r="C55">
        <v>1</v>
      </c>
      <c r="D55">
        <v>1</v>
      </c>
      <c r="E55">
        <v>1</v>
      </c>
    </row>
    <row r="56" spans="1:5" x14ac:dyDescent="0.3">
      <c r="A56" s="6" t="s">
        <v>57</v>
      </c>
      <c r="B56">
        <v>1</v>
      </c>
      <c r="C56">
        <v>1</v>
      </c>
      <c r="D56">
        <v>1</v>
      </c>
      <c r="E56">
        <v>1</v>
      </c>
    </row>
    <row r="57" spans="1:5" x14ac:dyDescent="0.3">
      <c r="A57" s="6" t="s">
        <v>58</v>
      </c>
      <c r="B57">
        <v>1</v>
      </c>
      <c r="C57">
        <v>1</v>
      </c>
      <c r="D57">
        <v>1</v>
      </c>
      <c r="E57">
        <v>1</v>
      </c>
    </row>
    <row r="58" spans="1:5" x14ac:dyDescent="0.3">
      <c r="A58" s="6" t="s">
        <v>59</v>
      </c>
      <c r="B58">
        <v>1</v>
      </c>
      <c r="C58">
        <v>1</v>
      </c>
      <c r="D58">
        <v>1</v>
      </c>
      <c r="E58">
        <v>1</v>
      </c>
    </row>
    <row r="59" spans="1:5" x14ac:dyDescent="0.3">
      <c r="A59" s="6" t="s">
        <v>60</v>
      </c>
      <c r="B59">
        <v>1</v>
      </c>
      <c r="C59">
        <v>1</v>
      </c>
      <c r="D59">
        <v>1</v>
      </c>
      <c r="E59">
        <v>1</v>
      </c>
    </row>
    <row r="60" spans="1:5" x14ac:dyDescent="0.3">
      <c r="A60" s="6" t="s">
        <v>61</v>
      </c>
      <c r="B60">
        <v>1</v>
      </c>
      <c r="C60">
        <v>1</v>
      </c>
      <c r="D60">
        <v>1</v>
      </c>
      <c r="E60">
        <v>1</v>
      </c>
    </row>
    <row r="61" spans="1:5" x14ac:dyDescent="0.3">
      <c r="A61" s="6" t="s">
        <v>62</v>
      </c>
      <c r="B61">
        <v>1</v>
      </c>
      <c r="C61">
        <v>1</v>
      </c>
      <c r="D61">
        <v>1</v>
      </c>
      <c r="E61">
        <v>1</v>
      </c>
    </row>
    <row r="62" spans="1:5" x14ac:dyDescent="0.3">
      <c r="A62" s="6" t="s">
        <v>63</v>
      </c>
      <c r="B62">
        <v>1</v>
      </c>
      <c r="C62">
        <v>1</v>
      </c>
      <c r="D62">
        <v>1</v>
      </c>
      <c r="E62">
        <v>1</v>
      </c>
    </row>
    <row r="63" spans="1:5" x14ac:dyDescent="0.3">
      <c r="A63" s="6" t="s">
        <v>64</v>
      </c>
      <c r="B63">
        <v>1</v>
      </c>
      <c r="C63">
        <v>1</v>
      </c>
      <c r="D63">
        <v>1</v>
      </c>
      <c r="E63">
        <v>1</v>
      </c>
    </row>
    <row r="64" spans="1:5" x14ac:dyDescent="0.3">
      <c r="A64" s="6" t="s">
        <v>69</v>
      </c>
      <c r="B64">
        <v>60</v>
      </c>
      <c r="C64">
        <v>60</v>
      </c>
      <c r="D64">
        <v>60</v>
      </c>
      <c r="E64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65357-5B43-4DC1-BB7F-0CEFAC9632D5}">
  <dimension ref="A1:Y64"/>
  <sheetViews>
    <sheetView tabSelected="1" zoomScale="58" workbookViewId="0">
      <selection activeCell="A2" sqref="A2"/>
    </sheetView>
  </sheetViews>
  <sheetFormatPr defaultRowHeight="14.4" x14ac:dyDescent="0.3"/>
  <cols>
    <col min="2" max="2" width="26.77734375" customWidth="1"/>
    <col min="3" max="3" width="13.77734375" customWidth="1"/>
    <col min="6" max="7" width="14" customWidth="1"/>
    <col min="8" max="10" width="14.21875" customWidth="1"/>
    <col min="17" max="17" width="11.5546875" bestFit="1" customWidth="1"/>
  </cols>
  <sheetData>
    <row r="1" spans="1:25" x14ac:dyDescent="0.3">
      <c r="D1">
        <f>CORREL(D5:D64,F5:F64)</f>
        <v>0.93631682260672222</v>
      </c>
      <c r="E1">
        <f>CORREL(D5:D64,E5:E64)</f>
        <v>-6.6646589906449935E-2</v>
      </c>
    </row>
    <row r="2" spans="1:25" x14ac:dyDescent="0.3">
      <c r="A2" t="s">
        <v>598</v>
      </c>
      <c r="D2" t="s">
        <v>597</v>
      </c>
      <c r="E2" t="s">
        <v>601</v>
      </c>
      <c r="F2" t="s">
        <v>597</v>
      </c>
      <c r="G2" t="s">
        <v>601</v>
      </c>
      <c r="H2" t="s">
        <v>597</v>
      </c>
      <c r="I2" t="s">
        <v>601</v>
      </c>
      <c r="J2" t="s">
        <v>597</v>
      </c>
      <c r="V2">
        <f>MAX(V5:V64)</f>
        <v>23</v>
      </c>
      <c r="W2" t="s">
        <v>595</v>
      </c>
    </row>
    <row r="3" spans="1:25" x14ac:dyDescent="0.3">
      <c r="C3" t="s">
        <v>75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L3" t="s">
        <v>599</v>
      </c>
      <c r="M3" t="s">
        <v>599</v>
      </c>
      <c r="N3" t="s">
        <v>599</v>
      </c>
      <c r="O3" t="s">
        <v>599</v>
      </c>
      <c r="R3">
        <v>0</v>
      </c>
      <c r="U3">
        <v>1</v>
      </c>
      <c r="V3">
        <f>MIN(V5:V64)</f>
        <v>-5</v>
      </c>
      <c r="W3" t="s">
        <v>596</v>
      </c>
    </row>
    <row r="4" spans="1:25" ht="20.399999999999999" x14ac:dyDescent="0.3">
      <c r="A4" s="1" t="s">
        <v>0</v>
      </c>
      <c r="B4" s="1" t="s">
        <v>66</v>
      </c>
      <c r="C4" s="1" t="s">
        <v>1</v>
      </c>
      <c r="D4" s="1" t="s">
        <v>2</v>
      </c>
      <c r="E4" s="18" t="s">
        <v>600</v>
      </c>
      <c r="F4" s="1" t="s">
        <v>3</v>
      </c>
      <c r="G4" s="18" t="s">
        <v>602</v>
      </c>
      <c r="H4" s="1" t="s">
        <v>4</v>
      </c>
      <c r="I4" s="18" t="s">
        <v>603</v>
      </c>
      <c r="J4" s="1" t="s">
        <v>65</v>
      </c>
      <c r="L4" t="str">
        <f>D4</f>
        <v>Mérkőzés szám</v>
      </c>
      <c r="M4" t="str">
        <f>F4</f>
        <v>Kiosztott sárga</v>
      </c>
      <c r="N4" t="str">
        <f>H4</f>
        <v>Kiállítás</v>
      </c>
      <c r="O4" t="str">
        <f>J4</f>
        <v>Pont(sárgalap+2kiállítás)</v>
      </c>
      <c r="P4" t="s">
        <v>74</v>
      </c>
      <c r="Q4" t="s">
        <v>590</v>
      </c>
      <c r="R4" t="s">
        <v>592</v>
      </c>
      <c r="S4" t="s">
        <v>591</v>
      </c>
      <c r="T4" t="s">
        <v>593</v>
      </c>
      <c r="U4" t="s">
        <v>592</v>
      </c>
      <c r="V4" t="s">
        <v>594</v>
      </c>
      <c r="X4" t="s">
        <v>686</v>
      </c>
      <c r="Y4" t="s">
        <v>592</v>
      </c>
    </row>
    <row r="5" spans="1:25" ht="15" thickBot="1" x14ac:dyDescent="0.35">
      <c r="A5">
        <v>1</v>
      </c>
      <c r="B5" t="s">
        <v>5</v>
      </c>
      <c r="C5" t="s">
        <v>67</v>
      </c>
      <c r="D5" s="2">
        <v>9</v>
      </c>
      <c r="E5" s="17">
        <f>F5/D5</f>
        <v>2.6666666666666665</v>
      </c>
      <c r="F5" s="3">
        <v>24</v>
      </c>
      <c r="G5" s="19">
        <f>H5/D5</f>
        <v>0.1111111111111111</v>
      </c>
      <c r="H5" s="4">
        <v>1</v>
      </c>
      <c r="I5" s="20">
        <f>H5/F5</f>
        <v>4.1666666666666664E-2</v>
      </c>
      <c r="J5" s="4">
        <v>2.89</v>
      </c>
      <c r="L5">
        <f>RANK(D5,D$5:D$64,D$3)</f>
        <v>52</v>
      </c>
      <c r="M5">
        <f>RANK(F5,F$5:F$64,F$3)</f>
        <v>54</v>
      </c>
      <c r="N5">
        <f>RANK(H5,H$5:H$64,H$3)</f>
        <v>45</v>
      </c>
      <c r="O5">
        <f t="shared" ref="O5" si="0">RANK(J5,J$5:J$64,J$3)</f>
        <v>59</v>
      </c>
      <c r="P5">
        <v>1000000</v>
      </c>
      <c r="Q5">
        <f>modell!F194</f>
        <v>999902.3</v>
      </c>
      <c r="R5">
        <f>RANK(Q5,Q$5:Q$64,0)</f>
        <v>59</v>
      </c>
      <c r="S5" t="str">
        <f>IF(modell!H194*modell!Y194&lt;=0,"valid","invalid")</f>
        <v>valid</v>
      </c>
      <c r="T5">
        <f>AVERAGE(L5:O5)</f>
        <v>52.5</v>
      </c>
      <c r="U5">
        <f>RANK(T5,T$5:T$64,1)</f>
        <v>59</v>
      </c>
      <c r="V5">
        <f>U5-R5</f>
        <v>0</v>
      </c>
      <c r="X5">
        <f>modell2!I194</f>
        <v>999860.5</v>
      </c>
      <c r="Y5">
        <f>RANK(X5,X$5:X$64,0)</f>
        <v>58</v>
      </c>
    </row>
    <row r="6" spans="1:25" ht="15" thickBot="1" x14ac:dyDescent="0.35">
      <c r="A6">
        <v>2</v>
      </c>
      <c r="B6" t="s">
        <v>6</v>
      </c>
      <c r="C6" t="s">
        <v>67</v>
      </c>
      <c r="D6" s="2">
        <v>16</v>
      </c>
      <c r="E6" s="17">
        <f t="shared" ref="E6:E64" si="1">F6/D6</f>
        <v>4.5625</v>
      </c>
      <c r="F6" s="3">
        <v>73</v>
      </c>
      <c r="G6" s="19">
        <f t="shared" ref="G6:G64" si="2">H6/D6</f>
        <v>0.5</v>
      </c>
      <c r="H6" s="4">
        <v>8</v>
      </c>
      <c r="I6" s="20">
        <f t="shared" ref="I6:I64" si="3">H6/F6</f>
        <v>0.1095890410958904</v>
      </c>
      <c r="J6" s="4">
        <v>5.56</v>
      </c>
      <c r="L6">
        <f t="shared" ref="L6:L64" si="4">RANK(D6,D$5:D$64,D$3)</f>
        <v>38</v>
      </c>
      <c r="M6">
        <f t="shared" ref="M6:M64" si="5">RANK(F6,F$5:F$64,F$3)</f>
        <v>33</v>
      </c>
      <c r="N6">
        <f t="shared" ref="N6:N64" si="6">RANK(H6,H$5:H$64,H$3)</f>
        <v>3</v>
      </c>
      <c r="O6">
        <f t="shared" ref="O6:O64" si="7">RANK(J6,J$5:J$64,J$3)</f>
        <v>13</v>
      </c>
      <c r="P6">
        <v>1000000</v>
      </c>
      <c r="Q6">
        <f>modell!F195</f>
        <v>1000026.7</v>
      </c>
      <c r="R6">
        <f t="shared" ref="R6:R64" si="8">RANK(Q6,Q$5:Q$64,0)</f>
        <v>19</v>
      </c>
      <c r="S6" t="str">
        <f>IF(modell!H195*modell!Y195&lt;=0,"valid","invalid")</f>
        <v>valid</v>
      </c>
      <c r="T6">
        <f t="shared" ref="T6:T64" si="9">AVERAGE(L6:O6)</f>
        <v>21.75</v>
      </c>
      <c r="U6">
        <f t="shared" ref="U6:U64" si="10">RANK(T6,T$5:T$64,1)</f>
        <v>18</v>
      </c>
      <c r="V6">
        <f t="shared" ref="V6:V64" si="11">U6-R6</f>
        <v>-1</v>
      </c>
      <c r="X6">
        <f>modell2!I195</f>
        <v>1000081.5</v>
      </c>
      <c r="Y6">
        <f t="shared" ref="Y6:Y64" si="12">RANK(X6,X$5:X$64,0)</f>
        <v>9</v>
      </c>
    </row>
    <row r="7" spans="1:25" ht="15" thickBot="1" x14ac:dyDescent="0.35">
      <c r="A7">
        <v>3</v>
      </c>
      <c r="B7" t="s">
        <v>7</v>
      </c>
      <c r="C7" t="s">
        <v>67</v>
      </c>
      <c r="D7" s="2">
        <v>16</v>
      </c>
      <c r="E7" s="17">
        <f t="shared" si="1"/>
        <v>4.0625</v>
      </c>
      <c r="F7" s="3">
        <v>65</v>
      </c>
      <c r="G7" s="19">
        <f t="shared" si="2"/>
        <v>0.125</v>
      </c>
      <c r="H7" s="4">
        <v>2</v>
      </c>
      <c r="I7" s="20">
        <f t="shared" si="3"/>
        <v>3.0769230769230771E-2</v>
      </c>
      <c r="J7" s="4">
        <v>4.3099999999999996</v>
      </c>
      <c r="L7">
        <f t="shared" si="4"/>
        <v>38</v>
      </c>
      <c r="M7">
        <f t="shared" si="5"/>
        <v>37</v>
      </c>
      <c r="N7">
        <f t="shared" si="6"/>
        <v>32</v>
      </c>
      <c r="O7">
        <f t="shared" si="7"/>
        <v>38</v>
      </c>
      <c r="P7">
        <v>1000000</v>
      </c>
      <c r="Q7">
        <f>modell!F196</f>
        <v>999965.8</v>
      </c>
      <c r="R7">
        <f t="shared" si="8"/>
        <v>43</v>
      </c>
      <c r="S7" t="str">
        <f>IF(modell!H196*modell!Y196&lt;=0,"valid","invalid")</f>
        <v>valid</v>
      </c>
      <c r="T7">
        <f t="shared" si="9"/>
        <v>36.25</v>
      </c>
      <c r="U7">
        <f t="shared" si="10"/>
        <v>41</v>
      </c>
      <c r="V7">
        <f t="shared" si="11"/>
        <v>-2</v>
      </c>
      <c r="X7">
        <f>modell2!I196</f>
        <v>999947</v>
      </c>
      <c r="Y7">
        <f t="shared" si="12"/>
        <v>45</v>
      </c>
    </row>
    <row r="8" spans="1:25" ht="15" thickBot="1" x14ac:dyDescent="0.35">
      <c r="A8">
        <v>4</v>
      </c>
      <c r="B8" t="s">
        <v>8</v>
      </c>
      <c r="C8" t="s">
        <v>67</v>
      </c>
      <c r="D8" s="2">
        <v>20</v>
      </c>
      <c r="E8" s="17">
        <f t="shared" si="1"/>
        <v>5.3</v>
      </c>
      <c r="F8" s="3">
        <v>106</v>
      </c>
      <c r="G8" s="19">
        <f t="shared" si="2"/>
        <v>0.1</v>
      </c>
      <c r="H8" s="4">
        <v>2</v>
      </c>
      <c r="I8" s="20">
        <f t="shared" si="3"/>
        <v>1.8867924528301886E-2</v>
      </c>
      <c r="J8" s="4">
        <v>5.5</v>
      </c>
      <c r="L8">
        <f t="shared" si="4"/>
        <v>22</v>
      </c>
      <c r="M8">
        <f t="shared" si="5"/>
        <v>14</v>
      </c>
      <c r="N8">
        <f t="shared" si="6"/>
        <v>32</v>
      </c>
      <c r="O8">
        <f t="shared" si="7"/>
        <v>14</v>
      </c>
      <c r="P8">
        <v>1000000</v>
      </c>
      <c r="Q8">
        <f>modell!F197</f>
        <v>1000032.2</v>
      </c>
      <c r="R8">
        <f t="shared" si="8"/>
        <v>15</v>
      </c>
      <c r="S8" t="str">
        <f>IF(modell!H197*modell!Y197&lt;=0,"valid","invalid")</f>
        <v>valid</v>
      </c>
      <c r="T8">
        <f t="shared" si="9"/>
        <v>20.5</v>
      </c>
      <c r="U8">
        <f t="shared" si="10"/>
        <v>14</v>
      </c>
      <c r="V8">
        <f t="shared" si="11"/>
        <v>-1</v>
      </c>
      <c r="X8">
        <f>modell2!I197</f>
        <v>1000080</v>
      </c>
      <c r="Y8">
        <f t="shared" si="12"/>
        <v>10</v>
      </c>
    </row>
    <row r="9" spans="1:25" ht="15" thickBot="1" x14ac:dyDescent="0.35">
      <c r="A9">
        <v>5</v>
      </c>
      <c r="B9" t="s">
        <v>9</v>
      </c>
      <c r="C9" t="s">
        <v>67</v>
      </c>
      <c r="D9" s="2">
        <v>23</v>
      </c>
      <c r="E9" s="17">
        <f t="shared" si="1"/>
        <v>5.1739130434782608</v>
      </c>
      <c r="F9" s="3">
        <v>119</v>
      </c>
      <c r="G9" s="19">
        <f t="shared" si="2"/>
        <v>0.21739130434782608</v>
      </c>
      <c r="H9" s="4">
        <v>5</v>
      </c>
      <c r="I9" s="20">
        <f t="shared" si="3"/>
        <v>4.2016806722689079E-2</v>
      </c>
      <c r="J9" s="4">
        <v>5.61</v>
      </c>
      <c r="L9">
        <f t="shared" si="4"/>
        <v>14</v>
      </c>
      <c r="M9">
        <f t="shared" si="5"/>
        <v>7</v>
      </c>
      <c r="N9">
        <f t="shared" si="6"/>
        <v>13</v>
      </c>
      <c r="O9">
        <f t="shared" si="7"/>
        <v>10</v>
      </c>
      <c r="P9">
        <v>1000000</v>
      </c>
      <c r="Q9">
        <f>modell!F198</f>
        <v>1000071.2</v>
      </c>
      <c r="R9">
        <f t="shared" si="8"/>
        <v>4</v>
      </c>
      <c r="S9" t="str">
        <f>IF(modell!H198*modell!Y198&lt;=0,"valid","invalid")</f>
        <v>valid</v>
      </c>
      <c r="T9">
        <f t="shared" si="9"/>
        <v>11</v>
      </c>
      <c r="U9">
        <f t="shared" si="10"/>
        <v>4</v>
      </c>
      <c r="V9">
        <f t="shared" si="11"/>
        <v>0</v>
      </c>
      <c r="X9">
        <f>modell2!I198</f>
        <v>1000119.5</v>
      </c>
      <c r="Y9">
        <f t="shared" si="12"/>
        <v>4</v>
      </c>
    </row>
    <row r="10" spans="1:25" ht="15" thickBot="1" x14ac:dyDescent="0.35">
      <c r="A10">
        <v>6</v>
      </c>
      <c r="B10" t="s">
        <v>10</v>
      </c>
      <c r="C10" t="s">
        <v>67</v>
      </c>
      <c r="D10" s="2">
        <v>16</v>
      </c>
      <c r="E10" s="17">
        <f t="shared" si="1"/>
        <v>5.6875</v>
      </c>
      <c r="F10" s="3">
        <v>91</v>
      </c>
      <c r="G10" s="19">
        <f t="shared" si="2"/>
        <v>0.125</v>
      </c>
      <c r="H10" s="4">
        <v>2</v>
      </c>
      <c r="I10" s="20">
        <f t="shared" si="3"/>
        <v>2.197802197802198E-2</v>
      </c>
      <c r="J10" s="4">
        <v>5.94</v>
      </c>
      <c r="L10">
        <f t="shared" si="4"/>
        <v>38</v>
      </c>
      <c r="M10">
        <f t="shared" si="5"/>
        <v>24</v>
      </c>
      <c r="N10">
        <f t="shared" si="6"/>
        <v>32</v>
      </c>
      <c r="O10">
        <f t="shared" si="7"/>
        <v>3</v>
      </c>
      <c r="P10">
        <v>1000000</v>
      </c>
      <c r="Q10">
        <f>modell!F199</f>
        <v>1000053.7</v>
      </c>
      <c r="R10">
        <f t="shared" si="8"/>
        <v>11</v>
      </c>
      <c r="S10" t="str">
        <f>IF(modell!H199*modell!Y199&lt;=0,"valid","invalid")</f>
        <v>valid</v>
      </c>
      <c r="T10">
        <f t="shared" si="9"/>
        <v>24.25</v>
      </c>
      <c r="U10">
        <f t="shared" si="10"/>
        <v>25</v>
      </c>
      <c r="V10">
        <f t="shared" si="11"/>
        <v>14</v>
      </c>
      <c r="X10">
        <f>modell2!I199</f>
        <v>1000079.5</v>
      </c>
      <c r="Y10">
        <f t="shared" si="12"/>
        <v>12</v>
      </c>
    </row>
    <row r="11" spans="1:25" ht="15" thickBot="1" x14ac:dyDescent="0.35">
      <c r="A11">
        <v>7</v>
      </c>
      <c r="B11" t="s">
        <v>11</v>
      </c>
      <c r="C11" t="s">
        <v>67</v>
      </c>
      <c r="D11" s="2">
        <v>18</v>
      </c>
      <c r="E11" s="17">
        <f t="shared" si="1"/>
        <v>3.3888888888888888</v>
      </c>
      <c r="F11" s="3">
        <v>61</v>
      </c>
      <c r="G11" s="19">
        <f t="shared" si="2"/>
        <v>5.5555555555555552E-2</v>
      </c>
      <c r="H11" s="4">
        <v>1</v>
      </c>
      <c r="I11" s="20">
        <f t="shared" si="3"/>
        <v>1.6393442622950821E-2</v>
      </c>
      <c r="J11" s="4">
        <v>3.5</v>
      </c>
      <c r="L11">
        <f t="shared" si="4"/>
        <v>27</v>
      </c>
      <c r="M11">
        <f t="shared" si="5"/>
        <v>42</v>
      </c>
      <c r="N11">
        <f t="shared" si="6"/>
        <v>45</v>
      </c>
      <c r="O11">
        <f t="shared" si="7"/>
        <v>58</v>
      </c>
      <c r="P11">
        <v>1000000</v>
      </c>
      <c r="Q11">
        <f>modell!F200</f>
        <v>999941.3</v>
      </c>
      <c r="R11">
        <f t="shared" si="8"/>
        <v>53</v>
      </c>
      <c r="S11" t="str">
        <f>IF(modell!H200*modell!Y200&lt;=0,"valid","invalid")</f>
        <v>valid</v>
      </c>
      <c r="T11">
        <f t="shared" si="9"/>
        <v>43</v>
      </c>
      <c r="U11">
        <f t="shared" si="10"/>
        <v>53</v>
      </c>
      <c r="V11">
        <f t="shared" si="11"/>
        <v>0</v>
      </c>
      <c r="X11">
        <f>modell2!I200</f>
        <v>999872.5</v>
      </c>
      <c r="Y11">
        <f t="shared" si="12"/>
        <v>55</v>
      </c>
    </row>
    <row r="12" spans="1:25" ht="15" thickBot="1" x14ac:dyDescent="0.35">
      <c r="A12">
        <v>8</v>
      </c>
      <c r="B12" t="s">
        <v>12</v>
      </c>
      <c r="C12" t="s">
        <v>67</v>
      </c>
      <c r="D12" s="2">
        <v>23</v>
      </c>
      <c r="E12" s="17">
        <f t="shared" si="1"/>
        <v>4.6521739130434785</v>
      </c>
      <c r="F12" s="3">
        <v>107</v>
      </c>
      <c r="G12" s="19">
        <f t="shared" si="2"/>
        <v>0.52173913043478259</v>
      </c>
      <c r="H12" s="4">
        <v>12</v>
      </c>
      <c r="I12" s="20">
        <f t="shared" si="3"/>
        <v>0.11214953271028037</v>
      </c>
      <c r="J12" s="4">
        <v>5.7</v>
      </c>
      <c r="L12">
        <f t="shared" si="4"/>
        <v>14</v>
      </c>
      <c r="M12">
        <f t="shared" si="5"/>
        <v>13</v>
      </c>
      <c r="N12">
        <f t="shared" si="6"/>
        <v>1</v>
      </c>
      <c r="O12">
        <f t="shared" si="7"/>
        <v>5</v>
      </c>
      <c r="P12">
        <v>1000000</v>
      </c>
      <c r="Q12">
        <f>modell!F201</f>
        <v>1000085.2</v>
      </c>
      <c r="R12">
        <f t="shared" si="8"/>
        <v>3</v>
      </c>
      <c r="S12" t="str">
        <f>IF(modell!H201*modell!Y201&lt;=0,"valid","invalid")</f>
        <v>valid</v>
      </c>
      <c r="T12">
        <f t="shared" si="9"/>
        <v>8.25</v>
      </c>
      <c r="U12">
        <f t="shared" si="10"/>
        <v>3</v>
      </c>
      <c r="V12">
        <f t="shared" si="11"/>
        <v>0</v>
      </c>
      <c r="X12">
        <f>modell2!I201</f>
        <v>1000140</v>
      </c>
      <c r="Y12">
        <f t="shared" si="12"/>
        <v>1</v>
      </c>
    </row>
    <row r="13" spans="1:25" ht="15" thickBot="1" x14ac:dyDescent="0.35">
      <c r="A13">
        <v>9</v>
      </c>
      <c r="B13" t="s">
        <v>13</v>
      </c>
      <c r="C13" t="s">
        <v>67</v>
      </c>
      <c r="D13" s="2">
        <v>18</v>
      </c>
      <c r="E13" s="17">
        <f t="shared" si="1"/>
        <v>3.5</v>
      </c>
      <c r="F13" s="3">
        <v>63</v>
      </c>
      <c r="G13" s="19">
        <f t="shared" si="2"/>
        <v>0.1111111111111111</v>
      </c>
      <c r="H13" s="4">
        <v>2</v>
      </c>
      <c r="I13" s="20">
        <f t="shared" si="3"/>
        <v>3.1746031746031744E-2</v>
      </c>
      <c r="J13" s="4">
        <v>3.72</v>
      </c>
      <c r="L13">
        <f t="shared" si="4"/>
        <v>27</v>
      </c>
      <c r="M13">
        <f t="shared" si="5"/>
        <v>40</v>
      </c>
      <c r="N13">
        <f t="shared" si="6"/>
        <v>32</v>
      </c>
      <c r="O13">
        <f t="shared" si="7"/>
        <v>49</v>
      </c>
      <c r="P13">
        <v>1000000</v>
      </c>
      <c r="Q13">
        <f>modell!F202</f>
        <v>999964.3</v>
      </c>
      <c r="R13">
        <f t="shared" si="8"/>
        <v>45</v>
      </c>
      <c r="S13" t="str">
        <f>IF(modell!H202*modell!Y202&lt;=0,"valid","invalid")</f>
        <v>valid</v>
      </c>
      <c r="T13">
        <f t="shared" si="9"/>
        <v>37</v>
      </c>
      <c r="U13">
        <f t="shared" si="10"/>
        <v>42</v>
      </c>
      <c r="V13">
        <f t="shared" si="11"/>
        <v>-3</v>
      </c>
      <c r="X13">
        <f>modell2!I202</f>
        <v>999924.5</v>
      </c>
      <c r="Y13">
        <f t="shared" si="12"/>
        <v>49</v>
      </c>
    </row>
    <row r="14" spans="1:25" ht="15" thickBot="1" x14ac:dyDescent="0.35">
      <c r="A14">
        <v>10</v>
      </c>
      <c r="B14" t="s">
        <v>14</v>
      </c>
      <c r="C14" t="s">
        <v>67</v>
      </c>
      <c r="D14" s="2">
        <v>18</v>
      </c>
      <c r="E14" s="17">
        <f t="shared" si="1"/>
        <v>4.0555555555555554</v>
      </c>
      <c r="F14" s="3">
        <v>73</v>
      </c>
      <c r="G14" s="19">
        <f t="shared" si="2"/>
        <v>0.22222222222222221</v>
      </c>
      <c r="H14" s="4">
        <v>4</v>
      </c>
      <c r="I14" s="20">
        <f t="shared" si="3"/>
        <v>5.4794520547945202E-2</v>
      </c>
      <c r="J14" s="4">
        <v>4.5</v>
      </c>
      <c r="L14">
        <f t="shared" si="4"/>
        <v>27</v>
      </c>
      <c r="M14">
        <f t="shared" si="5"/>
        <v>33</v>
      </c>
      <c r="N14">
        <f t="shared" si="6"/>
        <v>15</v>
      </c>
      <c r="O14">
        <f t="shared" si="7"/>
        <v>33</v>
      </c>
      <c r="P14">
        <v>1000000</v>
      </c>
      <c r="Q14">
        <f>modell!F203</f>
        <v>1000005.8</v>
      </c>
      <c r="R14">
        <f t="shared" si="8"/>
        <v>34</v>
      </c>
      <c r="S14" t="str">
        <f>IF(modell!H203*modell!Y203&lt;=0,"valid","invalid")</f>
        <v>valid</v>
      </c>
      <c r="T14">
        <f t="shared" si="9"/>
        <v>27</v>
      </c>
      <c r="U14">
        <f t="shared" si="10"/>
        <v>32</v>
      </c>
      <c r="V14">
        <f t="shared" si="11"/>
        <v>-2</v>
      </c>
      <c r="X14">
        <f>modell2!I203</f>
        <v>1000013.5</v>
      </c>
      <c r="Y14">
        <f t="shared" si="12"/>
        <v>30</v>
      </c>
    </row>
    <row r="15" spans="1:25" ht="15" thickBot="1" x14ac:dyDescent="0.35">
      <c r="A15">
        <v>11</v>
      </c>
      <c r="B15" t="s">
        <v>15</v>
      </c>
      <c r="C15" t="s">
        <v>67</v>
      </c>
      <c r="D15" s="2">
        <v>33</v>
      </c>
      <c r="E15" s="17">
        <f t="shared" si="1"/>
        <v>4.5454545454545459</v>
      </c>
      <c r="F15" s="3">
        <v>150</v>
      </c>
      <c r="G15" s="19">
        <f t="shared" si="2"/>
        <v>0.21212121212121213</v>
      </c>
      <c r="H15" s="4">
        <v>7</v>
      </c>
      <c r="I15" s="20">
        <f t="shared" si="3"/>
        <v>4.6666666666666669E-2</v>
      </c>
      <c r="J15" s="4">
        <v>4.97</v>
      </c>
      <c r="L15">
        <f t="shared" si="4"/>
        <v>1</v>
      </c>
      <c r="M15">
        <f t="shared" si="5"/>
        <v>1</v>
      </c>
      <c r="N15">
        <f t="shared" si="6"/>
        <v>5</v>
      </c>
      <c r="O15">
        <f t="shared" si="7"/>
        <v>18</v>
      </c>
      <c r="P15">
        <v>1000000</v>
      </c>
      <c r="Q15">
        <f>modell!F204</f>
        <v>1000088.2</v>
      </c>
      <c r="R15">
        <f t="shared" si="8"/>
        <v>2</v>
      </c>
      <c r="S15" t="str">
        <f>IF(modell!H204*modell!Y204&lt;=0,"valid","invalid")</f>
        <v>valid</v>
      </c>
      <c r="T15">
        <f t="shared" si="9"/>
        <v>6.25</v>
      </c>
      <c r="U15">
        <f t="shared" si="10"/>
        <v>2</v>
      </c>
      <c r="V15">
        <f t="shared" si="11"/>
        <v>0</v>
      </c>
      <c r="X15">
        <f>modell2!I204</f>
        <v>1000119.5</v>
      </c>
      <c r="Y15">
        <f t="shared" si="12"/>
        <v>4</v>
      </c>
    </row>
    <row r="16" spans="1:25" ht="15" thickBot="1" x14ac:dyDescent="0.35">
      <c r="A16">
        <v>12</v>
      </c>
      <c r="B16" t="s">
        <v>16</v>
      </c>
      <c r="C16" t="s">
        <v>67</v>
      </c>
      <c r="D16" s="2">
        <v>2</v>
      </c>
      <c r="E16" s="17">
        <f t="shared" si="1"/>
        <v>4.5</v>
      </c>
      <c r="F16" s="3">
        <v>9</v>
      </c>
      <c r="G16" s="19">
        <f t="shared" si="2"/>
        <v>0</v>
      </c>
      <c r="H16" s="4">
        <v>0</v>
      </c>
      <c r="I16" s="20">
        <f t="shared" si="3"/>
        <v>0</v>
      </c>
      <c r="J16" s="4">
        <v>4.5</v>
      </c>
      <c r="L16">
        <f t="shared" si="4"/>
        <v>56</v>
      </c>
      <c r="M16">
        <f t="shared" si="5"/>
        <v>56</v>
      </c>
      <c r="N16">
        <f t="shared" si="6"/>
        <v>53</v>
      </c>
      <c r="O16">
        <f t="shared" si="7"/>
        <v>33</v>
      </c>
      <c r="P16">
        <v>1000000</v>
      </c>
      <c r="Q16">
        <f>modell!F205</f>
        <v>999914.3</v>
      </c>
      <c r="R16">
        <f t="shared" si="8"/>
        <v>57</v>
      </c>
      <c r="S16" t="str">
        <f>IF(modell!H205*modell!Y205&lt;=0,"valid","invalid")</f>
        <v>valid</v>
      </c>
      <c r="T16">
        <f t="shared" si="9"/>
        <v>49.5</v>
      </c>
      <c r="U16">
        <f t="shared" si="10"/>
        <v>57</v>
      </c>
      <c r="V16">
        <f t="shared" si="11"/>
        <v>0</v>
      </c>
      <c r="X16">
        <f>modell2!I205</f>
        <v>999865.5</v>
      </c>
      <c r="Y16">
        <f t="shared" si="12"/>
        <v>57</v>
      </c>
    </row>
    <row r="17" spans="1:25" ht="15" thickBot="1" x14ac:dyDescent="0.35">
      <c r="A17">
        <v>13</v>
      </c>
      <c r="B17" t="s">
        <v>17</v>
      </c>
      <c r="C17" t="s">
        <v>67</v>
      </c>
      <c r="D17" s="2">
        <v>22</v>
      </c>
      <c r="E17" s="17">
        <f t="shared" si="1"/>
        <v>4.4090909090909092</v>
      </c>
      <c r="F17" s="3">
        <v>97</v>
      </c>
      <c r="G17" s="19">
        <f t="shared" si="2"/>
        <v>0.27272727272727271</v>
      </c>
      <c r="H17" s="4">
        <v>6</v>
      </c>
      <c r="I17" s="20">
        <f t="shared" si="3"/>
        <v>6.1855670103092786E-2</v>
      </c>
      <c r="J17" s="4">
        <v>4.95</v>
      </c>
      <c r="L17">
        <f t="shared" si="4"/>
        <v>17</v>
      </c>
      <c r="M17">
        <f t="shared" si="5"/>
        <v>21</v>
      </c>
      <c r="N17">
        <f t="shared" si="6"/>
        <v>9</v>
      </c>
      <c r="O17">
        <f t="shared" si="7"/>
        <v>19</v>
      </c>
      <c r="P17">
        <v>1000000</v>
      </c>
      <c r="Q17">
        <f>modell!F206</f>
        <v>1000046.7</v>
      </c>
      <c r="R17">
        <f t="shared" si="8"/>
        <v>12</v>
      </c>
      <c r="S17" t="str">
        <f>IF(modell!H206*modell!Y206&lt;=0,"valid","invalid")</f>
        <v>valid</v>
      </c>
      <c r="T17">
        <f t="shared" si="9"/>
        <v>16.5</v>
      </c>
      <c r="U17">
        <f t="shared" si="10"/>
        <v>10</v>
      </c>
      <c r="V17">
        <f t="shared" si="11"/>
        <v>-2</v>
      </c>
      <c r="X17">
        <f>modell2!I206</f>
        <v>1000080</v>
      </c>
      <c r="Y17">
        <f t="shared" si="12"/>
        <v>10</v>
      </c>
    </row>
    <row r="18" spans="1:25" ht="15" thickBot="1" x14ac:dyDescent="0.35">
      <c r="A18">
        <v>14</v>
      </c>
      <c r="B18" t="s">
        <v>18</v>
      </c>
      <c r="C18" t="s">
        <v>67</v>
      </c>
      <c r="D18" s="2">
        <v>12</v>
      </c>
      <c r="E18" s="17">
        <f t="shared" si="1"/>
        <v>4.583333333333333</v>
      </c>
      <c r="F18" s="3">
        <v>55</v>
      </c>
      <c r="G18" s="19">
        <f t="shared" si="2"/>
        <v>0</v>
      </c>
      <c r="H18" s="4">
        <v>0</v>
      </c>
      <c r="I18" s="20">
        <f t="shared" si="3"/>
        <v>0</v>
      </c>
      <c r="J18" s="4">
        <v>4.58</v>
      </c>
      <c r="L18">
        <f t="shared" si="4"/>
        <v>50</v>
      </c>
      <c r="M18">
        <f t="shared" si="5"/>
        <v>45</v>
      </c>
      <c r="N18">
        <f t="shared" si="6"/>
        <v>53</v>
      </c>
      <c r="O18">
        <f t="shared" si="7"/>
        <v>31</v>
      </c>
      <c r="P18">
        <v>1000000</v>
      </c>
      <c r="Q18">
        <f>modell!F207</f>
        <v>999935.8</v>
      </c>
      <c r="R18">
        <f t="shared" si="8"/>
        <v>54</v>
      </c>
      <c r="S18" t="str">
        <f>IF(modell!H207*modell!Y207&lt;=0,"valid","invalid")</f>
        <v>valid</v>
      </c>
      <c r="T18">
        <f t="shared" si="9"/>
        <v>44.75</v>
      </c>
      <c r="U18">
        <f t="shared" si="10"/>
        <v>54</v>
      </c>
      <c r="V18">
        <f t="shared" si="11"/>
        <v>0</v>
      </c>
      <c r="X18">
        <f>modell2!I207</f>
        <v>999892</v>
      </c>
      <c r="Y18">
        <f t="shared" si="12"/>
        <v>51</v>
      </c>
    </row>
    <row r="19" spans="1:25" ht="15" thickBot="1" x14ac:dyDescent="0.35">
      <c r="A19">
        <v>15</v>
      </c>
      <c r="B19" t="s">
        <v>19</v>
      </c>
      <c r="C19" t="s">
        <v>67</v>
      </c>
      <c r="D19" s="2">
        <v>20</v>
      </c>
      <c r="E19" s="17">
        <f t="shared" si="1"/>
        <v>5.15</v>
      </c>
      <c r="F19" s="3">
        <v>103</v>
      </c>
      <c r="G19" s="19">
        <f t="shared" si="2"/>
        <v>0.1</v>
      </c>
      <c r="H19" s="4">
        <v>2</v>
      </c>
      <c r="I19" s="20">
        <f t="shared" si="3"/>
        <v>1.9417475728155338E-2</v>
      </c>
      <c r="J19" s="4">
        <v>5.35</v>
      </c>
      <c r="L19">
        <f t="shared" si="4"/>
        <v>22</v>
      </c>
      <c r="M19">
        <f t="shared" si="5"/>
        <v>18</v>
      </c>
      <c r="N19">
        <f t="shared" si="6"/>
        <v>32</v>
      </c>
      <c r="O19">
        <f t="shared" si="7"/>
        <v>16</v>
      </c>
      <c r="P19">
        <v>1000000</v>
      </c>
      <c r="Q19">
        <f>modell!F208</f>
        <v>1000023.2</v>
      </c>
      <c r="R19">
        <f t="shared" si="8"/>
        <v>21</v>
      </c>
      <c r="S19" t="str">
        <f>IF(modell!H208*modell!Y208&lt;=0,"valid","invalid")</f>
        <v>valid</v>
      </c>
      <c r="T19">
        <f t="shared" si="9"/>
        <v>22</v>
      </c>
      <c r="U19">
        <f t="shared" si="10"/>
        <v>19</v>
      </c>
      <c r="V19">
        <f t="shared" si="11"/>
        <v>-2</v>
      </c>
      <c r="X19">
        <f>modell2!I208</f>
        <v>1000036</v>
      </c>
      <c r="Y19">
        <f t="shared" si="12"/>
        <v>21</v>
      </c>
    </row>
    <row r="20" spans="1:25" ht="15" thickBot="1" x14ac:dyDescent="0.35">
      <c r="A20">
        <v>16</v>
      </c>
      <c r="B20" t="s">
        <v>20</v>
      </c>
      <c r="C20" t="s">
        <v>67</v>
      </c>
      <c r="D20" s="2">
        <v>15</v>
      </c>
      <c r="E20" s="17">
        <f t="shared" si="1"/>
        <v>4.2</v>
      </c>
      <c r="F20" s="3">
        <v>63</v>
      </c>
      <c r="G20" s="19">
        <f t="shared" si="2"/>
        <v>0.2</v>
      </c>
      <c r="H20" s="4">
        <v>3</v>
      </c>
      <c r="I20" s="20">
        <f t="shared" si="3"/>
        <v>4.7619047619047616E-2</v>
      </c>
      <c r="J20" s="4">
        <v>4.5999999999999996</v>
      </c>
      <c r="L20">
        <f t="shared" si="4"/>
        <v>42</v>
      </c>
      <c r="M20">
        <f t="shared" si="5"/>
        <v>40</v>
      </c>
      <c r="N20">
        <f t="shared" si="6"/>
        <v>24</v>
      </c>
      <c r="O20">
        <f t="shared" si="7"/>
        <v>29</v>
      </c>
      <c r="P20">
        <v>1000000</v>
      </c>
      <c r="Q20">
        <f>modell!F209</f>
        <v>999977.3</v>
      </c>
      <c r="R20">
        <f t="shared" si="8"/>
        <v>38</v>
      </c>
      <c r="S20" t="str">
        <f>IF(modell!H209*modell!Y209&lt;=0,"valid","invalid")</f>
        <v>valid</v>
      </c>
      <c r="T20">
        <f t="shared" si="9"/>
        <v>33.75</v>
      </c>
      <c r="U20">
        <f t="shared" si="10"/>
        <v>37</v>
      </c>
      <c r="V20">
        <f t="shared" si="11"/>
        <v>-1</v>
      </c>
      <c r="X20">
        <f>modell2!I209</f>
        <v>999980.5</v>
      </c>
      <c r="Y20">
        <f t="shared" si="12"/>
        <v>37</v>
      </c>
    </row>
    <row r="21" spans="1:25" ht="15" thickBot="1" x14ac:dyDescent="0.35">
      <c r="A21">
        <v>17</v>
      </c>
      <c r="B21" t="s">
        <v>21</v>
      </c>
      <c r="C21" t="s">
        <v>67</v>
      </c>
      <c r="D21" s="2">
        <v>30</v>
      </c>
      <c r="E21" s="17">
        <f t="shared" si="1"/>
        <v>3.6</v>
      </c>
      <c r="F21" s="3">
        <v>108</v>
      </c>
      <c r="G21" s="19">
        <f t="shared" si="2"/>
        <v>0.13333333333333333</v>
      </c>
      <c r="H21" s="4">
        <v>4</v>
      </c>
      <c r="I21" s="20">
        <f t="shared" si="3"/>
        <v>3.7037037037037035E-2</v>
      </c>
      <c r="J21" s="4">
        <v>3.87</v>
      </c>
      <c r="L21">
        <f t="shared" si="4"/>
        <v>8</v>
      </c>
      <c r="M21">
        <f t="shared" si="5"/>
        <v>12</v>
      </c>
      <c r="N21">
        <f t="shared" si="6"/>
        <v>15</v>
      </c>
      <c r="O21">
        <f t="shared" si="7"/>
        <v>47</v>
      </c>
      <c r="P21">
        <v>1000000</v>
      </c>
      <c r="Q21">
        <f>modell!F210</f>
        <v>1000031.2</v>
      </c>
      <c r="R21">
        <f t="shared" si="8"/>
        <v>16</v>
      </c>
      <c r="S21" t="str">
        <f>IF(modell!H210*modell!Y210&lt;=0,"valid","invalid")</f>
        <v>valid</v>
      </c>
      <c r="T21">
        <f t="shared" si="9"/>
        <v>20.5</v>
      </c>
      <c r="U21">
        <f t="shared" si="10"/>
        <v>14</v>
      </c>
      <c r="V21">
        <f t="shared" si="11"/>
        <v>-2</v>
      </c>
      <c r="X21">
        <f>modell2!I210</f>
        <v>1000009</v>
      </c>
      <c r="Y21">
        <f t="shared" si="12"/>
        <v>31</v>
      </c>
    </row>
    <row r="22" spans="1:25" ht="15" thickBot="1" x14ac:dyDescent="0.35">
      <c r="A22">
        <v>18</v>
      </c>
      <c r="B22" t="s">
        <v>22</v>
      </c>
      <c r="C22" t="s">
        <v>67</v>
      </c>
      <c r="D22" s="2">
        <v>19</v>
      </c>
      <c r="E22" s="17">
        <f t="shared" si="1"/>
        <v>4.7894736842105265</v>
      </c>
      <c r="F22" s="3">
        <v>91</v>
      </c>
      <c r="G22" s="19">
        <f t="shared" si="2"/>
        <v>0.10526315789473684</v>
      </c>
      <c r="H22" s="4">
        <v>2</v>
      </c>
      <c r="I22" s="20">
        <f t="shared" si="3"/>
        <v>2.197802197802198E-2</v>
      </c>
      <c r="J22" s="4">
        <v>5</v>
      </c>
      <c r="L22">
        <f t="shared" si="4"/>
        <v>25</v>
      </c>
      <c r="M22">
        <f t="shared" si="5"/>
        <v>24</v>
      </c>
      <c r="N22">
        <f t="shared" si="6"/>
        <v>32</v>
      </c>
      <c r="O22">
        <f t="shared" si="7"/>
        <v>17</v>
      </c>
      <c r="P22">
        <v>1000000</v>
      </c>
      <c r="Q22">
        <f>modell!F211</f>
        <v>1000016.2</v>
      </c>
      <c r="R22">
        <f t="shared" si="8"/>
        <v>26</v>
      </c>
      <c r="S22" t="str">
        <f>IF(modell!H211*modell!Y211&lt;=0,"valid","invalid")</f>
        <v>valid</v>
      </c>
      <c r="T22">
        <f t="shared" si="9"/>
        <v>24.5</v>
      </c>
      <c r="U22">
        <f t="shared" si="10"/>
        <v>26</v>
      </c>
      <c r="V22">
        <f t="shared" si="11"/>
        <v>0</v>
      </c>
      <c r="X22">
        <f>modell2!I211</f>
        <v>1000000.5</v>
      </c>
      <c r="Y22">
        <f t="shared" si="12"/>
        <v>32</v>
      </c>
    </row>
    <row r="23" spans="1:25" ht="15" thickBot="1" x14ac:dyDescent="0.35">
      <c r="A23">
        <v>19</v>
      </c>
      <c r="B23" t="s">
        <v>23</v>
      </c>
      <c r="C23" t="s">
        <v>67</v>
      </c>
      <c r="D23" s="2">
        <v>22</v>
      </c>
      <c r="E23" s="17">
        <f t="shared" si="1"/>
        <v>4.5909090909090908</v>
      </c>
      <c r="F23" s="3">
        <v>101</v>
      </c>
      <c r="G23" s="19">
        <f t="shared" si="2"/>
        <v>0.18181818181818182</v>
      </c>
      <c r="H23" s="4">
        <v>4</v>
      </c>
      <c r="I23" s="20">
        <f t="shared" si="3"/>
        <v>3.9603960396039604E-2</v>
      </c>
      <c r="J23" s="4">
        <v>4.95</v>
      </c>
      <c r="L23">
        <f t="shared" si="4"/>
        <v>17</v>
      </c>
      <c r="M23">
        <f t="shared" si="5"/>
        <v>19</v>
      </c>
      <c r="N23">
        <f t="shared" si="6"/>
        <v>15</v>
      </c>
      <c r="O23">
        <f t="shared" si="7"/>
        <v>19</v>
      </c>
      <c r="P23">
        <v>1000000</v>
      </c>
      <c r="Q23">
        <f>modell!F212</f>
        <v>1000041.7</v>
      </c>
      <c r="R23">
        <f t="shared" si="8"/>
        <v>14</v>
      </c>
      <c r="S23" t="str">
        <f>IF(modell!H212*modell!Y212&lt;=0,"valid","invalid")</f>
        <v>valid</v>
      </c>
      <c r="T23">
        <f t="shared" si="9"/>
        <v>17.5</v>
      </c>
      <c r="U23">
        <f t="shared" si="10"/>
        <v>12</v>
      </c>
      <c r="V23">
        <f t="shared" si="11"/>
        <v>-2</v>
      </c>
      <c r="X23">
        <f>modell2!I212</f>
        <v>1000055.5</v>
      </c>
      <c r="Y23">
        <f t="shared" si="12"/>
        <v>20</v>
      </c>
    </row>
    <row r="24" spans="1:25" ht="15" thickBot="1" x14ac:dyDescent="0.35">
      <c r="A24">
        <v>20</v>
      </c>
      <c r="B24" t="s">
        <v>24</v>
      </c>
      <c r="C24" t="s">
        <v>67</v>
      </c>
      <c r="D24" s="2">
        <v>31</v>
      </c>
      <c r="E24" s="17">
        <f t="shared" si="1"/>
        <v>3.5161290322580645</v>
      </c>
      <c r="F24" s="3">
        <v>109</v>
      </c>
      <c r="G24" s="19">
        <f t="shared" si="2"/>
        <v>9.6774193548387094E-2</v>
      </c>
      <c r="H24" s="4">
        <v>3</v>
      </c>
      <c r="I24" s="20">
        <f t="shared" si="3"/>
        <v>2.7522935779816515E-2</v>
      </c>
      <c r="J24" s="4">
        <v>3.71</v>
      </c>
      <c r="L24">
        <f t="shared" si="4"/>
        <v>7</v>
      </c>
      <c r="M24">
        <f t="shared" si="5"/>
        <v>11</v>
      </c>
      <c r="N24">
        <f t="shared" si="6"/>
        <v>24</v>
      </c>
      <c r="O24">
        <f t="shared" si="7"/>
        <v>51</v>
      </c>
      <c r="P24">
        <v>1000000</v>
      </c>
      <c r="Q24">
        <f>modell!F213</f>
        <v>1000020.2</v>
      </c>
      <c r="R24">
        <f t="shared" si="8"/>
        <v>23</v>
      </c>
      <c r="S24" t="str">
        <f>IF(modell!H213*modell!Y213&lt;=0,"valid","invalid")</f>
        <v>valid</v>
      </c>
      <c r="T24">
        <f t="shared" si="9"/>
        <v>23.25</v>
      </c>
      <c r="U24">
        <f t="shared" si="10"/>
        <v>22</v>
      </c>
      <c r="V24">
        <f t="shared" si="11"/>
        <v>-1</v>
      </c>
      <c r="X24">
        <f>modell2!I213</f>
        <v>999987</v>
      </c>
      <c r="Y24">
        <f t="shared" si="12"/>
        <v>35</v>
      </c>
    </row>
    <row r="25" spans="1:25" ht="15" thickBot="1" x14ac:dyDescent="0.35">
      <c r="A25">
        <v>21</v>
      </c>
      <c r="B25" t="s">
        <v>25</v>
      </c>
      <c r="C25" t="s">
        <v>67</v>
      </c>
      <c r="D25" s="2">
        <v>17</v>
      </c>
      <c r="E25" s="17">
        <f t="shared" si="1"/>
        <v>4.4705882352941178</v>
      </c>
      <c r="F25" s="3">
        <v>76</v>
      </c>
      <c r="G25" s="19">
        <f t="shared" si="2"/>
        <v>5.8823529411764705E-2</v>
      </c>
      <c r="H25" s="4">
        <v>1</v>
      </c>
      <c r="I25" s="20">
        <f t="shared" si="3"/>
        <v>1.3157894736842105E-2</v>
      </c>
      <c r="J25" s="4">
        <v>4.59</v>
      </c>
      <c r="L25">
        <f t="shared" si="4"/>
        <v>33</v>
      </c>
      <c r="M25">
        <f t="shared" si="5"/>
        <v>29</v>
      </c>
      <c r="N25">
        <f t="shared" si="6"/>
        <v>45</v>
      </c>
      <c r="O25">
        <f t="shared" si="7"/>
        <v>30</v>
      </c>
      <c r="P25">
        <v>1000000</v>
      </c>
      <c r="Q25">
        <f>modell!F214</f>
        <v>999974.8</v>
      </c>
      <c r="R25">
        <f t="shared" si="8"/>
        <v>41</v>
      </c>
      <c r="S25" t="str">
        <f>IF(modell!H214*modell!Y214&lt;=0,"valid","invalid")</f>
        <v>valid</v>
      </c>
      <c r="T25">
        <f t="shared" si="9"/>
        <v>34.25</v>
      </c>
      <c r="U25">
        <f t="shared" si="10"/>
        <v>38</v>
      </c>
      <c r="V25">
        <f t="shared" si="11"/>
        <v>-3</v>
      </c>
      <c r="X25">
        <f>modell2!I214</f>
        <v>999935</v>
      </c>
      <c r="Y25">
        <f t="shared" si="12"/>
        <v>47</v>
      </c>
    </row>
    <row r="26" spans="1:25" ht="15" thickBot="1" x14ac:dyDescent="0.35">
      <c r="A26">
        <v>22</v>
      </c>
      <c r="B26" t="s">
        <v>26</v>
      </c>
      <c r="C26" t="s">
        <v>67</v>
      </c>
      <c r="D26" s="2">
        <v>13</v>
      </c>
      <c r="E26" s="17">
        <f t="shared" si="1"/>
        <v>3</v>
      </c>
      <c r="F26" s="3">
        <v>39</v>
      </c>
      <c r="G26" s="19">
        <f t="shared" si="2"/>
        <v>0.30769230769230771</v>
      </c>
      <c r="H26" s="4">
        <v>4</v>
      </c>
      <c r="I26" s="20">
        <f t="shared" si="3"/>
        <v>0.10256410256410256</v>
      </c>
      <c r="J26" s="4">
        <v>3.62</v>
      </c>
      <c r="L26">
        <f t="shared" si="4"/>
        <v>48</v>
      </c>
      <c r="M26">
        <f t="shared" si="5"/>
        <v>51</v>
      </c>
      <c r="N26">
        <f t="shared" si="6"/>
        <v>15</v>
      </c>
      <c r="O26">
        <f t="shared" si="7"/>
        <v>56</v>
      </c>
      <c r="P26">
        <v>1000000</v>
      </c>
      <c r="Q26">
        <f>modell!F215</f>
        <v>999942.3</v>
      </c>
      <c r="R26">
        <f t="shared" si="8"/>
        <v>51</v>
      </c>
      <c r="S26" t="str">
        <f>IF(modell!H215*modell!Y215&lt;=0,"valid","invalid")</f>
        <v>valid</v>
      </c>
      <c r="T26">
        <f t="shared" si="9"/>
        <v>42.5</v>
      </c>
      <c r="U26">
        <f t="shared" si="10"/>
        <v>51</v>
      </c>
      <c r="V26">
        <f t="shared" si="11"/>
        <v>0</v>
      </c>
      <c r="X26">
        <f>modell2!I215</f>
        <v>999952.5</v>
      </c>
      <c r="Y26">
        <f t="shared" si="12"/>
        <v>44</v>
      </c>
    </row>
    <row r="27" spans="1:25" ht="15" thickBot="1" x14ac:dyDescent="0.35">
      <c r="A27">
        <v>23</v>
      </c>
      <c r="B27" t="s">
        <v>27</v>
      </c>
      <c r="C27" t="s">
        <v>67</v>
      </c>
      <c r="D27" s="2">
        <v>32</v>
      </c>
      <c r="E27" s="17">
        <f t="shared" si="1"/>
        <v>3.65625</v>
      </c>
      <c r="F27" s="3">
        <v>117</v>
      </c>
      <c r="G27" s="19">
        <f t="shared" si="2"/>
        <v>3.125E-2</v>
      </c>
      <c r="H27" s="4">
        <v>1</v>
      </c>
      <c r="I27" s="20">
        <f t="shared" si="3"/>
        <v>8.5470085470085479E-3</v>
      </c>
      <c r="J27" s="4">
        <v>3.72</v>
      </c>
      <c r="L27">
        <f t="shared" si="4"/>
        <v>4</v>
      </c>
      <c r="M27">
        <f t="shared" si="5"/>
        <v>8</v>
      </c>
      <c r="N27">
        <f t="shared" si="6"/>
        <v>45</v>
      </c>
      <c r="O27">
        <f t="shared" si="7"/>
        <v>49</v>
      </c>
      <c r="P27">
        <v>1000000</v>
      </c>
      <c r="Q27">
        <f>modell!F216</f>
        <v>1000005.8</v>
      </c>
      <c r="R27">
        <f t="shared" si="8"/>
        <v>34</v>
      </c>
      <c r="S27" t="str">
        <f>IF(modell!H216*modell!Y216&lt;=0,"valid","invalid")</f>
        <v>valid</v>
      </c>
      <c r="T27">
        <f t="shared" si="9"/>
        <v>26.5</v>
      </c>
      <c r="U27">
        <f t="shared" si="10"/>
        <v>30</v>
      </c>
      <c r="V27">
        <f t="shared" si="11"/>
        <v>-4</v>
      </c>
      <c r="X27">
        <f>modell2!I216</f>
        <v>999956</v>
      </c>
      <c r="Y27">
        <f t="shared" si="12"/>
        <v>43</v>
      </c>
    </row>
    <row r="28" spans="1:25" ht="15" thickBot="1" x14ac:dyDescent="0.35">
      <c r="A28">
        <v>24</v>
      </c>
      <c r="B28" t="s">
        <v>28</v>
      </c>
      <c r="C28" t="s">
        <v>67</v>
      </c>
      <c r="D28" s="2">
        <v>8</v>
      </c>
      <c r="E28" s="17">
        <f t="shared" si="1"/>
        <v>4.25</v>
      </c>
      <c r="F28" s="3">
        <v>34</v>
      </c>
      <c r="G28" s="19">
        <f t="shared" si="2"/>
        <v>0.125</v>
      </c>
      <c r="H28" s="4">
        <v>1</v>
      </c>
      <c r="I28" s="20">
        <f t="shared" si="3"/>
        <v>2.9411764705882353E-2</v>
      </c>
      <c r="J28" s="4">
        <v>4.5</v>
      </c>
      <c r="L28">
        <f t="shared" si="4"/>
        <v>53</v>
      </c>
      <c r="M28">
        <f t="shared" si="5"/>
        <v>52</v>
      </c>
      <c r="N28">
        <f t="shared" si="6"/>
        <v>45</v>
      </c>
      <c r="O28">
        <f t="shared" si="7"/>
        <v>33</v>
      </c>
      <c r="P28">
        <v>1000000</v>
      </c>
      <c r="Q28">
        <f>modell!F217</f>
        <v>999929.3</v>
      </c>
      <c r="R28">
        <f t="shared" si="8"/>
        <v>56</v>
      </c>
      <c r="S28" t="str">
        <f>IF(modell!H217*modell!Y217&lt;=0,"valid","invalid")</f>
        <v>valid</v>
      </c>
      <c r="T28">
        <f t="shared" si="9"/>
        <v>45.75</v>
      </c>
      <c r="U28">
        <f t="shared" si="10"/>
        <v>55</v>
      </c>
      <c r="V28">
        <f t="shared" si="11"/>
        <v>-1</v>
      </c>
      <c r="X28">
        <f>modell2!I217</f>
        <v>999914.5</v>
      </c>
      <c r="Y28">
        <f t="shared" si="12"/>
        <v>50</v>
      </c>
    </row>
    <row r="29" spans="1:25" ht="15" thickBot="1" x14ac:dyDescent="0.35">
      <c r="A29">
        <v>25</v>
      </c>
      <c r="B29" t="s">
        <v>29</v>
      </c>
      <c r="C29" t="s">
        <v>67</v>
      </c>
      <c r="D29" s="2">
        <v>32</v>
      </c>
      <c r="E29" s="17">
        <f t="shared" si="1"/>
        <v>3.96875</v>
      </c>
      <c r="F29" s="3">
        <v>127</v>
      </c>
      <c r="G29" s="19">
        <f t="shared" si="2"/>
        <v>0.21875</v>
      </c>
      <c r="H29" s="4">
        <v>7</v>
      </c>
      <c r="I29" s="20">
        <f t="shared" si="3"/>
        <v>5.5118110236220472E-2</v>
      </c>
      <c r="J29" s="4">
        <v>4.41</v>
      </c>
      <c r="L29">
        <f t="shared" si="4"/>
        <v>4</v>
      </c>
      <c r="M29">
        <f t="shared" si="5"/>
        <v>5</v>
      </c>
      <c r="N29">
        <f t="shared" si="6"/>
        <v>5</v>
      </c>
      <c r="O29">
        <f t="shared" si="7"/>
        <v>37</v>
      </c>
      <c r="P29">
        <v>1000000</v>
      </c>
      <c r="Q29">
        <f>modell!F218</f>
        <v>1000064.2</v>
      </c>
      <c r="R29">
        <f t="shared" si="8"/>
        <v>6</v>
      </c>
      <c r="S29" t="str">
        <f>IF(modell!H218*modell!Y218&lt;=0,"valid","invalid")</f>
        <v>valid</v>
      </c>
      <c r="T29">
        <f t="shared" si="9"/>
        <v>12.75</v>
      </c>
      <c r="U29">
        <f t="shared" si="10"/>
        <v>6</v>
      </c>
      <c r="V29">
        <f t="shared" si="11"/>
        <v>0</v>
      </c>
      <c r="X29">
        <f>modell2!I218</f>
        <v>1000085</v>
      </c>
      <c r="Y29">
        <f t="shared" si="12"/>
        <v>8</v>
      </c>
    </row>
    <row r="30" spans="1:25" ht="15" thickBot="1" x14ac:dyDescent="0.35">
      <c r="A30">
        <v>26</v>
      </c>
      <c r="B30" t="s">
        <v>30</v>
      </c>
      <c r="C30" t="s">
        <v>67</v>
      </c>
      <c r="D30" s="2">
        <v>23</v>
      </c>
      <c r="E30" s="17">
        <f t="shared" si="1"/>
        <v>4.0869565217391308</v>
      </c>
      <c r="F30" s="3">
        <v>94</v>
      </c>
      <c r="G30" s="19">
        <f t="shared" si="2"/>
        <v>0.17391304347826086</v>
      </c>
      <c r="H30" s="4">
        <v>4</v>
      </c>
      <c r="I30" s="20">
        <f t="shared" si="3"/>
        <v>4.2553191489361701E-2</v>
      </c>
      <c r="J30" s="4">
        <v>4.43</v>
      </c>
      <c r="L30">
        <f t="shared" si="4"/>
        <v>14</v>
      </c>
      <c r="M30">
        <f t="shared" si="5"/>
        <v>23</v>
      </c>
      <c r="N30">
        <f t="shared" si="6"/>
        <v>15</v>
      </c>
      <c r="O30">
        <f t="shared" si="7"/>
        <v>36</v>
      </c>
      <c r="P30">
        <v>1000000</v>
      </c>
      <c r="Q30">
        <f>modell!F219</f>
        <v>1000025.7</v>
      </c>
      <c r="R30">
        <f t="shared" si="8"/>
        <v>20</v>
      </c>
      <c r="S30" t="str">
        <f>IF(modell!H219*modell!Y219&lt;=0,"valid","invalid")</f>
        <v>valid</v>
      </c>
      <c r="T30">
        <f t="shared" si="9"/>
        <v>22</v>
      </c>
      <c r="U30">
        <f t="shared" si="10"/>
        <v>19</v>
      </c>
      <c r="V30">
        <f t="shared" si="11"/>
        <v>-1</v>
      </c>
      <c r="X30">
        <f>modell2!I219</f>
        <v>1000020.5</v>
      </c>
      <c r="Y30">
        <f t="shared" si="12"/>
        <v>29</v>
      </c>
    </row>
    <row r="31" spans="1:25" ht="15" thickBot="1" x14ac:dyDescent="0.35">
      <c r="A31">
        <v>27</v>
      </c>
      <c r="B31" t="s">
        <v>31</v>
      </c>
      <c r="C31" t="s">
        <v>67</v>
      </c>
      <c r="D31" s="2">
        <v>33</v>
      </c>
      <c r="E31" s="17">
        <f t="shared" si="1"/>
        <v>4.3939393939393936</v>
      </c>
      <c r="F31" s="3">
        <v>145</v>
      </c>
      <c r="G31" s="19">
        <f t="shared" si="2"/>
        <v>6.0606060606060608E-2</v>
      </c>
      <c r="H31" s="4">
        <v>2</v>
      </c>
      <c r="I31" s="20">
        <f t="shared" si="3"/>
        <v>1.3793103448275862E-2</v>
      </c>
      <c r="J31" s="4">
        <v>4.5199999999999996</v>
      </c>
      <c r="L31">
        <f t="shared" si="4"/>
        <v>1</v>
      </c>
      <c r="M31">
        <f t="shared" si="5"/>
        <v>3</v>
      </c>
      <c r="N31">
        <f t="shared" si="6"/>
        <v>32</v>
      </c>
      <c r="O31">
        <f t="shared" si="7"/>
        <v>32</v>
      </c>
      <c r="P31">
        <v>1000000</v>
      </c>
      <c r="Q31">
        <f>modell!F220</f>
        <v>1000046.2</v>
      </c>
      <c r="R31">
        <f t="shared" si="8"/>
        <v>13</v>
      </c>
      <c r="S31" t="str">
        <f>IF(modell!H220*modell!Y220&lt;=0,"valid","invalid")</f>
        <v>valid</v>
      </c>
      <c r="T31">
        <f t="shared" si="9"/>
        <v>17</v>
      </c>
      <c r="U31">
        <f t="shared" si="10"/>
        <v>11</v>
      </c>
      <c r="V31">
        <f t="shared" si="11"/>
        <v>-2</v>
      </c>
      <c r="X31">
        <f>modell2!I220</f>
        <v>1000023</v>
      </c>
      <c r="Y31">
        <f t="shared" si="12"/>
        <v>28</v>
      </c>
    </row>
    <row r="32" spans="1:25" ht="15" thickBot="1" x14ac:dyDescent="0.35">
      <c r="A32">
        <v>28</v>
      </c>
      <c r="B32" t="s">
        <v>32</v>
      </c>
      <c r="C32" t="s">
        <v>67</v>
      </c>
      <c r="D32" s="2">
        <v>27</v>
      </c>
      <c r="E32" s="17">
        <f t="shared" si="1"/>
        <v>4.1851851851851851</v>
      </c>
      <c r="F32" s="3">
        <v>113</v>
      </c>
      <c r="G32" s="19">
        <f t="shared" si="2"/>
        <v>0.25925925925925924</v>
      </c>
      <c r="H32" s="4">
        <v>7</v>
      </c>
      <c r="I32" s="20">
        <f t="shared" si="3"/>
        <v>6.1946902654867256E-2</v>
      </c>
      <c r="J32" s="4">
        <v>4.7</v>
      </c>
      <c r="L32">
        <f t="shared" si="4"/>
        <v>11</v>
      </c>
      <c r="M32">
        <f t="shared" si="5"/>
        <v>9</v>
      </c>
      <c r="N32">
        <f t="shared" si="6"/>
        <v>5</v>
      </c>
      <c r="O32">
        <f t="shared" si="7"/>
        <v>27</v>
      </c>
      <c r="P32">
        <v>1000000</v>
      </c>
      <c r="Q32">
        <f>modell!F221</f>
        <v>1000059.7</v>
      </c>
      <c r="R32">
        <f t="shared" si="8"/>
        <v>7</v>
      </c>
      <c r="S32" t="str">
        <f>IF(modell!H221*modell!Y221&lt;=0,"valid","invalid")</f>
        <v>valid</v>
      </c>
      <c r="T32">
        <f t="shared" si="9"/>
        <v>13</v>
      </c>
      <c r="U32">
        <f t="shared" si="10"/>
        <v>7</v>
      </c>
      <c r="V32">
        <f t="shared" si="11"/>
        <v>0</v>
      </c>
      <c r="X32">
        <f>modell2!I221</f>
        <v>1000086.5</v>
      </c>
      <c r="Y32">
        <f t="shared" si="12"/>
        <v>7</v>
      </c>
    </row>
    <row r="33" spans="1:25" ht="15" thickBot="1" x14ac:dyDescent="0.35">
      <c r="A33">
        <v>29</v>
      </c>
      <c r="B33" t="s">
        <v>33</v>
      </c>
      <c r="C33" t="s">
        <v>67</v>
      </c>
      <c r="D33" s="2">
        <v>32</v>
      </c>
      <c r="E33" s="17">
        <f t="shared" si="1"/>
        <v>3.75</v>
      </c>
      <c r="F33" s="3">
        <v>120</v>
      </c>
      <c r="G33" s="19">
        <f t="shared" si="2"/>
        <v>6.25E-2</v>
      </c>
      <c r="H33" s="4">
        <v>2</v>
      </c>
      <c r="I33" s="20">
        <f t="shared" si="3"/>
        <v>1.6666666666666666E-2</v>
      </c>
      <c r="J33" s="4">
        <v>3.88</v>
      </c>
      <c r="L33">
        <f t="shared" si="4"/>
        <v>4</v>
      </c>
      <c r="M33">
        <f t="shared" si="5"/>
        <v>6</v>
      </c>
      <c r="N33">
        <f t="shared" si="6"/>
        <v>32</v>
      </c>
      <c r="O33">
        <f t="shared" si="7"/>
        <v>46</v>
      </c>
      <c r="P33">
        <v>1000000</v>
      </c>
      <c r="Q33">
        <f>modell!F222</f>
        <v>1000022.7</v>
      </c>
      <c r="R33">
        <f t="shared" si="8"/>
        <v>22</v>
      </c>
      <c r="S33" t="str">
        <f>IF(modell!H222*modell!Y222&lt;=0,"valid","invalid")</f>
        <v>valid</v>
      </c>
      <c r="T33">
        <f t="shared" si="9"/>
        <v>22</v>
      </c>
      <c r="U33">
        <f t="shared" si="10"/>
        <v>19</v>
      </c>
      <c r="V33">
        <f t="shared" si="11"/>
        <v>-3</v>
      </c>
      <c r="X33">
        <f>modell2!I222</f>
        <v>999992</v>
      </c>
      <c r="Y33">
        <f t="shared" si="12"/>
        <v>33</v>
      </c>
    </row>
    <row r="34" spans="1:25" ht="15" thickBot="1" x14ac:dyDescent="0.35">
      <c r="A34">
        <v>30</v>
      </c>
      <c r="B34" t="s">
        <v>34</v>
      </c>
      <c r="C34" t="s">
        <v>67</v>
      </c>
      <c r="D34" s="2">
        <v>18</v>
      </c>
      <c r="E34" s="17">
        <f t="shared" si="1"/>
        <v>3.5555555555555554</v>
      </c>
      <c r="F34" s="3">
        <v>64</v>
      </c>
      <c r="G34" s="19">
        <f t="shared" si="2"/>
        <v>5.5555555555555552E-2</v>
      </c>
      <c r="H34" s="4">
        <v>1</v>
      </c>
      <c r="I34" s="20">
        <f t="shared" si="3"/>
        <v>1.5625E-2</v>
      </c>
      <c r="J34" s="4">
        <v>3.67</v>
      </c>
      <c r="L34">
        <f t="shared" si="4"/>
        <v>27</v>
      </c>
      <c r="M34">
        <f t="shared" si="5"/>
        <v>39</v>
      </c>
      <c r="N34">
        <f t="shared" si="6"/>
        <v>45</v>
      </c>
      <c r="O34">
        <f t="shared" si="7"/>
        <v>55</v>
      </c>
      <c r="P34">
        <v>1000000</v>
      </c>
      <c r="Q34">
        <f>modell!F223</f>
        <v>999945.8</v>
      </c>
      <c r="R34">
        <f t="shared" si="8"/>
        <v>50</v>
      </c>
      <c r="S34" t="str">
        <f>IF(modell!H223*modell!Y223&lt;=0,"valid","invalid")</f>
        <v>valid</v>
      </c>
      <c r="T34">
        <f t="shared" si="9"/>
        <v>41.5</v>
      </c>
      <c r="U34">
        <f t="shared" si="10"/>
        <v>48</v>
      </c>
      <c r="V34">
        <f t="shared" si="11"/>
        <v>-2</v>
      </c>
      <c r="X34">
        <f>modell2!I223</f>
        <v>999881.5</v>
      </c>
      <c r="Y34">
        <f t="shared" si="12"/>
        <v>53</v>
      </c>
    </row>
    <row r="35" spans="1:25" ht="15" thickBot="1" x14ac:dyDescent="0.35">
      <c r="A35">
        <v>31</v>
      </c>
      <c r="B35" t="s">
        <v>35</v>
      </c>
      <c r="C35" t="s">
        <v>67</v>
      </c>
      <c r="D35" s="2">
        <v>22</v>
      </c>
      <c r="E35" s="17">
        <f t="shared" si="1"/>
        <v>4.8181818181818183</v>
      </c>
      <c r="F35" s="3">
        <v>106</v>
      </c>
      <c r="G35" s="19">
        <f t="shared" si="2"/>
        <v>0.27272727272727271</v>
      </c>
      <c r="H35" s="4">
        <v>6</v>
      </c>
      <c r="I35" s="20">
        <f t="shared" si="3"/>
        <v>5.6603773584905662E-2</v>
      </c>
      <c r="J35" s="4">
        <v>5.36</v>
      </c>
      <c r="L35">
        <f t="shared" si="4"/>
        <v>17</v>
      </c>
      <c r="M35">
        <f t="shared" si="5"/>
        <v>14</v>
      </c>
      <c r="N35">
        <f t="shared" si="6"/>
        <v>9</v>
      </c>
      <c r="O35">
        <f t="shared" si="7"/>
        <v>15</v>
      </c>
      <c r="P35">
        <v>1000000</v>
      </c>
      <c r="Q35">
        <f>modell!F224</f>
        <v>1000059.2</v>
      </c>
      <c r="R35">
        <f t="shared" si="8"/>
        <v>9</v>
      </c>
      <c r="S35" t="str">
        <f>IF(modell!H224*modell!Y224&lt;=0,"valid","invalid")</f>
        <v>valid</v>
      </c>
      <c r="T35">
        <f t="shared" si="9"/>
        <v>13.75</v>
      </c>
      <c r="U35">
        <f t="shared" si="10"/>
        <v>8</v>
      </c>
      <c r="V35">
        <f t="shared" si="11"/>
        <v>-1</v>
      </c>
      <c r="X35">
        <f>modell2!I224</f>
        <v>1000096</v>
      </c>
      <c r="Y35">
        <f t="shared" si="12"/>
        <v>6</v>
      </c>
    </row>
    <row r="36" spans="1:25" ht="15" thickBot="1" x14ac:dyDescent="0.35">
      <c r="A36">
        <v>32</v>
      </c>
      <c r="B36" t="s">
        <v>36</v>
      </c>
      <c r="C36" t="s">
        <v>67</v>
      </c>
      <c r="D36" s="2">
        <v>18</v>
      </c>
      <c r="E36" s="17">
        <f t="shared" si="1"/>
        <v>3.9444444444444446</v>
      </c>
      <c r="F36" s="3">
        <v>71</v>
      </c>
      <c r="G36" s="19">
        <f t="shared" si="2"/>
        <v>0</v>
      </c>
      <c r="H36" s="4">
        <v>0</v>
      </c>
      <c r="I36" s="20">
        <f t="shared" si="3"/>
        <v>0</v>
      </c>
      <c r="J36" s="4">
        <v>3.94</v>
      </c>
      <c r="L36">
        <f t="shared" si="4"/>
        <v>27</v>
      </c>
      <c r="M36">
        <f t="shared" si="5"/>
        <v>35</v>
      </c>
      <c r="N36">
        <f t="shared" si="6"/>
        <v>53</v>
      </c>
      <c r="O36">
        <f t="shared" si="7"/>
        <v>43</v>
      </c>
      <c r="P36">
        <v>1000000</v>
      </c>
      <c r="Q36">
        <f>modell!F225</f>
        <v>999956.8</v>
      </c>
      <c r="R36">
        <f t="shared" si="8"/>
        <v>46</v>
      </c>
      <c r="S36" t="str">
        <f>IF(modell!H225*modell!Y225&lt;=0,"valid","invalid")</f>
        <v>valid</v>
      </c>
      <c r="T36">
        <f t="shared" si="9"/>
        <v>39.5</v>
      </c>
      <c r="U36">
        <f t="shared" si="10"/>
        <v>44</v>
      </c>
      <c r="V36">
        <f t="shared" si="11"/>
        <v>-2</v>
      </c>
      <c r="X36">
        <f>modell2!I225</f>
        <v>999889.5</v>
      </c>
      <c r="Y36">
        <f t="shared" si="12"/>
        <v>52</v>
      </c>
    </row>
    <row r="37" spans="1:25" ht="15" thickBot="1" x14ac:dyDescent="0.35">
      <c r="A37">
        <v>33</v>
      </c>
      <c r="B37" t="s">
        <v>37</v>
      </c>
      <c r="C37" t="s">
        <v>67</v>
      </c>
      <c r="D37" s="2">
        <v>17</v>
      </c>
      <c r="E37" s="17">
        <f t="shared" si="1"/>
        <v>3.0588235294117645</v>
      </c>
      <c r="F37" s="3">
        <v>52</v>
      </c>
      <c r="G37" s="19">
        <f t="shared" si="2"/>
        <v>0.47058823529411764</v>
      </c>
      <c r="H37" s="4">
        <v>8</v>
      </c>
      <c r="I37" s="20">
        <f t="shared" si="3"/>
        <v>0.15384615384615385</v>
      </c>
      <c r="J37" s="4">
        <v>4</v>
      </c>
      <c r="L37">
        <f t="shared" si="4"/>
        <v>33</v>
      </c>
      <c r="M37">
        <f t="shared" si="5"/>
        <v>49</v>
      </c>
      <c r="N37">
        <f t="shared" si="6"/>
        <v>3</v>
      </c>
      <c r="O37">
        <f t="shared" si="7"/>
        <v>39</v>
      </c>
      <c r="P37">
        <v>1000000</v>
      </c>
      <c r="Q37">
        <f>modell!F226</f>
        <v>999987.8</v>
      </c>
      <c r="R37">
        <f t="shared" si="8"/>
        <v>36</v>
      </c>
      <c r="S37" t="str">
        <f>IF(modell!H226*modell!Y226&lt;=0,"valid","invalid")</f>
        <v>valid</v>
      </c>
      <c r="T37">
        <f t="shared" si="9"/>
        <v>31</v>
      </c>
      <c r="U37">
        <f t="shared" si="10"/>
        <v>34</v>
      </c>
      <c r="V37">
        <f t="shared" si="11"/>
        <v>-2</v>
      </c>
      <c r="X37">
        <f>modell2!I226</f>
        <v>1000073</v>
      </c>
      <c r="Y37">
        <f t="shared" si="12"/>
        <v>15</v>
      </c>
    </row>
    <row r="38" spans="1:25" ht="15" thickBot="1" x14ac:dyDescent="0.35">
      <c r="A38">
        <v>34</v>
      </c>
      <c r="B38" t="s">
        <v>38</v>
      </c>
      <c r="C38" t="s">
        <v>67</v>
      </c>
      <c r="D38" s="2">
        <v>16</v>
      </c>
      <c r="E38" s="17">
        <f t="shared" si="1"/>
        <v>4.375</v>
      </c>
      <c r="F38" s="3">
        <v>70</v>
      </c>
      <c r="G38" s="19">
        <f t="shared" si="2"/>
        <v>0.125</v>
      </c>
      <c r="H38" s="4">
        <v>2</v>
      </c>
      <c r="I38" s="20">
        <f t="shared" si="3"/>
        <v>2.8571428571428571E-2</v>
      </c>
      <c r="J38" s="4">
        <v>4.62</v>
      </c>
      <c r="L38">
        <f t="shared" si="4"/>
        <v>38</v>
      </c>
      <c r="M38">
        <f t="shared" si="5"/>
        <v>36</v>
      </c>
      <c r="N38">
        <f t="shared" si="6"/>
        <v>32</v>
      </c>
      <c r="O38">
        <f t="shared" si="7"/>
        <v>28</v>
      </c>
      <c r="P38">
        <v>1000000</v>
      </c>
      <c r="Q38">
        <f>modell!F227</f>
        <v>999976.3</v>
      </c>
      <c r="R38">
        <f t="shared" si="8"/>
        <v>40</v>
      </c>
      <c r="S38" t="str">
        <f>IF(modell!H227*modell!Y227&lt;=0,"valid","invalid")</f>
        <v>valid</v>
      </c>
      <c r="T38">
        <f t="shared" si="9"/>
        <v>33.5</v>
      </c>
      <c r="U38">
        <f t="shared" si="10"/>
        <v>36</v>
      </c>
      <c r="V38">
        <f t="shared" si="11"/>
        <v>-4</v>
      </c>
      <c r="X38">
        <f>modell2!I227</f>
        <v>999964</v>
      </c>
      <c r="Y38">
        <f t="shared" si="12"/>
        <v>41</v>
      </c>
    </row>
    <row r="39" spans="1:25" ht="15" thickBot="1" x14ac:dyDescent="0.35">
      <c r="A39">
        <v>35</v>
      </c>
      <c r="B39" t="s">
        <v>39</v>
      </c>
      <c r="C39" t="s">
        <v>67</v>
      </c>
      <c r="D39" s="2">
        <v>17</v>
      </c>
      <c r="E39" s="17">
        <f t="shared" si="1"/>
        <v>4.4705882352941178</v>
      </c>
      <c r="F39" s="3">
        <v>76</v>
      </c>
      <c r="G39" s="19">
        <f t="shared" si="2"/>
        <v>0.23529411764705882</v>
      </c>
      <c r="H39" s="4">
        <v>4</v>
      </c>
      <c r="I39" s="20">
        <f t="shared" si="3"/>
        <v>5.2631578947368418E-2</v>
      </c>
      <c r="J39" s="4">
        <v>4.9400000000000004</v>
      </c>
      <c r="L39">
        <f t="shared" si="4"/>
        <v>33</v>
      </c>
      <c r="M39">
        <f t="shared" si="5"/>
        <v>29</v>
      </c>
      <c r="N39">
        <f t="shared" si="6"/>
        <v>15</v>
      </c>
      <c r="O39">
        <f t="shared" si="7"/>
        <v>21</v>
      </c>
      <c r="P39">
        <v>1000000</v>
      </c>
      <c r="Q39">
        <f>modell!F228</f>
        <v>1000013.8</v>
      </c>
      <c r="R39">
        <f t="shared" si="8"/>
        <v>30</v>
      </c>
      <c r="S39" t="str">
        <f>IF(modell!H228*modell!Y228&lt;=0,"valid","invalid")</f>
        <v>valid</v>
      </c>
      <c r="T39">
        <f t="shared" si="9"/>
        <v>24.5</v>
      </c>
      <c r="U39">
        <f t="shared" si="10"/>
        <v>26</v>
      </c>
      <c r="V39">
        <f t="shared" si="11"/>
        <v>-4</v>
      </c>
      <c r="X39">
        <f>modell2!I228</f>
        <v>1000036</v>
      </c>
      <c r="Y39">
        <f t="shared" si="12"/>
        <v>21</v>
      </c>
    </row>
    <row r="40" spans="1:25" ht="15" thickBot="1" x14ac:dyDescent="0.35">
      <c r="A40">
        <v>36</v>
      </c>
      <c r="B40" t="s">
        <v>40</v>
      </c>
      <c r="C40" t="s">
        <v>67</v>
      </c>
      <c r="D40" s="2">
        <v>1</v>
      </c>
      <c r="E40" s="17">
        <f t="shared" si="1"/>
        <v>6</v>
      </c>
      <c r="F40" s="3">
        <v>6</v>
      </c>
      <c r="G40" s="19">
        <f t="shared" si="2"/>
        <v>0</v>
      </c>
      <c r="H40" s="4">
        <v>0</v>
      </c>
      <c r="I40" s="20">
        <f t="shared" si="3"/>
        <v>0</v>
      </c>
      <c r="J40" s="4">
        <v>6</v>
      </c>
      <c r="L40">
        <f t="shared" si="4"/>
        <v>57</v>
      </c>
      <c r="M40">
        <f t="shared" si="5"/>
        <v>57</v>
      </c>
      <c r="N40">
        <f t="shared" si="6"/>
        <v>53</v>
      </c>
      <c r="O40">
        <f t="shared" si="7"/>
        <v>1</v>
      </c>
      <c r="P40">
        <v>1000000</v>
      </c>
      <c r="Q40">
        <f>modell!F229</f>
        <v>1000016.2</v>
      </c>
      <c r="R40">
        <f t="shared" si="8"/>
        <v>26</v>
      </c>
      <c r="S40" t="str">
        <f>IF(modell!H229*modell!Y229&lt;=0,"valid","invalid")</f>
        <v>valid</v>
      </c>
      <c r="T40">
        <f t="shared" si="9"/>
        <v>42</v>
      </c>
      <c r="U40">
        <f t="shared" si="10"/>
        <v>49</v>
      </c>
      <c r="V40">
        <f t="shared" si="11"/>
        <v>23</v>
      </c>
      <c r="X40">
        <f>modell2!I229</f>
        <v>1000027</v>
      </c>
      <c r="Y40">
        <f t="shared" si="12"/>
        <v>26</v>
      </c>
    </row>
    <row r="41" spans="1:25" ht="15" thickBot="1" x14ac:dyDescent="0.35">
      <c r="A41">
        <v>37</v>
      </c>
      <c r="B41" t="s">
        <v>41</v>
      </c>
      <c r="C41" t="s">
        <v>67</v>
      </c>
      <c r="D41" s="2">
        <v>17</v>
      </c>
      <c r="E41" s="17">
        <f t="shared" si="1"/>
        <v>3.5882352941176472</v>
      </c>
      <c r="F41" s="3">
        <v>61</v>
      </c>
      <c r="G41" s="19">
        <f t="shared" si="2"/>
        <v>5.8823529411764705E-2</v>
      </c>
      <c r="H41" s="4">
        <v>1</v>
      </c>
      <c r="I41" s="20">
        <f t="shared" si="3"/>
        <v>1.6393442622950821E-2</v>
      </c>
      <c r="J41" s="4">
        <v>3.71</v>
      </c>
      <c r="L41">
        <f t="shared" si="4"/>
        <v>33</v>
      </c>
      <c r="M41">
        <f t="shared" si="5"/>
        <v>42</v>
      </c>
      <c r="N41">
        <f t="shared" si="6"/>
        <v>45</v>
      </c>
      <c r="O41">
        <f t="shared" si="7"/>
        <v>51</v>
      </c>
      <c r="P41">
        <v>1000000</v>
      </c>
      <c r="Q41">
        <f>modell!F230</f>
        <v>999942.3</v>
      </c>
      <c r="R41">
        <f t="shared" si="8"/>
        <v>51</v>
      </c>
      <c r="S41" t="str">
        <f>IF(modell!H230*modell!Y230&lt;=0,"valid","invalid")</f>
        <v>valid</v>
      </c>
      <c r="T41">
        <f t="shared" si="9"/>
        <v>42.75</v>
      </c>
      <c r="U41">
        <f t="shared" si="10"/>
        <v>52</v>
      </c>
      <c r="V41">
        <f t="shared" si="11"/>
        <v>1</v>
      </c>
      <c r="X41">
        <f>modell2!I230</f>
        <v>999881.5</v>
      </c>
      <c r="Y41">
        <f t="shared" si="12"/>
        <v>53</v>
      </c>
    </row>
    <row r="42" spans="1:25" ht="15" thickBot="1" x14ac:dyDescent="0.35">
      <c r="A42">
        <v>38</v>
      </c>
      <c r="B42" t="s">
        <v>42</v>
      </c>
      <c r="C42" t="s">
        <v>67</v>
      </c>
      <c r="D42" s="2">
        <v>15</v>
      </c>
      <c r="E42" s="17">
        <f t="shared" si="1"/>
        <v>3.6666666666666665</v>
      </c>
      <c r="F42" s="3">
        <v>55</v>
      </c>
      <c r="G42" s="19">
        <f t="shared" si="2"/>
        <v>0.13333333333333333</v>
      </c>
      <c r="H42" s="4">
        <v>2</v>
      </c>
      <c r="I42" s="20">
        <f t="shared" si="3"/>
        <v>3.6363636363636362E-2</v>
      </c>
      <c r="J42" s="4">
        <v>3.93</v>
      </c>
      <c r="L42">
        <f t="shared" si="4"/>
        <v>42</v>
      </c>
      <c r="M42">
        <f t="shared" si="5"/>
        <v>45</v>
      </c>
      <c r="N42">
        <f t="shared" si="6"/>
        <v>32</v>
      </c>
      <c r="O42">
        <f t="shared" si="7"/>
        <v>44</v>
      </c>
      <c r="P42">
        <v>1000000</v>
      </c>
      <c r="Q42">
        <f>modell!F231</f>
        <v>999951.8</v>
      </c>
      <c r="R42">
        <f t="shared" si="8"/>
        <v>47</v>
      </c>
      <c r="S42" t="str">
        <f>IF(modell!H231*modell!Y231&lt;=0,"valid","invalid")</f>
        <v>valid</v>
      </c>
      <c r="T42">
        <f t="shared" si="9"/>
        <v>40.75</v>
      </c>
      <c r="U42">
        <f t="shared" si="10"/>
        <v>47</v>
      </c>
      <c r="V42">
        <f t="shared" si="11"/>
        <v>0</v>
      </c>
      <c r="X42">
        <f>modell2!I231</f>
        <v>999927.5</v>
      </c>
      <c r="Y42">
        <f t="shared" si="12"/>
        <v>48</v>
      </c>
    </row>
    <row r="43" spans="1:25" ht="15" thickBot="1" x14ac:dyDescent="0.35">
      <c r="A43">
        <v>39</v>
      </c>
      <c r="B43" t="s">
        <v>43</v>
      </c>
      <c r="C43" t="s">
        <v>67</v>
      </c>
      <c r="D43" s="2">
        <v>33</v>
      </c>
      <c r="E43" s="17">
        <f t="shared" si="1"/>
        <v>3.1515151515151514</v>
      </c>
      <c r="F43" s="3">
        <v>104</v>
      </c>
      <c r="G43" s="19">
        <f t="shared" si="2"/>
        <v>0.18181818181818182</v>
      </c>
      <c r="H43" s="4">
        <v>6</v>
      </c>
      <c r="I43" s="20">
        <f t="shared" si="3"/>
        <v>5.7692307692307696E-2</v>
      </c>
      <c r="J43" s="4">
        <v>3.52</v>
      </c>
      <c r="L43">
        <f t="shared" si="4"/>
        <v>1</v>
      </c>
      <c r="M43">
        <f t="shared" si="5"/>
        <v>17</v>
      </c>
      <c r="N43">
        <f t="shared" si="6"/>
        <v>9</v>
      </c>
      <c r="O43">
        <f t="shared" si="7"/>
        <v>57</v>
      </c>
      <c r="P43">
        <v>1000000</v>
      </c>
      <c r="Q43">
        <f>modell!F232</f>
        <v>1000027.2</v>
      </c>
      <c r="R43">
        <f t="shared" si="8"/>
        <v>17</v>
      </c>
      <c r="S43" t="str">
        <f>IF(modell!H232*modell!Y232&lt;=0,"valid","invalid")</f>
        <v>valid</v>
      </c>
      <c r="T43">
        <f t="shared" si="9"/>
        <v>21</v>
      </c>
      <c r="U43">
        <f t="shared" si="10"/>
        <v>17</v>
      </c>
      <c r="V43">
        <f t="shared" si="11"/>
        <v>0</v>
      </c>
      <c r="X43">
        <f>modell2!I232</f>
        <v>1000033</v>
      </c>
      <c r="Y43">
        <f t="shared" si="12"/>
        <v>24</v>
      </c>
    </row>
    <row r="44" spans="1:25" ht="15" thickBot="1" x14ac:dyDescent="0.35">
      <c r="A44">
        <v>40</v>
      </c>
      <c r="B44" t="s">
        <v>44</v>
      </c>
      <c r="C44" t="s">
        <v>67</v>
      </c>
      <c r="D44" s="2">
        <v>20</v>
      </c>
      <c r="E44" s="17">
        <f t="shared" si="1"/>
        <v>5.65</v>
      </c>
      <c r="F44" s="3">
        <v>113</v>
      </c>
      <c r="G44" s="19">
        <f t="shared" si="2"/>
        <v>0.05</v>
      </c>
      <c r="H44" s="4">
        <v>1</v>
      </c>
      <c r="I44" s="20">
        <f t="shared" si="3"/>
        <v>8.8495575221238937E-3</v>
      </c>
      <c r="J44" s="4">
        <v>5.75</v>
      </c>
      <c r="L44">
        <f t="shared" si="4"/>
        <v>22</v>
      </c>
      <c r="M44">
        <f t="shared" si="5"/>
        <v>9</v>
      </c>
      <c r="N44">
        <f t="shared" si="6"/>
        <v>45</v>
      </c>
      <c r="O44">
        <f t="shared" si="7"/>
        <v>4</v>
      </c>
      <c r="P44">
        <v>1000000</v>
      </c>
      <c r="Q44">
        <f>modell!F233</f>
        <v>1000059.7</v>
      </c>
      <c r="R44">
        <f t="shared" si="8"/>
        <v>7</v>
      </c>
      <c r="S44" t="str">
        <f>IF(modell!H233*modell!Y233&lt;=0,"valid","invalid")</f>
        <v>valid</v>
      </c>
      <c r="T44">
        <f t="shared" si="9"/>
        <v>20</v>
      </c>
      <c r="U44">
        <f t="shared" si="10"/>
        <v>13</v>
      </c>
      <c r="V44">
        <f t="shared" si="11"/>
        <v>6</v>
      </c>
      <c r="X44">
        <f>modell2!I233</f>
        <v>1000066</v>
      </c>
      <c r="Y44">
        <f t="shared" si="12"/>
        <v>18</v>
      </c>
    </row>
    <row r="45" spans="1:25" ht="15" thickBot="1" x14ac:dyDescent="0.35">
      <c r="A45">
        <v>41</v>
      </c>
      <c r="B45" t="s">
        <v>45</v>
      </c>
      <c r="C45" t="s">
        <v>67</v>
      </c>
      <c r="D45" s="2">
        <v>14</v>
      </c>
      <c r="E45" s="17">
        <f t="shared" si="1"/>
        <v>4</v>
      </c>
      <c r="F45" s="3">
        <v>56</v>
      </c>
      <c r="G45" s="19">
        <f t="shared" si="2"/>
        <v>0</v>
      </c>
      <c r="H45" s="4">
        <v>0</v>
      </c>
      <c r="I45" s="20">
        <f t="shared" si="3"/>
        <v>0</v>
      </c>
      <c r="J45" s="4">
        <v>4</v>
      </c>
      <c r="L45">
        <f t="shared" si="4"/>
        <v>47</v>
      </c>
      <c r="M45">
        <f t="shared" si="5"/>
        <v>44</v>
      </c>
      <c r="N45">
        <f t="shared" si="6"/>
        <v>53</v>
      </c>
      <c r="O45">
        <f t="shared" si="7"/>
        <v>39</v>
      </c>
      <c r="P45">
        <v>1000000</v>
      </c>
      <c r="Q45">
        <f>modell!F234</f>
        <v>999931.3</v>
      </c>
      <c r="R45">
        <f t="shared" si="8"/>
        <v>55</v>
      </c>
      <c r="S45" t="str">
        <f>IF(modell!H234*modell!Y234&lt;=0,"valid","invalid")</f>
        <v>valid</v>
      </c>
      <c r="T45">
        <f t="shared" si="9"/>
        <v>45.75</v>
      </c>
      <c r="U45">
        <f t="shared" si="10"/>
        <v>55</v>
      </c>
      <c r="V45">
        <f t="shared" si="11"/>
        <v>0</v>
      </c>
      <c r="X45">
        <f>modell2!I234</f>
        <v>999867.5</v>
      </c>
      <c r="Y45">
        <f t="shared" si="12"/>
        <v>56</v>
      </c>
    </row>
    <row r="46" spans="1:25" ht="15" thickBot="1" x14ac:dyDescent="0.35">
      <c r="A46">
        <v>42</v>
      </c>
      <c r="B46" t="s">
        <v>46</v>
      </c>
      <c r="C46" t="s">
        <v>67</v>
      </c>
      <c r="D46" s="2">
        <v>15</v>
      </c>
      <c r="E46" s="17">
        <f t="shared" si="1"/>
        <v>4.9333333333333336</v>
      </c>
      <c r="F46" s="3">
        <v>74</v>
      </c>
      <c r="G46" s="19">
        <f t="shared" si="2"/>
        <v>0.33333333333333331</v>
      </c>
      <c r="H46" s="4">
        <v>5</v>
      </c>
      <c r="I46" s="20">
        <f t="shared" si="3"/>
        <v>6.7567567567567571E-2</v>
      </c>
      <c r="J46" s="4">
        <v>5.6</v>
      </c>
      <c r="L46">
        <f t="shared" si="4"/>
        <v>42</v>
      </c>
      <c r="M46">
        <f t="shared" si="5"/>
        <v>32</v>
      </c>
      <c r="N46">
        <f t="shared" si="6"/>
        <v>13</v>
      </c>
      <c r="O46">
        <f t="shared" si="7"/>
        <v>11</v>
      </c>
      <c r="P46">
        <v>1000000</v>
      </c>
      <c r="Q46">
        <f>modell!F235</f>
        <v>1000019.7</v>
      </c>
      <c r="R46">
        <f t="shared" si="8"/>
        <v>24</v>
      </c>
      <c r="S46" t="str">
        <f>IF(modell!H235*modell!Y235&lt;=0,"valid","invalid")</f>
        <v>valid</v>
      </c>
      <c r="T46">
        <f t="shared" si="9"/>
        <v>24.5</v>
      </c>
      <c r="U46">
        <f t="shared" si="10"/>
        <v>26</v>
      </c>
      <c r="V46">
        <f t="shared" si="11"/>
        <v>2</v>
      </c>
      <c r="X46">
        <f>modell2!I235</f>
        <v>1000068.5</v>
      </c>
      <c r="Y46">
        <f t="shared" si="12"/>
        <v>17</v>
      </c>
    </row>
    <row r="47" spans="1:25" ht="15" thickBot="1" x14ac:dyDescent="0.35">
      <c r="A47">
        <v>43</v>
      </c>
      <c r="B47" t="s">
        <v>47</v>
      </c>
      <c r="C47" t="s">
        <v>67</v>
      </c>
      <c r="D47" s="2">
        <v>15</v>
      </c>
      <c r="E47" s="17">
        <f t="shared" si="1"/>
        <v>3.4666666666666668</v>
      </c>
      <c r="F47" s="3">
        <v>52</v>
      </c>
      <c r="G47" s="19">
        <f t="shared" si="2"/>
        <v>0.2</v>
      </c>
      <c r="H47" s="4">
        <v>3</v>
      </c>
      <c r="I47" s="20">
        <f t="shared" si="3"/>
        <v>5.7692307692307696E-2</v>
      </c>
      <c r="J47" s="4">
        <v>3.87</v>
      </c>
      <c r="L47">
        <f t="shared" si="4"/>
        <v>42</v>
      </c>
      <c r="M47">
        <f t="shared" si="5"/>
        <v>49</v>
      </c>
      <c r="N47">
        <f t="shared" si="6"/>
        <v>24</v>
      </c>
      <c r="O47">
        <f t="shared" si="7"/>
        <v>47</v>
      </c>
      <c r="P47">
        <v>1000000</v>
      </c>
      <c r="Q47">
        <f>modell!F236</f>
        <v>999949.8</v>
      </c>
      <c r="R47">
        <f t="shared" si="8"/>
        <v>49</v>
      </c>
      <c r="S47" t="str">
        <f>IF(modell!H236*modell!Y236&lt;=0,"valid","invalid")</f>
        <v>valid</v>
      </c>
      <c r="T47">
        <f t="shared" si="9"/>
        <v>40.5</v>
      </c>
      <c r="U47">
        <f t="shared" si="10"/>
        <v>45</v>
      </c>
      <c r="V47">
        <f t="shared" si="11"/>
        <v>-4</v>
      </c>
      <c r="X47">
        <f>modell2!I236</f>
        <v>999942.5</v>
      </c>
      <c r="Y47">
        <f t="shared" si="12"/>
        <v>46</v>
      </c>
    </row>
    <row r="48" spans="1:25" ht="15" thickBot="1" x14ac:dyDescent="0.35">
      <c r="A48">
        <v>44</v>
      </c>
      <c r="B48" t="s">
        <v>48</v>
      </c>
      <c r="C48" t="s">
        <v>67</v>
      </c>
      <c r="D48" s="2">
        <v>13</v>
      </c>
      <c r="E48" s="17">
        <f t="shared" si="1"/>
        <v>5</v>
      </c>
      <c r="F48" s="3">
        <v>65</v>
      </c>
      <c r="G48" s="19">
        <f t="shared" si="2"/>
        <v>0.30769230769230771</v>
      </c>
      <c r="H48" s="4">
        <v>4</v>
      </c>
      <c r="I48" s="20">
        <f t="shared" si="3"/>
        <v>6.1538461538461542E-2</v>
      </c>
      <c r="J48" s="4">
        <v>5.62</v>
      </c>
      <c r="L48">
        <f t="shared" si="4"/>
        <v>48</v>
      </c>
      <c r="M48">
        <f t="shared" si="5"/>
        <v>37</v>
      </c>
      <c r="N48">
        <f t="shared" si="6"/>
        <v>15</v>
      </c>
      <c r="O48">
        <f t="shared" si="7"/>
        <v>9</v>
      </c>
      <c r="P48">
        <v>1000000</v>
      </c>
      <c r="Q48">
        <f>modell!F237</f>
        <v>1000006.3</v>
      </c>
      <c r="R48">
        <f t="shared" si="8"/>
        <v>33</v>
      </c>
      <c r="S48" t="str">
        <f>IF(modell!H237*modell!Y237&lt;=0,"valid","invalid")</f>
        <v>valid</v>
      </c>
      <c r="T48">
        <f t="shared" si="9"/>
        <v>27.25</v>
      </c>
      <c r="U48">
        <f t="shared" si="10"/>
        <v>33</v>
      </c>
      <c r="V48">
        <f t="shared" si="11"/>
        <v>0</v>
      </c>
      <c r="X48">
        <f>modell2!I237</f>
        <v>1000066</v>
      </c>
      <c r="Y48">
        <f t="shared" si="12"/>
        <v>18</v>
      </c>
    </row>
    <row r="49" spans="1:25" ht="15" thickBot="1" x14ac:dyDescent="0.35">
      <c r="A49">
        <v>45</v>
      </c>
      <c r="B49" t="s">
        <v>49</v>
      </c>
      <c r="C49" t="s">
        <v>67</v>
      </c>
      <c r="D49" s="2">
        <v>1</v>
      </c>
      <c r="E49" s="17">
        <f t="shared" si="1"/>
        <v>4</v>
      </c>
      <c r="F49" s="3">
        <v>4</v>
      </c>
      <c r="G49" s="19">
        <f t="shared" si="2"/>
        <v>0</v>
      </c>
      <c r="H49" s="4">
        <v>0</v>
      </c>
      <c r="I49" s="20">
        <f t="shared" si="3"/>
        <v>0</v>
      </c>
      <c r="J49" s="4">
        <v>4</v>
      </c>
      <c r="L49">
        <f t="shared" si="4"/>
        <v>57</v>
      </c>
      <c r="M49">
        <f t="shared" si="5"/>
        <v>59</v>
      </c>
      <c r="N49">
        <f t="shared" si="6"/>
        <v>53</v>
      </c>
      <c r="O49">
        <f t="shared" si="7"/>
        <v>39</v>
      </c>
      <c r="P49">
        <v>1000000</v>
      </c>
      <c r="Q49">
        <f>modell!F238</f>
        <v>999904.3</v>
      </c>
      <c r="R49">
        <f t="shared" si="8"/>
        <v>58</v>
      </c>
      <c r="S49" t="str">
        <f>IF(modell!H238*modell!Y238&lt;=0,"valid","invalid")</f>
        <v>valid</v>
      </c>
      <c r="T49">
        <f t="shared" si="9"/>
        <v>52</v>
      </c>
      <c r="U49">
        <f t="shared" si="10"/>
        <v>58</v>
      </c>
      <c r="V49">
        <f t="shared" si="11"/>
        <v>0</v>
      </c>
      <c r="X49">
        <f>modell2!I238</f>
        <v>999842.5</v>
      </c>
      <c r="Y49">
        <f t="shared" si="12"/>
        <v>59</v>
      </c>
    </row>
    <row r="50" spans="1:25" ht="15" thickBot="1" x14ac:dyDescent="0.35">
      <c r="A50">
        <v>46</v>
      </c>
      <c r="B50" t="s">
        <v>50</v>
      </c>
      <c r="C50" t="s">
        <v>67</v>
      </c>
      <c r="D50" s="2">
        <v>26</v>
      </c>
      <c r="E50" s="17">
        <f t="shared" si="1"/>
        <v>3.7692307692307692</v>
      </c>
      <c r="F50" s="3">
        <v>98</v>
      </c>
      <c r="G50" s="19">
        <f t="shared" si="2"/>
        <v>0.11538461538461539</v>
      </c>
      <c r="H50" s="4">
        <v>3</v>
      </c>
      <c r="I50" s="20">
        <f t="shared" si="3"/>
        <v>3.0612244897959183E-2</v>
      </c>
      <c r="J50" s="4">
        <v>4</v>
      </c>
      <c r="L50">
        <f t="shared" si="4"/>
        <v>12</v>
      </c>
      <c r="M50">
        <f t="shared" si="5"/>
        <v>20</v>
      </c>
      <c r="N50">
        <f t="shared" si="6"/>
        <v>24</v>
      </c>
      <c r="O50">
        <f t="shared" si="7"/>
        <v>39</v>
      </c>
      <c r="P50">
        <v>1000000</v>
      </c>
      <c r="Q50">
        <f>modell!F239</f>
        <v>1000017.2</v>
      </c>
      <c r="R50">
        <f t="shared" si="8"/>
        <v>25</v>
      </c>
      <c r="S50" t="str">
        <f>IF(modell!H239*modell!Y239&lt;=0,"valid","invalid")</f>
        <v>valid</v>
      </c>
      <c r="T50">
        <f t="shared" si="9"/>
        <v>23.75</v>
      </c>
      <c r="U50">
        <f t="shared" si="10"/>
        <v>23</v>
      </c>
      <c r="V50">
        <f t="shared" si="11"/>
        <v>-2</v>
      </c>
      <c r="X50">
        <f>modell2!I239</f>
        <v>999989</v>
      </c>
      <c r="Y50">
        <f t="shared" si="12"/>
        <v>34</v>
      </c>
    </row>
    <row r="51" spans="1:25" ht="15" thickBot="1" x14ac:dyDescent="0.35">
      <c r="A51">
        <v>47</v>
      </c>
      <c r="B51" t="s">
        <v>51</v>
      </c>
      <c r="C51" t="s">
        <v>67</v>
      </c>
      <c r="D51" s="2">
        <v>21</v>
      </c>
      <c r="E51" s="17">
        <f t="shared" si="1"/>
        <v>5</v>
      </c>
      <c r="F51" s="3">
        <v>105</v>
      </c>
      <c r="G51" s="19">
        <f t="shared" si="2"/>
        <v>0.33333333333333331</v>
      </c>
      <c r="H51" s="4">
        <v>7</v>
      </c>
      <c r="I51" s="20">
        <f t="shared" si="3"/>
        <v>6.6666666666666666E-2</v>
      </c>
      <c r="J51" s="4">
        <v>5.67</v>
      </c>
      <c r="L51">
        <f t="shared" si="4"/>
        <v>21</v>
      </c>
      <c r="M51">
        <f t="shared" si="5"/>
        <v>16</v>
      </c>
      <c r="N51">
        <f t="shared" si="6"/>
        <v>5</v>
      </c>
      <c r="O51">
        <f t="shared" si="7"/>
        <v>6</v>
      </c>
      <c r="P51">
        <v>1000000</v>
      </c>
      <c r="Q51">
        <f>modell!F240</f>
        <v>1000066.7</v>
      </c>
      <c r="R51">
        <f t="shared" si="8"/>
        <v>5</v>
      </c>
      <c r="S51" t="str">
        <f>IF(modell!H240*modell!Y240&lt;=0,"valid","invalid")</f>
        <v>valid</v>
      </c>
      <c r="T51">
        <f t="shared" si="9"/>
        <v>12</v>
      </c>
      <c r="U51">
        <f t="shared" si="10"/>
        <v>5</v>
      </c>
      <c r="V51">
        <f t="shared" si="11"/>
        <v>0</v>
      </c>
      <c r="X51">
        <f>modell2!I240</f>
        <v>1000133</v>
      </c>
      <c r="Y51">
        <f t="shared" si="12"/>
        <v>3</v>
      </c>
    </row>
    <row r="52" spans="1:25" ht="15" thickBot="1" x14ac:dyDescent="0.35">
      <c r="A52">
        <v>48</v>
      </c>
      <c r="B52" t="s">
        <v>52</v>
      </c>
      <c r="C52" t="s">
        <v>67</v>
      </c>
      <c r="D52" s="2">
        <v>15</v>
      </c>
      <c r="E52" s="17">
        <f t="shared" si="1"/>
        <v>5.4</v>
      </c>
      <c r="F52" s="3">
        <v>81</v>
      </c>
      <c r="G52" s="19">
        <f t="shared" si="2"/>
        <v>0.13333333333333333</v>
      </c>
      <c r="H52" s="4">
        <v>2</v>
      </c>
      <c r="I52" s="20">
        <f t="shared" si="3"/>
        <v>2.4691358024691357E-2</v>
      </c>
      <c r="J52" s="4">
        <v>5.67</v>
      </c>
      <c r="L52">
        <f t="shared" si="4"/>
        <v>42</v>
      </c>
      <c r="M52">
        <f t="shared" si="5"/>
        <v>26</v>
      </c>
      <c r="N52">
        <f t="shared" si="6"/>
        <v>32</v>
      </c>
      <c r="O52">
        <f t="shared" si="7"/>
        <v>6</v>
      </c>
      <c r="P52">
        <v>1000000</v>
      </c>
      <c r="Q52">
        <f>modell!F241</f>
        <v>1000008.8</v>
      </c>
      <c r="R52">
        <f t="shared" si="8"/>
        <v>32</v>
      </c>
      <c r="S52" t="str">
        <f>IF(modell!H241*modell!Y241&lt;=0,"valid","invalid")</f>
        <v>valid</v>
      </c>
      <c r="T52">
        <f t="shared" si="9"/>
        <v>26.5</v>
      </c>
      <c r="U52">
        <f t="shared" si="10"/>
        <v>30</v>
      </c>
      <c r="V52">
        <f t="shared" si="11"/>
        <v>-2</v>
      </c>
      <c r="X52">
        <f>modell2!I241</f>
        <v>1000073.5</v>
      </c>
      <c r="Y52">
        <f t="shared" si="12"/>
        <v>14</v>
      </c>
    </row>
    <row r="53" spans="1:25" ht="15" thickBot="1" x14ac:dyDescent="0.35">
      <c r="A53">
        <v>49</v>
      </c>
      <c r="B53" t="s">
        <v>53</v>
      </c>
      <c r="C53" t="s">
        <v>67</v>
      </c>
      <c r="D53" s="2">
        <v>19</v>
      </c>
      <c r="E53" s="17">
        <f t="shared" si="1"/>
        <v>4.2631578947368425</v>
      </c>
      <c r="F53" s="3">
        <v>81</v>
      </c>
      <c r="G53" s="19">
        <f t="shared" si="2"/>
        <v>0.31578947368421051</v>
      </c>
      <c r="H53" s="4">
        <v>6</v>
      </c>
      <c r="I53" s="20">
        <f t="shared" si="3"/>
        <v>7.407407407407407E-2</v>
      </c>
      <c r="J53" s="4">
        <v>4.8899999999999997</v>
      </c>
      <c r="L53">
        <f t="shared" si="4"/>
        <v>25</v>
      </c>
      <c r="M53">
        <f t="shared" si="5"/>
        <v>26</v>
      </c>
      <c r="N53">
        <f t="shared" si="6"/>
        <v>9</v>
      </c>
      <c r="O53">
        <f t="shared" si="7"/>
        <v>23</v>
      </c>
      <c r="P53">
        <v>1000000</v>
      </c>
      <c r="Q53">
        <f>modell!F242</f>
        <v>1000027.2</v>
      </c>
      <c r="R53">
        <f t="shared" si="8"/>
        <v>17</v>
      </c>
      <c r="S53" t="str">
        <f>IF(modell!H242*modell!Y242&lt;=0,"valid","invalid")</f>
        <v>valid</v>
      </c>
      <c r="T53">
        <f t="shared" si="9"/>
        <v>20.75</v>
      </c>
      <c r="U53">
        <f t="shared" si="10"/>
        <v>16</v>
      </c>
      <c r="V53">
        <f t="shared" si="11"/>
        <v>-1</v>
      </c>
      <c r="X53">
        <f>modell2!I242</f>
        <v>1000070</v>
      </c>
      <c r="Y53">
        <f t="shared" si="12"/>
        <v>16</v>
      </c>
    </row>
    <row r="54" spans="1:25" ht="15" thickBot="1" x14ac:dyDescent="0.35">
      <c r="A54">
        <v>50</v>
      </c>
      <c r="B54" t="s">
        <v>54</v>
      </c>
      <c r="C54" t="s">
        <v>67</v>
      </c>
      <c r="D54" s="2">
        <v>26</v>
      </c>
      <c r="E54" s="17">
        <f t="shared" si="1"/>
        <v>3.6923076923076925</v>
      </c>
      <c r="F54" s="3">
        <v>96</v>
      </c>
      <c r="G54" s="19">
        <f t="shared" si="2"/>
        <v>0.11538461538461539</v>
      </c>
      <c r="H54" s="4">
        <v>3</v>
      </c>
      <c r="I54" s="20">
        <f t="shared" si="3"/>
        <v>3.125E-2</v>
      </c>
      <c r="J54" s="4">
        <v>3.92</v>
      </c>
      <c r="L54">
        <f t="shared" si="4"/>
        <v>12</v>
      </c>
      <c r="M54">
        <f t="shared" si="5"/>
        <v>22</v>
      </c>
      <c r="N54">
        <f t="shared" si="6"/>
        <v>24</v>
      </c>
      <c r="O54">
        <f t="shared" si="7"/>
        <v>45</v>
      </c>
      <c r="P54">
        <v>1000000</v>
      </c>
      <c r="Q54">
        <f>modell!F243</f>
        <v>1000010.3</v>
      </c>
      <c r="R54">
        <f t="shared" si="8"/>
        <v>31</v>
      </c>
      <c r="S54" t="str">
        <f>IF(modell!H243*modell!Y243&lt;=0,"valid","invalid")</f>
        <v>valid</v>
      </c>
      <c r="T54">
        <f t="shared" si="9"/>
        <v>25.75</v>
      </c>
      <c r="U54">
        <f t="shared" si="10"/>
        <v>29</v>
      </c>
      <c r="V54">
        <f t="shared" si="11"/>
        <v>-2</v>
      </c>
      <c r="X54">
        <f>modell2!I243</f>
        <v>999981</v>
      </c>
      <c r="Y54">
        <f t="shared" si="12"/>
        <v>36</v>
      </c>
    </row>
    <row r="55" spans="1:25" ht="15" thickBot="1" x14ac:dyDescent="0.35">
      <c r="A55">
        <v>51</v>
      </c>
      <c r="B55" t="s">
        <v>55</v>
      </c>
      <c r="C55" t="s">
        <v>67</v>
      </c>
      <c r="D55" s="2">
        <v>8</v>
      </c>
      <c r="E55" s="17">
        <f t="shared" si="1"/>
        <v>4.25</v>
      </c>
      <c r="F55" s="3">
        <v>34</v>
      </c>
      <c r="G55" s="19">
        <f t="shared" si="2"/>
        <v>0.25</v>
      </c>
      <c r="H55" s="4">
        <v>2</v>
      </c>
      <c r="I55" s="20">
        <f t="shared" si="3"/>
        <v>5.8823529411764705E-2</v>
      </c>
      <c r="J55" s="4">
        <v>4.75</v>
      </c>
      <c r="L55">
        <f t="shared" si="4"/>
        <v>53</v>
      </c>
      <c r="M55">
        <f t="shared" si="5"/>
        <v>52</v>
      </c>
      <c r="N55">
        <f t="shared" si="6"/>
        <v>32</v>
      </c>
      <c r="O55">
        <f t="shared" si="7"/>
        <v>25</v>
      </c>
      <c r="P55">
        <v>1000000</v>
      </c>
      <c r="Q55">
        <f>modell!F244</f>
        <v>999950.3</v>
      </c>
      <c r="R55">
        <f t="shared" si="8"/>
        <v>48</v>
      </c>
      <c r="S55" t="str">
        <f>IF(modell!H244*modell!Y244&lt;=0,"valid","invalid")</f>
        <v>valid</v>
      </c>
      <c r="T55">
        <f t="shared" si="9"/>
        <v>40.5</v>
      </c>
      <c r="U55">
        <f t="shared" si="10"/>
        <v>45</v>
      </c>
      <c r="V55">
        <f t="shared" si="11"/>
        <v>-3</v>
      </c>
      <c r="X55">
        <f>modell2!I244</f>
        <v>999975.5</v>
      </c>
      <c r="Y55">
        <f t="shared" si="12"/>
        <v>38</v>
      </c>
    </row>
    <row r="56" spans="1:25" ht="15" thickBot="1" x14ac:dyDescent="0.35">
      <c r="A56">
        <v>52</v>
      </c>
      <c r="B56" t="s">
        <v>56</v>
      </c>
      <c r="C56" t="s">
        <v>67</v>
      </c>
      <c r="D56" s="2">
        <v>18</v>
      </c>
      <c r="E56" s="17">
        <f t="shared" si="1"/>
        <v>4.2777777777777777</v>
      </c>
      <c r="F56" s="3">
        <v>77</v>
      </c>
      <c r="G56" s="19">
        <f t="shared" si="2"/>
        <v>0.22222222222222221</v>
      </c>
      <c r="H56" s="4">
        <v>4</v>
      </c>
      <c r="I56" s="20">
        <f t="shared" si="3"/>
        <v>5.1948051948051951E-2</v>
      </c>
      <c r="J56" s="4">
        <v>4.72</v>
      </c>
      <c r="L56">
        <f t="shared" si="4"/>
        <v>27</v>
      </c>
      <c r="M56">
        <f t="shared" si="5"/>
        <v>28</v>
      </c>
      <c r="N56">
        <f t="shared" si="6"/>
        <v>15</v>
      </c>
      <c r="O56">
        <f t="shared" si="7"/>
        <v>26</v>
      </c>
      <c r="P56">
        <v>1000000</v>
      </c>
      <c r="Q56">
        <f>modell!F245</f>
        <v>1000015.2</v>
      </c>
      <c r="R56">
        <f t="shared" si="8"/>
        <v>29</v>
      </c>
      <c r="S56" t="str">
        <f>IF(modell!H245*modell!Y245&lt;=0,"valid","invalid")</f>
        <v>valid</v>
      </c>
      <c r="T56">
        <f t="shared" si="9"/>
        <v>24</v>
      </c>
      <c r="U56">
        <f t="shared" si="10"/>
        <v>24</v>
      </c>
      <c r="V56">
        <f t="shared" si="11"/>
        <v>-5</v>
      </c>
      <c r="X56">
        <f>modell2!I245</f>
        <v>1000032.5</v>
      </c>
      <c r="Y56">
        <f t="shared" si="12"/>
        <v>25</v>
      </c>
    </row>
    <row r="57" spans="1:25" ht="15" thickBot="1" x14ac:dyDescent="0.35">
      <c r="A57">
        <v>53</v>
      </c>
      <c r="B57" t="s">
        <v>57</v>
      </c>
      <c r="C57" t="s">
        <v>67</v>
      </c>
      <c r="D57" s="2">
        <v>22</v>
      </c>
      <c r="E57" s="17">
        <f t="shared" si="1"/>
        <v>3.4090909090909092</v>
      </c>
      <c r="F57" s="3">
        <v>75</v>
      </c>
      <c r="G57" s="19">
        <f t="shared" si="2"/>
        <v>0.13636363636363635</v>
      </c>
      <c r="H57" s="4">
        <v>3</v>
      </c>
      <c r="I57" s="20">
        <f t="shared" si="3"/>
        <v>0.04</v>
      </c>
      <c r="J57" s="4">
        <v>3.68</v>
      </c>
      <c r="L57">
        <f t="shared" si="4"/>
        <v>17</v>
      </c>
      <c r="M57">
        <f t="shared" si="5"/>
        <v>31</v>
      </c>
      <c r="N57">
        <f t="shared" si="6"/>
        <v>24</v>
      </c>
      <c r="O57">
        <f t="shared" si="7"/>
        <v>54</v>
      </c>
      <c r="P57">
        <v>1000000</v>
      </c>
      <c r="Q57">
        <f>modell!F246</f>
        <v>999986.8</v>
      </c>
      <c r="R57">
        <f t="shared" si="8"/>
        <v>37</v>
      </c>
      <c r="S57" t="str">
        <f>IF(modell!H246*modell!Y246&lt;=0,"valid","invalid")</f>
        <v>valid</v>
      </c>
      <c r="T57">
        <f t="shared" si="9"/>
        <v>31.5</v>
      </c>
      <c r="U57">
        <f t="shared" si="10"/>
        <v>35</v>
      </c>
      <c r="V57">
        <f t="shared" si="11"/>
        <v>-2</v>
      </c>
      <c r="X57">
        <f>modell2!I246</f>
        <v>999959.5</v>
      </c>
      <c r="Y57">
        <f t="shared" si="12"/>
        <v>42</v>
      </c>
    </row>
    <row r="58" spans="1:25" ht="15" thickBot="1" x14ac:dyDescent="0.35">
      <c r="A58">
        <v>54</v>
      </c>
      <c r="B58" t="s">
        <v>58</v>
      </c>
      <c r="C58" t="s">
        <v>67</v>
      </c>
      <c r="D58" s="2">
        <v>17</v>
      </c>
      <c r="E58" s="17">
        <f t="shared" si="1"/>
        <v>3.2352941176470589</v>
      </c>
      <c r="F58" s="3">
        <v>55</v>
      </c>
      <c r="G58" s="19">
        <f t="shared" si="2"/>
        <v>0.23529411764705882</v>
      </c>
      <c r="H58" s="4">
        <v>4</v>
      </c>
      <c r="I58" s="20">
        <f t="shared" si="3"/>
        <v>7.2727272727272724E-2</v>
      </c>
      <c r="J58" s="4">
        <v>3.71</v>
      </c>
      <c r="L58">
        <f t="shared" si="4"/>
        <v>33</v>
      </c>
      <c r="M58">
        <f t="shared" si="5"/>
        <v>45</v>
      </c>
      <c r="N58">
        <f t="shared" si="6"/>
        <v>15</v>
      </c>
      <c r="O58">
        <f t="shared" si="7"/>
        <v>51</v>
      </c>
      <c r="P58">
        <v>1000000</v>
      </c>
      <c r="Q58">
        <f>modell!F247</f>
        <v>999970.8</v>
      </c>
      <c r="R58">
        <f t="shared" si="8"/>
        <v>42</v>
      </c>
      <c r="S58" t="str">
        <f>IF(modell!H247*modell!Y247&lt;=0,"valid","invalid")</f>
        <v>valid</v>
      </c>
      <c r="T58">
        <f t="shared" si="9"/>
        <v>36</v>
      </c>
      <c r="U58">
        <f t="shared" si="10"/>
        <v>40</v>
      </c>
      <c r="V58">
        <f t="shared" si="11"/>
        <v>-2</v>
      </c>
      <c r="X58">
        <f>modell2!I247</f>
        <v>999972.5</v>
      </c>
      <c r="Y58">
        <f t="shared" si="12"/>
        <v>39</v>
      </c>
    </row>
    <row r="59" spans="1:25" ht="15" thickBot="1" x14ac:dyDescent="0.35">
      <c r="A59">
        <v>55</v>
      </c>
      <c r="B59" t="s">
        <v>59</v>
      </c>
      <c r="C59" t="s">
        <v>67</v>
      </c>
      <c r="D59" s="2">
        <v>1</v>
      </c>
      <c r="E59" s="17">
        <f t="shared" si="1"/>
        <v>2</v>
      </c>
      <c r="F59" s="3">
        <v>2</v>
      </c>
      <c r="G59" s="19">
        <f t="shared" si="2"/>
        <v>0</v>
      </c>
      <c r="H59" s="4">
        <v>0</v>
      </c>
      <c r="I59" s="20">
        <f t="shared" si="3"/>
        <v>0</v>
      </c>
      <c r="J59" s="4">
        <v>2</v>
      </c>
      <c r="L59">
        <f t="shared" si="4"/>
        <v>57</v>
      </c>
      <c r="M59">
        <f t="shared" si="5"/>
        <v>60</v>
      </c>
      <c r="N59">
        <f t="shared" si="6"/>
        <v>53</v>
      </c>
      <c r="O59">
        <f t="shared" si="7"/>
        <v>60</v>
      </c>
      <c r="P59">
        <v>1000000</v>
      </c>
      <c r="Q59">
        <f>modell!F248</f>
        <v>999882.3</v>
      </c>
      <c r="R59">
        <f t="shared" si="8"/>
        <v>60</v>
      </c>
      <c r="S59" t="str">
        <f>IF(modell!H248*modell!Y248&lt;=0,"valid","invalid")</f>
        <v>valid</v>
      </c>
      <c r="T59">
        <f t="shared" si="9"/>
        <v>57.5</v>
      </c>
      <c r="U59">
        <f t="shared" si="10"/>
        <v>60</v>
      </c>
      <c r="V59">
        <f t="shared" si="11"/>
        <v>0</v>
      </c>
      <c r="X59">
        <f>modell2!I248</f>
        <v>999797.5</v>
      </c>
      <c r="Y59">
        <f t="shared" si="12"/>
        <v>60</v>
      </c>
    </row>
    <row r="60" spans="1:25" ht="15" thickBot="1" x14ac:dyDescent="0.35">
      <c r="A60">
        <v>56</v>
      </c>
      <c r="B60" t="s">
        <v>60</v>
      </c>
      <c r="C60" t="s">
        <v>67</v>
      </c>
      <c r="D60" s="2">
        <v>30</v>
      </c>
      <c r="E60" s="17">
        <f t="shared" si="1"/>
        <v>4.9666666666666668</v>
      </c>
      <c r="F60" s="3">
        <v>149</v>
      </c>
      <c r="G60" s="19">
        <f t="shared" si="2"/>
        <v>0.3</v>
      </c>
      <c r="H60" s="4">
        <v>9</v>
      </c>
      <c r="I60" s="20">
        <f t="shared" si="3"/>
        <v>6.0402684563758392E-2</v>
      </c>
      <c r="J60" s="4">
        <v>5.57</v>
      </c>
      <c r="L60">
        <f t="shared" si="4"/>
        <v>8</v>
      </c>
      <c r="M60">
        <f t="shared" si="5"/>
        <v>2</v>
      </c>
      <c r="N60">
        <f t="shared" si="6"/>
        <v>2</v>
      </c>
      <c r="O60">
        <f t="shared" si="7"/>
        <v>12</v>
      </c>
      <c r="P60">
        <v>1000000</v>
      </c>
      <c r="Q60">
        <f>modell!F249</f>
        <v>1000089.2</v>
      </c>
      <c r="R60">
        <f t="shared" si="8"/>
        <v>1</v>
      </c>
      <c r="S60" t="str">
        <f>IF(modell!H249*modell!Y249&lt;=0,"valid","invalid")</f>
        <v>valid</v>
      </c>
      <c r="T60">
        <f t="shared" si="9"/>
        <v>6</v>
      </c>
      <c r="U60">
        <f t="shared" si="10"/>
        <v>1</v>
      </c>
      <c r="V60">
        <f t="shared" si="11"/>
        <v>0</v>
      </c>
      <c r="X60">
        <f>modell2!I249</f>
        <v>1000135.5</v>
      </c>
      <c r="Y60">
        <f t="shared" si="12"/>
        <v>2</v>
      </c>
    </row>
    <row r="61" spans="1:25" ht="15" thickBot="1" x14ac:dyDescent="0.35">
      <c r="A61">
        <v>57</v>
      </c>
      <c r="B61" t="s">
        <v>61</v>
      </c>
      <c r="C61" t="s">
        <v>67</v>
      </c>
      <c r="D61" s="2">
        <v>3</v>
      </c>
      <c r="E61" s="17">
        <f t="shared" si="1"/>
        <v>3.6666666666666665</v>
      </c>
      <c r="F61" s="3">
        <v>11</v>
      </c>
      <c r="G61" s="19">
        <f t="shared" si="2"/>
        <v>1</v>
      </c>
      <c r="H61" s="4">
        <v>3</v>
      </c>
      <c r="I61" s="20">
        <f t="shared" si="3"/>
        <v>0.27272727272727271</v>
      </c>
      <c r="J61" s="4">
        <v>5.67</v>
      </c>
      <c r="L61">
        <f t="shared" si="4"/>
        <v>55</v>
      </c>
      <c r="M61">
        <f t="shared" si="5"/>
        <v>55</v>
      </c>
      <c r="N61">
        <f t="shared" si="6"/>
        <v>24</v>
      </c>
      <c r="O61">
        <f t="shared" si="7"/>
        <v>6</v>
      </c>
      <c r="P61">
        <v>1000000</v>
      </c>
      <c r="Q61">
        <f>modell!F250</f>
        <v>999976.8</v>
      </c>
      <c r="R61">
        <f t="shared" si="8"/>
        <v>39</v>
      </c>
      <c r="S61" t="str">
        <f>IF(modell!H250*modell!Y250&lt;=0,"valid","invalid")</f>
        <v>valid</v>
      </c>
      <c r="T61">
        <f t="shared" si="9"/>
        <v>35</v>
      </c>
      <c r="U61">
        <f t="shared" si="10"/>
        <v>39</v>
      </c>
      <c r="V61">
        <f t="shared" si="11"/>
        <v>0</v>
      </c>
      <c r="X61">
        <f>modell2!I250</f>
        <v>1000074</v>
      </c>
      <c r="Y61">
        <f t="shared" si="12"/>
        <v>13</v>
      </c>
    </row>
    <row r="62" spans="1:25" ht="15" thickBot="1" x14ac:dyDescent="0.35">
      <c r="A62">
        <v>58</v>
      </c>
      <c r="B62" t="s">
        <v>62</v>
      </c>
      <c r="C62" t="s">
        <v>67</v>
      </c>
      <c r="D62" s="2">
        <v>12</v>
      </c>
      <c r="E62" s="17">
        <f t="shared" si="1"/>
        <v>4.583333333333333</v>
      </c>
      <c r="F62" s="3">
        <v>55</v>
      </c>
      <c r="G62" s="19">
        <f t="shared" si="2"/>
        <v>0.16666666666666666</v>
      </c>
      <c r="H62" s="4">
        <v>2</v>
      </c>
      <c r="I62" s="20">
        <f t="shared" si="3"/>
        <v>3.6363636363636362E-2</v>
      </c>
      <c r="J62" s="4">
        <v>4.92</v>
      </c>
      <c r="L62">
        <f t="shared" si="4"/>
        <v>50</v>
      </c>
      <c r="M62">
        <f t="shared" si="5"/>
        <v>45</v>
      </c>
      <c r="N62">
        <f t="shared" si="6"/>
        <v>32</v>
      </c>
      <c r="O62">
        <f t="shared" si="7"/>
        <v>22</v>
      </c>
      <c r="P62">
        <v>1000000</v>
      </c>
      <c r="Q62">
        <f>modell!F251</f>
        <v>999965.8</v>
      </c>
      <c r="R62">
        <f t="shared" si="8"/>
        <v>43</v>
      </c>
      <c r="S62" t="str">
        <f>IF(modell!H251*modell!Y251&lt;=0,"valid","invalid")</f>
        <v>valid</v>
      </c>
      <c r="T62">
        <f t="shared" si="9"/>
        <v>37.25</v>
      </c>
      <c r="U62">
        <f t="shared" si="10"/>
        <v>43</v>
      </c>
      <c r="V62">
        <f t="shared" si="11"/>
        <v>0</v>
      </c>
      <c r="X62">
        <f>modell2!I251</f>
        <v>999971</v>
      </c>
      <c r="Y62">
        <f t="shared" si="12"/>
        <v>40</v>
      </c>
    </row>
    <row r="63" spans="1:25" ht="15" thickBot="1" x14ac:dyDescent="0.35">
      <c r="A63">
        <v>59</v>
      </c>
      <c r="B63" t="s">
        <v>63</v>
      </c>
      <c r="C63" t="s">
        <v>67</v>
      </c>
      <c r="D63" s="2">
        <v>30</v>
      </c>
      <c r="E63" s="17">
        <f t="shared" si="1"/>
        <v>4.5666666666666664</v>
      </c>
      <c r="F63" s="3">
        <v>137</v>
      </c>
      <c r="G63" s="19">
        <f t="shared" si="2"/>
        <v>0.1</v>
      </c>
      <c r="H63" s="4">
        <v>3</v>
      </c>
      <c r="I63" s="20">
        <f t="shared" si="3"/>
        <v>2.1897810218978103E-2</v>
      </c>
      <c r="J63" s="4">
        <v>4.7699999999999996</v>
      </c>
      <c r="L63">
        <f t="shared" si="4"/>
        <v>8</v>
      </c>
      <c r="M63">
        <f t="shared" si="5"/>
        <v>4</v>
      </c>
      <c r="N63">
        <f t="shared" si="6"/>
        <v>24</v>
      </c>
      <c r="O63">
        <f t="shared" si="7"/>
        <v>24</v>
      </c>
      <c r="P63">
        <v>1000000</v>
      </c>
      <c r="Q63">
        <f>modell!F252</f>
        <v>1000054.2</v>
      </c>
      <c r="R63">
        <f t="shared" si="8"/>
        <v>10</v>
      </c>
      <c r="S63" t="str">
        <f>IF(modell!H252*modell!Y252&lt;=0,"valid","invalid")</f>
        <v>valid</v>
      </c>
      <c r="T63">
        <f t="shared" si="9"/>
        <v>15</v>
      </c>
      <c r="U63">
        <f t="shared" si="10"/>
        <v>9</v>
      </c>
      <c r="V63">
        <f t="shared" si="11"/>
        <v>-1</v>
      </c>
      <c r="X63">
        <f>modell2!I252</f>
        <v>1000035.5</v>
      </c>
      <c r="Y63">
        <f t="shared" si="12"/>
        <v>23</v>
      </c>
    </row>
    <row r="64" spans="1:25" ht="15" thickBot="1" x14ac:dyDescent="0.35">
      <c r="A64">
        <v>60</v>
      </c>
      <c r="B64" t="s">
        <v>64</v>
      </c>
      <c r="C64" t="s">
        <v>67</v>
      </c>
      <c r="D64" s="2">
        <v>1</v>
      </c>
      <c r="E64" s="17">
        <f t="shared" si="1"/>
        <v>6</v>
      </c>
      <c r="F64" s="3">
        <v>6</v>
      </c>
      <c r="G64" s="19">
        <f t="shared" si="2"/>
        <v>0</v>
      </c>
      <c r="H64" s="4">
        <v>0</v>
      </c>
      <c r="I64" s="20">
        <f t="shared" si="3"/>
        <v>0</v>
      </c>
      <c r="J64" s="4">
        <v>6</v>
      </c>
      <c r="L64">
        <f t="shared" si="4"/>
        <v>57</v>
      </c>
      <c r="M64">
        <f t="shared" si="5"/>
        <v>57</v>
      </c>
      <c r="N64">
        <f t="shared" si="6"/>
        <v>53</v>
      </c>
      <c r="O64">
        <f t="shared" si="7"/>
        <v>1</v>
      </c>
      <c r="P64">
        <v>1000000</v>
      </c>
      <c r="Q64">
        <f>modell!F253</f>
        <v>1000016.2</v>
      </c>
      <c r="R64">
        <f t="shared" si="8"/>
        <v>26</v>
      </c>
      <c r="S64" t="str">
        <f>IF(modell!H253*modell!Y253&lt;=0,"valid","invalid")</f>
        <v>valid</v>
      </c>
      <c r="T64">
        <f t="shared" si="9"/>
        <v>42</v>
      </c>
      <c r="U64">
        <f t="shared" si="10"/>
        <v>49</v>
      </c>
      <c r="V64">
        <f t="shared" si="11"/>
        <v>23</v>
      </c>
      <c r="X64">
        <f>modell2!I253</f>
        <v>1000027</v>
      </c>
      <c r="Y64">
        <f t="shared" si="12"/>
        <v>26</v>
      </c>
    </row>
  </sheetData>
  <phoneticPr fontId="5" type="noConversion"/>
  <conditionalFormatting sqref="Q5:Q6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5:R6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:U6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:V6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:Y6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6A601-53DD-462A-84D8-A1CB55B8D546}">
  <dimension ref="A1:AC267"/>
  <sheetViews>
    <sheetView workbookViewId="0"/>
  </sheetViews>
  <sheetFormatPr defaultRowHeight="14.4" x14ac:dyDescent="0.3"/>
  <sheetData>
    <row r="1" spans="1:29" ht="18" x14ac:dyDescent="0.3">
      <c r="A1" s="7"/>
      <c r="R1" s="7"/>
    </row>
    <row r="2" spans="1:29" x14ac:dyDescent="0.3">
      <c r="A2" s="8"/>
      <c r="R2" s="8"/>
    </row>
    <row r="5" spans="1:29" ht="18" x14ac:dyDescent="0.3">
      <c r="A5" s="9" t="s">
        <v>76</v>
      </c>
      <c r="B5" s="10">
        <v>3704469</v>
      </c>
      <c r="C5" s="9" t="s">
        <v>77</v>
      </c>
      <c r="D5" s="10">
        <v>60</v>
      </c>
      <c r="E5" s="9" t="s">
        <v>78</v>
      </c>
      <c r="F5" s="10">
        <v>4</v>
      </c>
      <c r="G5" s="9" t="s">
        <v>79</v>
      </c>
      <c r="H5" s="10">
        <v>60</v>
      </c>
      <c r="I5" s="9" t="s">
        <v>80</v>
      </c>
      <c r="J5" s="10">
        <v>0</v>
      </c>
      <c r="K5" s="9" t="s">
        <v>81</v>
      </c>
      <c r="L5" s="10" t="s">
        <v>82</v>
      </c>
      <c r="R5" s="9" t="s">
        <v>76</v>
      </c>
      <c r="S5" s="10">
        <v>5792298</v>
      </c>
      <c r="T5" s="9" t="s">
        <v>77</v>
      </c>
      <c r="U5" s="10">
        <v>60</v>
      </c>
      <c r="V5" s="9" t="s">
        <v>78</v>
      </c>
      <c r="W5" s="10">
        <v>4</v>
      </c>
      <c r="X5" s="9" t="s">
        <v>79</v>
      </c>
      <c r="Y5" s="10">
        <v>60</v>
      </c>
      <c r="Z5" s="9" t="s">
        <v>80</v>
      </c>
      <c r="AA5" s="10">
        <v>0</v>
      </c>
      <c r="AB5" s="9" t="s">
        <v>81</v>
      </c>
      <c r="AC5" s="10" t="s">
        <v>415</v>
      </c>
    </row>
    <row r="6" spans="1:29" ht="18.600000000000001" thickBot="1" x14ac:dyDescent="0.35">
      <c r="A6" s="7"/>
      <c r="R6" s="7"/>
    </row>
    <row r="7" spans="1:29" ht="15" thickBot="1" x14ac:dyDescent="0.35">
      <c r="A7" s="11" t="s">
        <v>83</v>
      </c>
      <c r="B7" s="11" t="s">
        <v>84</v>
      </c>
      <c r="C7" s="11" t="s">
        <v>85</v>
      </c>
      <c r="D7" s="11" t="s">
        <v>86</v>
      </c>
      <c r="E7" s="11" t="s">
        <v>87</v>
      </c>
      <c r="F7" s="11" t="s">
        <v>88</v>
      </c>
      <c r="H7" s="21" t="s">
        <v>604</v>
      </c>
      <c r="I7" s="21" t="s">
        <v>604</v>
      </c>
      <c r="J7" s="21" t="s">
        <v>604</v>
      </c>
      <c r="K7" s="21" t="s">
        <v>604</v>
      </c>
      <c r="R7" s="11" t="s">
        <v>83</v>
      </c>
      <c r="S7" s="11" t="s">
        <v>84</v>
      </c>
      <c r="T7" s="11" t="s">
        <v>85</v>
      </c>
      <c r="U7" s="11" t="s">
        <v>86</v>
      </c>
      <c r="V7" s="11" t="s">
        <v>87</v>
      </c>
      <c r="W7" s="11" t="s">
        <v>88</v>
      </c>
    </row>
    <row r="8" spans="1:29" ht="15" thickBot="1" x14ac:dyDescent="0.35">
      <c r="A8" s="11" t="s">
        <v>89</v>
      </c>
      <c r="B8" s="12">
        <v>52</v>
      </c>
      <c r="C8" s="12">
        <v>54</v>
      </c>
      <c r="D8" s="12">
        <v>45</v>
      </c>
      <c r="E8" s="12">
        <v>59</v>
      </c>
      <c r="F8" s="12">
        <v>1000000</v>
      </c>
      <c r="H8">
        <f>61-B8</f>
        <v>9</v>
      </c>
      <c r="I8">
        <f t="shared" ref="I8:I67" si="0">61-C8</f>
        <v>7</v>
      </c>
      <c r="J8">
        <f t="shared" ref="J8:J67" si="1">61-D8</f>
        <v>16</v>
      </c>
      <c r="K8">
        <f t="shared" ref="K8:K67" si="2">61-E8</f>
        <v>2</v>
      </c>
      <c r="L8">
        <f>F8</f>
        <v>1000000</v>
      </c>
      <c r="R8" s="11" t="s">
        <v>89</v>
      </c>
      <c r="S8" s="12">
        <v>9</v>
      </c>
      <c r="T8" s="12">
        <v>7</v>
      </c>
      <c r="U8" s="12">
        <v>16</v>
      </c>
      <c r="V8" s="12">
        <v>2</v>
      </c>
      <c r="W8" s="12">
        <v>1000000</v>
      </c>
    </row>
    <row r="9" spans="1:29" ht="15" thickBot="1" x14ac:dyDescent="0.35">
      <c r="A9" s="11" t="s">
        <v>90</v>
      </c>
      <c r="B9" s="12">
        <v>38</v>
      </c>
      <c r="C9" s="12">
        <v>33</v>
      </c>
      <c r="D9" s="12">
        <v>3</v>
      </c>
      <c r="E9" s="12">
        <v>13</v>
      </c>
      <c r="F9" s="12">
        <v>1000000</v>
      </c>
      <c r="H9">
        <f t="shared" ref="H9:H67" si="3">61-B9</f>
        <v>23</v>
      </c>
      <c r="I9">
        <f t="shared" si="0"/>
        <v>28</v>
      </c>
      <c r="J9">
        <f t="shared" si="1"/>
        <v>58</v>
      </c>
      <c r="K9">
        <f t="shared" si="2"/>
        <v>48</v>
      </c>
      <c r="L9">
        <f t="shared" ref="L9:L67" si="4">F9</f>
        <v>1000000</v>
      </c>
      <c r="R9" s="11" t="s">
        <v>90</v>
      </c>
      <c r="S9" s="12">
        <v>23</v>
      </c>
      <c r="T9" s="12">
        <v>28</v>
      </c>
      <c r="U9" s="12">
        <v>58</v>
      </c>
      <c r="V9" s="12">
        <v>48</v>
      </c>
      <c r="W9" s="12">
        <v>1000000</v>
      </c>
    </row>
    <row r="10" spans="1:29" ht="15" thickBot="1" x14ac:dyDescent="0.35">
      <c r="A10" s="11" t="s">
        <v>91</v>
      </c>
      <c r="B10" s="12">
        <v>38</v>
      </c>
      <c r="C10" s="12">
        <v>37</v>
      </c>
      <c r="D10" s="12">
        <v>32</v>
      </c>
      <c r="E10" s="12">
        <v>38</v>
      </c>
      <c r="F10" s="12">
        <v>1000000</v>
      </c>
      <c r="H10">
        <f t="shared" si="3"/>
        <v>23</v>
      </c>
      <c r="I10">
        <f t="shared" si="0"/>
        <v>24</v>
      </c>
      <c r="J10">
        <f t="shared" si="1"/>
        <v>29</v>
      </c>
      <c r="K10">
        <f t="shared" si="2"/>
        <v>23</v>
      </c>
      <c r="L10">
        <f t="shared" si="4"/>
        <v>1000000</v>
      </c>
      <c r="R10" s="11" t="s">
        <v>91</v>
      </c>
      <c r="S10" s="12">
        <v>23</v>
      </c>
      <c r="T10" s="12">
        <v>24</v>
      </c>
      <c r="U10" s="12">
        <v>29</v>
      </c>
      <c r="V10" s="12">
        <v>23</v>
      </c>
      <c r="W10" s="12">
        <v>1000000</v>
      </c>
    </row>
    <row r="11" spans="1:29" ht="15" thickBot="1" x14ac:dyDescent="0.35">
      <c r="A11" s="11" t="s">
        <v>92</v>
      </c>
      <c r="B11" s="12">
        <v>22</v>
      </c>
      <c r="C11" s="12">
        <v>14</v>
      </c>
      <c r="D11" s="12">
        <v>32</v>
      </c>
      <c r="E11" s="12">
        <v>14</v>
      </c>
      <c r="F11" s="12">
        <v>1000000</v>
      </c>
      <c r="H11">
        <f t="shared" si="3"/>
        <v>39</v>
      </c>
      <c r="I11">
        <f t="shared" si="0"/>
        <v>47</v>
      </c>
      <c r="J11">
        <f t="shared" si="1"/>
        <v>29</v>
      </c>
      <c r="K11">
        <f t="shared" si="2"/>
        <v>47</v>
      </c>
      <c r="L11">
        <f t="shared" si="4"/>
        <v>1000000</v>
      </c>
      <c r="R11" s="11" t="s">
        <v>92</v>
      </c>
      <c r="S11" s="12">
        <v>39</v>
      </c>
      <c r="T11" s="12">
        <v>47</v>
      </c>
      <c r="U11" s="12">
        <v>29</v>
      </c>
      <c r="V11" s="12">
        <v>47</v>
      </c>
      <c r="W11" s="12">
        <v>1000000</v>
      </c>
    </row>
    <row r="12" spans="1:29" ht="15" thickBot="1" x14ac:dyDescent="0.35">
      <c r="A12" s="11" t="s">
        <v>93</v>
      </c>
      <c r="B12" s="12">
        <v>14</v>
      </c>
      <c r="C12" s="12">
        <v>7</v>
      </c>
      <c r="D12" s="12">
        <v>13</v>
      </c>
      <c r="E12" s="12">
        <v>10</v>
      </c>
      <c r="F12" s="12">
        <v>1000000</v>
      </c>
      <c r="H12">
        <f t="shared" si="3"/>
        <v>47</v>
      </c>
      <c r="I12">
        <f t="shared" si="0"/>
        <v>54</v>
      </c>
      <c r="J12">
        <f t="shared" si="1"/>
        <v>48</v>
      </c>
      <c r="K12">
        <f t="shared" si="2"/>
        <v>51</v>
      </c>
      <c r="L12">
        <f t="shared" si="4"/>
        <v>1000000</v>
      </c>
      <c r="R12" s="11" t="s">
        <v>93</v>
      </c>
      <c r="S12" s="12">
        <v>47</v>
      </c>
      <c r="T12" s="12">
        <v>54</v>
      </c>
      <c r="U12" s="12">
        <v>48</v>
      </c>
      <c r="V12" s="12">
        <v>51</v>
      </c>
      <c r="W12" s="12">
        <v>1000000</v>
      </c>
    </row>
    <row r="13" spans="1:29" ht="15" thickBot="1" x14ac:dyDescent="0.35">
      <c r="A13" s="11" t="s">
        <v>94</v>
      </c>
      <c r="B13" s="12">
        <v>38</v>
      </c>
      <c r="C13" s="12">
        <v>24</v>
      </c>
      <c r="D13" s="12">
        <v>32</v>
      </c>
      <c r="E13" s="12">
        <v>3</v>
      </c>
      <c r="F13" s="12">
        <v>1000000</v>
      </c>
      <c r="H13">
        <f t="shared" si="3"/>
        <v>23</v>
      </c>
      <c r="I13">
        <f t="shared" si="0"/>
        <v>37</v>
      </c>
      <c r="J13">
        <f t="shared" si="1"/>
        <v>29</v>
      </c>
      <c r="K13">
        <f t="shared" si="2"/>
        <v>58</v>
      </c>
      <c r="L13">
        <f t="shared" si="4"/>
        <v>1000000</v>
      </c>
      <c r="R13" s="11" t="s">
        <v>94</v>
      </c>
      <c r="S13" s="12">
        <v>23</v>
      </c>
      <c r="T13" s="12">
        <v>37</v>
      </c>
      <c r="U13" s="12">
        <v>29</v>
      </c>
      <c r="V13" s="12">
        <v>58</v>
      </c>
      <c r="W13" s="12">
        <v>1000000</v>
      </c>
    </row>
    <row r="14" spans="1:29" ht="15" thickBot="1" x14ac:dyDescent="0.35">
      <c r="A14" s="11" t="s">
        <v>95</v>
      </c>
      <c r="B14" s="12">
        <v>27</v>
      </c>
      <c r="C14" s="12">
        <v>42</v>
      </c>
      <c r="D14" s="12">
        <v>45</v>
      </c>
      <c r="E14" s="12">
        <v>58</v>
      </c>
      <c r="F14" s="12">
        <v>1000000</v>
      </c>
      <c r="H14">
        <f t="shared" si="3"/>
        <v>34</v>
      </c>
      <c r="I14">
        <f t="shared" si="0"/>
        <v>19</v>
      </c>
      <c r="J14">
        <f t="shared" si="1"/>
        <v>16</v>
      </c>
      <c r="K14">
        <f t="shared" si="2"/>
        <v>3</v>
      </c>
      <c r="L14">
        <f t="shared" si="4"/>
        <v>1000000</v>
      </c>
      <c r="R14" s="11" t="s">
        <v>95</v>
      </c>
      <c r="S14" s="12">
        <v>34</v>
      </c>
      <c r="T14" s="12">
        <v>19</v>
      </c>
      <c r="U14" s="12">
        <v>16</v>
      </c>
      <c r="V14" s="12">
        <v>3</v>
      </c>
      <c r="W14" s="12">
        <v>1000000</v>
      </c>
    </row>
    <row r="15" spans="1:29" ht="15" thickBot="1" x14ac:dyDescent="0.35">
      <c r="A15" s="11" t="s">
        <v>96</v>
      </c>
      <c r="B15" s="12">
        <v>14</v>
      </c>
      <c r="C15" s="12">
        <v>13</v>
      </c>
      <c r="D15" s="12">
        <v>1</v>
      </c>
      <c r="E15" s="12">
        <v>5</v>
      </c>
      <c r="F15" s="12">
        <v>1000000</v>
      </c>
      <c r="H15">
        <f t="shared" si="3"/>
        <v>47</v>
      </c>
      <c r="I15">
        <f t="shared" si="0"/>
        <v>48</v>
      </c>
      <c r="J15">
        <f t="shared" si="1"/>
        <v>60</v>
      </c>
      <c r="K15">
        <f t="shared" si="2"/>
        <v>56</v>
      </c>
      <c r="L15">
        <f t="shared" si="4"/>
        <v>1000000</v>
      </c>
      <c r="R15" s="11" t="s">
        <v>96</v>
      </c>
      <c r="S15" s="12">
        <v>47</v>
      </c>
      <c r="T15" s="12">
        <v>48</v>
      </c>
      <c r="U15" s="12">
        <v>60</v>
      </c>
      <c r="V15" s="12">
        <v>56</v>
      </c>
      <c r="W15" s="12">
        <v>1000000</v>
      </c>
    </row>
    <row r="16" spans="1:29" ht="15" thickBot="1" x14ac:dyDescent="0.35">
      <c r="A16" s="11" t="s">
        <v>97</v>
      </c>
      <c r="B16" s="12">
        <v>27</v>
      </c>
      <c r="C16" s="12">
        <v>40</v>
      </c>
      <c r="D16" s="12">
        <v>32</v>
      </c>
      <c r="E16" s="12">
        <v>49</v>
      </c>
      <c r="F16" s="12">
        <v>1000000</v>
      </c>
      <c r="H16">
        <f t="shared" si="3"/>
        <v>34</v>
      </c>
      <c r="I16">
        <f t="shared" si="0"/>
        <v>21</v>
      </c>
      <c r="J16">
        <f t="shared" si="1"/>
        <v>29</v>
      </c>
      <c r="K16">
        <f t="shared" si="2"/>
        <v>12</v>
      </c>
      <c r="L16">
        <f t="shared" si="4"/>
        <v>1000000</v>
      </c>
      <c r="R16" s="11" t="s">
        <v>97</v>
      </c>
      <c r="S16" s="12">
        <v>34</v>
      </c>
      <c r="T16" s="12">
        <v>21</v>
      </c>
      <c r="U16" s="12">
        <v>29</v>
      </c>
      <c r="V16" s="12">
        <v>12</v>
      </c>
      <c r="W16" s="12">
        <v>1000000</v>
      </c>
    </row>
    <row r="17" spans="1:23" ht="15" thickBot="1" x14ac:dyDescent="0.35">
      <c r="A17" s="11" t="s">
        <v>98</v>
      </c>
      <c r="B17" s="12">
        <v>27</v>
      </c>
      <c r="C17" s="12">
        <v>33</v>
      </c>
      <c r="D17" s="12">
        <v>15</v>
      </c>
      <c r="E17" s="12">
        <v>33</v>
      </c>
      <c r="F17" s="12">
        <v>1000000</v>
      </c>
      <c r="H17">
        <f t="shared" si="3"/>
        <v>34</v>
      </c>
      <c r="I17">
        <f t="shared" si="0"/>
        <v>28</v>
      </c>
      <c r="J17">
        <f t="shared" si="1"/>
        <v>46</v>
      </c>
      <c r="K17">
        <f t="shared" si="2"/>
        <v>28</v>
      </c>
      <c r="L17">
        <f t="shared" si="4"/>
        <v>1000000</v>
      </c>
      <c r="R17" s="11" t="s">
        <v>98</v>
      </c>
      <c r="S17" s="12">
        <v>34</v>
      </c>
      <c r="T17" s="12">
        <v>28</v>
      </c>
      <c r="U17" s="12">
        <v>46</v>
      </c>
      <c r="V17" s="12">
        <v>28</v>
      </c>
      <c r="W17" s="12">
        <v>1000000</v>
      </c>
    </row>
    <row r="18" spans="1:23" ht="15" thickBot="1" x14ac:dyDescent="0.35">
      <c r="A18" s="11" t="s">
        <v>99</v>
      </c>
      <c r="B18" s="12">
        <v>1</v>
      </c>
      <c r="C18" s="12">
        <v>1</v>
      </c>
      <c r="D18" s="12">
        <v>5</v>
      </c>
      <c r="E18" s="12">
        <v>18</v>
      </c>
      <c r="F18" s="12">
        <v>1000000</v>
      </c>
      <c r="H18">
        <f t="shared" si="3"/>
        <v>60</v>
      </c>
      <c r="I18">
        <f t="shared" si="0"/>
        <v>60</v>
      </c>
      <c r="J18">
        <f t="shared" si="1"/>
        <v>56</v>
      </c>
      <c r="K18">
        <f t="shared" si="2"/>
        <v>43</v>
      </c>
      <c r="L18">
        <f t="shared" si="4"/>
        <v>1000000</v>
      </c>
      <c r="R18" s="11" t="s">
        <v>99</v>
      </c>
      <c r="S18" s="12">
        <v>60</v>
      </c>
      <c r="T18" s="12">
        <v>60</v>
      </c>
      <c r="U18" s="12">
        <v>56</v>
      </c>
      <c r="V18" s="12">
        <v>43</v>
      </c>
      <c r="W18" s="12">
        <v>1000000</v>
      </c>
    </row>
    <row r="19" spans="1:23" ht="15" thickBot="1" x14ac:dyDescent="0.35">
      <c r="A19" s="11" t="s">
        <v>100</v>
      </c>
      <c r="B19" s="12">
        <v>56</v>
      </c>
      <c r="C19" s="12">
        <v>56</v>
      </c>
      <c r="D19" s="12">
        <v>53</v>
      </c>
      <c r="E19" s="12">
        <v>33</v>
      </c>
      <c r="F19" s="12">
        <v>1000000</v>
      </c>
      <c r="H19">
        <f t="shared" si="3"/>
        <v>5</v>
      </c>
      <c r="I19">
        <f t="shared" si="0"/>
        <v>5</v>
      </c>
      <c r="J19">
        <f t="shared" si="1"/>
        <v>8</v>
      </c>
      <c r="K19">
        <f t="shared" si="2"/>
        <v>28</v>
      </c>
      <c r="L19">
        <f t="shared" si="4"/>
        <v>1000000</v>
      </c>
      <c r="R19" s="11" t="s">
        <v>100</v>
      </c>
      <c r="S19" s="12">
        <v>5</v>
      </c>
      <c r="T19" s="12">
        <v>5</v>
      </c>
      <c r="U19" s="12">
        <v>8</v>
      </c>
      <c r="V19" s="12">
        <v>28</v>
      </c>
      <c r="W19" s="12">
        <v>1000000</v>
      </c>
    </row>
    <row r="20" spans="1:23" ht="15" thickBot="1" x14ac:dyDescent="0.35">
      <c r="A20" s="11" t="s">
        <v>101</v>
      </c>
      <c r="B20" s="12">
        <v>17</v>
      </c>
      <c r="C20" s="12">
        <v>21</v>
      </c>
      <c r="D20" s="12">
        <v>9</v>
      </c>
      <c r="E20" s="12">
        <v>19</v>
      </c>
      <c r="F20" s="12">
        <v>1000000</v>
      </c>
      <c r="H20">
        <f t="shared" si="3"/>
        <v>44</v>
      </c>
      <c r="I20">
        <f t="shared" si="0"/>
        <v>40</v>
      </c>
      <c r="J20">
        <f t="shared" si="1"/>
        <v>52</v>
      </c>
      <c r="K20">
        <f t="shared" si="2"/>
        <v>42</v>
      </c>
      <c r="L20">
        <f t="shared" si="4"/>
        <v>1000000</v>
      </c>
      <c r="R20" s="11" t="s">
        <v>101</v>
      </c>
      <c r="S20" s="12">
        <v>44</v>
      </c>
      <c r="T20" s="12">
        <v>40</v>
      </c>
      <c r="U20" s="12">
        <v>52</v>
      </c>
      <c r="V20" s="12">
        <v>42</v>
      </c>
      <c r="W20" s="12">
        <v>1000000</v>
      </c>
    </row>
    <row r="21" spans="1:23" ht="15" thickBot="1" x14ac:dyDescent="0.35">
      <c r="A21" s="11" t="s">
        <v>102</v>
      </c>
      <c r="B21" s="12">
        <v>50</v>
      </c>
      <c r="C21" s="12">
        <v>45</v>
      </c>
      <c r="D21" s="12">
        <v>53</v>
      </c>
      <c r="E21" s="12">
        <v>31</v>
      </c>
      <c r="F21" s="12">
        <v>1000000</v>
      </c>
      <c r="H21">
        <f t="shared" si="3"/>
        <v>11</v>
      </c>
      <c r="I21">
        <f t="shared" si="0"/>
        <v>16</v>
      </c>
      <c r="J21">
        <f t="shared" si="1"/>
        <v>8</v>
      </c>
      <c r="K21">
        <f t="shared" si="2"/>
        <v>30</v>
      </c>
      <c r="L21">
        <f t="shared" si="4"/>
        <v>1000000</v>
      </c>
      <c r="R21" s="11" t="s">
        <v>102</v>
      </c>
      <c r="S21" s="12">
        <v>11</v>
      </c>
      <c r="T21" s="12">
        <v>16</v>
      </c>
      <c r="U21" s="12">
        <v>8</v>
      </c>
      <c r="V21" s="12">
        <v>30</v>
      </c>
      <c r="W21" s="12">
        <v>1000000</v>
      </c>
    </row>
    <row r="22" spans="1:23" ht="15" thickBot="1" x14ac:dyDescent="0.35">
      <c r="A22" s="11" t="s">
        <v>103</v>
      </c>
      <c r="B22" s="12">
        <v>22</v>
      </c>
      <c r="C22" s="12">
        <v>18</v>
      </c>
      <c r="D22" s="12">
        <v>32</v>
      </c>
      <c r="E22" s="12">
        <v>16</v>
      </c>
      <c r="F22" s="12">
        <v>1000000</v>
      </c>
      <c r="H22">
        <f t="shared" si="3"/>
        <v>39</v>
      </c>
      <c r="I22">
        <f t="shared" si="0"/>
        <v>43</v>
      </c>
      <c r="J22">
        <f t="shared" si="1"/>
        <v>29</v>
      </c>
      <c r="K22">
        <f t="shared" si="2"/>
        <v>45</v>
      </c>
      <c r="L22">
        <f t="shared" si="4"/>
        <v>1000000</v>
      </c>
      <c r="R22" s="11" t="s">
        <v>103</v>
      </c>
      <c r="S22" s="12">
        <v>39</v>
      </c>
      <c r="T22" s="12">
        <v>43</v>
      </c>
      <c r="U22" s="12">
        <v>29</v>
      </c>
      <c r="V22" s="12">
        <v>45</v>
      </c>
      <c r="W22" s="12">
        <v>1000000</v>
      </c>
    </row>
    <row r="23" spans="1:23" ht="15" thickBot="1" x14ac:dyDescent="0.35">
      <c r="A23" s="11" t="s">
        <v>104</v>
      </c>
      <c r="B23" s="12">
        <v>42</v>
      </c>
      <c r="C23" s="12">
        <v>40</v>
      </c>
      <c r="D23" s="12">
        <v>24</v>
      </c>
      <c r="E23" s="12">
        <v>29</v>
      </c>
      <c r="F23" s="12">
        <v>1000000</v>
      </c>
      <c r="H23">
        <f t="shared" si="3"/>
        <v>19</v>
      </c>
      <c r="I23">
        <f t="shared" si="0"/>
        <v>21</v>
      </c>
      <c r="J23">
        <f t="shared" si="1"/>
        <v>37</v>
      </c>
      <c r="K23">
        <f t="shared" si="2"/>
        <v>32</v>
      </c>
      <c r="L23">
        <f t="shared" si="4"/>
        <v>1000000</v>
      </c>
      <c r="R23" s="11" t="s">
        <v>104</v>
      </c>
      <c r="S23" s="12">
        <v>19</v>
      </c>
      <c r="T23" s="12">
        <v>21</v>
      </c>
      <c r="U23" s="12">
        <v>37</v>
      </c>
      <c r="V23" s="12">
        <v>32</v>
      </c>
      <c r="W23" s="12">
        <v>1000000</v>
      </c>
    </row>
    <row r="24" spans="1:23" ht="15" thickBot="1" x14ac:dyDescent="0.35">
      <c r="A24" s="11" t="s">
        <v>105</v>
      </c>
      <c r="B24" s="12">
        <v>8</v>
      </c>
      <c r="C24" s="12">
        <v>12</v>
      </c>
      <c r="D24" s="12">
        <v>15</v>
      </c>
      <c r="E24" s="12">
        <v>47</v>
      </c>
      <c r="F24" s="12">
        <v>1000000</v>
      </c>
      <c r="H24">
        <f t="shared" si="3"/>
        <v>53</v>
      </c>
      <c r="I24">
        <f t="shared" si="0"/>
        <v>49</v>
      </c>
      <c r="J24">
        <f t="shared" si="1"/>
        <v>46</v>
      </c>
      <c r="K24">
        <f t="shared" si="2"/>
        <v>14</v>
      </c>
      <c r="L24">
        <f t="shared" si="4"/>
        <v>1000000</v>
      </c>
      <c r="R24" s="11" t="s">
        <v>105</v>
      </c>
      <c r="S24" s="12">
        <v>53</v>
      </c>
      <c r="T24" s="12">
        <v>49</v>
      </c>
      <c r="U24" s="12">
        <v>46</v>
      </c>
      <c r="V24" s="12">
        <v>14</v>
      </c>
      <c r="W24" s="12">
        <v>1000000</v>
      </c>
    </row>
    <row r="25" spans="1:23" ht="15" thickBot="1" x14ac:dyDescent="0.35">
      <c r="A25" s="11" t="s">
        <v>106</v>
      </c>
      <c r="B25" s="12">
        <v>25</v>
      </c>
      <c r="C25" s="12">
        <v>24</v>
      </c>
      <c r="D25" s="12">
        <v>32</v>
      </c>
      <c r="E25" s="12">
        <v>17</v>
      </c>
      <c r="F25" s="12">
        <v>1000000</v>
      </c>
      <c r="H25">
        <f t="shared" si="3"/>
        <v>36</v>
      </c>
      <c r="I25">
        <f t="shared" si="0"/>
        <v>37</v>
      </c>
      <c r="J25">
        <f t="shared" si="1"/>
        <v>29</v>
      </c>
      <c r="K25">
        <f t="shared" si="2"/>
        <v>44</v>
      </c>
      <c r="L25">
        <f t="shared" si="4"/>
        <v>1000000</v>
      </c>
      <c r="R25" s="11" t="s">
        <v>106</v>
      </c>
      <c r="S25" s="12">
        <v>36</v>
      </c>
      <c r="T25" s="12">
        <v>37</v>
      </c>
      <c r="U25" s="12">
        <v>29</v>
      </c>
      <c r="V25" s="12">
        <v>44</v>
      </c>
      <c r="W25" s="12">
        <v>1000000</v>
      </c>
    </row>
    <row r="26" spans="1:23" ht="15" thickBot="1" x14ac:dyDescent="0.35">
      <c r="A26" s="11" t="s">
        <v>107</v>
      </c>
      <c r="B26" s="12">
        <v>17</v>
      </c>
      <c r="C26" s="12">
        <v>19</v>
      </c>
      <c r="D26" s="12">
        <v>15</v>
      </c>
      <c r="E26" s="12">
        <v>19</v>
      </c>
      <c r="F26" s="12">
        <v>1000000</v>
      </c>
      <c r="H26">
        <f t="shared" si="3"/>
        <v>44</v>
      </c>
      <c r="I26">
        <f t="shared" si="0"/>
        <v>42</v>
      </c>
      <c r="J26">
        <f t="shared" si="1"/>
        <v>46</v>
      </c>
      <c r="K26">
        <f t="shared" si="2"/>
        <v>42</v>
      </c>
      <c r="L26">
        <f t="shared" si="4"/>
        <v>1000000</v>
      </c>
      <c r="R26" s="11" t="s">
        <v>107</v>
      </c>
      <c r="S26" s="12">
        <v>44</v>
      </c>
      <c r="T26" s="12">
        <v>42</v>
      </c>
      <c r="U26" s="12">
        <v>46</v>
      </c>
      <c r="V26" s="12">
        <v>42</v>
      </c>
      <c r="W26" s="12">
        <v>1000000</v>
      </c>
    </row>
    <row r="27" spans="1:23" ht="15" thickBot="1" x14ac:dyDescent="0.35">
      <c r="A27" s="11" t="s">
        <v>108</v>
      </c>
      <c r="B27" s="12">
        <v>7</v>
      </c>
      <c r="C27" s="12">
        <v>11</v>
      </c>
      <c r="D27" s="12">
        <v>24</v>
      </c>
      <c r="E27" s="12">
        <v>51</v>
      </c>
      <c r="F27" s="12">
        <v>1000000</v>
      </c>
      <c r="H27">
        <f t="shared" si="3"/>
        <v>54</v>
      </c>
      <c r="I27">
        <f t="shared" si="0"/>
        <v>50</v>
      </c>
      <c r="J27">
        <f t="shared" si="1"/>
        <v>37</v>
      </c>
      <c r="K27">
        <f t="shared" si="2"/>
        <v>10</v>
      </c>
      <c r="L27">
        <f t="shared" si="4"/>
        <v>1000000</v>
      </c>
      <c r="R27" s="11" t="s">
        <v>108</v>
      </c>
      <c r="S27" s="12">
        <v>54</v>
      </c>
      <c r="T27" s="12">
        <v>50</v>
      </c>
      <c r="U27" s="12">
        <v>37</v>
      </c>
      <c r="V27" s="12">
        <v>10</v>
      </c>
      <c r="W27" s="12">
        <v>1000000</v>
      </c>
    </row>
    <row r="28" spans="1:23" ht="15" thickBot="1" x14ac:dyDescent="0.35">
      <c r="A28" s="11" t="s">
        <v>109</v>
      </c>
      <c r="B28" s="12">
        <v>33</v>
      </c>
      <c r="C28" s="12">
        <v>29</v>
      </c>
      <c r="D28" s="12">
        <v>45</v>
      </c>
      <c r="E28" s="12">
        <v>30</v>
      </c>
      <c r="F28" s="12">
        <v>1000000</v>
      </c>
      <c r="H28">
        <f t="shared" si="3"/>
        <v>28</v>
      </c>
      <c r="I28">
        <f t="shared" si="0"/>
        <v>32</v>
      </c>
      <c r="J28">
        <f t="shared" si="1"/>
        <v>16</v>
      </c>
      <c r="K28">
        <f t="shared" si="2"/>
        <v>31</v>
      </c>
      <c r="L28">
        <f t="shared" si="4"/>
        <v>1000000</v>
      </c>
      <c r="R28" s="11" t="s">
        <v>109</v>
      </c>
      <c r="S28" s="12">
        <v>28</v>
      </c>
      <c r="T28" s="12">
        <v>32</v>
      </c>
      <c r="U28" s="12">
        <v>16</v>
      </c>
      <c r="V28" s="12">
        <v>31</v>
      </c>
      <c r="W28" s="12">
        <v>1000000</v>
      </c>
    </row>
    <row r="29" spans="1:23" ht="15" thickBot="1" x14ac:dyDescent="0.35">
      <c r="A29" s="11" t="s">
        <v>110</v>
      </c>
      <c r="B29" s="12">
        <v>48</v>
      </c>
      <c r="C29" s="12">
        <v>51</v>
      </c>
      <c r="D29" s="12">
        <v>15</v>
      </c>
      <c r="E29" s="12">
        <v>56</v>
      </c>
      <c r="F29" s="12">
        <v>1000000</v>
      </c>
      <c r="H29">
        <f t="shared" si="3"/>
        <v>13</v>
      </c>
      <c r="I29">
        <f t="shared" si="0"/>
        <v>10</v>
      </c>
      <c r="J29">
        <f t="shared" si="1"/>
        <v>46</v>
      </c>
      <c r="K29">
        <f t="shared" si="2"/>
        <v>5</v>
      </c>
      <c r="L29">
        <f t="shared" si="4"/>
        <v>1000000</v>
      </c>
      <c r="R29" s="11" t="s">
        <v>110</v>
      </c>
      <c r="S29" s="12">
        <v>13</v>
      </c>
      <c r="T29" s="12">
        <v>10</v>
      </c>
      <c r="U29" s="12">
        <v>46</v>
      </c>
      <c r="V29" s="12">
        <v>5</v>
      </c>
      <c r="W29" s="12">
        <v>1000000</v>
      </c>
    </row>
    <row r="30" spans="1:23" ht="15" thickBot="1" x14ac:dyDescent="0.35">
      <c r="A30" s="11" t="s">
        <v>111</v>
      </c>
      <c r="B30" s="12">
        <v>4</v>
      </c>
      <c r="C30" s="12">
        <v>8</v>
      </c>
      <c r="D30" s="12">
        <v>45</v>
      </c>
      <c r="E30" s="12">
        <v>49</v>
      </c>
      <c r="F30" s="12">
        <v>1000000</v>
      </c>
      <c r="H30">
        <f t="shared" si="3"/>
        <v>57</v>
      </c>
      <c r="I30">
        <f t="shared" si="0"/>
        <v>53</v>
      </c>
      <c r="J30">
        <f t="shared" si="1"/>
        <v>16</v>
      </c>
      <c r="K30">
        <f t="shared" si="2"/>
        <v>12</v>
      </c>
      <c r="L30">
        <f t="shared" si="4"/>
        <v>1000000</v>
      </c>
      <c r="R30" s="11" t="s">
        <v>111</v>
      </c>
      <c r="S30" s="12">
        <v>57</v>
      </c>
      <c r="T30" s="12">
        <v>53</v>
      </c>
      <c r="U30" s="12">
        <v>16</v>
      </c>
      <c r="V30" s="12">
        <v>12</v>
      </c>
      <c r="W30" s="12">
        <v>1000000</v>
      </c>
    </row>
    <row r="31" spans="1:23" ht="15" thickBot="1" x14ac:dyDescent="0.35">
      <c r="A31" s="11" t="s">
        <v>112</v>
      </c>
      <c r="B31" s="12">
        <v>53</v>
      </c>
      <c r="C31" s="12">
        <v>52</v>
      </c>
      <c r="D31" s="12">
        <v>45</v>
      </c>
      <c r="E31" s="12">
        <v>33</v>
      </c>
      <c r="F31" s="12">
        <v>1000000</v>
      </c>
      <c r="H31">
        <f t="shared" si="3"/>
        <v>8</v>
      </c>
      <c r="I31">
        <f t="shared" si="0"/>
        <v>9</v>
      </c>
      <c r="J31">
        <f t="shared" si="1"/>
        <v>16</v>
      </c>
      <c r="K31">
        <f t="shared" si="2"/>
        <v>28</v>
      </c>
      <c r="L31">
        <f t="shared" si="4"/>
        <v>1000000</v>
      </c>
      <c r="R31" s="11" t="s">
        <v>112</v>
      </c>
      <c r="S31" s="12">
        <v>8</v>
      </c>
      <c r="T31" s="12">
        <v>9</v>
      </c>
      <c r="U31" s="12">
        <v>16</v>
      </c>
      <c r="V31" s="12">
        <v>28</v>
      </c>
      <c r="W31" s="12">
        <v>1000000</v>
      </c>
    </row>
    <row r="32" spans="1:23" ht="15" thickBot="1" x14ac:dyDescent="0.35">
      <c r="A32" s="11" t="s">
        <v>113</v>
      </c>
      <c r="B32" s="12">
        <v>4</v>
      </c>
      <c r="C32" s="12">
        <v>5</v>
      </c>
      <c r="D32" s="12">
        <v>5</v>
      </c>
      <c r="E32" s="12">
        <v>37</v>
      </c>
      <c r="F32" s="12">
        <v>1000000</v>
      </c>
      <c r="H32">
        <f t="shared" si="3"/>
        <v>57</v>
      </c>
      <c r="I32">
        <f t="shared" si="0"/>
        <v>56</v>
      </c>
      <c r="J32">
        <f t="shared" si="1"/>
        <v>56</v>
      </c>
      <c r="K32">
        <f t="shared" si="2"/>
        <v>24</v>
      </c>
      <c r="L32">
        <f t="shared" si="4"/>
        <v>1000000</v>
      </c>
      <c r="R32" s="11" t="s">
        <v>113</v>
      </c>
      <c r="S32" s="12">
        <v>57</v>
      </c>
      <c r="T32" s="12">
        <v>56</v>
      </c>
      <c r="U32" s="12">
        <v>56</v>
      </c>
      <c r="V32" s="12">
        <v>24</v>
      </c>
      <c r="W32" s="12">
        <v>1000000</v>
      </c>
    </row>
    <row r="33" spans="1:23" ht="15" thickBot="1" x14ac:dyDescent="0.35">
      <c r="A33" s="11" t="s">
        <v>114</v>
      </c>
      <c r="B33" s="12">
        <v>14</v>
      </c>
      <c r="C33" s="12">
        <v>23</v>
      </c>
      <c r="D33" s="12">
        <v>15</v>
      </c>
      <c r="E33" s="12">
        <v>36</v>
      </c>
      <c r="F33" s="12">
        <v>1000000</v>
      </c>
      <c r="H33">
        <f t="shared" si="3"/>
        <v>47</v>
      </c>
      <c r="I33">
        <f t="shared" si="0"/>
        <v>38</v>
      </c>
      <c r="J33">
        <f t="shared" si="1"/>
        <v>46</v>
      </c>
      <c r="K33">
        <f t="shared" si="2"/>
        <v>25</v>
      </c>
      <c r="L33">
        <f t="shared" si="4"/>
        <v>1000000</v>
      </c>
      <c r="R33" s="11" t="s">
        <v>114</v>
      </c>
      <c r="S33" s="12">
        <v>47</v>
      </c>
      <c r="T33" s="12">
        <v>38</v>
      </c>
      <c r="U33" s="12">
        <v>46</v>
      </c>
      <c r="V33" s="12">
        <v>25</v>
      </c>
      <c r="W33" s="12">
        <v>1000000</v>
      </c>
    </row>
    <row r="34" spans="1:23" ht="15" thickBot="1" x14ac:dyDescent="0.35">
      <c r="A34" s="11" t="s">
        <v>115</v>
      </c>
      <c r="B34" s="12">
        <v>1</v>
      </c>
      <c r="C34" s="12">
        <v>3</v>
      </c>
      <c r="D34" s="12">
        <v>32</v>
      </c>
      <c r="E34" s="12">
        <v>32</v>
      </c>
      <c r="F34" s="12">
        <v>1000000</v>
      </c>
      <c r="H34">
        <f t="shared" si="3"/>
        <v>60</v>
      </c>
      <c r="I34">
        <f t="shared" si="0"/>
        <v>58</v>
      </c>
      <c r="J34">
        <f t="shared" si="1"/>
        <v>29</v>
      </c>
      <c r="K34">
        <f t="shared" si="2"/>
        <v>29</v>
      </c>
      <c r="L34">
        <f t="shared" si="4"/>
        <v>1000000</v>
      </c>
      <c r="R34" s="11" t="s">
        <v>115</v>
      </c>
      <c r="S34" s="12">
        <v>60</v>
      </c>
      <c r="T34" s="12">
        <v>58</v>
      </c>
      <c r="U34" s="12">
        <v>29</v>
      </c>
      <c r="V34" s="12">
        <v>29</v>
      </c>
      <c r="W34" s="12">
        <v>1000000</v>
      </c>
    </row>
    <row r="35" spans="1:23" ht="15" thickBot="1" x14ac:dyDescent="0.35">
      <c r="A35" s="11" t="s">
        <v>116</v>
      </c>
      <c r="B35" s="12">
        <v>11</v>
      </c>
      <c r="C35" s="12">
        <v>9</v>
      </c>
      <c r="D35" s="12">
        <v>5</v>
      </c>
      <c r="E35" s="12">
        <v>27</v>
      </c>
      <c r="F35" s="12">
        <v>1000000</v>
      </c>
      <c r="H35">
        <f t="shared" si="3"/>
        <v>50</v>
      </c>
      <c r="I35">
        <f t="shared" si="0"/>
        <v>52</v>
      </c>
      <c r="J35">
        <f t="shared" si="1"/>
        <v>56</v>
      </c>
      <c r="K35">
        <f t="shared" si="2"/>
        <v>34</v>
      </c>
      <c r="L35">
        <f t="shared" si="4"/>
        <v>1000000</v>
      </c>
      <c r="R35" s="11" t="s">
        <v>116</v>
      </c>
      <c r="S35" s="12">
        <v>50</v>
      </c>
      <c r="T35" s="12">
        <v>52</v>
      </c>
      <c r="U35" s="12">
        <v>56</v>
      </c>
      <c r="V35" s="12">
        <v>34</v>
      </c>
      <c r="W35" s="12">
        <v>1000000</v>
      </c>
    </row>
    <row r="36" spans="1:23" ht="15" thickBot="1" x14ac:dyDescent="0.35">
      <c r="A36" s="11" t="s">
        <v>117</v>
      </c>
      <c r="B36" s="12">
        <v>4</v>
      </c>
      <c r="C36" s="12">
        <v>6</v>
      </c>
      <c r="D36" s="12">
        <v>32</v>
      </c>
      <c r="E36" s="12">
        <v>46</v>
      </c>
      <c r="F36" s="12">
        <v>1000000</v>
      </c>
      <c r="H36">
        <f t="shared" si="3"/>
        <v>57</v>
      </c>
      <c r="I36">
        <f t="shared" si="0"/>
        <v>55</v>
      </c>
      <c r="J36">
        <f t="shared" si="1"/>
        <v>29</v>
      </c>
      <c r="K36">
        <f t="shared" si="2"/>
        <v>15</v>
      </c>
      <c r="L36">
        <f t="shared" si="4"/>
        <v>1000000</v>
      </c>
      <c r="R36" s="11" t="s">
        <v>117</v>
      </c>
      <c r="S36" s="12">
        <v>57</v>
      </c>
      <c r="T36" s="12">
        <v>55</v>
      </c>
      <c r="U36" s="12">
        <v>29</v>
      </c>
      <c r="V36" s="12">
        <v>15</v>
      </c>
      <c r="W36" s="12">
        <v>1000000</v>
      </c>
    </row>
    <row r="37" spans="1:23" ht="15" thickBot="1" x14ac:dyDescent="0.35">
      <c r="A37" s="11" t="s">
        <v>118</v>
      </c>
      <c r="B37" s="12">
        <v>27</v>
      </c>
      <c r="C37" s="12">
        <v>39</v>
      </c>
      <c r="D37" s="12">
        <v>45</v>
      </c>
      <c r="E37" s="12">
        <v>55</v>
      </c>
      <c r="F37" s="12">
        <v>1000000</v>
      </c>
      <c r="H37">
        <f t="shared" si="3"/>
        <v>34</v>
      </c>
      <c r="I37">
        <f t="shared" si="0"/>
        <v>22</v>
      </c>
      <c r="J37">
        <f t="shared" si="1"/>
        <v>16</v>
      </c>
      <c r="K37">
        <f t="shared" si="2"/>
        <v>6</v>
      </c>
      <c r="L37">
        <f t="shared" si="4"/>
        <v>1000000</v>
      </c>
      <c r="R37" s="11" t="s">
        <v>118</v>
      </c>
      <c r="S37" s="12">
        <v>34</v>
      </c>
      <c r="T37" s="12">
        <v>22</v>
      </c>
      <c r="U37" s="12">
        <v>16</v>
      </c>
      <c r="V37" s="12">
        <v>6</v>
      </c>
      <c r="W37" s="12">
        <v>1000000</v>
      </c>
    </row>
    <row r="38" spans="1:23" ht="15" thickBot="1" x14ac:dyDescent="0.35">
      <c r="A38" s="11" t="s">
        <v>119</v>
      </c>
      <c r="B38" s="12">
        <v>17</v>
      </c>
      <c r="C38" s="12">
        <v>14</v>
      </c>
      <c r="D38" s="12">
        <v>9</v>
      </c>
      <c r="E38" s="12">
        <v>15</v>
      </c>
      <c r="F38" s="12">
        <v>1000000</v>
      </c>
      <c r="H38">
        <f t="shared" si="3"/>
        <v>44</v>
      </c>
      <c r="I38">
        <f t="shared" si="0"/>
        <v>47</v>
      </c>
      <c r="J38">
        <f t="shared" si="1"/>
        <v>52</v>
      </c>
      <c r="K38">
        <f t="shared" si="2"/>
        <v>46</v>
      </c>
      <c r="L38">
        <f t="shared" si="4"/>
        <v>1000000</v>
      </c>
      <c r="R38" s="11" t="s">
        <v>119</v>
      </c>
      <c r="S38" s="12">
        <v>44</v>
      </c>
      <c r="T38" s="12">
        <v>47</v>
      </c>
      <c r="U38" s="12">
        <v>52</v>
      </c>
      <c r="V38" s="12">
        <v>46</v>
      </c>
      <c r="W38" s="12">
        <v>1000000</v>
      </c>
    </row>
    <row r="39" spans="1:23" ht="15" thickBot="1" x14ac:dyDescent="0.35">
      <c r="A39" s="11" t="s">
        <v>120</v>
      </c>
      <c r="B39" s="12">
        <v>27</v>
      </c>
      <c r="C39" s="12">
        <v>35</v>
      </c>
      <c r="D39" s="12">
        <v>53</v>
      </c>
      <c r="E39" s="12">
        <v>43</v>
      </c>
      <c r="F39" s="12">
        <v>1000000</v>
      </c>
      <c r="H39">
        <f t="shared" si="3"/>
        <v>34</v>
      </c>
      <c r="I39">
        <f t="shared" si="0"/>
        <v>26</v>
      </c>
      <c r="J39">
        <f t="shared" si="1"/>
        <v>8</v>
      </c>
      <c r="K39">
        <f t="shared" si="2"/>
        <v>18</v>
      </c>
      <c r="L39">
        <f t="shared" si="4"/>
        <v>1000000</v>
      </c>
      <c r="R39" s="11" t="s">
        <v>120</v>
      </c>
      <c r="S39" s="12">
        <v>34</v>
      </c>
      <c r="T39" s="12">
        <v>26</v>
      </c>
      <c r="U39" s="12">
        <v>8</v>
      </c>
      <c r="V39" s="12">
        <v>18</v>
      </c>
      <c r="W39" s="12">
        <v>1000000</v>
      </c>
    </row>
    <row r="40" spans="1:23" ht="15" thickBot="1" x14ac:dyDescent="0.35">
      <c r="A40" s="11" t="s">
        <v>121</v>
      </c>
      <c r="B40" s="12">
        <v>33</v>
      </c>
      <c r="C40" s="12">
        <v>49</v>
      </c>
      <c r="D40" s="12">
        <v>3</v>
      </c>
      <c r="E40" s="12">
        <v>39</v>
      </c>
      <c r="F40" s="12">
        <v>1000000</v>
      </c>
      <c r="H40">
        <f t="shared" si="3"/>
        <v>28</v>
      </c>
      <c r="I40">
        <f t="shared" si="0"/>
        <v>12</v>
      </c>
      <c r="J40">
        <f t="shared" si="1"/>
        <v>58</v>
      </c>
      <c r="K40">
        <f t="shared" si="2"/>
        <v>22</v>
      </c>
      <c r="L40">
        <f t="shared" si="4"/>
        <v>1000000</v>
      </c>
      <c r="R40" s="11" t="s">
        <v>121</v>
      </c>
      <c r="S40" s="12">
        <v>28</v>
      </c>
      <c r="T40" s="12">
        <v>12</v>
      </c>
      <c r="U40" s="12">
        <v>58</v>
      </c>
      <c r="V40" s="12">
        <v>22</v>
      </c>
      <c r="W40" s="12">
        <v>1000000</v>
      </c>
    </row>
    <row r="41" spans="1:23" ht="15" thickBot="1" x14ac:dyDescent="0.35">
      <c r="A41" s="11" t="s">
        <v>122</v>
      </c>
      <c r="B41" s="12">
        <v>38</v>
      </c>
      <c r="C41" s="12">
        <v>36</v>
      </c>
      <c r="D41" s="12">
        <v>32</v>
      </c>
      <c r="E41" s="12">
        <v>28</v>
      </c>
      <c r="F41" s="12">
        <v>1000000</v>
      </c>
      <c r="H41">
        <f t="shared" si="3"/>
        <v>23</v>
      </c>
      <c r="I41">
        <f t="shared" si="0"/>
        <v>25</v>
      </c>
      <c r="J41">
        <f t="shared" si="1"/>
        <v>29</v>
      </c>
      <c r="K41">
        <f t="shared" si="2"/>
        <v>33</v>
      </c>
      <c r="L41">
        <f t="shared" si="4"/>
        <v>1000000</v>
      </c>
      <c r="R41" s="11" t="s">
        <v>122</v>
      </c>
      <c r="S41" s="12">
        <v>23</v>
      </c>
      <c r="T41" s="12">
        <v>25</v>
      </c>
      <c r="U41" s="12">
        <v>29</v>
      </c>
      <c r="V41" s="12">
        <v>33</v>
      </c>
      <c r="W41" s="12">
        <v>1000000</v>
      </c>
    </row>
    <row r="42" spans="1:23" ht="15" thickBot="1" x14ac:dyDescent="0.35">
      <c r="A42" s="11" t="s">
        <v>123</v>
      </c>
      <c r="B42" s="12">
        <v>33</v>
      </c>
      <c r="C42" s="12">
        <v>29</v>
      </c>
      <c r="D42" s="12">
        <v>15</v>
      </c>
      <c r="E42" s="12">
        <v>21</v>
      </c>
      <c r="F42" s="12">
        <v>1000000</v>
      </c>
      <c r="H42">
        <f t="shared" si="3"/>
        <v>28</v>
      </c>
      <c r="I42">
        <f t="shared" si="0"/>
        <v>32</v>
      </c>
      <c r="J42">
        <f t="shared" si="1"/>
        <v>46</v>
      </c>
      <c r="K42">
        <f t="shared" si="2"/>
        <v>40</v>
      </c>
      <c r="L42">
        <f t="shared" si="4"/>
        <v>1000000</v>
      </c>
      <c r="R42" s="11" t="s">
        <v>123</v>
      </c>
      <c r="S42" s="12">
        <v>28</v>
      </c>
      <c r="T42" s="12">
        <v>32</v>
      </c>
      <c r="U42" s="12">
        <v>46</v>
      </c>
      <c r="V42" s="12">
        <v>40</v>
      </c>
      <c r="W42" s="12">
        <v>1000000</v>
      </c>
    </row>
    <row r="43" spans="1:23" ht="15" thickBot="1" x14ac:dyDescent="0.35">
      <c r="A43" s="11" t="s">
        <v>124</v>
      </c>
      <c r="B43" s="12">
        <v>57</v>
      </c>
      <c r="C43" s="12">
        <v>57</v>
      </c>
      <c r="D43" s="12">
        <v>53</v>
      </c>
      <c r="E43" s="12">
        <v>1</v>
      </c>
      <c r="F43" s="12">
        <v>1000000</v>
      </c>
      <c r="H43">
        <f t="shared" si="3"/>
        <v>4</v>
      </c>
      <c r="I43">
        <f t="shared" si="0"/>
        <v>4</v>
      </c>
      <c r="J43">
        <f t="shared" si="1"/>
        <v>8</v>
      </c>
      <c r="K43">
        <f t="shared" si="2"/>
        <v>60</v>
      </c>
      <c r="L43">
        <f t="shared" si="4"/>
        <v>1000000</v>
      </c>
      <c r="R43" s="11" t="s">
        <v>124</v>
      </c>
      <c r="S43" s="12">
        <v>4</v>
      </c>
      <c r="T43" s="12">
        <v>4</v>
      </c>
      <c r="U43" s="12">
        <v>8</v>
      </c>
      <c r="V43" s="12">
        <v>60</v>
      </c>
      <c r="W43" s="12">
        <v>1000000</v>
      </c>
    </row>
    <row r="44" spans="1:23" ht="15" thickBot="1" x14ac:dyDescent="0.35">
      <c r="A44" s="11" t="s">
        <v>125</v>
      </c>
      <c r="B44" s="12">
        <v>33</v>
      </c>
      <c r="C44" s="12">
        <v>42</v>
      </c>
      <c r="D44" s="12">
        <v>45</v>
      </c>
      <c r="E44" s="12">
        <v>51</v>
      </c>
      <c r="F44" s="12">
        <v>1000000</v>
      </c>
      <c r="H44">
        <f t="shared" si="3"/>
        <v>28</v>
      </c>
      <c r="I44">
        <f t="shared" si="0"/>
        <v>19</v>
      </c>
      <c r="J44">
        <f t="shared" si="1"/>
        <v>16</v>
      </c>
      <c r="K44">
        <f t="shared" si="2"/>
        <v>10</v>
      </c>
      <c r="L44">
        <f t="shared" si="4"/>
        <v>1000000</v>
      </c>
      <c r="R44" s="11" t="s">
        <v>125</v>
      </c>
      <c r="S44" s="12">
        <v>28</v>
      </c>
      <c r="T44" s="12">
        <v>19</v>
      </c>
      <c r="U44" s="12">
        <v>16</v>
      </c>
      <c r="V44" s="12">
        <v>10</v>
      </c>
      <c r="W44" s="12">
        <v>1000000</v>
      </c>
    </row>
    <row r="45" spans="1:23" ht="15" thickBot="1" x14ac:dyDescent="0.35">
      <c r="A45" s="11" t="s">
        <v>126</v>
      </c>
      <c r="B45" s="12">
        <v>42</v>
      </c>
      <c r="C45" s="12">
        <v>45</v>
      </c>
      <c r="D45" s="12">
        <v>32</v>
      </c>
      <c r="E45" s="12">
        <v>44</v>
      </c>
      <c r="F45" s="12">
        <v>1000000</v>
      </c>
      <c r="H45">
        <f t="shared" si="3"/>
        <v>19</v>
      </c>
      <c r="I45">
        <f t="shared" si="0"/>
        <v>16</v>
      </c>
      <c r="J45">
        <f t="shared" si="1"/>
        <v>29</v>
      </c>
      <c r="K45">
        <f t="shared" si="2"/>
        <v>17</v>
      </c>
      <c r="L45">
        <f t="shared" si="4"/>
        <v>1000000</v>
      </c>
      <c r="R45" s="11" t="s">
        <v>126</v>
      </c>
      <c r="S45" s="12">
        <v>19</v>
      </c>
      <c r="T45" s="12">
        <v>16</v>
      </c>
      <c r="U45" s="12">
        <v>29</v>
      </c>
      <c r="V45" s="12">
        <v>17</v>
      </c>
      <c r="W45" s="12">
        <v>1000000</v>
      </c>
    </row>
    <row r="46" spans="1:23" ht="15" thickBot="1" x14ac:dyDescent="0.35">
      <c r="A46" s="11" t="s">
        <v>127</v>
      </c>
      <c r="B46" s="12">
        <v>1</v>
      </c>
      <c r="C46" s="12">
        <v>17</v>
      </c>
      <c r="D46" s="12">
        <v>9</v>
      </c>
      <c r="E46" s="12">
        <v>57</v>
      </c>
      <c r="F46" s="12">
        <v>1000000</v>
      </c>
      <c r="H46">
        <f t="shared" si="3"/>
        <v>60</v>
      </c>
      <c r="I46">
        <f t="shared" si="0"/>
        <v>44</v>
      </c>
      <c r="J46">
        <f t="shared" si="1"/>
        <v>52</v>
      </c>
      <c r="K46">
        <f t="shared" si="2"/>
        <v>4</v>
      </c>
      <c r="L46">
        <f t="shared" si="4"/>
        <v>1000000</v>
      </c>
      <c r="R46" s="11" t="s">
        <v>127</v>
      </c>
      <c r="S46" s="12">
        <v>60</v>
      </c>
      <c r="T46" s="12">
        <v>44</v>
      </c>
      <c r="U46" s="12">
        <v>52</v>
      </c>
      <c r="V46" s="12">
        <v>4</v>
      </c>
      <c r="W46" s="12">
        <v>1000000</v>
      </c>
    </row>
    <row r="47" spans="1:23" ht="15" thickBot="1" x14ac:dyDescent="0.35">
      <c r="A47" s="11" t="s">
        <v>128</v>
      </c>
      <c r="B47" s="12">
        <v>22</v>
      </c>
      <c r="C47" s="12">
        <v>9</v>
      </c>
      <c r="D47" s="12">
        <v>45</v>
      </c>
      <c r="E47" s="12">
        <v>4</v>
      </c>
      <c r="F47" s="12">
        <v>1000000</v>
      </c>
      <c r="H47">
        <f t="shared" si="3"/>
        <v>39</v>
      </c>
      <c r="I47">
        <f t="shared" si="0"/>
        <v>52</v>
      </c>
      <c r="J47">
        <f t="shared" si="1"/>
        <v>16</v>
      </c>
      <c r="K47">
        <f t="shared" si="2"/>
        <v>57</v>
      </c>
      <c r="L47">
        <f t="shared" si="4"/>
        <v>1000000</v>
      </c>
      <c r="R47" s="11" t="s">
        <v>128</v>
      </c>
      <c r="S47" s="12">
        <v>39</v>
      </c>
      <c r="T47" s="12">
        <v>52</v>
      </c>
      <c r="U47" s="12">
        <v>16</v>
      </c>
      <c r="V47" s="12">
        <v>57</v>
      </c>
      <c r="W47" s="12">
        <v>1000000</v>
      </c>
    </row>
    <row r="48" spans="1:23" ht="15" thickBot="1" x14ac:dyDescent="0.35">
      <c r="A48" s="11" t="s">
        <v>129</v>
      </c>
      <c r="B48" s="12">
        <v>47</v>
      </c>
      <c r="C48" s="12">
        <v>44</v>
      </c>
      <c r="D48" s="12">
        <v>53</v>
      </c>
      <c r="E48" s="12">
        <v>39</v>
      </c>
      <c r="F48" s="12">
        <v>1000000</v>
      </c>
      <c r="H48">
        <f t="shared" si="3"/>
        <v>14</v>
      </c>
      <c r="I48">
        <f t="shared" si="0"/>
        <v>17</v>
      </c>
      <c r="J48">
        <f t="shared" si="1"/>
        <v>8</v>
      </c>
      <c r="K48">
        <f t="shared" si="2"/>
        <v>22</v>
      </c>
      <c r="L48">
        <f t="shared" si="4"/>
        <v>1000000</v>
      </c>
      <c r="R48" s="11" t="s">
        <v>129</v>
      </c>
      <c r="S48" s="12">
        <v>14</v>
      </c>
      <c r="T48" s="12">
        <v>17</v>
      </c>
      <c r="U48" s="12">
        <v>8</v>
      </c>
      <c r="V48" s="12">
        <v>22</v>
      </c>
      <c r="W48" s="12">
        <v>1000000</v>
      </c>
    </row>
    <row r="49" spans="1:23" ht="15" thickBot="1" x14ac:dyDescent="0.35">
      <c r="A49" s="11" t="s">
        <v>130</v>
      </c>
      <c r="B49" s="12">
        <v>42</v>
      </c>
      <c r="C49" s="12">
        <v>32</v>
      </c>
      <c r="D49" s="12">
        <v>13</v>
      </c>
      <c r="E49" s="12">
        <v>11</v>
      </c>
      <c r="F49" s="12">
        <v>1000000</v>
      </c>
      <c r="H49">
        <f t="shared" si="3"/>
        <v>19</v>
      </c>
      <c r="I49">
        <f t="shared" si="0"/>
        <v>29</v>
      </c>
      <c r="J49">
        <f t="shared" si="1"/>
        <v>48</v>
      </c>
      <c r="K49">
        <f t="shared" si="2"/>
        <v>50</v>
      </c>
      <c r="L49">
        <f t="shared" si="4"/>
        <v>1000000</v>
      </c>
      <c r="R49" s="11" t="s">
        <v>130</v>
      </c>
      <c r="S49" s="12">
        <v>19</v>
      </c>
      <c r="T49" s="12">
        <v>29</v>
      </c>
      <c r="U49" s="12">
        <v>48</v>
      </c>
      <c r="V49" s="12">
        <v>50</v>
      </c>
      <c r="W49" s="12">
        <v>1000000</v>
      </c>
    </row>
    <row r="50" spans="1:23" ht="15" thickBot="1" x14ac:dyDescent="0.35">
      <c r="A50" s="11" t="s">
        <v>131</v>
      </c>
      <c r="B50" s="12">
        <v>42</v>
      </c>
      <c r="C50" s="12">
        <v>49</v>
      </c>
      <c r="D50" s="12">
        <v>24</v>
      </c>
      <c r="E50" s="12">
        <v>47</v>
      </c>
      <c r="F50" s="12">
        <v>1000000</v>
      </c>
      <c r="H50">
        <f t="shared" si="3"/>
        <v>19</v>
      </c>
      <c r="I50">
        <f t="shared" si="0"/>
        <v>12</v>
      </c>
      <c r="J50">
        <f t="shared" si="1"/>
        <v>37</v>
      </c>
      <c r="K50">
        <f t="shared" si="2"/>
        <v>14</v>
      </c>
      <c r="L50">
        <f t="shared" si="4"/>
        <v>1000000</v>
      </c>
      <c r="R50" s="11" t="s">
        <v>131</v>
      </c>
      <c r="S50" s="12">
        <v>19</v>
      </c>
      <c r="T50" s="12">
        <v>12</v>
      </c>
      <c r="U50" s="12">
        <v>37</v>
      </c>
      <c r="V50" s="12">
        <v>14</v>
      </c>
      <c r="W50" s="12">
        <v>1000000</v>
      </c>
    </row>
    <row r="51" spans="1:23" ht="15" thickBot="1" x14ac:dyDescent="0.35">
      <c r="A51" s="11" t="s">
        <v>132</v>
      </c>
      <c r="B51" s="12">
        <v>48</v>
      </c>
      <c r="C51" s="12">
        <v>37</v>
      </c>
      <c r="D51" s="12">
        <v>15</v>
      </c>
      <c r="E51" s="12">
        <v>9</v>
      </c>
      <c r="F51" s="12">
        <v>1000000</v>
      </c>
      <c r="H51">
        <f t="shared" si="3"/>
        <v>13</v>
      </c>
      <c r="I51">
        <f t="shared" si="0"/>
        <v>24</v>
      </c>
      <c r="J51">
        <f t="shared" si="1"/>
        <v>46</v>
      </c>
      <c r="K51">
        <f t="shared" si="2"/>
        <v>52</v>
      </c>
      <c r="L51">
        <f t="shared" si="4"/>
        <v>1000000</v>
      </c>
      <c r="R51" s="11" t="s">
        <v>132</v>
      </c>
      <c r="S51" s="12">
        <v>13</v>
      </c>
      <c r="T51" s="12">
        <v>24</v>
      </c>
      <c r="U51" s="12">
        <v>46</v>
      </c>
      <c r="V51" s="12">
        <v>52</v>
      </c>
      <c r="W51" s="12">
        <v>1000000</v>
      </c>
    </row>
    <row r="52" spans="1:23" ht="15" thickBot="1" x14ac:dyDescent="0.35">
      <c r="A52" s="11" t="s">
        <v>133</v>
      </c>
      <c r="B52" s="12">
        <v>57</v>
      </c>
      <c r="C52" s="12">
        <v>59</v>
      </c>
      <c r="D52" s="12">
        <v>53</v>
      </c>
      <c r="E52" s="12">
        <v>39</v>
      </c>
      <c r="F52" s="12">
        <v>1000000</v>
      </c>
      <c r="H52">
        <f t="shared" si="3"/>
        <v>4</v>
      </c>
      <c r="I52">
        <f t="shared" si="0"/>
        <v>2</v>
      </c>
      <c r="J52">
        <f t="shared" si="1"/>
        <v>8</v>
      </c>
      <c r="K52">
        <f t="shared" si="2"/>
        <v>22</v>
      </c>
      <c r="L52">
        <f t="shared" si="4"/>
        <v>1000000</v>
      </c>
      <c r="R52" s="11" t="s">
        <v>133</v>
      </c>
      <c r="S52" s="12">
        <v>4</v>
      </c>
      <c r="T52" s="12">
        <v>2</v>
      </c>
      <c r="U52" s="12">
        <v>8</v>
      </c>
      <c r="V52" s="12">
        <v>22</v>
      </c>
      <c r="W52" s="12">
        <v>1000000</v>
      </c>
    </row>
    <row r="53" spans="1:23" ht="15" thickBot="1" x14ac:dyDescent="0.35">
      <c r="A53" s="11" t="s">
        <v>134</v>
      </c>
      <c r="B53" s="12">
        <v>12</v>
      </c>
      <c r="C53" s="12">
        <v>20</v>
      </c>
      <c r="D53" s="12">
        <v>24</v>
      </c>
      <c r="E53" s="12">
        <v>39</v>
      </c>
      <c r="F53" s="12">
        <v>1000000</v>
      </c>
      <c r="H53">
        <f t="shared" si="3"/>
        <v>49</v>
      </c>
      <c r="I53">
        <f t="shared" si="0"/>
        <v>41</v>
      </c>
      <c r="J53">
        <f t="shared" si="1"/>
        <v>37</v>
      </c>
      <c r="K53">
        <f t="shared" si="2"/>
        <v>22</v>
      </c>
      <c r="L53">
        <f t="shared" si="4"/>
        <v>1000000</v>
      </c>
      <c r="R53" s="11" t="s">
        <v>134</v>
      </c>
      <c r="S53" s="12">
        <v>49</v>
      </c>
      <c r="T53" s="12">
        <v>41</v>
      </c>
      <c r="U53" s="12">
        <v>37</v>
      </c>
      <c r="V53" s="12">
        <v>22</v>
      </c>
      <c r="W53" s="12">
        <v>1000000</v>
      </c>
    </row>
    <row r="54" spans="1:23" ht="15" thickBot="1" x14ac:dyDescent="0.35">
      <c r="A54" s="11" t="s">
        <v>135</v>
      </c>
      <c r="B54" s="12">
        <v>21</v>
      </c>
      <c r="C54" s="12">
        <v>16</v>
      </c>
      <c r="D54" s="12">
        <v>5</v>
      </c>
      <c r="E54" s="12">
        <v>6</v>
      </c>
      <c r="F54" s="12">
        <v>1000000</v>
      </c>
      <c r="H54">
        <f t="shared" si="3"/>
        <v>40</v>
      </c>
      <c r="I54">
        <f t="shared" si="0"/>
        <v>45</v>
      </c>
      <c r="J54">
        <f t="shared" si="1"/>
        <v>56</v>
      </c>
      <c r="K54">
        <f t="shared" si="2"/>
        <v>55</v>
      </c>
      <c r="L54">
        <f t="shared" si="4"/>
        <v>1000000</v>
      </c>
      <c r="R54" s="11" t="s">
        <v>135</v>
      </c>
      <c r="S54" s="12">
        <v>40</v>
      </c>
      <c r="T54" s="12">
        <v>45</v>
      </c>
      <c r="U54" s="12">
        <v>56</v>
      </c>
      <c r="V54" s="12">
        <v>55</v>
      </c>
      <c r="W54" s="12">
        <v>1000000</v>
      </c>
    </row>
    <row r="55" spans="1:23" ht="15" thickBot="1" x14ac:dyDescent="0.35">
      <c r="A55" s="11" t="s">
        <v>136</v>
      </c>
      <c r="B55" s="12">
        <v>42</v>
      </c>
      <c r="C55" s="12">
        <v>26</v>
      </c>
      <c r="D55" s="12">
        <v>32</v>
      </c>
      <c r="E55" s="12">
        <v>6</v>
      </c>
      <c r="F55" s="12">
        <v>1000000</v>
      </c>
      <c r="H55">
        <f t="shared" si="3"/>
        <v>19</v>
      </c>
      <c r="I55">
        <f t="shared" si="0"/>
        <v>35</v>
      </c>
      <c r="J55">
        <f t="shared" si="1"/>
        <v>29</v>
      </c>
      <c r="K55">
        <f t="shared" si="2"/>
        <v>55</v>
      </c>
      <c r="L55">
        <f t="shared" si="4"/>
        <v>1000000</v>
      </c>
      <c r="R55" s="11" t="s">
        <v>136</v>
      </c>
      <c r="S55" s="12">
        <v>19</v>
      </c>
      <c r="T55" s="12">
        <v>35</v>
      </c>
      <c r="U55" s="12">
        <v>29</v>
      </c>
      <c r="V55" s="12">
        <v>55</v>
      </c>
      <c r="W55" s="12">
        <v>1000000</v>
      </c>
    </row>
    <row r="56" spans="1:23" ht="15" thickBot="1" x14ac:dyDescent="0.35">
      <c r="A56" s="11" t="s">
        <v>137</v>
      </c>
      <c r="B56" s="12">
        <v>25</v>
      </c>
      <c r="C56" s="12">
        <v>26</v>
      </c>
      <c r="D56" s="12">
        <v>9</v>
      </c>
      <c r="E56" s="12">
        <v>23</v>
      </c>
      <c r="F56" s="12">
        <v>1000000</v>
      </c>
      <c r="H56">
        <f t="shared" si="3"/>
        <v>36</v>
      </c>
      <c r="I56">
        <f t="shared" si="0"/>
        <v>35</v>
      </c>
      <c r="J56">
        <f t="shared" si="1"/>
        <v>52</v>
      </c>
      <c r="K56">
        <f t="shared" si="2"/>
        <v>38</v>
      </c>
      <c r="L56">
        <f t="shared" si="4"/>
        <v>1000000</v>
      </c>
      <c r="R56" s="11" t="s">
        <v>137</v>
      </c>
      <c r="S56" s="12">
        <v>36</v>
      </c>
      <c r="T56" s="12">
        <v>35</v>
      </c>
      <c r="U56" s="12">
        <v>52</v>
      </c>
      <c r="V56" s="12">
        <v>38</v>
      </c>
      <c r="W56" s="12">
        <v>1000000</v>
      </c>
    </row>
    <row r="57" spans="1:23" ht="15" thickBot="1" x14ac:dyDescent="0.35">
      <c r="A57" s="11" t="s">
        <v>138</v>
      </c>
      <c r="B57" s="12">
        <v>12</v>
      </c>
      <c r="C57" s="12">
        <v>22</v>
      </c>
      <c r="D57" s="12">
        <v>24</v>
      </c>
      <c r="E57" s="12">
        <v>45</v>
      </c>
      <c r="F57" s="12">
        <v>1000000</v>
      </c>
      <c r="H57">
        <f t="shared" si="3"/>
        <v>49</v>
      </c>
      <c r="I57">
        <f t="shared" si="0"/>
        <v>39</v>
      </c>
      <c r="J57">
        <f t="shared" si="1"/>
        <v>37</v>
      </c>
      <c r="K57">
        <f t="shared" si="2"/>
        <v>16</v>
      </c>
      <c r="L57">
        <f t="shared" si="4"/>
        <v>1000000</v>
      </c>
      <c r="R57" s="11" t="s">
        <v>138</v>
      </c>
      <c r="S57" s="12">
        <v>49</v>
      </c>
      <c r="T57" s="12">
        <v>39</v>
      </c>
      <c r="U57" s="12">
        <v>37</v>
      </c>
      <c r="V57" s="12">
        <v>16</v>
      </c>
      <c r="W57" s="12">
        <v>1000000</v>
      </c>
    </row>
    <row r="58" spans="1:23" ht="15" thickBot="1" x14ac:dyDescent="0.35">
      <c r="A58" s="11" t="s">
        <v>139</v>
      </c>
      <c r="B58" s="12">
        <v>53</v>
      </c>
      <c r="C58" s="12">
        <v>52</v>
      </c>
      <c r="D58" s="12">
        <v>32</v>
      </c>
      <c r="E58" s="12">
        <v>25</v>
      </c>
      <c r="F58" s="12">
        <v>1000000</v>
      </c>
      <c r="H58">
        <f t="shared" si="3"/>
        <v>8</v>
      </c>
      <c r="I58">
        <f t="shared" si="0"/>
        <v>9</v>
      </c>
      <c r="J58">
        <f t="shared" si="1"/>
        <v>29</v>
      </c>
      <c r="K58">
        <f t="shared" si="2"/>
        <v>36</v>
      </c>
      <c r="L58">
        <f t="shared" si="4"/>
        <v>1000000</v>
      </c>
      <c r="R58" s="11" t="s">
        <v>139</v>
      </c>
      <c r="S58" s="12">
        <v>8</v>
      </c>
      <c r="T58" s="12">
        <v>9</v>
      </c>
      <c r="U58" s="12">
        <v>29</v>
      </c>
      <c r="V58" s="12">
        <v>36</v>
      </c>
      <c r="W58" s="12">
        <v>1000000</v>
      </c>
    </row>
    <row r="59" spans="1:23" ht="15" thickBot="1" x14ac:dyDescent="0.35">
      <c r="A59" s="11" t="s">
        <v>140</v>
      </c>
      <c r="B59" s="12">
        <v>27</v>
      </c>
      <c r="C59" s="12">
        <v>28</v>
      </c>
      <c r="D59" s="12">
        <v>15</v>
      </c>
      <c r="E59" s="12">
        <v>26</v>
      </c>
      <c r="F59" s="12">
        <v>1000000</v>
      </c>
      <c r="H59">
        <f t="shared" si="3"/>
        <v>34</v>
      </c>
      <c r="I59">
        <f t="shared" si="0"/>
        <v>33</v>
      </c>
      <c r="J59">
        <f t="shared" si="1"/>
        <v>46</v>
      </c>
      <c r="K59">
        <f t="shared" si="2"/>
        <v>35</v>
      </c>
      <c r="L59">
        <f t="shared" si="4"/>
        <v>1000000</v>
      </c>
      <c r="R59" s="11" t="s">
        <v>140</v>
      </c>
      <c r="S59" s="12">
        <v>34</v>
      </c>
      <c r="T59" s="12">
        <v>33</v>
      </c>
      <c r="U59" s="12">
        <v>46</v>
      </c>
      <c r="V59" s="12">
        <v>35</v>
      </c>
      <c r="W59" s="12">
        <v>1000000</v>
      </c>
    </row>
    <row r="60" spans="1:23" ht="15" thickBot="1" x14ac:dyDescent="0.35">
      <c r="A60" s="11" t="s">
        <v>141</v>
      </c>
      <c r="B60" s="12">
        <v>17</v>
      </c>
      <c r="C60" s="12">
        <v>31</v>
      </c>
      <c r="D60" s="12">
        <v>24</v>
      </c>
      <c r="E60" s="12">
        <v>54</v>
      </c>
      <c r="F60" s="12">
        <v>1000000</v>
      </c>
      <c r="H60">
        <f t="shared" si="3"/>
        <v>44</v>
      </c>
      <c r="I60">
        <f t="shared" si="0"/>
        <v>30</v>
      </c>
      <c r="J60">
        <f t="shared" si="1"/>
        <v>37</v>
      </c>
      <c r="K60">
        <f t="shared" si="2"/>
        <v>7</v>
      </c>
      <c r="L60">
        <f t="shared" si="4"/>
        <v>1000000</v>
      </c>
      <c r="R60" s="11" t="s">
        <v>141</v>
      </c>
      <c r="S60" s="12">
        <v>44</v>
      </c>
      <c r="T60" s="12">
        <v>30</v>
      </c>
      <c r="U60" s="12">
        <v>37</v>
      </c>
      <c r="V60" s="12">
        <v>7</v>
      </c>
      <c r="W60" s="12">
        <v>1000000</v>
      </c>
    </row>
    <row r="61" spans="1:23" ht="15" thickBot="1" x14ac:dyDescent="0.35">
      <c r="A61" s="11" t="s">
        <v>142</v>
      </c>
      <c r="B61" s="12">
        <v>33</v>
      </c>
      <c r="C61" s="12">
        <v>45</v>
      </c>
      <c r="D61" s="12">
        <v>15</v>
      </c>
      <c r="E61" s="12">
        <v>51</v>
      </c>
      <c r="F61" s="12">
        <v>1000000</v>
      </c>
      <c r="H61">
        <f t="shared" si="3"/>
        <v>28</v>
      </c>
      <c r="I61">
        <f t="shared" si="0"/>
        <v>16</v>
      </c>
      <c r="J61">
        <f t="shared" si="1"/>
        <v>46</v>
      </c>
      <c r="K61">
        <f t="shared" si="2"/>
        <v>10</v>
      </c>
      <c r="L61">
        <f t="shared" si="4"/>
        <v>1000000</v>
      </c>
      <c r="R61" s="11" t="s">
        <v>142</v>
      </c>
      <c r="S61" s="12">
        <v>28</v>
      </c>
      <c r="T61" s="12">
        <v>16</v>
      </c>
      <c r="U61" s="12">
        <v>46</v>
      </c>
      <c r="V61" s="12">
        <v>10</v>
      </c>
      <c r="W61" s="12">
        <v>1000000</v>
      </c>
    </row>
    <row r="62" spans="1:23" ht="15" thickBot="1" x14ac:dyDescent="0.35">
      <c r="A62" s="11" t="s">
        <v>143</v>
      </c>
      <c r="B62" s="12">
        <v>57</v>
      </c>
      <c r="C62" s="12">
        <v>60</v>
      </c>
      <c r="D62" s="12">
        <v>53</v>
      </c>
      <c r="E62" s="12">
        <v>60</v>
      </c>
      <c r="F62" s="12">
        <v>1000000</v>
      </c>
      <c r="H62">
        <f t="shared" si="3"/>
        <v>4</v>
      </c>
      <c r="I62">
        <f t="shared" si="0"/>
        <v>1</v>
      </c>
      <c r="J62">
        <f t="shared" si="1"/>
        <v>8</v>
      </c>
      <c r="K62">
        <f t="shared" si="2"/>
        <v>1</v>
      </c>
      <c r="L62">
        <f t="shared" si="4"/>
        <v>1000000</v>
      </c>
      <c r="R62" s="11" t="s">
        <v>143</v>
      </c>
      <c r="S62" s="12">
        <v>4</v>
      </c>
      <c r="T62" s="12">
        <v>1</v>
      </c>
      <c r="U62" s="12">
        <v>8</v>
      </c>
      <c r="V62" s="12">
        <v>1</v>
      </c>
      <c r="W62" s="12">
        <v>1000000</v>
      </c>
    </row>
    <row r="63" spans="1:23" ht="15" thickBot="1" x14ac:dyDescent="0.35">
      <c r="A63" s="11" t="s">
        <v>144</v>
      </c>
      <c r="B63" s="12">
        <v>8</v>
      </c>
      <c r="C63" s="12">
        <v>2</v>
      </c>
      <c r="D63" s="12">
        <v>2</v>
      </c>
      <c r="E63" s="12">
        <v>12</v>
      </c>
      <c r="F63" s="12">
        <v>1000000</v>
      </c>
      <c r="H63">
        <f t="shared" si="3"/>
        <v>53</v>
      </c>
      <c r="I63">
        <f t="shared" si="0"/>
        <v>59</v>
      </c>
      <c r="J63">
        <f t="shared" si="1"/>
        <v>59</v>
      </c>
      <c r="K63">
        <f t="shared" si="2"/>
        <v>49</v>
      </c>
      <c r="L63">
        <f t="shared" si="4"/>
        <v>1000000</v>
      </c>
      <c r="R63" s="11" t="s">
        <v>144</v>
      </c>
      <c r="S63" s="12">
        <v>53</v>
      </c>
      <c r="T63" s="12">
        <v>59</v>
      </c>
      <c r="U63" s="12">
        <v>59</v>
      </c>
      <c r="V63" s="12">
        <v>49</v>
      </c>
      <c r="W63" s="12">
        <v>1000000</v>
      </c>
    </row>
    <row r="64" spans="1:23" ht="15" thickBot="1" x14ac:dyDescent="0.35">
      <c r="A64" s="11" t="s">
        <v>145</v>
      </c>
      <c r="B64" s="12">
        <v>55</v>
      </c>
      <c r="C64" s="12">
        <v>55</v>
      </c>
      <c r="D64" s="12">
        <v>24</v>
      </c>
      <c r="E64" s="12">
        <v>6</v>
      </c>
      <c r="F64" s="12">
        <v>1000000</v>
      </c>
      <c r="H64">
        <f t="shared" si="3"/>
        <v>6</v>
      </c>
      <c r="I64">
        <f t="shared" si="0"/>
        <v>6</v>
      </c>
      <c r="J64">
        <f t="shared" si="1"/>
        <v>37</v>
      </c>
      <c r="K64">
        <f t="shared" si="2"/>
        <v>55</v>
      </c>
      <c r="L64">
        <f t="shared" si="4"/>
        <v>1000000</v>
      </c>
      <c r="R64" s="11" t="s">
        <v>145</v>
      </c>
      <c r="S64" s="12">
        <v>6</v>
      </c>
      <c r="T64" s="12">
        <v>6</v>
      </c>
      <c r="U64" s="12">
        <v>37</v>
      </c>
      <c r="V64" s="12">
        <v>55</v>
      </c>
      <c r="W64" s="12">
        <v>1000000</v>
      </c>
    </row>
    <row r="65" spans="1:23" ht="15" thickBot="1" x14ac:dyDescent="0.35">
      <c r="A65" s="11" t="s">
        <v>146</v>
      </c>
      <c r="B65" s="12">
        <v>50</v>
      </c>
      <c r="C65" s="12">
        <v>45</v>
      </c>
      <c r="D65" s="12">
        <v>32</v>
      </c>
      <c r="E65" s="12">
        <v>22</v>
      </c>
      <c r="F65" s="12">
        <v>1000000</v>
      </c>
      <c r="H65">
        <f t="shared" si="3"/>
        <v>11</v>
      </c>
      <c r="I65">
        <f t="shared" si="0"/>
        <v>16</v>
      </c>
      <c r="J65">
        <f t="shared" si="1"/>
        <v>29</v>
      </c>
      <c r="K65">
        <f t="shared" si="2"/>
        <v>39</v>
      </c>
      <c r="L65">
        <f t="shared" si="4"/>
        <v>1000000</v>
      </c>
      <c r="R65" s="11" t="s">
        <v>146</v>
      </c>
      <c r="S65" s="12">
        <v>11</v>
      </c>
      <c r="T65" s="12">
        <v>16</v>
      </c>
      <c r="U65" s="12">
        <v>29</v>
      </c>
      <c r="V65" s="12">
        <v>39</v>
      </c>
      <c r="W65" s="12">
        <v>1000000</v>
      </c>
    </row>
    <row r="66" spans="1:23" ht="15" thickBot="1" x14ac:dyDescent="0.35">
      <c r="A66" s="11" t="s">
        <v>147</v>
      </c>
      <c r="B66" s="12">
        <v>8</v>
      </c>
      <c r="C66" s="12">
        <v>4</v>
      </c>
      <c r="D66" s="12">
        <v>24</v>
      </c>
      <c r="E66" s="12">
        <v>24</v>
      </c>
      <c r="F66" s="12">
        <v>1000000</v>
      </c>
      <c r="H66">
        <f t="shared" si="3"/>
        <v>53</v>
      </c>
      <c r="I66">
        <f t="shared" si="0"/>
        <v>57</v>
      </c>
      <c r="J66">
        <f t="shared" si="1"/>
        <v>37</v>
      </c>
      <c r="K66">
        <f t="shared" si="2"/>
        <v>37</v>
      </c>
      <c r="L66">
        <f t="shared" si="4"/>
        <v>1000000</v>
      </c>
      <c r="R66" s="11" t="s">
        <v>147</v>
      </c>
      <c r="S66" s="12">
        <v>53</v>
      </c>
      <c r="T66" s="12">
        <v>57</v>
      </c>
      <c r="U66" s="12">
        <v>37</v>
      </c>
      <c r="V66" s="12">
        <v>37</v>
      </c>
      <c r="W66" s="12">
        <v>1000000</v>
      </c>
    </row>
    <row r="67" spans="1:23" ht="15" thickBot="1" x14ac:dyDescent="0.35">
      <c r="A67" s="11" t="s">
        <v>148</v>
      </c>
      <c r="B67" s="12">
        <v>57</v>
      </c>
      <c r="C67" s="12">
        <v>57</v>
      </c>
      <c r="D67" s="12">
        <v>53</v>
      </c>
      <c r="E67" s="12">
        <v>1</v>
      </c>
      <c r="F67" s="12">
        <v>1000000</v>
      </c>
      <c r="H67">
        <f t="shared" si="3"/>
        <v>4</v>
      </c>
      <c r="I67">
        <f t="shared" si="0"/>
        <v>4</v>
      </c>
      <c r="J67">
        <f t="shared" si="1"/>
        <v>8</v>
      </c>
      <c r="K67">
        <f t="shared" si="2"/>
        <v>60</v>
      </c>
      <c r="L67">
        <f t="shared" si="4"/>
        <v>1000000</v>
      </c>
      <c r="R67" s="11" t="s">
        <v>148</v>
      </c>
      <c r="S67" s="12">
        <v>4</v>
      </c>
      <c r="T67" s="12">
        <v>4</v>
      </c>
      <c r="U67" s="12">
        <v>8</v>
      </c>
      <c r="V67" s="12">
        <v>60</v>
      </c>
      <c r="W67" s="12">
        <v>1000000</v>
      </c>
    </row>
    <row r="68" spans="1:23" ht="18.600000000000001" thickBot="1" x14ac:dyDescent="0.35">
      <c r="A68" s="7"/>
      <c r="R68" s="7"/>
    </row>
    <row r="69" spans="1:23" ht="15" thickBot="1" x14ac:dyDescent="0.35">
      <c r="A69" s="11" t="s">
        <v>149</v>
      </c>
      <c r="B69" s="11" t="s">
        <v>84</v>
      </c>
      <c r="C69" s="11" t="s">
        <v>85</v>
      </c>
      <c r="D69" s="11" t="s">
        <v>86</v>
      </c>
      <c r="E69" s="11" t="s">
        <v>87</v>
      </c>
      <c r="R69" s="11" t="s">
        <v>149</v>
      </c>
      <c r="S69" s="11" t="s">
        <v>84</v>
      </c>
      <c r="T69" s="11" t="s">
        <v>85</v>
      </c>
      <c r="U69" s="11" t="s">
        <v>86</v>
      </c>
      <c r="V69" s="11" t="s">
        <v>87</v>
      </c>
    </row>
    <row r="70" spans="1:23" ht="15" thickBot="1" x14ac:dyDescent="0.35">
      <c r="A70" s="11" t="s">
        <v>150</v>
      </c>
      <c r="B70" s="12" t="s">
        <v>151</v>
      </c>
      <c r="C70" s="12" t="s">
        <v>152</v>
      </c>
      <c r="D70" s="12" t="s">
        <v>153</v>
      </c>
      <c r="E70" s="12" t="s">
        <v>154</v>
      </c>
      <c r="R70" s="11" t="s">
        <v>150</v>
      </c>
      <c r="S70" s="12" t="s">
        <v>416</v>
      </c>
      <c r="T70" s="12" t="s">
        <v>153</v>
      </c>
      <c r="U70" s="12" t="s">
        <v>417</v>
      </c>
      <c r="V70" s="12" t="s">
        <v>418</v>
      </c>
    </row>
    <row r="71" spans="1:23" ht="15" thickBot="1" x14ac:dyDescent="0.35">
      <c r="A71" s="11" t="s">
        <v>155</v>
      </c>
      <c r="B71" s="12" t="s">
        <v>156</v>
      </c>
      <c r="C71" s="12" t="s">
        <v>157</v>
      </c>
      <c r="D71" s="12" t="s">
        <v>158</v>
      </c>
      <c r="E71" s="12" t="s">
        <v>159</v>
      </c>
      <c r="R71" s="11" t="s">
        <v>155</v>
      </c>
      <c r="S71" s="12" t="s">
        <v>419</v>
      </c>
      <c r="T71" s="12" t="s">
        <v>158</v>
      </c>
      <c r="U71" s="12" t="s">
        <v>420</v>
      </c>
      <c r="V71" s="12" t="s">
        <v>421</v>
      </c>
    </row>
    <row r="72" spans="1:23" ht="15" thickBot="1" x14ac:dyDescent="0.35">
      <c r="A72" s="11" t="s">
        <v>160</v>
      </c>
      <c r="B72" s="12" t="s">
        <v>161</v>
      </c>
      <c r="C72" s="12" t="s">
        <v>162</v>
      </c>
      <c r="D72" s="12" t="s">
        <v>163</v>
      </c>
      <c r="E72" s="12" t="s">
        <v>164</v>
      </c>
      <c r="R72" s="11" t="s">
        <v>160</v>
      </c>
      <c r="S72" s="12" t="s">
        <v>422</v>
      </c>
      <c r="T72" s="12" t="s">
        <v>163</v>
      </c>
      <c r="U72" s="12" t="s">
        <v>423</v>
      </c>
      <c r="V72" s="12" t="s">
        <v>424</v>
      </c>
    </row>
    <row r="73" spans="1:23" ht="15" thickBot="1" x14ac:dyDescent="0.35">
      <c r="A73" s="11" t="s">
        <v>165</v>
      </c>
      <c r="B73" s="12" t="s">
        <v>166</v>
      </c>
      <c r="C73" s="12" t="s">
        <v>167</v>
      </c>
      <c r="D73" s="12" t="s">
        <v>168</v>
      </c>
      <c r="E73" s="12" t="s">
        <v>169</v>
      </c>
      <c r="R73" s="11" t="s">
        <v>165</v>
      </c>
      <c r="S73" s="12" t="s">
        <v>425</v>
      </c>
      <c r="T73" s="12" t="s">
        <v>168</v>
      </c>
      <c r="U73" s="12" t="s">
        <v>426</v>
      </c>
      <c r="V73" s="12" t="s">
        <v>427</v>
      </c>
    </row>
    <row r="74" spans="1:23" ht="15" thickBot="1" x14ac:dyDescent="0.35">
      <c r="A74" s="11" t="s">
        <v>170</v>
      </c>
      <c r="B74" s="12" t="s">
        <v>171</v>
      </c>
      <c r="C74" s="12" t="s">
        <v>172</v>
      </c>
      <c r="D74" s="12" t="s">
        <v>173</v>
      </c>
      <c r="E74" s="12" t="s">
        <v>174</v>
      </c>
      <c r="R74" s="11" t="s">
        <v>170</v>
      </c>
      <c r="S74" s="12" t="s">
        <v>428</v>
      </c>
      <c r="T74" s="12" t="s">
        <v>173</v>
      </c>
      <c r="U74" s="12" t="s">
        <v>429</v>
      </c>
      <c r="V74" s="12" t="s">
        <v>430</v>
      </c>
    </row>
    <row r="75" spans="1:23" ht="15" thickBot="1" x14ac:dyDescent="0.35">
      <c r="A75" s="11" t="s">
        <v>175</v>
      </c>
      <c r="B75" s="12" t="s">
        <v>176</v>
      </c>
      <c r="C75" s="12" t="s">
        <v>177</v>
      </c>
      <c r="D75" s="12" t="s">
        <v>178</v>
      </c>
      <c r="E75" s="12" t="s">
        <v>179</v>
      </c>
      <c r="R75" s="11" t="s">
        <v>175</v>
      </c>
      <c r="S75" s="12" t="s">
        <v>431</v>
      </c>
      <c r="T75" s="12" t="s">
        <v>178</v>
      </c>
      <c r="U75" s="12" t="s">
        <v>432</v>
      </c>
      <c r="V75" s="12" t="s">
        <v>433</v>
      </c>
    </row>
    <row r="76" spans="1:23" ht="15" thickBot="1" x14ac:dyDescent="0.35">
      <c r="A76" s="11" t="s">
        <v>180</v>
      </c>
      <c r="B76" s="12" t="s">
        <v>181</v>
      </c>
      <c r="C76" s="12" t="s">
        <v>182</v>
      </c>
      <c r="D76" s="12" t="s">
        <v>183</v>
      </c>
      <c r="E76" s="12" t="s">
        <v>184</v>
      </c>
      <c r="R76" s="11" t="s">
        <v>180</v>
      </c>
      <c r="S76" s="12" t="s">
        <v>434</v>
      </c>
      <c r="T76" s="12" t="s">
        <v>183</v>
      </c>
      <c r="U76" s="12" t="s">
        <v>435</v>
      </c>
      <c r="V76" s="12" t="s">
        <v>436</v>
      </c>
    </row>
    <row r="77" spans="1:23" ht="15" thickBot="1" x14ac:dyDescent="0.35">
      <c r="A77" s="11" t="s">
        <v>185</v>
      </c>
      <c r="B77" s="12" t="s">
        <v>186</v>
      </c>
      <c r="C77" s="12" t="s">
        <v>187</v>
      </c>
      <c r="D77" s="12" t="s">
        <v>186</v>
      </c>
      <c r="E77" s="12" t="s">
        <v>188</v>
      </c>
      <c r="R77" s="11" t="s">
        <v>185</v>
      </c>
      <c r="S77" s="12" t="s">
        <v>437</v>
      </c>
      <c r="T77" s="12" t="s">
        <v>186</v>
      </c>
      <c r="U77" s="12" t="s">
        <v>438</v>
      </c>
      <c r="V77" s="12" t="s">
        <v>439</v>
      </c>
    </row>
    <row r="78" spans="1:23" ht="15" thickBot="1" x14ac:dyDescent="0.35">
      <c r="A78" s="11" t="s">
        <v>189</v>
      </c>
      <c r="B78" s="12" t="s">
        <v>190</v>
      </c>
      <c r="C78" s="12" t="s">
        <v>191</v>
      </c>
      <c r="D78" s="12" t="s">
        <v>190</v>
      </c>
      <c r="E78" s="12" t="s">
        <v>192</v>
      </c>
      <c r="R78" s="11" t="s">
        <v>189</v>
      </c>
      <c r="S78" s="12" t="s">
        <v>440</v>
      </c>
      <c r="T78" s="12" t="s">
        <v>190</v>
      </c>
      <c r="U78" s="12" t="s">
        <v>441</v>
      </c>
      <c r="V78" s="12" t="s">
        <v>442</v>
      </c>
    </row>
    <row r="79" spans="1:23" ht="15" thickBot="1" x14ac:dyDescent="0.35">
      <c r="A79" s="11" t="s">
        <v>193</v>
      </c>
      <c r="B79" s="12" t="s">
        <v>194</v>
      </c>
      <c r="C79" s="12" t="s">
        <v>195</v>
      </c>
      <c r="D79" s="12" t="s">
        <v>194</v>
      </c>
      <c r="E79" s="12" t="s">
        <v>196</v>
      </c>
      <c r="R79" s="11" t="s">
        <v>193</v>
      </c>
      <c r="S79" s="12" t="s">
        <v>443</v>
      </c>
      <c r="T79" s="12" t="s">
        <v>194</v>
      </c>
      <c r="U79" s="12" t="s">
        <v>444</v>
      </c>
      <c r="V79" s="12" t="s">
        <v>445</v>
      </c>
    </row>
    <row r="80" spans="1:23" ht="15" thickBot="1" x14ac:dyDescent="0.35">
      <c r="A80" s="11" t="s">
        <v>197</v>
      </c>
      <c r="B80" s="12" t="s">
        <v>198</v>
      </c>
      <c r="C80" s="12" t="s">
        <v>199</v>
      </c>
      <c r="D80" s="12" t="s">
        <v>198</v>
      </c>
      <c r="E80" s="12" t="s">
        <v>200</v>
      </c>
      <c r="R80" s="11" t="s">
        <v>197</v>
      </c>
      <c r="S80" s="12" t="s">
        <v>446</v>
      </c>
      <c r="T80" s="12" t="s">
        <v>198</v>
      </c>
      <c r="U80" s="12" t="s">
        <v>447</v>
      </c>
      <c r="V80" s="12" t="s">
        <v>448</v>
      </c>
    </row>
    <row r="81" spans="1:22" ht="15" thickBot="1" x14ac:dyDescent="0.35">
      <c r="A81" s="11" t="s">
        <v>201</v>
      </c>
      <c r="B81" s="12" t="s">
        <v>202</v>
      </c>
      <c r="C81" s="12" t="s">
        <v>203</v>
      </c>
      <c r="D81" s="12" t="s">
        <v>202</v>
      </c>
      <c r="E81" s="12" t="s">
        <v>204</v>
      </c>
      <c r="R81" s="11" t="s">
        <v>201</v>
      </c>
      <c r="S81" s="12" t="s">
        <v>449</v>
      </c>
      <c r="T81" s="12" t="s">
        <v>202</v>
      </c>
      <c r="U81" s="12" t="s">
        <v>450</v>
      </c>
      <c r="V81" s="12" t="s">
        <v>451</v>
      </c>
    </row>
    <row r="82" spans="1:22" ht="15" thickBot="1" x14ac:dyDescent="0.35">
      <c r="A82" s="11" t="s">
        <v>205</v>
      </c>
      <c r="B82" s="12" t="s">
        <v>206</v>
      </c>
      <c r="C82" s="12" t="s">
        <v>207</v>
      </c>
      <c r="D82" s="12" t="s">
        <v>206</v>
      </c>
      <c r="E82" s="12" t="s">
        <v>208</v>
      </c>
      <c r="R82" s="11" t="s">
        <v>205</v>
      </c>
      <c r="S82" s="12" t="s">
        <v>452</v>
      </c>
      <c r="T82" s="12" t="s">
        <v>206</v>
      </c>
      <c r="U82" s="12" t="s">
        <v>453</v>
      </c>
      <c r="V82" s="12" t="s">
        <v>454</v>
      </c>
    </row>
    <row r="83" spans="1:22" ht="15" thickBot="1" x14ac:dyDescent="0.35">
      <c r="A83" s="11" t="s">
        <v>209</v>
      </c>
      <c r="B83" s="12" t="s">
        <v>210</v>
      </c>
      <c r="C83" s="12" t="s">
        <v>211</v>
      </c>
      <c r="D83" s="12" t="s">
        <v>210</v>
      </c>
      <c r="E83" s="12" t="s">
        <v>212</v>
      </c>
      <c r="R83" s="11" t="s">
        <v>209</v>
      </c>
      <c r="S83" s="12" t="s">
        <v>455</v>
      </c>
      <c r="T83" s="12" t="s">
        <v>210</v>
      </c>
      <c r="U83" s="12" t="s">
        <v>456</v>
      </c>
      <c r="V83" s="12" t="s">
        <v>457</v>
      </c>
    </row>
    <row r="84" spans="1:22" ht="15" thickBot="1" x14ac:dyDescent="0.35">
      <c r="A84" s="11" t="s">
        <v>213</v>
      </c>
      <c r="B84" s="12" t="s">
        <v>214</v>
      </c>
      <c r="C84" s="12" t="s">
        <v>215</v>
      </c>
      <c r="D84" s="12" t="s">
        <v>214</v>
      </c>
      <c r="E84" s="12" t="s">
        <v>216</v>
      </c>
      <c r="R84" s="11" t="s">
        <v>213</v>
      </c>
      <c r="S84" s="12" t="s">
        <v>458</v>
      </c>
      <c r="T84" s="12" t="s">
        <v>214</v>
      </c>
      <c r="U84" s="12" t="s">
        <v>459</v>
      </c>
      <c r="V84" s="12" t="s">
        <v>460</v>
      </c>
    </row>
    <row r="85" spans="1:22" ht="15" thickBot="1" x14ac:dyDescent="0.35">
      <c r="A85" s="11" t="s">
        <v>217</v>
      </c>
      <c r="B85" s="12" t="s">
        <v>218</v>
      </c>
      <c r="C85" s="12" t="s">
        <v>219</v>
      </c>
      <c r="D85" s="12" t="s">
        <v>218</v>
      </c>
      <c r="E85" s="12" t="s">
        <v>220</v>
      </c>
      <c r="R85" s="11" t="s">
        <v>217</v>
      </c>
      <c r="S85" s="12" t="s">
        <v>461</v>
      </c>
      <c r="T85" s="12" t="s">
        <v>218</v>
      </c>
      <c r="U85" s="12" t="s">
        <v>462</v>
      </c>
      <c r="V85" s="12" t="s">
        <v>463</v>
      </c>
    </row>
    <row r="86" spans="1:22" ht="15" thickBot="1" x14ac:dyDescent="0.35">
      <c r="A86" s="11" t="s">
        <v>221</v>
      </c>
      <c r="B86" s="12" t="s">
        <v>222</v>
      </c>
      <c r="C86" s="12" t="s">
        <v>223</v>
      </c>
      <c r="D86" s="12" t="s">
        <v>222</v>
      </c>
      <c r="E86" s="12" t="s">
        <v>224</v>
      </c>
      <c r="R86" s="11" t="s">
        <v>221</v>
      </c>
      <c r="S86" s="12" t="s">
        <v>464</v>
      </c>
      <c r="T86" s="12" t="s">
        <v>222</v>
      </c>
      <c r="U86" s="12" t="s">
        <v>465</v>
      </c>
      <c r="V86" s="12" t="s">
        <v>466</v>
      </c>
    </row>
    <row r="87" spans="1:22" ht="15" thickBot="1" x14ac:dyDescent="0.35">
      <c r="A87" s="11" t="s">
        <v>225</v>
      </c>
      <c r="B87" s="12" t="s">
        <v>226</v>
      </c>
      <c r="C87" s="12" t="s">
        <v>227</v>
      </c>
      <c r="D87" s="12" t="s">
        <v>226</v>
      </c>
      <c r="E87" s="12" t="s">
        <v>228</v>
      </c>
      <c r="R87" s="11" t="s">
        <v>225</v>
      </c>
      <c r="S87" s="12" t="s">
        <v>467</v>
      </c>
      <c r="T87" s="12" t="s">
        <v>226</v>
      </c>
      <c r="U87" s="12" t="s">
        <v>468</v>
      </c>
      <c r="V87" s="12" t="s">
        <v>469</v>
      </c>
    </row>
    <row r="88" spans="1:22" ht="15" thickBot="1" x14ac:dyDescent="0.35">
      <c r="A88" s="11" t="s">
        <v>229</v>
      </c>
      <c r="B88" s="12" t="s">
        <v>230</v>
      </c>
      <c r="C88" s="12" t="s">
        <v>231</v>
      </c>
      <c r="D88" s="12" t="s">
        <v>230</v>
      </c>
      <c r="E88" s="12" t="s">
        <v>232</v>
      </c>
      <c r="R88" s="11" t="s">
        <v>229</v>
      </c>
      <c r="S88" s="12" t="s">
        <v>470</v>
      </c>
      <c r="T88" s="12" t="s">
        <v>230</v>
      </c>
      <c r="U88" s="12" t="s">
        <v>471</v>
      </c>
      <c r="V88" s="12" t="s">
        <v>472</v>
      </c>
    </row>
    <row r="89" spans="1:22" ht="15" thickBot="1" x14ac:dyDescent="0.35">
      <c r="A89" s="11" t="s">
        <v>233</v>
      </c>
      <c r="B89" s="12" t="s">
        <v>234</v>
      </c>
      <c r="C89" s="12" t="s">
        <v>235</v>
      </c>
      <c r="D89" s="12" t="s">
        <v>234</v>
      </c>
      <c r="E89" s="12" t="s">
        <v>236</v>
      </c>
      <c r="R89" s="11" t="s">
        <v>233</v>
      </c>
      <c r="S89" s="12" t="s">
        <v>473</v>
      </c>
      <c r="T89" s="12" t="s">
        <v>234</v>
      </c>
      <c r="U89" s="12" t="s">
        <v>474</v>
      </c>
      <c r="V89" s="12" t="s">
        <v>475</v>
      </c>
    </row>
    <row r="90" spans="1:22" ht="15" thickBot="1" x14ac:dyDescent="0.35">
      <c r="A90" s="11" t="s">
        <v>237</v>
      </c>
      <c r="B90" s="12" t="s">
        <v>238</v>
      </c>
      <c r="C90" s="12" t="s">
        <v>239</v>
      </c>
      <c r="D90" s="12" t="s">
        <v>238</v>
      </c>
      <c r="E90" s="12" t="s">
        <v>240</v>
      </c>
      <c r="R90" s="11" t="s">
        <v>237</v>
      </c>
      <c r="S90" s="12" t="s">
        <v>476</v>
      </c>
      <c r="T90" s="12" t="s">
        <v>238</v>
      </c>
      <c r="U90" s="12" t="s">
        <v>477</v>
      </c>
      <c r="V90" s="12" t="s">
        <v>478</v>
      </c>
    </row>
    <row r="91" spans="1:22" ht="15" thickBot="1" x14ac:dyDescent="0.35">
      <c r="A91" s="11" t="s">
        <v>241</v>
      </c>
      <c r="B91" s="12" t="s">
        <v>242</v>
      </c>
      <c r="C91" s="12" t="s">
        <v>243</v>
      </c>
      <c r="D91" s="12" t="s">
        <v>242</v>
      </c>
      <c r="E91" s="12" t="s">
        <v>244</v>
      </c>
      <c r="R91" s="11" t="s">
        <v>241</v>
      </c>
      <c r="S91" s="12" t="s">
        <v>479</v>
      </c>
      <c r="T91" s="12" t="s">
        <v>242</v>
      </c>
      <c r="U91" s="12" t="s">
        <v>480</v>
      </c>
      <c r="V91" s="12" t="s">
        <v>481</v>
      </c>
    </row>
    <row r="92" spans="1:22" ht="15" thickBot="1" x14ac:dyDescent="0.35">
      <c r="A92" s="11" t="s">
        <v>245</v>
      </c>
      <c r="B92" s="12" t="s">
        <v>246</v>
      </c>
      <c r="C92" s="12" t="s">
        <v>247</v>
      </c>
      <c r="D92" s="12" t="s">
        <v>246</v>
      </c>
      <c r="E92" s="12" t="s">
        <v>248</v>
      </c>
      <c r="R92" s="11" t="s">
        <v>245</v>
      </c>
      <c r="S92" s="12" t="s">
        <v>482</v>
      </c>
      <c r="T92" s="12" t="s">
        <v>246</v>
      </c>
      <c r="U92" s="12" t="s">
        <v>483</v>
      </c>
      <c r="V92" s="12" t="s">
        <v>484</v>
      </c>
    </row>
    <row r="93" spans="1:22" ht="15" thickBot="1" x14ac:dyDescent="0.35">
      <c r="A93" s="11" t="s">
        <v>249</v>
      </c>
      <c r="B93" s="12" t="s">
        <v>250</v>
      </c>
      <c r="C93" s="12" t="s">
        <v>251</v>
      </c>
      <c r="D93" s="12" t="s">
        <v>250</v>
      </c>
      <c r="E93" s="12" t="s">
        <v>252</v>
      </c>
      <c r="R93" s="11" t="s">
        <v>249</v>
      </c>
      <c r="S93" s="12" t="s">
        <v>485</v>
      </c>
      <c r="T93" s="12" t="s">
        <v>250</v>
      </c>
      <c r="U93" s="12" t="s">
        <v>486</v>
      </c>
      <c r="V93" s="12" t="s">
        <v>487</v>
      </c>
    </row>
    <row r="94" spans="1:22" ht="15" thickBot="1" x14ac:dyDescent="0.35">
      <c r="A94" s="11" t="s">
        <v>253</v>
      </c>
      <c r="B94" s="12" t="s">
        <v>254</v>
      </c>
      <c r="C94" s="12" t="s">
        <v>255</v>
      </c>
      <c r="D94" s="12" t="s">
        <v>254</v>
      </c>
      <c r="E94" s="12" t="s">
        <v>256</v>
      </c>
      <c r="R94" s="11" t="s">
        <v>253</v>
      </c>
      <c r="S94" s="12" t="s">
        <v>488</v>
      </c>
      <c r="T94" s="12" t="s">
        <v>254</v>
      </c>
      <c r="U94" s="12" t="s">
        <v>489</v>
      </c>
      <c r="V94" s="12" t="s">
        <v>490</v>
      </c>
    </row>
    <row r="95" spans="1:22" ht="15" thickBot="1" x14ac:dyDescent="0.35">
      <c r="A95" s="11" t="s">
        <v>257</v>
      </c>
      <c r="B95" s="12" t="s">
        <v>258</v>
      </c>
      <c r="C95" s="12" t="s">
        <v>259</v>
      </c>
      <c r="D95" s="12" t="s">
        <v>258</v>
      </c>
      <c r="E95" s="12" t="s">
        <v>260</v>
      </c>
      <c r="R95" s="11" t="s">
        <v>257</v>
      </c>
      <c r="S95" s="12" t="s">
        <v>491</v>
      </c>
      <c r="T95" s="12" t="s">
        <v>258</v>
      </c>
      <c r="U95" s="12" t="s">
        <v>492</v>
      </c>
      <c r="V95" s="12" t="s">
        <v>493</v>
      </c>
    </row>
    <row r="96" spans="1:22" ht="15" thickBot="1" x14ac:dyDescent="0.35">
      <c r="A96" s="11" t="s">
        <v>261</v>
      </c>
      <c r="B96" s="12" t="s">
        <v>262</v>
      </c>
      <c r="C96" s="12" t="s">
        <v>263</v>
      </c>
      <c r="D96" s="12" t="s">
        <v>262</v>
      </c>
      <c r="E96" s="12" t="s">
        <v>264</v>
      </c>
      <c r="R96" s="11" t="s">
        <v>261</v>
      </c>
      <c r="S96" s="12" t="s">
        <v>494</v>
      </c>
      <c r="T96" s="12" t="s">
        <v>262</v>
      </c>
      <c r="U96" s="12" t="s">
        <v>495</v>
      </c>
      <c r="V96" s="12" t="s">
        <v>496</v>
      </c>
    </row>
    <row r="97" spans="1:22" ht="15" thickBot="1" x14ac:dyDescent="0.35">
      <c r="A97" s="11" t="s">
        <v>265</v>
      </c>
      <c r="B97" s="12" t="s">
        <v>266</v>
      </c>
      <c r="C97" s="12" t="s">
        <v>267</v>
      </c>
      <c r="D97" s="12" t="s">
        <v>266</v>
      </c>
      <c r="E97" s="12" t="s">
        <v>268</v>
      </c>
      <c r="R97" s="11" t="s">
        <v>265</v>
      </c>
      <c r="S97" s="12" t="s">
        <v>497</v>
      </c>
      <c r="T97" s="12" t="s">
        <v>266</v>
      </c>
      <c r="U97" s="12" t="s">
        <v>498</v>
      </c>
      <c r="V97" s="12" t="s">
        <v>499</v>
      </c>
    </row>
    <row r="98" spans="1:22" ht="15" thickBot="1" x14ac:dyDescent="0.35">
      <c r="A98" s="11" t="s">
        <v>269</v>
      </c>
      <c r="B98" s="12" t="s">
        <v>270</v>
      </c>
      <c r="C98" s="12" t="s">
        <v>271</v>
      </c>
      <c r="D98" s="12" t="s">
        <v>270</v>
      </c>
      <c r="E98" s="12" t="s">
        <v>272</v>
      </c>
      <c r="R98" s="11" t="s">
        <v>269</v>
      </c>
      <c r="S98" s="12" t="s">
        <v>500</v>
      </c>
      <c r="T98" s="12" t="s">
        <v>270</v>
      </c>
      <c r="U98" s="12" t="s">
        <v>501</v>
      </c>
      <c r="V98" s="12" t="s">
        <v>502</v>
      </c>
    </row>
    <row r="99" spans="1:22" ht="15" thickBot="1" x14ac:dyDescent="0.35">
      <c r="A99" s="11" t="s">
        <v>273</v>
      </c>
      <c r="B99" s="12" t="s">
        <v>274</v>
      </c>
      <c r="C99" s="12" t="s">
        <v>275</v>
      </c>
      <c r="D99" s="12" t="s">
        <v>274</v>
      </c>
      <c r="E99" s="12" t="s">
        <v>276</v>
      </c>
      <c r="R99" s="11" t="s">
        <v>273</v>
      </c>
      <c r="S99" s="12" t="s">
        <v>503</v>
      </c>
      <c r="T99" s="12" t="s">
        <v>274</v>
      </c>
      <c r="U99" s="12" t="s">
        <v>504</v>
      </c>
      <c r="V99" s="12" t="s">
        <v>505</v>
      </c>
    </row>
    <row r="100" spans="1:22" ht="15" thickBot="1" x14ac:dyDescent="0.35">
      <c r="A100" s="11" t="s">
        <v>277</v>
      </c>
      <c r="B100" s="12" t="s">
        <v>278</v>
      </c>
      <c r="C100" s="12" t="s">
        <v>279</v>
      </c>
      <c r="D100" s="12" t="s">
        <v>278</v>
      </c>
      <c r="E100" s="12" t="s">
        <v>280</v>
      </c>
      <c r="R100" s="11" t="s">
        <v>277</v>
      </c>
      <c r="S100" s="12" t="s">
        <v>506</v>
      </c>
      <c r="T100" s="12" t="s">
        <v>278</v>
      </c>
      <c r="U100" s="12" t="s">
        <v>507</v>
      </c>
      <c r="V100" s="12" t="s">
        <v>508</v>
      </c>
    </row>
    <row r="101" spans="1:22" ht="15" thickBot="1" x14ac:dyDescent="0.35">
      <c r="A101" s="11" t="s">
        <v>281</v>
      </c>
      <c r="B101" s="12" t="s">
        <v>282</v>
      </c>
      <c r="C101" s="12" t="s">
        <v>283</v>
      </c>
      <c r="D101" s="12" t="s">
        <v>282</v>
      </c>
      <c r="E101" s="12" t="s">
        <v>284</v>
      </c>
      <c r="R101" s="11" t="s">
        <v>281</v>
      </c>
      <c r="S101" s="12" t="s">
        <v>509</v>
      </c>
      <c r="T101" s="12" t="s">
        <v>282</v>
      </c>
      <c r="U101" s="12" t="s">
        <v>510</v>
      </c>
      <c r="V101" s="12" t="s">
        <v>511</v>
      </c>
    </row>
    <row r="102" spans="1:22" ht="15" thickBot="1" x14ac:dyDescent="0.35">
      <c r="A102" s="11" t="s">
        <v>285</v>
      </c>
      <c r="B102" s="12" t="s">
        <v>286</v>
      </c>
      <c r="C102" s="12" t="s">
        <v>287</v>
      </c>
      <c r="D102" s="12" t="s">
        <v>286</v>
      </c>
      <c r="E102" s="12" t="s">
        <v>288</v>
      </c>
      <c r="R102" s="11" t="s">
        <v>285</v>
      </c>
      <c r="S102" s="12" t="s">
        <v>512</v>
      </c>
      <c r="T102" s="12" t="s">
        <v>286</v>
      </c>
      <c r="U102" s="12" t="s">
        <v>513</v>
      </c>
      <c r="V102" s="12" t="s">
        <v>514</v>
      </c>
    </row>
    <row r="103" spans="1:22" ht="15" thickBot="1" x14ac:dyDescent="0.35">
      <c r="A103" s="11" t="s">
        <v>289</v>
      </c>
      <c r="B103" s="12" t="s">
        <v>290</v>
      </c>
      <c r="C103" s="12" t="s">
        <v>291</v>
      </c>
      <c r="D103" s="12" t="s">
        <v>290</v>
      </c>
      <c r="E103" s="12" t="s">
        <v>292</v>
      </c>
      <c r="R103" s="11" t="s">
        <v>289</v>
      </c>
      <c r="S103" s="12" t="s">
        <v>515</v>
      </c>
      <c r="T103" s="12" t="s">
        <v>290</v>
      </c>
      <c r="U103" s="12" t="s">
        <v>516</v>
      </c>
      <c r="V103" s="12" t="s">
        <v>517</v>
      </c>
    </row>
    <row r="104" spans="1:22" ht="15" thickBot="1" x14ac:dyDescent="0.35">
      <c r="A104" s="11" t="s">
        <v>293</v>
      </c>
      <c r="B104" s="12" t="s">
        <v>294</v>
      </c>
      <c r="C104" s="12" t="s">
        <v>295</v>
      </c>
      <c r="D104" s="12" t="s">
        <v>294</v>
      </c>
      <c r="E104" s="12" t="s">
        <v>296</v>
      </c>
      <c r="R104" s="11" t="s">
        <v>293</v>
      </c>
      <c r="S104" s="12" t="s">
        <v>518</v>
      </c>
      <c r="T104" s="12" t="s">
        <v>294</v>
      </c>
      <c r="U104" s="12" t="s">
        <v>519</v>
      </c>
      <c r="V104" s="12" t="s">
        <v>520</v>
      </c>
    </row>
    <row r="105" spans="1:22" ht="15" thickBot="1" x14ac:dyDescent="0.35">
      <c r="A105" s="11" t="s">
        <v>297</v>
      </c>
      <c r="B105" s="12" t="s">
        <v>298</v>
      </c>
      <c r="C105" s="12" t="s">
        <v>299</v>
      </c>
      <c r="D105" s="12" t="s">
        <v>298</v>
      </c>
      <c r="E105" s="12" t="s">
        <v>300</v>
      </c>
      <c r="R105" s="11" t="s">
        <v>297</v>
      </c>
      <c r="S105" s="12" t="s">
        <v>521</v>
      </c>
      <c r="T105" s="12" t="s">
        <v>298</v>
      </c>
      <c r="U105" s="12" t="s">
        <v>522</v>
      </c>
      <c r="V105" s="12" t="s">
        <v>523</v>
      </c>
    </row>
    <row r="106" spans="1:22" ht="15" thickBot="1" x14ac:dyDescent="0.35">
      <c r="A106" s="11" t="s">
        <v>301</v>
      </c>
      <c r="B106" s="12" t="s">
        <v>302</v>
      </c>
      <c r="C106" s="12" t="s">
        <v>303</v>
      </c>
      <c r="D106" s="12" t="s">
        <v>302</v>
      </c>
      <c r="E106" s="12" t="s">
        <v>304</v>
      </c>
      <c r="R106" s="11" t="s">
        <v>301</v>
      </c>
      <c r="S106" s="12" t="s">
        <v>524</v>
      </c>
      <c r="T106" s="12" t="s">
        <v>302</v>
      </c>
      <c r="U106" s="12" t="s">
        <v>525</v>
      </c>
      <c r="V106" s="12" t="s">
        <v>526</v>
      </c>
    </row>
    <row r="107" spans="1:22" ht="15" thickBot="1" x14ac:dyDescent="0.35">
      <c r="A107" s="11" t="s">
        <v>305</v>
      </c>
      <c r="B107" s="12" t="s">
        <v>306</v>
      </c>
      <c r="C107" s="12" t="s">
        <v>307</v>
      </c>
      <c r="D107" s="12" t="s">
        <v>306</v>
      </c>
      <c r="E107" s="12" t="s">
        <v>308</v>
      </c>
      <c r="R107" s="11" t="s">
        <v>305</v>
      </c>
      <c r="S107" s="12" t="s">
        <v>527</v>
      </c>
      <c r="T107" s="12" t="s">
        <v>306</v>
      </c>
      <c r="U107" s="12" t="s">
        <v>528</v>
      </c>
      <c r="V107" s="12" t="s">
        <v>529</v>
      </c>
    </row>
    <row r="108" spans="1:22" ht="15" thickBot="1" x14ac:dyDescent="0.35">
      <c r="A108" s="11" t="s">
        <v>309</v>
      </c>
      <c r="B108" s="12" t="s">
        <v>310</v>
      </c>
      <c r="C108" s="12" t="s">
        <v>311</v>
      </c>
      <c r="D108" s="12" t="s">
        <v>310</v>
      </c>
      <c r="E108" s="12" t="s">
        <v>312</v>
      </c>
      <c r="R108" s="11" t="s">
        <v>309</v>
      </c>
      <c r="S108" s="12" t="s">
        <v>530</v>
      </c>
      <c r="T108" s="12" t="s">
        <v>310</v>
      </c>
      <c r="U108" s="12" t="s">
        <v>531</v>
      </c>
      <c r="V108" s="12" t="s">
        <v>532</v>
      </c>
    </row>
    <row r="109" spans="1:22" ht="15" thickBot="1" x14ac:dyDescent="0.35">
      <c r="A109" s="11" t="s">
        <v>313</v>
      </c>
      <c r="B109" s="12" t="s">
        <v>314</v>
      </c>
      <c r="C109" s="12" t="s">
        <v>315</v>
      </c>
      <c r="D109" s="12" t="s">
        <v>314</v>
      </c>
      <c r="E109" s="12" t="s">
        <v>316</v>
      </c>
      <c r="R109" s="11" t="s">
        <v>313</v>
      </c>
      <c r="S109" s="12" t="s">
        <v>533</v>
      </c>
      <c r="T109" s="12" t="s">
        <v>314</v>
      </c>
      <c r="U109" s="12" t="s">
        <v>534</v>
      </c>
      <c r="V109" s="12" t="s">
        <v>535</v>
      </c>
    </row>
    <row r="110" spans="1:22" ht="15" thickBot="1" x14ac:dyDescent="0.35">
      <c r="A110" s="11" t="s">
        <v>317</v>
      </c>
      <c r="B110" s="12" t="s">
        <v>318</v>
      </c>
      <c r="C110" s="12" t="s">
        <v>319</v>
      </c>
      <c r="D110" s="12" t="s">
        <v>318</v>
      </c>
      <c r="E110" s="12" t="s">
        <v>320</v>
      </c>
      <c r="R110" s="11" t="s">
        <v>317</v>
      </c>
      <c r="S110" s="12" t="s">
        <v>536</v>
      </c>
      <c r="T110" s="12" t="s">
        <v>318</v>
      </c>
      <c r="U110" s="12" t="s">
        <v>537</v>
      </c>
      <c r="V110" s="12" t="s">
        <v>538</v>
      </c>
    </row>
    <row r="111" spans="1:22" ht="15" thickBot="1" x14ac:dyDescent="0.35">
      <c r="A111" s="11" t="s">
        <v>321</v>
      </c>
      <c r="B111" s="12" t="s">
        <v>322</v>
      </c>
      <c r="C111" s="12" t="s">
        <v>323</v>
      </c>
      <c r="D111" s="12" t="s">
        <v>322</v>
      </c>
      <c r="E111" s="12" t="s">
        <v>324</v>
      </c>
      <c r="R111" s="11" t="s">
        <v>321</v>
      </c>
      <c r="S111" s="12" t="s">
        <v>539</v>
      </c>
      <c r="T111" s="12" t="s">
        <v>322</v>
      </c>
      <c r="U111" s="12" t="s">
        <v>540</v>
      </c>
      <c r="V111" s="12" t="s">
        <v>541</v>
      </c>
    </row>
    <row r="112" spans="1:22" ht="15" thickBot="1" x14ac:dyDescent="0.35">
      <c r="A112" s="11" t="s">
        <v>325</v>
      </c>
      <c r="B112" s="12" t="s">
        <v>326</v>
      </c>
      <c r="C112" s="12" t="s">
        <v>327</v>
      </c>
      <c r="D112" s="12" t="s">
        <v>326</v>
      </c>
      <c r="E112" s="12" t="s">
        <v>328</v>
      </c>
      <c r="R112" s="11" t="s">
        <v>325</v>
      </c>
      <c r="S112" s="12" t="s">
        <v>542</v>
      </c>
      <c r="T112" s="12" t="s">
        <v>326</v>
      </c>
      <c r="U112" s="12" t="s">
        <v>543</v>
      </c>
      <c r="V112" s="12" t="s">
        <v>544</v>
      </c>
    </row>
    <row r="113" spans="1:22" ht="15" thickBot="1" x14ac:dyDescent="0.35">
      <c r="A113" s="11" t="s">
        <v>329</v>
      </c>
      <c r="B113" s="12" t="s">
        <v>330</v>
      </c>
      <c r="C113" s="12" t="s">
        <v>331</v>
      </c>
      <c r="D113" s="12" t="s">
        <v>330</v>
      </c>
      <c r="E113" s="12" t="s">
        <v>332</v>
      </c>
      <c r="R113" s="11" t="s">
        <v>329</v>
      </c>
      <c r="S113" s="12" t="s">
        <v>545</v>
      </c>
      <c r="T113" s="12" t="s">
        <v>330</v>
      </c>
      <c r="U113" s="12" t="s">
        <v>546</v>
      </c>
      <c r="V113" s="12" t="s">
        <v>547</v>
      </c>
    </row>
    <row r="114" spans="1:22" ht="15" thickBot="1" x14ac:dyDescent="0.35">
      <c r="A114" s="11" t="s">
        <v>333</v>
      </c>
      <c r="B114" s="12" t="s">
        <v>334</v>
      </c>
      <c r="C114" s="12" t="s">
        <v>335</v>
      </c>
      <c r="D114" s="12" t="s">
        <v>334</v>
      </c>
      <c r="E114" s="12" t="s">
        <v>336</v>
      </c>
      <c r="R114" s="11" t="s">
        <v>333</v>
      </c>
      <c r="S114" s="12" t="s">
        <v>548</v>
      </c>
      <c r="T114" s="12" t="s">
        <v>334</v>
      </c>
      <c r="U114" s="12" t="s">
        <v>549</v>
      </c>
      <c r="V114" s="12" t="s">
        <v>550</v>
      </c>
    </row>
    <row r="115" spans="1:22" ht="15" thickBot="1" x14ac:dyDescent="0.35">
      <c r="A115" s="11" t="s">
        <v>337</v>
      </c>
      <c r="B115" s="12" t="s">
        <v>338</v>
      </c>
      <c r="C115" s="12" t="s">
        <v>339</v>
      </c>
      <c r="D115" s="12" t="s">
        <v>338</v>
      </c>
      <c r="E115" s="12" t="s">
        <v>340</v>
      </c>
      <c r="R115" s="11" t="s">
        <v>337</v>
      </c>
      <c r="S115" s="12" t="s">
        <v>551</v>
      </c>
      <c r="T115" s="12" t="s">
        <v>338</v>
      </c>
      <c r="U115" s="12" t="s">
        <v>552</v>
      </c>
      <c r="V115" s="12" t="s">
        <v>553</v>
      </c>
    </row>
    <row r="116" spans="1:22" ht="15" thickBot="1" x14ac:dyDescent="0.35">
      <c r="A116" s="11" t="s">
        <v>341</v>
      </c>
      <c r="B116" s="12" t="s">
        <v>342</v>
      </c>
      <c r="C116" s="12" t="s">
        <v>343</v>
      </c>
      <c r="D116" s="12" t="s">
        <v>342</v>
      </c>
      <c r="E116" s="12" t="s">
        <v>344</v>
      </c>
      <c r="R116" s="11" t="s">
        <v>341</v>
      </c>
      <c r="S116" s="12" t="s">
        <v>554</v>
      </c>
      <c r="T116" s="12" t="s">
        <v>342</v>
      </c>
      <c r="U116" s="12" t="s">
        <v>555</v>
      </c>
      <c r="V116" s="12" t="s">
        <v>556</v>
      </c>
    </row>
    <row r="117" spans="1:22" ht="15" thickBot="1" x14ac:dyDescent="0.35">
      <c r="A117" s="11" t="s">
        <v>345</v>
      </c>
      <c r="B117" s="12" t="s">
        <v>346</v>
      </c>
      <c r="C117" s="12" t="s">
        <v>347</v>
      </c>
      <c r="D117" s="12" t="s">
        <v>346</v>
      </c>
      <c r="E117" s="12" t="s">
        <v>348</v>
      </c>
      <c r="R117" s="11" t="s">
        <v>345</v>
      </c>
      <c r="S117" s="12" t="s">
        <v>557</v>
      </c>
      <c r="T117" s="12" t="s">
        <v>346</v>
      </c>
      <c r="U117" s="12" t="s">
        <v>558</v>
      </c>
      <c r="V117" s="12" t="s">
        <v>559</v>
      </c>
    </row>
    <row r="118" spans="1:22" ht="15" thickBot="1" x14ac:dyDescent="0.35">
      <c r="A118" s="11" t="s">
        <v>349</v>
      </c>
      <c r="B118" s="12" t="s">
        <v>350</v>
      </c>
      <c r="C118" s="12" t="s">
        <v>351</v>
      </c>
      <c r="D118" s="12" t="s">
        <v>350</v>
      </c>
      <c r="E118" s="12" t="s">
        <v>352</v>
      </c>
      <c r="R118" s="11" t="s">
        <v>349</v>
      </c>
      <c r="S118" s="12" t="s">
        <v>560</v>
      </c>
      <c r="T118" s="12" t="s">
        <v>350</v>
      </c>
      <c r="U118" s="12" t="s">
        <v>561</v>
      </c>
      <c r="V118" s="12" t="s">
        <v>562</v>
      </c>
    </row>
    <row r="119" spans="1:22" ht="15" thickBot="1" x14ac:dyDescent="0.35">
      <c r="A119" s="11" t="s">
        <v>353</v>
      </c>
      <c r="B119" s="12" t="s">
        <v>354</v>
      </c>
      <c r="C119" s="12" t="s">
        <v>355</v>
      </c>
      <c r="D119" s="12" t="s">
        <v>354</v>
      </c>
      <c r="E119" s="12" t="s">
        <v>356</v>
      </c>
      <c r="R119" s="11" t="s">
        <v>353</v>
      </c>
      <c r="S119" s="12" t="s">
        <v>563</v>
      </c>
      <c r="T119" s="12" t="s">
        <v>354</v>
      </c>
      <c r="U119" s="12" t="s">
        <v>564</v>
      </c>
      <c r="V119" s="12" t="s">
        <v>565</v>
      </c>
    </row>
    <row r="120" spans="1:22" ht="15" thickBot="1" x14ac:dyDescent="0.35">
      <c r="A120" s="11" t="s">
        <v>357</v>
      </c>
      <c r="B120" s="12" t="s">
        <v>358</v>
      </c>
      <c r="C120" s="12" t="s">
        <v>359</v>
      </c>
      <c r="D120" s="12" t="s">
        <v>358</v>
      </c>
      <c r="E120" s="12" t="s">
        <v>360</v>
      </c>
      <c r="R120" s="11" t="s">
        <v>357</v>
      </c>
      <c r="S120" s="12" t="s">
        <v>566</v>
      </c>
      <c r="T120" s="12" t="s">
        <v>358</v>
      </c>
      <c r="U120" s="12" t="s">
        <v>567</v>
      </c>
      <c r="V120" s="12" t="s">
        <v>568</v>
      </c>
    </row>
    <row r="121" spans="1:22" ht="15" thickBot="1" x14ac:dyDescent="0.35">
      <c r="A121" s="11" t="s">
        <v>361</v>
      </c>
      <c r="B121" s="12" t="s">
        <v>362</v>
      </c>
      <c r="C121" s="12" t="s">
        <v>363</v>
      </c>
      <c r="D121" s="12" t="s">
        <v>362</v>
      </c>
      <c r="E121" s="12" t="s">
        <v>364</v>
      </c>
      <c r="R121" s="11" t="s">
        <v>361</v>
      </c>
      <c r="S121" s="12" t="s">
        <v>569</v>
      </c>
      <c r="T121" s="12" t="s">
        <v>362</v>
      </c>
      <c r="U121" s="12" t="s">
        <v>570</v>
      </c>
      <c r="V121" s="12" t="s">
        <v>571</v>
      </c>
    </row>
    <row r="122" spans="1:22" ht="15" thickBot="1" x14ac:dyDescent="0.35">
      <c r="A122" s="11" t="s">
        <v>365</v>
      </c>
      <c r="B122" s="12" t="s">
        <v>366</v>
      </c>
      <c r="C122" s="12" t="s">
        <v>367</v>
      </c>
      <c r="D122" s="12" t="s">
        <v>366</v>
      </c>
      <c r="E122" s="12" t="s">
        <v>368</v>
      </c>
      <c r="R122" s="11" t="s">
        <v>365</v>
      </c>
      <c r="S122" s="12" t="s">
        <v>572</v>
      </c>
      <c r="T122" s="12" t="s">
        <v>366</v>
      </c>
      <c r="U122" s="12" t="s">
        <v>573</v>
      </c>
      <c r="V122" s="12" t="s">
        <v>574</v>
      </c>
    </row>
    <row r="123" spans="1:22" ht="15" thickBot="1" x14ac:dyDescent="0.35">
      <c r="A123" s="11" t="s">
        <v>369</v>
      </c>
      <c r="B123" s="12" t="s">
        <v>370</v>
      </c>
      <c r="C123" s="12" t="s">
        <v>371</v>
      </c>
      <c r="D123" s="12" t="s">
        <v>370</v>
      </c>
      <c r="E123" s="12" t="s">
        <v>372</v>
      </c>
      <c r="R123" s="11" t="s">
        <v>369</v>
      </c>
      <c r="S123" s="12" t="s">
        <v>370</v>
      </c>
      <c r="T123" s="12" t="s">
        <v>370</v>
      </c>
      <c r="U123" s="12" t="s">
        <v>575</v>
      </c>
      <c r="V123" s="12" t="s">
        <v>576</v>
      </c>
    </row>
    <row r="124" spans="1:22" ht="15" thickBot="1" x14ac:dyDescent="0.35">
      <c r="A124" s="11" t="s">
        <v>373</v>
      </c>
      <c r="B124" s="12" t="s">
        <v>374</v>
      </c>
      <c r="C124" s="12" t="s">
        <v>375</v>
      </c>
      <c r="D124" s="12" t="s">
        <v>374</v>
      </c>
      <c r="E124" s="12" t="s">
        <v>376</v>
      </c>
      <c r="R124" s="11" t="s">
        <v>373</v>
      </c>
      <c r="S124" s="12" t="s">
        <v>374</v>
      </c>
      <c r="T124" s="12" t="s">
        <v>374</v>
      </c>
      <c r="U124" s="12" t="s">
        <v>577</v>
      </c>
      <c r="V124" s="12" t="s">
        <v>578</v>
      </c>
    </row>
    <row r="125" spans="1:22" ht="15" thickBot="1" x14ac:dyDescent="0.35">
      <c r="A125" s="11" t="s">
        <v>377</v>
      </c>
      <c r="B125" s="12" t="s">
        <v>378</v>
      </c>
      <c r="C125" s="12" t="s">
        <v>379</v>
      </c>
      <c r="D125" s="12" t="s">
        <v>378</v>
      </c>
      <c r="E125" s="12" t="s">
        <v>380</v>
      </c>
      <c r="R125" s="11" t="s">
        <v>377</v>
      </c>
      <c r="S125" s="12" t="s">
        <v>378</v>
      </c>
      <c r="T125" s="12" t="s">
        <v>378</v>
      </c>
      <c r="U125" s="12" t="s">
        <v>579</v>
      </c>
      <c r="V125" s="12" t="s">
        <v>580</v>
      </c>
    </row>
    <row r="126" spans="1:22" ht="15" thickBot="1" x14ac:dyDescent="0.35">
      <c r="A126" s="11" t="s">
        <v>381</v>
      </c>
      <c r="B126" s="12" t="s">
        <v>382</v>
      </c>
      <c r="C126" s="12" t="s">
        <v>383</v>
      </c>
      <c r="D126" s="12" t="s">
        <v>382</v>
      </c>
      <c r="E126" s="12" t="s">
        <v>384</v>
      </c>
      <c r="R126" s="11" t="s">
        <v>381</v>
      </c>
      <c r="S126" s="12" t="s">
        <v>382</v>
      </c>
      <c r="T126" s="12" t="s">
        <v>382</v>
      </c>
      <c r="U126" s="12" t="s">
        <v>581</v>
      </c>
      <c r="V126" s="12" t="s">
        <v>582</v>
      </c>
    </row>
    <row r="127" spans="1:22" ht="15" thickBot="1" x14ac:dyDescent="0.35">
      <c r="A127" s="11" t="s">
        <v>385</v>
      </c>
      <c r="B127" s="12" t="s">
        <v>386</v>
      </c>
      <c r="C127" s="12" t="s">
        <v>387</v>
      </c>
      <c r="D127" s="12" t="s">
        <v>386</v>
      </c>
      <c r="E127" s="12" t="s">
        <v>388</v>
      </c>
      <c r="R127" s="11" t="s">
        <v>385</v>
      </c>
      <c r="S127" s="12" t="s">
        <v>386</v>
      </c>
      <c r="T127" s="12" t="s">
        <v>386</v>
      </c>
      <c r="U127" s="12" t="s">
        <v>583</v>
      </c>
      <c r="V127" s="12" t="s">
        <v>584</v>
      </c>
    </row>
    <row r="128" spans="1:22" ht="15" thickBot="1" x14ac:dyDescent="0.35">
      <c r="A128" s="11" t="s">
        <v>389</v>
      </c>
      <c r="B128" s="12" t="s">
        <v>390</v>
      </c>
      <c r="C128" s="12" t="s">
        <v>391</v>
      </c>
      <c r="D128" s="12" t="s">
        <v>390</v>
      </c>
      <c r="E128" s="12" t="s">
        <v>392</v>
      </c>
      <c r="R128" s="11" t="s">
        <v>389</v>
      </c>
      <c r="S128" s="12" t="s">
        <v>390</v>
      </c>
      <c r="T128" s="12" t="s">
        <v>390</v>
      </c>
      <c r="U128" s="12" t="s">
        <v>585</v>
      </c>
      <c r="V128" s="12" t="s">
        <v>586</v>
      </c>
    </row>
    <row r="129" spans="1:22" ht="15" thickBot="1" x14ac:dyDescent="0.35">
      <c r="A129" s="11" t="s">
        <v>393</v>
      </c>
      <c r="B129" s="12" t="s">
        <v>394</v>
      </c>
      <c r="C129" s="12" t="s">
        <v>395</v>
      </c>
      <c r="D129" s="12" t="s">
        <v>394</v>
      </c>
      <c r="E129" s="12" t="s">
        <v>396</v>
      </c>
      <c r="R129" s="11" t="s">
        <v>393</v>
      </c>
      <c r="S129" s="12" t="s">
        <v>394</v>
      </c>
      <c r="T129" s="12" t="s">
        <v>394</v>
      </c>
      <c r="U129" s="12" t="s">
        <v>587</v>
      </c>
      <c r="V129" s="12" t="s">
        <v>588</v>
      </c>
    </row>
    <row r="130" spans="1:22" ht="18.600000000000001" thickBot="1" x14ac:dyDescent="0.35">
      <c r="A130" s="7"/>
      <c r="R130" s="7"/>
    </row>
    <row r="131" spans="1:22" ht="15" thickBot="1" x14ac:dyDescent="0.35">
      <c r="A131" s="11" t="s">
        <v>397</v>
      </c>
      <c r="B131" s="11" t="s">
        <v>84</v>
      </c>
      <c r="C131" s="11" t="s">
        <v>85</v>
      </c>
      <c r="D131" s="11" t="s">
        <v>86</v>
      </c>
      <c r="E131" s="11" t="s">
        <v>87</v>
      </c>
      <c r="R131" s="11" t="s">
        <v>397</v>
      </c>
      <c r="S131" s="11" t="s">
        <v>84</v>
      </c>
      <c r="T131" s="11" t="s">
        <v>85</v>
      </c>
      <c r="U131" s="11" t="s">
        <v>86</v>
      </c>
      <c r="V131" s="11" t="s">
        <v>87</v>
      </c>
    </row>
    <row r="132" spans="1:22" ht="15" thickBot="1" x14ac:dyDescent="0.35">
      <c r="A132" s="11" t="s">
        <v>150</v>
      </c>
      <c r="B132" s="12">
        <v>59.5</v>
      </c>
      <c r="C132" s="12">
        <v>500047.1</v>
      </c>
      <c r="D132" s="12">
        <v>59</v>
      </c>
      <c r="E132" s="12">
        <v>500015.6</v>
      </c>
      <c r="R132" s="11" t="s">
        <v>150</v>
      </c>
      <c r="S132" s="12">
        <v>59.5</v>
      </c>
      <c r="T132" s="12">
        <v>59</v>
      </c>
      <c r="U132" s="12">
        <v>499953.3</v>
      </c>
      <c r="V132" s="12">
        <v>500056.8</v>
      </c>
    </row>
    <row r="133" spans="1:22" ht="15" thickBot="1" x14ac:dyDescent="0.35">
      <c r="A133" s="11" t="s">
        <v>155</v>
      </c>
      <c r="B133" s="12">
        <v>58.5</v>
      </c>
      <c r="C133" s="12">
        <v>500046.6</v>
      </c>
      <c r="D133" s="12">
        <v>58</v>
      </c>
      <c r="E133" s="12">
        <v>500014.6</v>
      </c>
      <c r="R133" s="11" t="s">
        <v>155</v>
      </c>
      <c r="S133" s="12">
        <v>58.5</v>
      </c>
      <c r="T133" s="12">
        <v>58</v>
      </c>
      <c r="U133" s="12">
        <v>499952.3</v>
      </c>
      <c r="V133" s="12">
        <v>500056.3</v>
      </c>
    </row>
    <row r="134" spans="1:22" ht="15" thickBot="1" x14ac:dyDescent="0.35">
      <c r="A134" s="11" t="s">
        <v>160</v>
      </c>
      <c r="B134" s="12">
        <v>57.5</v>
      </c>
      <c r="C134" s="12">
        <v>500046.1</v>
      </c>
      <c r="D134" s="12">
        <v>57</v>
      </c>
      <c r="E134" s="12">
        <v>499978.1</v>
      </c>
      <c r="R134" s="11" t="s">
        <v>160</v>
      </c>
      <c r="S134" s="12">
        <v>57.5</v>
      </c>
      <c r="T134" s="12">
        <v>57</v>
      </c>
      <c r="U134" s="12">
        <v>499951.3</v>
      </c>
      <c r="V134" s="12">
        <v>500055.8</v>
      </c>
    </row>
    <row r="135" spans="1:22" ht="15" thickBot="1" x14ac:dyDescent="0.35">
      <c r="A135" s="11" t="s">
        <v>165</v>
      </c>
      <c r="B135" s="12">
        <v>56.5</v>
      </c>
      <c r="C135" s="12">
        <v>500045.6</v>
      </c>
      <c r="D135" s="12">
        <v>56</v>
      </c>
      <c r="E135" s="12">
        <v>499968.6</v>
      </c>
      <c r="R135" s="11" t="s">
        <v>165</v>
      </c>
      <c r="S135" s="12">
        <v>56.5</v>
      </c>
      <c r="T135" s="12">
        <v>56</v>
      </c>
      <c r="U135" s="12">
        <v>499950.3</v>
      </c>
      <c r="V135" s="12">
        <v>500050.3</v>
      </c>
    </row>
    <row r="136" spans="1:22" ht="15" thickBot="1" x14ac:dyDescent="0.35">
      <c r="A136" s="11" t="s">
        <v>170</v>
      </c>
      <c r="B136" s="12">
        <v>55.5</v>
      </c>
      <c r="C136" s="12">
        <v>500045.1</v>
      </c>
      <c r="D136" s="12">
        <v>55</v>
      </c>
      <c r="E136" s="12">
        <v>499944.1</v>
      </c>
      <c r="R136" s="11" t="s">
        <v>170</v>
      </c>
      <c r="S136" s="12">
        <v>55.5</v>
      </c>
      <c r="T136" s="12">
        <v>55</v>
      </c>
      <c r="U136" s="12">
        <v>499949.3</v>
      </c>
      <c r="V136" s="12">
        <v>500049.8</v>
      </c>
    </row>
    <row r="137" spans="1:22" ht="15" thickBot="1" x14ac:dyDescent="0.35">
      <c r="A137" s="11" t="s">
        <v>175</v>
      </c>
      <c r="B137" s="12">
        <v>54.5</v>
      </c>
      <c r="C137" s="12">
        <v>500039.6</v>
      </c>
      <c r="D137" s="12">
        <v>54</v>
      </c>
      <c r="E137" s="12">
        <v>499943.1</v>
      </c>
      <c r="R137" s="11" t="s">
        <v>175</v>
      </c>
      <c r="S137" s="12">
        <v>54.5</v>
      </c>
      <c r="T137" s="12">
        <v>54</v>
      </c>
      <c r="U137" s="12">
        <v>499948.3</v>
      </c>
      <c r="V137" s="12">
        <v>500049.3</v>
      </c>
    </row>
    <row r="138" spans="1:22" ht="15" thickBot="1" x14ac:dyDescent="0.35">
      <c r="A138" s="11" t="s">
        <v>180</v>
      </c>
      <c r="B138" s="12">
        <v>53.5</v>
      </c>
      <c r="C138" s="12">
        <v>500039.1</v>
      </c>
      <c r="D138" s="12">
        <v>53</v>
      </c>
      <c r="E138" s="12">
        <v>499942.1</v>
      </c>
      <c r="R138" s="11" t="s">
        <v>180</v>
      </c>
      <c r="S138" s="12">
        <v>53.5</v>
      </c>
      <c r="T138" s="12">
        <v>53</v>
      </c>
      <c r="U138" s="12">
        <v>499947.3</v>
      </c>
      <c r="V138" s="12">
        <v>500048.8</v>
      </c>
    </row>
    <row r="139" spans="1:22" ht="15" thickBot="1" x14ac:dyDescent="0.35">
      <c r="A139" s="11" t="s">
        <v>185</v>
      </c>
      <c r="B139" s="12">
        <v>52</v>
      </c>
      <c r="C139" s="12">
        <v>500038.6</v>
      </c>
      <c r="D139" s="12">
        <v>52</v>
      </c>
      <c r="E139" s="12">
        <v>499941.1</v>
      </c>
      <c r="R139" s="11" t="s">
        <v>185</v>
      </c>
      <c r="S139" s="12">
        <v>52.5</v>
      </c>
      <c r="T139" s="12">
        <v>52</v>
      </c>
      <c r="U139" s="12">
        <v>499946.3</v>
      </c>
      <c r="V139" s="12">
        <v>500048.3</v>
      </c>
    </row>
    <row r="140" spans="1:22" ht="15" thickBot="1" x14ac:dyDescent="0.35">
      <c r="A140" s="11" t="s">
        <v>189</v>
      </c>
      <c r="B140" s="12">
        <v>51</v>
      </c>
      <c r="C140" s="12">
        <v>500038.1</v>
      </c>
      <c r="D140" s="12">
        <v>51</v>
      </c>
      <c r="E140" s="12">
        <v>499940.1</v>
      </c>
      <c r="R140" s="11" t="s">
        <v>189</v>
      </c>
      <c r="S140" s="12">
        <v>51.5</v>
      </c>
      <c r="T140" s="12">
        <v>51</v>
      </c>
      <c r="U140" s="12">
        <v>499945.3</v>
      </c>
      <c r="V140" s="12">
        <v>500047.8</v>
      </c>
    </row>
    <row r="141" spans="1:22" ht="15" thickBot="1" x14ac:dyDescent="0.35">
      <c r="A141" s="11" t="s">
        <v>193</v>
      </c>
      <c r="B141" s="12">
        <v>50</v>
      </c>
      <c r="C141" s="12">
        <v>500037.6</v>
      </c>
      <c r="D141" s="12">
        <v>50</v>
      </c>
      <c r="E141" s="12">
        <v>499939.1</v>
      </c>
      <c r="R141" s="11" t="s">
        <v>193</v>
      </c>
      <c r="S141" s="12">
        <v>50.5</v>
      </c>
      <c r="T141" s="12">
        <v>50</v>
      </c>
      <c r="U141" s="12">
        <v>499944.3</v>
      </c>
      <c r="V141" s="12">
        <v>500047.3</v>
      </c>
    </row>
    <row r="142" spans="1:22" ht="15" thickBot="1" x14ac:dyDescent="0.35">
      <c r="A142" s="11" t="s">
        <v>197</v>
      </c>
      <c r="B142" s="12">
        <v>49</v>
      </c>
      <c r="C142" s="12">
        <v>500037.1</v>
      </c>
      <c r="D142" s="12">
        <v>49</v>
      </c>
      <c r="E142" s="12">
        <v>499938.1</v>
      </c>
      <c r="R142" s="11" t="s">
        <v>197</v>
      </c>
      <c r="S142" s="12">
        <v>49.5</v>
      </c>
      <c r="T142" s="12">
        <v>49</v>
      </c>
      <c r="U142" s="12">
        <v>499943.3</v>
      </c>
      <c r="V142" s="12">
        <v>500046.8</v>
      </c>
    </row>
    <row r="143" spans="1:22" ht="15" thickBot="1" x14ac:dyDescent="0.35">
      <c r="A143" s="11" t="s">
        <v>201</v>
      </c>
      <c r="B143" s="12">
        <v>48</v>
      </c>
      <c r="C143" s="12">
        <v>500036.6</v>
      </c>
      <c r="D143" s="12">
        <v>48</v>
      </c>
      <c r="E143" s="12">
        <v>499932.6</v>
      </c>
      <c r="R143" s="11" t="s">
        <v>201</v>
      </c>
      <c r="S143" s="12">
        <v>48.5</v>
      </c>
      <c r="T143" s="12">
        <v>48</v>
      </c>
      <c r="U143" s="12">
        <v>499942.3</v>
      </c>
      <c r="V143" s="12">
        <v>500046.3</v>
      </c>
    </row>
    <row r="144" spans="1:22" ht="15" thickBot="1" x14ac:dyDescent="0.35">
      <c r="A144" s="11" t="s">
        <v>205</v>
      </c>
      <c r="B144" s="12">
        <v>47</v>
      </c>
      <c r="C144" s="12">
        <v>500036.1</v>
      </c>
      <c r="D144" s="12">
        <v>47</v>
      </c>
      <c r="E144" s="12">
        <v>499931.6</v>
      </c>
      <c r="R144" s="11" t="s">
        <v>205</v>
      </c>
      <c r="S144" s="12">
        <v>47.5</v>
      </c>
      <c r="T144" s="12">
        <v>47</v>
      </c>
      <c r="U144" s="12">
        <v>499941.3</v>
      </c>
      <c r="V144" s="12">
        <v>500045.8</v>
      </c>
    </row>
    <row r="145" spans="1:22" ht="15" thickBot="1" x14ac:dyDescent="0.35">
      <c r="A145" s="11" t="s">
        <v>209</v>
      </c>
      <c r="B145" s="12">
        <v>46</v>
      </c>
      <c r="C145" s="12">
        <v>500035.6</v>
      </c>
      <c r="D145" s="12">
        <v>46</v>
      </c>
      <c r="E145" s="12">
        <v>499930.6</v>
      </c>
      <c r="R145" s="11" t="s">
        <v>209</v>
      </c>
      <c r="S145" s="12">
        <v>46.5</v>
      </c>
      <c r="T145" s="12">
        <v>46</v>
      </c>
      <c r="U145" s="12">
        <v>499940.3</v>
      </c>
      <c r="V145" s="12">
        <v>500040.3</v>
      </c>
    </row>
    <row r="146" spans="1:22" ht="15" thickBot="1" x14ac:dyDescent="0.35">
      <c r="A146" s="11" t="s">
        <v>213</v>
      </c>
      <c r="B146" s="12">
        <v>45</v>
      </c>
      <c r="C146" s="12">
        <v>500035.1</v>
      </c>
      <c r="D146" s="12">
        <v>45</v>
      </c>
      <c r="E146" s="12">
        <v>499929.59999999998</v>
      </c>
      <c r="R146" s="11" t="s">
        <v>213</v>
      </c>
      <c r="S146" s="12">
        <v>45.5</v>
      </c>
      <c r="T146" s="12">
        <v>45</v>
      </c>
      <c r="U146" s="12">
        <v>499939.3</v>
      </c>
      <c r="V146" s="12">
        <v>500039.8</v>
      </c>
    </row>
    <row r="147" spans="1:22" ht="15" thickBot="1" x14ac:dyDescent="0.35">
      <c r="A147" s="11" t="s">
        <v>217</v>
      </c>
      <c r="B147" s="12">
        <v>44</v>
      </c>
      <c r="C147" s="12">
        <v>500029.6</v>
      </c>
      <c r="D147" s="12">
        <v>44</v>
      </c>
      <c r="E147" s="12">
        <v>499928.6</v>
      </c>
      <c r="R147" s="11" t="s">
        <v>217</v>
      </c>
      <c r="S147" s="12">
        <v>44.5</v>
      </c>
      <c r="T147" s="12">
        <v>44</v>
      </c>
      <c r="U147" s="12">
        <v>499938.3</v>
      </c>
      <c r="V147" s="12">
        <v>500039.3</v>
      </c>
    </row>
    <row r="148" spans="1:22" ht="15" thickBot="1" x14ac:dyDescent="0.35">
      <c r="A148" s="11" t="s">
        <v>221</v>
      </c>
      <c r="B148" s="12">
        <v>43</v>
      </c>
      <c r="C148" s="12">
        <v>500029.1</v>
      </c>
      <c r="D148" s="12">
        <v>43</v>
      </c>
      <c r="E148" s="12">
        <v>499927.6</v>
      </c>
      <c r="R148" s="11" t="s">
        <v>221</v>
      </c>
      <c r="S148" s="12">
        <v>43.5</v>
      </c>
      <c r="T148" s="12">
        <v>43</v>
      </c>
      <c r="U148" s="12">
        <v>499937.3</v>
      </c>
      <c r="V148" s="12">
        <v>500038.8</v>
      </c>
    </row>
    <row r="149" spans="1:22" ht="15" thickBot="1" x14ac:dyDescent="0.35">
      <c r="A149" s="11" t="s">
        <v>225</v>
      </c>
      <c r="B149" s="12">
        <v>42</v>
      </c>
      <c r="C149" s="12">
        <v>500028.6</v>
      </c>
      <c r="D149" s="12">
        <v>42</v>
      </c>
      <c r="E149" s="12">
        <v>499926.6</v>
      </c>
      <c r="R149" s="11" t="s">
        <v>225</v>
      </c>
      <c r="S149" s="12">
        <v>42.5</v>
      </c>
      <c r="T149" s="12">
        <v>42</v>
      </c>
      <c r="U149" s="12">
        <v>499936.3</v>
      </c>
      <c r="V149" s="12">
        <v>500038.3</v>
      </c>
    </row>
    <row r="150" spans="1:22" ht="15" thickBot="1" x14ac:dyDescent="0.35">
      <c r="A150" s="11" t="s">
        <v>229</v>
      </c>
      <c r="B150" s="12">
        <v>41</v>
      </c>
      <c r="C150" s="12">
        <v>500028.1</v>
      </c>
      <c r="D150" s="12">
        <v>41</v>
      </c>
      <c r="E150" s="12">
        <v>499925.6</v>
      </c>
      <c r="R150" s="11" t="s">
        <v>229</v>
      </c>
      <c r="S150" s="12">
        <v>41.5</v>
      </c>
      <c r="T150" s="12">
        <v>41</v>
      </c>
      <c r="U150" s="12">
        <v>499935.3</v>
      </c>
      <c r="V150" s="12">
        <v>500037.8</v>
      </c>
    </row>
    <row r="151" spans="1:22" ht="15" thickBot="1" x14ac:dyDescent="0.35">
      <c r="A151" s="11" t="s">
        <v>233</v>
      </c>
      <c r="B151" s="12">
        <v>40</v>
      </c>
      <c r="C151" s="12">
        <v>500027.6</v>
      </c>
      <c r="D151" s="12">
        <v>40</v>
      </c>
      <c r="E151" s="12">
        <v>499924.6</v>
      </c>
      <c r="R151" s="11" t="s">
        <v>233</v>
      </c>
      <c r="S151" s="12">
        <v>40.5</v>
      </c>
      <c r="T151" s="12">
        <v>40</v>
      </c>
      <c r="U151" s="12">
        <v>499934.3</v>
      </c>
      <c r="V151" s="12">
        <v>500037.3</v>
      </c>
    </row>
    <row r="152" spans="1:22" ht="15" thickBot="1" x14ac:dyDescent="0.35">
      <c r="A152" s="11" t="s">
        <v>237</v>
      </c>
      <c r="B152" s="12">
        <v>39</v>
      </c>
      <c r="C152" s="12">
        <v>500027.1</v>
      </c>
      <c r="D152" s="12">
        <v>39</v>
      </c>
      <c r="E152" s="12">
        <v>499923.6</v>
      </c>
      <c r="R152" s="11" t="s">
        <v>237</v>
      </c>
      <c r="S152" s="12">
        <v>39.5</v>
      </c>
      <c r="T152" s="12">
        <v>39</v>
      </c>
      <c r="U152" s="12">
        <v>499933.3</v>
      </c>
      <c r="V152" s="12">
        <v>500036.8</v>
      </c>
    </row>
    <row r="153" spans="1:22" ht="15" thickBot="1" x14ac:dyDescent="0.35">
      <c r="A153" s="11" t="s">
        <v>241</v>
      </c>
      <c r="B153" s="12">
        <v>38</v>
      </c>
      <c r="C153" s="12">
        <v>500026.6</v>
      </c>
      <c r="D153" s="12">
        <v>38</v>
      </c>
      <c r="E153" s="12">
        <v>499922.6</v>
      </c>
      <c r="R153" s="11" t="s">
        <v>241</v>
      </c>
      <c r="S153" s="12">
        <v>38.5</v>
      </c>
      <c r="T153" s="12">
        <v>38</v>
      </c>
      <c r="U153" s="12">
        <v>499932.3</v>
      </c>
      <c r="V153" s="12">
        <v>500036.3</v>
      </c>
    </row>
    <row r="154" spans="1:22" ht="15" thickBot="1" x14ac:dyDescent="0.35">
      <c r="A154" s="11" t="s">
        <v>245</v>
      </c>
      <c r="B154" s="12">
        <v>37</v>
      </c>
      <c r="C154" s="12">
        <v>500026.1</v>
      </c>
      <c r="D154" s="12">
        <v>37</v>
      </c>
      <c r="E154" s="12">
        <v>499921.6</v>
      </c>
      <c r="R154" s="11" t="s">
        <v>245</v>
      </c>
      <c r="S154" s="12">
        <v>37.5</v>
      </c>
      <c r="T154" s="12">
        <v>37</v>
      </c>
      <c r="U154" s="12">
        <v>499931.3</v>
      </c>
      <c r="V154" s="12">
        <v>500035.8</v>
      </c>
    </row>
    <row r="155" spans="1:22" ht="15" thickBot="1" x14ac:dyDescent="0.35">
      <c r="A155" s="11" t="s">
        <v>249</v>
      </c>
      <c r="B155" s="12">
        <v>36</v>
      </c>
      <c r="C155" s="12">
        <v>500025.59999999998</v>
      </c>
      <c r="D155" s="12">
        <v>36</v>
      </c>
      <c r="E155" s="12">
        <v>499920.6</v>
      </c>
      <c r="R155" s="11" t="s">
        <v>249</v>
      </c>
      <c r="S155" s="12">
        <v>36.5</v>
      </c>
      <c r="T155" s="12">
        <v>36</v>
      </c>
      <c r="U155" s="12">
        <v>499930.3</v>
      </c>
      <c r="V155" s="12">
        <v>500030.3</v>
      </c>
    </row>
    <row r="156" spans="1:22" ht="15" thickBot="1" x14ac:dyDescent="0.35">
      <c r="A156" s="11" t="s">
        <v>253</v>
      </c>
      <c r="B156" s="12">
        <v>35</v>
      </c>
      <c r="C156" s="12">
        <v>500020.1</v>
      </c>
      <c r="D156" s="12">
        <v>35</v>
      </c>
      <c r="E156" s="12">
        <v>499919.6</v>
      </c>
      <c r="R156" s="11" t="s">
        <v>253</v>
      </c>
      <c r="S156" s="12">
        <v>35.5</v>
      </c>
      <c r="T156" s="12">
        <v>35</v>
      </c>
      <c r="U156" s="12">
        <v>499929.3</v>
      </c>
      <c r="V156" s="12">
        <v>500029.8</v>
      </c>
    </row>
    <row r="157" spans="1:22" ht="15" thickBot="1" x14ac:dyDescent="0.35">
      <c r="A157" s="11" t="s">
        <v>257</v>
      </c>
      <c r="B157" s="12">
        <v>34</v>
      </c>
      <c r="C157" s="12">
        <v>500019.6</v>
      </c>
      <c r="D157" s="12">
        <v>34</v>
      </c>
      <c r="E157" s="12">
        <v>499918.6</v>
      </c>
      <c r="R157" s="11" t="s">
        <v>257</v>
      </c>
      <c r="S157" s="12">
        <v>34.5</v>
      </c>
      <c r="T157" s="12">
        <v>34</v>
      </c>
      <c r="U157" s="12">
        <v>499928.3</v>
      </c>
      <c r="V157" s="12">
        <v>500029.3</v>
      </c>
    </row>
    <row r="158" spans="1:22" ht="15" thickBot="1" x14ac:dyDescent="0.35">
      <c r="A158" s="11" t="s">
        <v>261</v>
      </c>
      <c r="B158" s="12">
        <v>33</v>
      </c>
      <c r="C158" s="12">
        <v>500019.1</v>
      </c>
      <c r="D158" s="12">
        <v>33</v>
      </c>
      <c r="E158" s="12">
        <v>499917.6</v>
      </c>
      <c r="R158" s="11" t="s">
        <v>261</v>
      </c>
      <c r="S158" s="12">
        <v>33.5</v>
      </c>
      <c r="T158" s="12">
        <v>33</v>
      </c>
      <c r="U158" s="12">
        <v>499927.3</v>
      </c>
      <c r="V158" s="12">
        <v>500028.8</v>
      </c>
    </row>
    <row r="159" spans="1:22" ht="15" thickBot="1" x14ac:dyDescent="0.35">
      <c r="A159" s="11" t="s">
        <v>265</v>
      </c>
      <c r="B159" s="12">
        <v>32</v>
      </c>
      <c r="C159" s="12">
        <v>500018.6</v>
      </c>
      <c r="D159" s="12">
        <v>32</v>
      </c>
      <c r="E159" s="12">
        <v>499916.6</v>
      </c>
      <c r="R159" s="11" t="s">
        <v>265</v>
      </c>
      <c r="S159" s="12">
        <v>32.5</v>
      </c>
      <c r="T159" s="12">
        <v>32</v>
      </c>
      <c r="U159" s="12">
        <v>499926.3</v>
      </c>
      <c r="V159" s="12">
        <v>500028.3</v>
      </c>
    </row>
    <row r="160" spans="1:22" ht="15" thickBot="1" x14ac:dyDescent="0.35">
      <c r="A160" s="11" t="s">
        <v>269</v>
      </c>
      <c r="B160" s="12">
        <v>31</v>
      </c>
      <c r="C160" s="12">
        <v>500018.1</v>
      </c>
      <c r="D160" s="12">
        <v>31</v>
      </c>
      <c r="E160" s="12">
        <v>499915.6</v>
      </c>
      <c r="R160" s="11" t="s">
        <v>269</v>
      </c>
      <c r="S160" s="12">
        <v>31.5</v>
      </c>
      <c r="T160" s="12">
        <v>31</v>
      </c>
      <c r="U160" s="12">
        <v>499925.3</v>
      </c>
      <c r="V160" s="12">
        <v>500027.8</v>
      </c>
    </row>
    <row r="161" spans="1:22" ht="15" thickBot="1" x14ac:dyDescent="0.35">
      <c r="A161" s="11" t="s">
        <v>273</v>
      </c>
      <c r="B161" s="12">
        <v>30</v>
      </c>
      <c r="C161" s="12">
        <v>500017.6</v>
      </c>
      <c r="D161" s="12">
        <v>30</v>
      </c>
      <c r="E161" s="12">
        <v>499914.6</v>
      </c>
      <c r="R161" s="11" t="s">
        <v>273</v>
      </c>
      <c r="S161" s="12">
        <v>30.5</v>
      </c>
      <c r="T161" s="12">
        <v>30</v>
      </c>
      <c r="U161" s="12">
        <v>499924.3</v>
      </c>
      <c r="V161" s="12">
        <v>500027.3</v>
      </c>
    </row>
    <row r="162" spans="1:22" ht="15" thickBot="1" x14ac:dyDescent="0.35">
      <c r="A162" s="11" t="s">
        <v>277</v>
      </c>
      <c r="B162" s="12">
        <v>29</v>
      </c>
      <c r="C162" s="12">
        <v>500017.1</v>
      </c>
      <c r="D162" s="12">
        <v>29</v>
      </c>
      <c r="E162" s="12">
        <v>499913.6</v>
      </c>
      <c r="R162" s="11" t="s">
        <v>277</v>
      </c>
      <c r="S162" s="12">
        <v>29.5</v>
      </c>
      <c r="T162" s="12">
        <v>29</v>
      </c>
      <c r="U162" s="12">
        <v>499923.3</v>
      </c>
      <c r="V162" s="12">
        <v>500026.8</v>
      </c>
    </row>
    <row r="163" spans="1:22" ht="15" thickBot="1" x14ac:dyDescent="0.35">
      <c r="A163" s="11" t="s">
        <v>281</v>
      </c>
      <c r="B163" s="12">
        <v>28</v>
      </c>
      <c r="C163" s="12">
        <v>500016.6</v>
      </c>
      <c r="D163" s="12">
        <v>28</v>
      </c>
      <c r="E163" s="12">
        <v>499912.6</v>
      </c>
      <c r="R163" s="11" t="s">
        <v>281</v>
      </c>
      <c r="S163" s="12">
        <v>28.5</v>
      </c>
      <c r="T163" s="12">
        <v>28</v>
      </c>
      <c r="U163" s="12">
        <v>499922.3</v>
      </c>
      <c r="V163" s="12">
        <v>500026.3</v>
      </c>
    </row>
    <row r="164" spans="1:22" ht="15" thickBot="1" x14ac:dyDescent="0.35">
      <c r="A164" s="11" t="s">
        <v>285</v>
      </c>
      <c r="B164" s="12">
        <v>27</v>
      </c>
      <c r="C164" s="12">
        <v>500016.1</v>
      </c>
      <c r="D164" s="12">
        <v>27</v>
      </c>
      <c r="E164" s="12">
        <v>499911.6</v>
      </c>
      <c r="R164" s="11" t="s">
        <v>285</v>
      </c>
      <c r="S164" s="12">
        <v>27.5</v>
      </c>
      <c r="T164" s="12">
        <v>27</v>
      </c>
      <c r="U164" s="12">
        <v>499921.3</v>
      </c>
      <c r="V164" s="12">
        <v>500025.8</v>
      </c>
    </row>
    <row r="165" spans="1:22" ht="15" thickBot="1" x14ac:dyDescent="0.35">
      <c r="A165" s="11" t="s">
        <v>289</v>
      </c>
      <c r="B165" s="12">
        <v>26</v>
      </c>
      <c r="C165" s="12">
        <v>500015.6</v>
      </c>
      <c r="D165" s="12">
        <v>26</v>
      </c>
      <c r="E165" s="12">
        <v>499910.6</v>
      </c>
      <c r="R165" s="11" t="s">
        <v>289</v>
      </c>
      <c r="S165" s="12">
        <v>26.5</v>
      </c>
      <c r="T165" s="12">
        <v>26</v>
      </c>
      <c r="U165" s="12">
        <v>499920.3</v>
      </c>
      <c r="V165" s="12">
        <v>500020.3</v>
      </c>
    </row>
    <row r="166" spans="1:22" ht="15" thickBot="1" x14ac:dyDescent="0.35">
      <c r="A166" s="11" t="s">
        <v>293</v>
      </c>
      <c r="B166" s="12">
        <v>25</v>
      </c>
      <c r="C166" s="12">
        <v>500015.1</v>
      </c>
      <c r="D166" s="12">
        <v>25</v>
      </c>
      <c r="E166" s="12">
        <v>499909.6</v>
      </c>
      <c r="R166" s="11" t="s">
        <v>293</v>
      </c>
      <c r="S166" s="12">
        <v>25.5</v>
      </c>
      <c r="T166" s="12">
        <v>25</v>
      </c>
      <c r="U166" s="12">
        <v>499919.3</v>
      </c>
      <c r="V166" s="12">
        <v>500019.8</v>
      </c>
    </row>
    <row r="167" spans="1:22" ht="15" thickBot="1" x14ac:dyDescent="0.35">
      <c r="A167" s="11" t="s">
        <v>297</v>
      </c>
      <c r="B167" s="12">
        <v>24</v>
      </c>
      <c r="C167" s="12">
        <v>500009.6</v>
      </c>
      <c r="D167" s="12">
        <v>24</v>
      </c>
      <c r="E167" s="12">
        <v>499908.6</v>
      </c>
      <c r="R167" s="11" t="s">
        <v>297</v>
      </c>
      <c r="S167" s="12">
        <v>24.5</v>
      </c>
      <c r="T167" s="12">
        <v>24</v>
      </c>
      <c r="U167" s="12">
        <v>499918.3</v>
      </c>
      <c r="V167" s="12">
        <v>500019.3</v>
      </c>
    </row>
    <row r="168" spans="1:22" ht="15" thickBot="1" x14ac:dyDescent="0.35">
      <c r="A168" s="11" t="s">
        <v>301</v>
      </c>
      <c r="B168" s="12">
        <v>23</v>
      </c>
      <c r="C168" s="12">
        <v>500009.1</v>
      </c>
      <c r="D168" s="12">
        <v>23</v>
      </c>
      <c r="E168" s="12">
        <v>499907.6</v>
      </c>
      <c r="R168" s="11" t="s">
        <v>301</v>
      </c>
      <c r="S168" s="12">
        <v>23.5</v>
      </c>
      <c r="T168" s="12">
        <v>23</v>
      </c>
      <c r="U168" s="12">
        <v>499917.3</v>
      </c>
      <c r="V168" s="12">
        <v>500018.8</v>
      </c>
    </row>
    <row r="169" spans="1:22" ht="15" thickBot="1" x14ac:dyDescent="0.35">
      <c r="A169" s="11" t="s">
        <v>305</v>
      </c>
      <c r="B169" s="12">
        <v>22</v>
      </c>
      <c r="C169" s="12">
        <v>500008.6</v>
      </c>
      <c r="D169" s="12">
        <v>22</v>
      </c>
      <c r="E169" s="12">
        <v>499906.6</v>
      </c>
      <c r="R169" s="11" t="s">
        <v>305</v>
      </c>
      <c r="S169" s="12">
        <v>22.5</v>
      </c>
      <c r="T169" s="12">
        <v>22</v>
      </c>
      <c r="U169" s="12">
        <v>499916.3</v>
      </c>
      <c r="V169" s="12">
        <v>500018.3</v>
      </c>
    </row>
    <row r="170" spans="1:22" ht="15" thickBot="1" x14ac:dyDescent="0.35">
      <c r="A170" s="11" t="s">
        <v>309</v>
      </c>
      <c r="B170" s="12">
        <v>21</v>
      </c>
      <c r="C170" s="12">
        <v>500008.1</v>
      </c>
      <c r="D170" s="12">
        <v>21</v>
      </c>
      <c r="E170" s="12">
        <v>499905.6</v>
      </c>
      <c r="R170" s="11" t="s">
        <v>309</v>
      </c>
      <c r="S170" s="12">
        <v>21.5</v>
      </c>
      <c r="T170" s="12">
        <v>21</v>
      </c>
      <c r="U170" s="12">
        <v>499915.3</v>
      </c>
      <c r="V170" s="12">
        <v>500017.8</v>
      </c>
    </row>
    <row r="171" spans="1:22" ht="15" thickBot="1" x14ac:dyDescent="0.35">
      <c r="A171" s="11" t="s">
        <v>313</v>
      </c>
      <c r="B171" s="12">
        <v>20</v>
      </c>
      <c r="C171" s="12">
        <v>500007.6</v>
      </c>
      <c r="D171" s="12">
        <v>20</v>
      </c>
      <c r="E171" s="12">
        <v>499904.6</v>
      </c>
      <c r="R171" s="11" t="s">
        <v>313</v>
      </c>
      <c r="S171" s="12">
        <v>20.5</v>
      </c>
      <c r="T171" s="12">
        <v>20</v>
      </c>
      <c r="U171" s="12">
        <v>499914.3</v>
      </c>
      <c r="V171" s="12">
        <v>500016.8</v>
      </c>
    </row>
    <row r="172" spans="1:22" ht="15" thickBot="1" x14ac:dyDescent="0.35">
      <c r="A172" s="11" t="s">
        <v>317</v>
      </c>
      <c r="B172" s="12">
        <v>19</v>
      </c>
      <c r="C172" s="12">
        <v>500007.1</v>
      </c>
      <c r="D172" s="12">
        <v>19</v>
      </c>
      <c r="E172" s="12">
        <v>499903.6</v>
      </c>
      <c r="R172" s="11" t="s">
        <v>317</v>
      </c>
      <c r="S172" s="12">
        <v>19.5</v>
      </c>
      <c r="T172" s="12">
        <v>19</v>
      </c>
      <c r="U172" s="12">
        <v>499913.3</v>
      </c>
      <c r="V172" s="12">
        <v>500015.8</v>
      </c>
    </row>
    <row r="173" spans="1:22" ht="15" thickBot="1" x14ac:dyDescent="0.35">
      <c r="A173" s="11" t="s">
        <v>321</v>
      </c>
      <c r="B173" s="12">
        <v>18</v>
      </c>
      <c r="C173" s="12">
        <v>500006.6</v>
      </c>
      <c r="D173" s="12">
        <v>18</v>
      </c>
      <c r="E173" s="12">
        <v>499902.6</v>
      </c>
      <c r="R173" s="11" t="s">
        <v>321</v>
      </c>
      <c r="S173" s="12">
        <v>18.5</v>
      </c>
      <c r="T173" s="12">
        <v>18</v>
      </c>
      <c r="U173" s="12">
        <v>499912.3</v>
      </c>
      <c r="V173" s="12">
        <v>500014.8</v>
      </c>
    </row>
    <row r="174" spans="1:22" ht="15" thickBot="1" x14ac:dyDescent="0.35">
      <c r="A174" s="11" t="s">
        <v>325</v>
      </c>
      <c r="B174" s="12">
        <v>17</v>
      </c>
      <c r="C174" s="12">
        <v>500006.1</v>
      </c>
      <c r="D174" s="12">
        <v>17</v>
      </c>
      <c r="E174" s="12">
        <v>499901.6</v>
      </c>
      <c r="R174" s="11" t="s">
        <v>325</v>
      </c>
      <c r="S174" s="12">
        <v>17.5</v>
      </c>
      <c r="T174" s="12">
        <v>17</v>
      </c>
      <c r="U174" s="12">
        <v>499911.3</v>
      </c>
      <c r="V174" s="12">
        <v>500013.8</v>
      </c>
    </row>
    <row r="175" spans="1:22" ht="15" thickBot="1" x14ac:dyDescent="0.35">
      <c r="A175" s="11" t="s">
        <v>329</v>
      </c>
      <c r="B175" s="12">
        <v>16</v>
      </c>
      <c r="C175" s="12">
        <v>500005.6</v>
      </c>
      <c r="D175" s="12">
        <v>16</v>
      </c>
      <c r="E175" s="12">
        <v>499900.6</v>
      </c>
      <c r="R175" s="11" t="s">
        <v>329</v>
      </c>
      <c r="S175" s="12">
        <v>16.5</v>
      </c>
      <c r="T175" s="12">
        <v>16</v>
      </c>
      <c r="U175" s="12">
        <v>499910.3</v>
      </c>
      <c r="V175" s="12">
        <v>500012.79999999999</v>
      </c>
    </row>
    <row r="176" spans="1:22" ht="15" thickBot="1" x14ac:dyDescent="0.35">
      <c r="A176" s="11" t="s">
        <v>333</v>
      </c>
      <c r="B176" s="12">
        <v>15</v>
      </c>
      <c r="C176" s="12">
        <v>500005.1</v>
      </c>
      <c r="D176" s="12">
        <v>15</v>
      </c>
      <c r="E176" s="12">
        <v>499899.6</v>
      </c>
      <c r="R176" s="11" t="s">
        <v>333</v>
      </c>
      <c r="S176" s="12">
        <v>15.5</v>
      </c>
      <c r="T176" s="12">
        <v>15</v>
      </c>
      <c r="U176" s="12">
        <v>499909.3</v>
      </c>
      <c r="V176" s="12">
        <v>500011.8</v>
      </c>
    </row>
    <row r="177" spans="1:22" ht="15" thickBot="1" x14ac:dyDescent="0.35">
      <c r="A177" s="11" t="s">
        <v>337</v>
      </c>
      <c r="B177" s="12">
        <v>14</v>
      </c>
      <c r="C177" s="12">
        <v>499999.6</v>
      </c>
      <c r="D177" s="12">
        <v>14</v>
      </c>
      <c r="E177" s="12">
        <v>499898.6</v>
      </c>
      <c r="R177" s="11" t="s">
        <v>337</v>
      </c>
      <c r="S177" s="12">
        <v>14.5</v>
      </c>
      <c r="T177" s="12">
        <v>14</v>
      </c>
      <c r="U177" s="12">
        <v>499908.3</v>
      </c>
      <c r="V177" s="12">
        <v>500010.8</v>
      </c>
    </row>
    <row r="178" spans="1:22" ht="15" thickBot="1" x14ac:dyDescent="0.35">
      <c r="A178" s="11" t="s">
        <v>341</v>
      </c>
      <c r="B178" s="12">
        <v>13</v>
      </c>
      <c r="C178" s="12">
        <v>499999.1</v>
      </c>
      <c r="D178" s="12">
        <v>13</v>
      </c>
      <c r="E178" s="12">
        <v>499897.59999999998</v>
      </c>
      <c r="R178" s="11" t="s">
        <v>341</v>
      </c>
      <c r="S178" s="12">
        <v>13.5</v>
      </c>
      <c r="T178" s="12">
        <v>13</v>
      </c>
      <c r="U178" s="12">
        <v>499907.3</v>
      </c>
      <c r="V178" s="12">
        <v>500009.8</v>
      </c>
    </row>
    <row r="179" spans="1:22" ht="15" thickBot="1" x14ac:dyDescent="0.35">
      <c r="A179" s="11" t="s">
        <v>345</v>
      </c>
      <c r="B179" s="12">
        <v>12</v>
      </c>
      <c r="C179" s="12">
        <v>499998.6</v>
      </c>
      <c r="D179" s="12">
        <v>12</v>
      </c>
      <c r="E179" s="12">
        <v>499896.6</v>
      </c>
      <c r="R179" s="11" t="s">
        <v>345</v>
      </c>
      <c r="S179" s="12">
        <v>12.5</v>
      </c>
      <c r="T179" s="12">
        <v>12</v>
      </c>
      <c r="U179" s="12">
        <v>499906.3</v>
      </c>
      <c r="V179" s="12">
        <v>500008.8</v>
      </c>
    </row>
    <row r="180" spans="1:22" ht="15" thickBot="1" x14ac:dyDescent="0.35">
      <c r="A180" s="11" t="s">
        <v>349</v>
      </c>
      <c r="B180" s="12">
        <v>11</v>
      </c>
      <c r="C180" s="12">
        <v>499998.1</v>
      </c>
      <c r="D180" s="12">
        <v>11</v>
      </c>
      <c r="E180" s="12">
        <v>499895.6</v>
      </c>
      <c r="R180" s="11" t="s">
        <v>349</v>
      </c>
      <c r="S180" s="12">
        <v>11.5</v>
      </c>
      <c r="T180" s="12">
        <v>11</v>
      </c>
      <c r="U180" s="12">
        <v>499905.3</v>
      </c>
      <c r="V180" s="12">
        <v>500007.8</v>
      </c>
    </row>
    <row r="181" spans="1:22" ht="15" thickBot="1" x14ac:dyDescent="0.35">
      <c r="A181" s="11" t="s">
        <v>353</v>
      </c>
      <c r="B181" s="12">
        <v>10</v>
      </c>
      <c r="C181" s="12">
        <v>499997.6</v>
      </c>
      <c r="D181" s="12">
        <v>10</v>
      </c>
      <c r="E181" s="12">
        <v>499894.6</v>
      </c>
      <c r="R181" s="11" t="s">
        <v>353</v>
      </c>
      <c r="S181" s="12">
        <v>10.5</v>
      </c>
      <c r="T181" s="12">
        <v>10</v>
      </c>
      <c r="U181" s="12">
        <v>499904.3</v>
      </c>
      <c r="V181" s="12">
        <v>500002.3</v>
      </c>
    </row>
    <row r="182" spans="1:22" ht="15" thickBot="1" x14ac:dyDescent="0.35">
      <c r="A182" s="11" t="s">
        <v>357</v>
      </c>
      <c r="B182" s="12">
        <v>9</v>
      </c>
      <c r="C182" s="12">
        <v>499996.6</v>
      </c>
      <c r="D182" s="12">
        <v>9</v>
      </c>
      <c r="E182" s="12">
        <v>499893.6</v>
      </c>
      <c r="R182" s="11" t="s">
        <v>357</v>
      </c>
      <c r="S182" s="12">
        <v>9.5</v>
      </c>
      <c r="T182" s="12">
        <v>9</v>
      </c>
      <c r="U182" s="12">
        <v>499903.3</v>
      </c>
      <c r="V182" s="12">
        <v>500001.3</v>
      </c>
    </row>
    <row r="183" spans="1:22" ht="15" thickBot="1" x14ac:dyDescent="0.35">
      <c r="A183" s="11" t="s">
        <v>361</v>
      </c>
      <c r="B183" s="12">
        <v>8</v>
      </c>
      <c r="C183" s="12">
        <v>499995.6</v>
      </c>
      <c r="D183" s="12">
        <v>8</v>
      </c>
      <c r="E183" s="12">
        <v>499892.6</v>
      </c>
      <c r="R183" s="11" t="s">
        <v>361</v>
      </c>
      <c r="S183" s="12">
        <v>8.5</v>
      </c>
      <c r="T183" s="12">
        <v>8</v>
      </c>
      <c r="U183" s="12">
        <v>499902.3</v>
      </c>
      <c r="V183" s="12">
        <v>500000.3</v>
      </c>
    </row>
    <row r="184" spans="1:22" ht="15" thickBot="1" x14ac:dyDescent="0.35">
      <c r="A184" s="11" t="s">
        <v>365</v>
      </c>
      <c r="B184" s="12">
        <v>7</v>
      </c>
      <c r="C184" s="12">
        <v>499994.6</v>
      </c>
      <c r="D184" s="12">
        <v>7</v>
      </c>
      <c r="E184" s="12">
        <v>499891.6</v>
      </c>
      <c r="R184" s="11" t="s">
        <v>365</v>
      </c>
      <c r="S184" s="12">
        <v>7.5</v>
      </c>
      <c r="T184" s="12">
        <v>7</v>
      </c>
      <c r="U184" s="12">
        <v>499901.3</v>
      </c>
      <c r="V184" s="12">
        <v>499999.3</v>
      </c>
    </row>
    <row r="185" spans="1:22" ht="15" thickBot="1" x14ac:dyDescent="0.35">
      <c r="A185" s="11" t="s">
        <v>369</v>
      </c>
      <c r="B185" s="12">
        <v>6</v>
      </c>
      <c r="C185" s="12">
        <v>499993.59999999998</v>
      </c>
      <c r="D185" s="12">
        <v>6</v>
      </c>
      <c r="E185" s="12">
        <v>499890.6</v>
      </c>
      <c r="R185" s="11" t="s">
        <v>369</v>
      </c>
      <c r="S185" s="12">
        <v>6</v>
      </c>
      <c r="T185" s="12">
        <v>6</v>
      </c>
      <c r="U185" s="12">
        <v>499900.3</v>
      </c>
      <c r="V185" s="12">
        <v>499998.3</v>
      </c>
    </row>
    <row r="186" spans="1:22" ht="15" thickBot="1" x14ac:dyDescent="0.35">
      <c r="A186" s="11" t="s">
        <v>373</v>
      </c>
      <c r="B186" s="12">
        <v>5</v>
      </c>
      <c r="C186" s="12">
        <v>499992.6</v>
      </c>
      <c r="D186" s="12">
        <v>5</v>
      </c>
      <c r="E186" s="12">
        <v>499889.6</v>
      </c>
      <c r="R186" s="11" t="s">
        <v>373</v>
      </c>
      <c r="S186" s="12">
        <v>5</v>
      </c>
      <c r="T186" s="12">
        <v>5</v>
      </c>
      <c r="U186" s="12">
        <v>499899.3</v>
      </c>
      <c r="V186" s="12">
        <v>499997.3</v>
      </c>
    </row>
    <row r="187" spans="1:22" ht="15" thickBot="1" x14ac:dyDescent="0.35">
      <c r="A187" s="11" t="s">
        <v>377</v>
      </c>
      <c r="B187" s="12">
        <v>4</v>
      </c>
      <c r="C187" s="12">
        <v>499991.6</v>
      </c>
      <c r="D187" s="12">
        <v>4</v>
      </c>
      <c r="E187" s="12">
        <v>499888.6</v>
      </c>
      <c r="R187" s="11" t="s">
        <v>377</v>
      </c>
      <c r="S187" s="12">
        <v>4</v>
      </c>
      <c r="T187" s="12">
        <v>4</v>
      </c>
      <c r="U187" s="12">
        <v>499898.3</v>
      </c>
      <c r="V187" s="12">
        <v>499996.3</v>
      </c>
    </row>
    <row r="188" spans="1:22" ht="15" thickBot="1" x14ac:dyDescent="0.35">
      <c r="A188" s="11" t="s">
        <v>381</v>
      </c>
      <c r="B188" s="12">
        <v>3</v>
      </c>
      <c r="C188" s="12">
        <v>499990.6</v>
      </c>
      <c r="D188" s="12">
        <v>3</v>
      </c>
      <c r="E188" s="12">
        <v>499887.6</v>
      </c>
      <c r="R188" s="11" t="s">
        <v>381</v>
      </c>
      <c r="S188" s="12">
        <v>3</v>
      </c>
      <c r="T188" s="12">
        <v>3</v>
      </c>
      <c r="U188" s="12">
        <v>499897.3</v>
      </c>
      <c r="V188" s="12">
        <v>499971.8</v>
      </c>
    </row>
    <row r="189" spans="1:22" ht="15" thickBot="1" x14ac:dyDescent="0.35">
      <c r="A189" s="11" t="s">
        <v>385</v>
      </c>
      <c r="B189" s="12">
        <v>2</v>
      </c>
      <c r="C189" s="12">
        <v>499989.6</v>
      </c>
      <c r="D189" s="12">
        <v>2</v>
      </c>
      <c r="E189" s="12">
        <v>499886.6</v>
      </c>
      <c r="R189" s="11" t="s">
        <v>385</v>
      </c>
      <c r="S189" s="12">
        <v>2</v>
      </c>
      <c r="T189" s="12">
        <v>2</v>
      </c>
      <c r="U189" s="12">
        <v>499896.3</v>
      </c>
      <c r="V189" s="12">
        <v>499962.3</v>
      </c>
    </row>
    <row r="190" spans="1:22" ht="15" thickBot="1" x14ac:dyDescent="0.35">
      <c r="A190" s="11" t="s">
        <v>389</v>
      </c>
      <c r="B190" s="12">
        <v>1</v>
      </c>
      <c r="C190" s="12">
        <v>499988.6</v>
      </c>
      <c r="D190" s="12">
        <v>1</v>
      </c>
      <c r="E190" s="12">
        <v>499885.6</v>
      </c>
      <c r="R190" s="11" t="s">
        <v>389</v>
      </c>
      <c r="S190" s="12">
        <v>1</v>
      </c>
      <c r="T190" s="12">
        <v>1</v>
      </c>
      <c r="U190" s="12">
        <v>499895.3</v>
      </c>
      <c r="V190" s="12">
        <v>499925.8</v>
      </c>
    </row>
    <row r="191" spans="1:22" ht="15" thickBot="1" x14ac:dyDescent="0.35">
      <c r="A191" s="11" t="s">
        <v>393</v>
      </c>
      <c r="B191" s="12">
        <v>0</v>
      </c>
      <c r="C191" s="12">
        <v>499987.6</v>
      </c>
      <c r="D191" s="12">
        <v>0</v>
      </c>
      <c r="E191" s="12">
        <v>499884.6</v>
      </c>
      <c r="R191" s="11" t="s">
        <v>393</v>
      </c>
      <c r="S191" s="12">
        <v>0</v>
      </c>
      <c r="T191" s="12">
        <v>0</v>
      </c>
      <c r="U191" s="12">
        <v>499894.3</v>
      </c>
      <c r="V191" s="12">
        <v>499924.8</v>
      </c>
    </row>
    <row r="192" spans="1:22" ht="18.600000000000001" thickBot="1" x14ac:dyDescent="0.35">
      <c r="A192" s="7"/>
      <c r="R192" s="7"/>
    </row>
    <row r="193" spans="1:26" ht="15" thickBot="1" x14ac:dyDescent="0.35">
      <c r="A193" s="11" t="s">
        <v>398</v>
      </c>
      <c r="B193" s="11" t="s">
        <v>84</v>
      </c>
      <c r="C193" s="11" t="s">
        <v>85</v>
      </c>
      <c r="D193" s="11" t="s">
        <v>86</v>
      </c>
      <c r="E193" s="11" t="s">
        <v>87</v>
      </c>
      <c r="F193" s="11" t="s">
        <v>399</v>
      </c>
      <c r="G193" s="11" t="s">
        <v>400</v>
      </c>
      <c r="H193" s="11" t="s">
        <v>401</v>
      </c>
      <c r="I193" s="11" t="s">
        <v>402</v>
      </c>
      <c r="R193" s="11" t="s">
        <v>398</v>
      </c>
      <c r="S193" s="11" t="s">
        <v>84</v>
      </c>
      <c r="T193" s="11" t="s">
        <v>85</v>
      </c>
      <c r="U193" s="11" t="s">
        <v>86</v>
      </c>
      <c r="V193" s="11" t="s">
        <v>87</v>
      </c>
      <c r="W193" s="11" t="s">
        <v>399</v>
      </c>
      <c r="X193" s="11" t="s">
        <v>400</v>
      </c>
      <c r="Y193" s="11" t="s">
        <v>401</v>
      </c>
      <c r="Z193" s="11" t="s">
        <v>402</v>
      </c>
    </row>
    <row r="194" spans="1:26" ht="15" thickBot="1" x14ac:dyDescent="0.35">
      <c r="A194" s="11" t="s">
        <v>89</v>
      </c>
      <c r="B194" s="12">
        <v>8</v>
      </c>
      <c r="C194" s="12">
        <v>499993.59999999998</v>
      </c>
      <c r="D194" s="12">
        <v>15</v>
      </c>
      <c r="E194" s="12">
        <v>499885.6</v>
      </c>
      <c r="F194" s="12">
        <v>999902.3</v>
      </c>
      <c r="G194" s="12">
        <v>1000000</v>
      </c>
      <c r="H194" s="12">
        <v>97.7</v>
      </c>
      <c r="I194" s="12">
        <v>0.01</v>
      </c>
      <c r="R194" s="11" t="s">
        <v>89</v>
      </c>
      <c r="S194" s="12">
        <v>51.5</v>
      </c>
      <c r="T194" s="12">
        <v>53</v>
      </c>
      <c r="U194" s="12">
        <v>499938.3</v>
      </c>
      <c r="V194" s="12">
        <v>500056.3</v>
      </c>
      <c r="W194" s="12">
        <v>1000099.1</v>
      </c>
      <c r="X194" s="12">
        <v>1000000</v>
      </c>
      <c r="Y194" s="12">
        <v>-99.1</v>
      </c>
      <c r="Z194" s="12">
        <v>-0.01</v>
      </c>
    </row>
    <row r="195" spans="1:26" ht="15" thickBot="1" x14ac:dyDescent="0.35">
      <c r="A195" s="11" t="s">
        <v>90</v>
      </c>
      <c r="B195" s="12">
        <v>22</v>
      </c>
      <c r="C195" s="12">
        <v>500016.1</v>
      </c>
      <c r="D195" s="12">
        <v>57</v>
      </c>
      <c r="E195" s="12">
        <v>499931.6</v>
      </c>
      <c r="F195" s="12">
        <v>1000026.7</v>
      </c>
      <c r="G195" s="12">
        <v>1000000</v>
      </c>
      <c r="H195" s="12">
        <v>-26.7</v>
      </c>
      <c r="I195" s="12">
        <v>0</v>
      </c>
      <c r="R195" s="11" t="s">
        <v>90</v>
      </c>
      <c r="S195" s="12">
        <v>37.5</v>
      </c>
      <c r="T195" s="12">
        <v>32</v>
      </c>
      <c r="U195" s="12">
        <v>499896.3</v>
      </c>
      <c r="V195" s="12">
        <v>500008.8</v>
      </c>
      <c r="W195" s="12">
        <v>999974.6</v>
      </c>
      <c r="X195" s="12">
        <v>1000000</v>
      </c>
      <c r="Y195" s="12">
        <v>25.4</v>
      </c>
      <c r="Z195" s="12">
        <v>0</v>
      </c>
    </row>
    <row r="196" spans="1:26" ht="15" thickBot="1" x14ac:dyDescent="0.35">
      <c r="A196" s="11" t="s">
        <v>91</v>
      </c>
      <c r="B196" s="12">
        <v>22</v>
      </c>
      <c r="C196" s="12">
        <v>500009.1</v>
      </c>
      <c r="D196" s="12">
        <v>28</v>
      </c>
      <c r="E196" s="12">
        <v>499906.6</v>
      </c>
      <c r="F196" s="12">
        <v>999965.8</v>
      </c>
      <c r="G196" s="12">
        <v>1000000</v>
      </c>
      <c r="H196" s="12">
        <v>34.200000000000003</v>
      </c>
      <c r="I196" s="12">
        <v>0</v>
      </c>
      <c r="R196" s="11" t="s">
        <v>91</v>
      </c>
      <c r="S196" s="12">
        <v>37.5</v>
      </c>
      <c r="T196" s="12">
        <v>36</v>
      </c>
      <c r="U196" s="12">
        <v>499925.3</v>
      </c>
      <c r="V196" s="12">
        <v>500035.8</v>
      </c>
      <c r="W196" s="12">
        <v>1000034.6</v>
      </c>
      <c r="X196" s="12">
        <v>1000000</v>
      </c>
      <c r="Y196" s="12">
        <v>-34.6</v>
      </c>
      <c r="Z196" s="12">
        <v>0</v>
      </c>
    </row>
    <row r="197" spans="1:26" ht="15" thickBot="1" x14ac:dyDescent="0.35">
      <c r="A197" s="11" t="s">
        <v>92</v>
      </c>
      <c r="B197" s="12">
        <v>38</v>
      </c>
      <c r="C197" s="12">
        <v>500035.6</v>
      </c>
      <c r="D197" s="12">
        <v>28</v>
      </c>
      <c r="E197" s="12">
        <v>499930.6</v>
      </c>
      <c r="F197" s="12">
        <v>1000032.2</v>
      </c>
      <c r="G197" s="12">
        <v>1000000</v>
      </c>
      <c r="H197" s="12">
        <v>-32.200000000000003</v>
      </c>
      <c r="I197" s="12">
        <v>0</v>
      </c>
      <c r="R197" s="11" t="s">
        <v>92</v>
      </c>
      <c r="S197" s="12">
        <v>21.5</v>
      </c>
      <c r="T197" s="12">
        <v>13</v>
      </c>
      <c r="U197" s="12">
        <v>499925.3</v>
      </c>
      <c r="V197" s="12">
        <v>500009.8</v>
      </c>
      <c r="W197" s="12">
        <v>999969.6</v>
      </c>
      <c r="X197" s="12">
        <v>1000000</v>
      </c>
      <c r="Y197" s="12">
        <v>30.4</v>
      </c>
      <c r="Z197" s="12">
        <v>0</v>
      </c>
    </row>
    <row r="198" spans="1:26" ht="15" thickBot="1" x14ac:dyDescent="0.35">
      <c r="A198" s="11" t="s">
        <v>93</v>
      </c>
      <c r="B198" s="12">
        <v>46</v>
      </c>
      <c r="C198" s="12">
        <v>500039.1</v>
      </c>
      <c r="D198" s="12">
        <v>47</v>
      </c>
      <c r="E198" s="12">
        <v>499939.1</v>
      </c>
      <c r="F198" s="12">
        <v>1000071.2</v>
      </c>
      <c r="G198" s="12">
        <v>1000000</v>
      </c>
      <c r="H198" s="12">
        <v>-71.2</v>
      </c>
      <c r="I198" s="12">
        <v>-0.01</v>
      </c>
      <c r="R198" s="11" t="s">
        <v>93</v>
      </c>
      <c r="S198" s="12">
        <v>13.5</v>
      </c>
      <c r="T198" s="12">
        <v>6</v>
      </c>
      <c r="U198" s="12">
        <v>499906.3</v>
      </c>
      <c r="V198" s="12">
        <v>500001.3</v>
      </c>
      <c r="W198" s="12">
        <v>999927.1</v>
      </c>
      <c r="X198" s="12">
        <v>1000000</v>
      </c>
      <c r="Y198" s="12">
        <v>72.900000000000006</v>
      </c>
      <c r="Z198" s="12">
        <v>0.01</v>
      </c>
    </row>
    <row r="199" spans="1:26" ht="15" thickBot="1" x14ac:dyDescent="0.35">
      <c r="A199" s="11" t="s">
        <v>94</v>
      </c>
      <c r="B199" s="12">
        <v>22</v>
      </c>
      <c r="C199" s="12">
        <v>500025.59999999998</v>
      </c>
      <c r="D199" s="12">
        <v>28</v>
      </c>
      <c r="E199" s="12">
        <v>499978.1</v>
      </c>
      <c r="F199" s="12">
        <v>1000053.7</v>
      </c>
      <c r="G199" s="12">
        <v>1000000</v>
      </c>
      <c r="H199" s="12">
        <v>-53.7</v>
      </c>
      <c r="I199" s="12">
        <v>-0.01</v>
      </c>
      <c r="R199" s="11" t="s">
        <v>94</v>
      </c>
      <c r="S199" s="12">
        <v>37.5</v>
      </c>
      <c r="T199" s="12">
        <v>23</v>
      </c>
      <c r="U199" s="12">
        <v>499925.3</v>
      </c>
      <c r="V199" s="12">
        <v>499962.3</v>
      </c>
      <c r="W199" s="12">
        <v>999948.1</v>
      </c>
      <c r="X199" s="12">
        <v>1000000</v>
      </c>
      <c r="Y199" s="12">
        <v>51.9</v>
      </c>
      <c r="Z199" s="12">
        <v>0.01</v>
      </c>
    </row>
    <row r="200" spans="1:26" ht="15" thickBot="1" x14ac:dyDescent="0.35">
      <c r="A200" s="11" t="s">
        <v>95</v>
      </c>
      <c r="B200" s="12">
        <v>33</v>
      </c>
      <c r="C200" s="12">
        <v>500006.6</v>
      </c>
      <c r="D200" s="12">
        <v>15</v>
      </c>
      <c r="E200" s="12">
        <v>499886.6</v>
      </c>
      <c r="F200" s="12">
        <v>999941.3</v>
      </c>
      <c r="G200" s="12">
        <v>1000000</v>
      </c>
      <c r="H200" s="12">
        <v>58.7</v>
      </c>
      <c r="I200" s="12">
        <v>0.01</v>
      </c>
      <c r="R200" s="11" t="s">
        <v>95</v>
      </c>
      <c r="S200" s="12">
        <v>26.5</v>
      </c>
      <c r="T200" s="12">
        <v>41</v>
      </c>
      <c r="U200" s="12">
        <v>499938.3</v>
      </c>
      <c r="V200" s="12">
        <v>500055.8</v>
      </c>
      <c r="W200" s="12">
        <v>1000061.6</v>
      </c>
      <c r="X200" s="12">
        <v>1000000</v>
      </c>
      <c r="Y200" s="12">
        <v>-61.6</v>
      </c>
      <c r="Z200" s="12">
        <v>-0.01</v>
      </c>
    </row>
    <row r="201" spans="1:26" ht="15" thickBot="1" x14ac:dyDescent="0.35">
      <c r="A201" s="11" t="s">
        <v>96</v>
      </c>
      <c r="B201" s="12">
        <v>46</v>
      </c>
      <c r="C201" s="12">
        <v>500036.1</v>
      </c>
      <c r="D201" s="12">
        <v>59</v>
      </c>
      <c r="E201" s="12">
        <v>499944.1</v>
      </c>
      <c r="F201" s="12">
        <v>1000085.2</v>
      </c>
      <c r="G201" s="12">
        <v>1000000</v>
      </c>
      <c r="H201" s="12">
        <v>-85.2</v>
      </c>
      <c r="I201" s="12">
        <v>-0.01</v>
      </c>
      <c r="R201" s="11" t="s">
        <v>96</v>
      </c>
      <c r="S201" s="12">
        <v>13.5</v>
      </c>
      <c r="T201" s="12">
        <v>12</v>
      </c>
      <c r="U201" s="12">
        <v>499894.3</v>
      </c>
      <c r="V201" s="12">
        <v>499996.3</v>
      </c>
      <c r="W201" s="12">
        <v>999916.1</v>
      </c>
      <c r="X201" s="12">
        <v>1000000</v>
      </c>
      <c r="Y201" s="12">
        <v>83.9</v>
      </c>
      <c r="Z201" s="12">
        <v>0.01</v>
      </c>
    </row>
    <row r="202" spans="1:26" ht="15" thickBot="1" x14ac:dyDescent="0.35">
      <c r="A202" s="11" t="s">
        <v>97</v>
      </c>
      <c r="B202" s="12">
        <v>33</v>
      </c>
      <c r="C202" s="12">
        <v>500007.6</v>
      </c>
      <c r="D202" s="12">
        <v>28</v>
      </c>
      <c r="E202" s="12">
        <v>499895.6</v>
      </c>
      <c r="F202" s="12">
        <v>999964.3</v>
      </c>
      <c r="G202" s="12">
        <v>1000000</v>
      </c>
      <c r="H202" s="12">
        <v>35.700000000000003</v>
      </c>
      <c r="I202" s="12">
        <v>0</v>
      </c>
      <c r="R202" s="11" t="s">
        <v>97</v>
      </c>
      <c r="S202" s="12">
        <v>26.5</v>
      </c>
      <c r="T202" s="12">
        <v>39</v>
      </c>
      <c r="U202" s="12">
        <v>499925.3</v>
      </c>
      <c r="V202" s="12">
        <v>500046.3</v>
      </c>
      <c r="W202" s="12">
        <v>1000037.1</v>
      </c>
      <c r="X202" s="12">
        <v>1000000</v>
      </c>
      <c r="Y202" s="12">
        <v>-37.1</v>
      </c>
      <c r="Z202" s="12">
        <v>0</v>
      </c>
    </row>
    <row r="203" spans="1:26" ht="15" thickBot="1" x14ac:dyDescent="0.35">
      <c r="A203" s="11" t="s">
        <v>98</v>
      </c>
      <c r="B203" s="12">
        <v>33</v>
      </c>
      <c r="C203" s="12">
        <v>500016.1</v>
      </c>
      <c r="D203" s="12">
        <v>45</v>
      </c>
      <c r="E203" s="12">
        <v>499911.6</v>
      </c>
      <c r="F203" s="12">
        <v>1000005.8</v>
      </c>
      <c r="G203" s="12">
        <v>1000000</v>
      </c>
      <c r="H203" s="12">
        <v>-5.8</v>
      </c>
      <c r="I203" s="12">
        <v>0</v>
      </c>
      <c r="R203" s="11" t="s">
        <v>98</v>
      </c>
      <c r="S203" s="12">
        <v>26.5</v>
      </c>
      <c r="T203" s="12">
        <v>32</v>
      </c>
      <c r="U203" s="12">
        <v>499908.3</v>
      </c>
      <c r="V203" s="12">
        <v>500028.3</v>
      </c>
      <c r="W203" s="12">
        <v>999995.1</v>
      </c>
      <c r="X203" s="12">
        <v>1000000</v>
      </c>
      <c r="Y203" s="12">
        <v>4.9000000000000004</v>
      </c>
      <c r="Z203" s="12">
        <v>0</v>
      </c>
    </row>
    <row r="204" spans="1:26" ht="15" thickBot="1" x14ac:dyDescent="0.35">
      <c r="A204" s="11" t="s">
        <v>99</v>
      </c>
      <c r="B204" s="12">
        <v>59.5</v>
      </c>
      <c r="C204" s="12">
        <v>500047.1</v>
      </c>
      <c r="D204" s="12">
        <v>55</v>
      </c>
      <c r="E204" s="12">
        <v>499926.6</v>
      </c>
      <c r="F204" s="12">
        <v>1000088.2</v>
      </c>
      <c r="G204" s="12">
        <v>1000000</v>
      </c>
      <c r="H204" s="12">
        <v>-88.2</v>
      </c>
      <c r="I204" s="12">
        <v>-0.01</v>
      </c>
      <c r="R204" s="11" t="s">
        <v>99</v>
      </c>
      <c r="S204" s="12">
        <v>0</v>
      </c>
      <c r="T204" s="12">
        <v>0</v>
      </c>
      <c r="U204" s="12">
        <v>499898.3</v>
      </c>
      <c r="V204" s="12">
        <v>500013.8</v>
      </c>
      <c r="W204" s="12">
        <v>999912.1</v>
      </c>
      <c r="X204" s="12">
        <v>1000000</v>
      </c>
      <c r="Y204" s="12">
        <v>87.9</v>
      </c>
      <c r="Z204" s="12">
        <v>0.01</v>
      </c>
    </row>
    <row r="205" spans="1:26" ht="15" thickBot="1" x14ac:dyDescent="0.35">
      <c r="A205" s="11" t="s">
        <v>100</v>
      </c>
      <c r="B205" s="12">
        <v>4</v>
      </c>
      <c r="C205" s="12">
        <v>499991.6</v>
      </c>
      <c r="D205" s="12">
        <v>7</v>
      </c>
      <c r="E205" s="12">
        <v>499911.6</v>
      </c>
      <c r="F205" s="12">
        <v>999914.3</v>
      </c>
      <c r="G205" s="12">
        <v>1000000</v>
      </c>
      <c r="H205" s="12">
        <v>85.7</v>
      </c>
      <c r="I205" s="12">
        <v>0.01</v>
      </c>
      <c r="R205" s="11" t="s">
        <v>100</v>
      </c>
      <c r="S205" s="12">
        <v>55.5</v>
      </c>
      <c r="T205" s="12">
        <v>55</v>
      </c>
      <c r="U205" s="12">
        <v>499946.3</v>
      </c>
      <c r="V205" s="12">
        <v>500028.3</v>
      </c>
      <c r="W205" s="12">
        <v>1000085.1</v>
      </c>
      <c r="X205" s="12">
        <v>1000000</v>
      </c>
      <c r="Y205" s="12">
        <v>-85.1</v>
      </c>
      <c r="Z205" s="12">
        <v>-0.01</v>
      </c>
    </row>
    <row r="206" spans="1:26" ht="15" thickBot="1" x14ac:dyDescent="0.35">
      <c r="A206" s="11" t="s">
        <v>101</v>
      </c>
      <c r="B206" s="12">
        <v>43</v>
      </c>
      <c r="C206" s="12">
        <v>500027.1</v>
      </c>
      <c r="D206" s="12">
        <v>51</v>
      </c>
      <c r="E206" s="12">
        <v>499925.6</v>
      </c>
      <c r="F206" s="12">
        <v>1000046.7</v>
      </c>
      <c r="G206" s="12">
        <v>1000000</v>
      </c>
      <c r="H206" s="12">
        <v>-46.7</v>
      </c>
      <c r="I206" s="12">
        <v>0</v>
      </c>
      <c r="R206" s="11" t="s">
        <v>101</v>
      </c>
      <c r="S206" s="12">
        <v>16.5</v>
      </c>
      <c r="T206" s="12">
        <v>20</v>
      </c>
      <c r="U206" s="12">
        <v>499902.3</v>
      </c>
      <c r="V206" s="12">
        <v>500014.8</v>
      </c>
      <c r="W206" s="12">
        <v>999953.6</v>
      </c>
      <c r="X206" s="12">
        <v>1000000</v>
      </c>
      <c r="Y206" s="12">
        <v>46.4</v>
      </c>
      <c r="Z206" s="12">
        <v>0</v>
      </c>
    </row>
    <row r="207" spans="1:26" ht="15" thickBot="1" x14ac:dyDescent="0.35">
      <c r="A207" s="11" t="s">
        <v>102</v>
      </c>
      <c r="B207" s="12">
        <v>10</v>
      </c>
      <c r="C207" s="12">
        <v>500005.1</v>
      </c>
      <c r="D207" s="12">
        <v>7</v>
      </c>
      <c r="E207" s="12">
        <v>499913.6</v>
      </c>
      <c r="F207" s="12">
        <v>999935.8</v>
      </c>
      <c r="G207" s="12">
        <v>1000000</v>
      </c>
      <c r="H207" s="12">
        <v>64.2</v>
      </c>
      <c r="I207" s="12">
        <v>0.01</v>
      </c>
      <c r="R207" s="11" t="s">
        <v>102</v>
      </c>
      <c r="S207" s="12">
        <v>49.5</v>
      </c>
      <c r="T207" s="12">
        <v>44</v>
      </c>
      <c r="U207" s="12">
        <v>499946.3</v>
      </c>
      <c r="V207" s="12">
        <v>500027.3</v>
      </c>
      <c r="W207" s="12">
        <v>1000067.1</v>
      </c>
      <c r="X207" s="12">
        <v>1000000</v>
      </c>
      <c r="Y207" s="12">
        <v>-67.099999999999994</v>
      </c>
      <c r="Z207" s="12">
        <v>-0.01</v>
      </c>
    </row>
    <row r="208" spans="1:26" ht="15" thickBot="1" x14ac:dyDescent="0.35">
      <c r="A208" s="11" t="s">
        <v>103</v>
      </c>
      <c r="B208" s="12">
        <v>38</v>
      </c>
      <c r="C208" s="12">
        <v>500028.6</v>
      </c>
      <c r="D208" s="12">
        <v>28</v>
      </c>
      <c r="E208" s="12">
        <v>499928.6</v>
      </c>
      <c r="F208" s="12">
        <v>1000023.2</v>
      </c>
      <c r="G208" s="12">
        <v>1000000</v>
      </c>
      <c r="H208" s="12">
        <v>-23.2</v>
      </c>
      <c r="I208" s="12">
        <v>0</v>
      </c>
      <c r="R208" s="11" t="s">
        <v>103</v>
      </c>
      <c r="S208" s="12">
        <v>21.5</v>
      </c>
      <c r="T208" s="12">
        <v>17</v>
      </c>
      <c r="U208" s="12">
        <v>499925.3</v>
      </c>
      <c r="V208" s="12">
        <v>500011.8</v>
      </c>
      <c r="W208" s="12">
        <v>999975.6</v>
      </c>
      <c r="X208" s="12">
        <v>1000000</v>
      </c>
      <c r="Y208" s="12">
        <v>24.4</v>
      </c>
      <c r="Z208" s="12">
        <v>0</v>
      </c>
    </row>
    <row r="209" spans="1:26" ht="15" thickBot="1" x14ac:dyDescent="0.35">
      <c r="A209" s="11" t="s">
        <v>104</v>
      </c>
      <c r="B209" s="12">
        <v>18</v>
      </c>
      <c r="C209" s="12">
        <v>500007.6</v>
      </c>
      <c r="D209" s="12">
        <v>36</v>
      </c>
      <c r="E209" s="12">
        <v>499915.6</v>
      </c>
      <c r="F209" s="12">
        <v>999977.3</v>
      </c>
      <c r="G209" s="12">
        <v>1000000</v>
      </c>
      <c r="H209" s="12">
        <v>22.7</v>
      </c>
      <c r="I209" s="12">
        <v>0</v>
      </c>
      <c r="R209" s="11" t="s">
        <v>104</v>
      </c>
      <c r="S209" s="12">
        <v>41.5</v>
      </c>
      <c r="T209" s="12">
        <v>39</v>
      </c>
      <c r="U209" s="12">
        <v>499917.3</v>
      </c>
      <c r="V209" s="12">
        <v>500026.3</v>
      </c>
      <c r="W209" s="12">
        <v>1000024.1</v>
      </c>
      <c r="X209" s="12">
        <v>1000000</v>
      </c>
      <c r="Y209" s="12">
        <v>-24.1</v>
      </c>
      <c r="Z209" s="12">
        <v>0</v>
      </c>
    </row>
    <row r="210" spans="1:26" ht="15" thickBot="1" x14ac:dyDescent="0.35">
      <c r="A210" s="11" t="s">
        <v>105</v>
      </c>
      <c r="B210" s="12">
        <v>52</v>
      </c>
      <c r="C210" s="12">
        <v>500036.6</v>
      </c>
      <c r="D210" s="12">
        <v>45</v>
      </c>
      <c r="E210" s="12">
        <v>499897.59999999998</v>
      </c>
      <c r="F210" s="12">
        <v>1000031.2</v>
      </c>
      <c r="G210" s="12">
        <v>1000000</v>
      </c>
      <c r="H210" s="12">
        <v>-31.2</v>
      </c>
      <c r="I210" s="12">
        <v>0</v>
      </c>
      <c r="R210" s="11" t="s">
        <v>105</v>
      </c>
      <c r="S210" s="12">
        <v>7.5</v>
      </c>
      <c r="T210" s="12">
        <v>11</v>
      </c>
      <c r="U210" s="12">
        <v>499908.3</v>
      </c>
      <c r="V210" s="12">
        <v>500040.3</v>
      </c>
      <c r="W210" s="12">
        <v>999967.1</v>
      </c>
      <c r="X210" s="12">
        <v>1000000</v>
      </c>
      <c r="Y210" s="12">
        <v>32.9</v>
      </c>
      <c r="Z210" s="12">
        <v>0</v>
      </c>
    </row>
    <row r="211" spans="1:26" ht="15" thickBot="1" x14ac:dyDescent="0.35">
      <c r="A211" s="11" t="s">
        <v>106</v>
      </c>
      <c r="B211" s="12">
        <v>35</v>
      </c>
      <c r="C211" s="12">
        <v>500025.59999999998</v>
      </c>
      <c r="D211" s="12">
        <v>28</v>
      </c>
      <c r="E211" s="12">
        <v>499927.6</v>
      </c>
      <c r="F211" s="12">
        <v>1000016.2</v>
      </c>
      <c r="G211" s="12">
        <v>1000000</v>
      </c>
      <c r="H211" s="12">
        <v>-16.2</v>
      </c>
      <c r="I211" s="12">
        <v>0</v>
      </c>
      <c r="R211" s="11" t="s">
        <v>106</v>
      </c>
      <c r="S211" s="12">
        <v>24.5</v>
      </c>
      <c r="T211" s="12">
        <v>23</v>
      </c>
      <c r="U211" s="12">
        <v>499925.3</v>
      </c>
      <c r="V211" s="12">
        <v>500012.79999999999</v>
      </c>
      <c r="W211" s="12">
        <v>999985.6</v>
      </c>
      <c r="X211" s="12">
        <v>1000000</v>
      </c>
      <c r="Y211" s="12">
        <v>14.4</v>
      </c>
      <c r="Z211" s="12">
        <v>0</v>
      </c>
    </row>
    <row r="212" spans="1:26" ht="15" thickBot="1" x14ac:dyDescent="0.35">
      <c r="A212" s="11" t="s">
        <v>107</v>
      </c>
      <c r="B212" s="12">
        <v>43</v>
      </c>
      <c r="C212" s="12">
        <v>500028.1</v>
      </c>
      <c r="D212" s="12">
        <v>45</v>
      </c>
      <c r="E212" s="12">
        <v>499925.6</v>
      </c>
      <c r="F212" s="12">
        <v>1000041.7</v>
      </c>
      <c r="G212" s="12">
        <v>1000000</v>
      </c>
      <c r="H212" s="12">
        <v>-41.7</v>
      </c>
      <c r="I212" s="12">
        <v>0</v>
      </c>
      <c r="R212" s="11" t="s">
        <v>107</v>
      </c>
      <c r="S212" s="12">
        <v>16.5</v>
      </c>
      <c r="T212" s="12">
        <v>18</v>
      </c>
      <c r="U212" s="12">
        <v>499908.3</v>
      </c>
      <c r="V212" s="12">
        <v>500014.8</v>
      </c>
      <c r="W212" s="12">
        <v>999957.6</v>
      </c>
      <c r="X212" s="12">
        <v>1000000</v>
      </c>
      <c r="Y212" s="12">
        <v>42.4</v>
      </c>
      <c r="Z212" s="12">
        <v>0</v>
      </c>
    </row>
    <row r="213" spans="1:26" ht="15" thickBot="1" x14ac:dyDescent="0.35">
      <c r="A213" s="11" t="s">
        <v>108</v>
      </c>
      <c r="B213" s="12">
        <v>53.5</v>
      </c>
      <c r="C213" s="12">
        <v>500037.1</v>
      </c>
      <c r="D213" s="12">
        <v>36</v>
      </c>
      <c r="E213" s="12">
        <v>499893.6</v>
      </c>
      <c r="F213" s="12">
        <v>1000020.2</v>
      </c>
      <c r="G213" s="12">
        <v>1000000</v>
      </c>
      <c r="H213" s="12">
        <v>-20.2</v>
      </c>
      <c r="I213" s="12">
        <v>0</v>
      </c>
      <c r="R213" s="11" t="s">
        <v>108</v>
      </c>
      <c r="S213" s="12">
        <v>6</v>
      </c>
      <c r="T213" s="12">
        <v>10</v>
      </c>
      <c r="U213" s="12">
        <v>499917.3</v>
      </c>
      <c r="V213" s="12">
        <v>500047.3</v>
      </c>
      <c r="W213" s="12">
        <v>999980.6</v>
      </c>
      <c r="X213" s="12">
        <v>1000000</v>
      </c>
      <c r="Y213" s="12">
        <v>19.399999999999999</v>
      </c>
      <c r="Z213" s="12">
        <v>0</v>
      </c>
    </row>
    <row r="214" spans="1:26" ht="15" thickBot="1" x14ac:dyDescent="0.35">
      <c r="A214" s="11" t="s">
        <v>109</v>
      </c>
      <c r="B214" s="12">
        <v>27</v>
      </c>
      <c r="C214" s="12">
        <v>500018.1</v>
      </c>
      <c r="D214" s="12">
        <v>15</v>
      </c>
      <c r="E214" s="12">
        <v>499914.6</v>
      </c>
      <c r="F214" s="12">
        <v>999974.8</v>
      </c>
      <c r="G214" s="12">
        <v>1000000</v>
      </c>
      <c r="H214" s="12">
        <v>25.2</v>
      </c>
      <c r="I214" s="12">
        <v>0</v>
      </c>
      <c r="R214" s="11" t="s">
        <v>109</v>
      </c>
      <c r="S214" s="12">
        <v>32.5</v>
      </c>
      <c r="T214" s="12">
        <v>28</v>
      </c>
      <c r="U214" s="12">
        <v>499938.3</v>
      </c>
      <c r="V214" s="12">
        <v>500026.8</v>
      </c>
      <c r="W214" s="12">
        <v>1000025.6</v>
      </c>
      <c r="X214" s="12">
        <v>1000000</v>
      </c>
      <c r="Y214" s="12">
        <v>-25.6</v>
      </c>
      <c r="Z214" s="12">
        <v>0</v>
      </c>
    </row>
    <row r="215" spans="1:26" ht="15" thickBot="1" x14ac:dyDescent="0.35">
      <c r="A215" s="11" t="s">
        <v>110</v>
      </c>
      <c r="B215" s="12">
        <v>12</v>
      </c>
      <c r="C215" s="12">
        <v>499996.6</v>
      </c>
      <c r="D215" s="12">
        <v>45</v>
      </c>
      <c r="E215" s="12">
        <v>499888.6</v>
      </c>
      <c r="F215" s="12">
        <v>999942.3</v>
      </c>
      <c r="G215" s="12">
        <v>1000000</v>
      </c>
      <c r="H215" s="12">
        <v>57.7</v>
      </c>
      <c r="I215" s="12">
        <v>0.01</v>
      </c>
      <c r="R215" s="11" t="s">
        <v>110</v>
      </c>
      <c r="S215" s="12">
        <v>47.5</v>
      </c>
      <c r="T215" s="12">
        <v>50</v>
      </c>
      <c r="U215" s="12">
        <v>499908.3</v>
      </c>
      <c r="V215" s="12">
        <v>500049.8</v>
      </c>
      <c r="W215" s="12">
        <v>1000055.6</v>
      </c>
      <c r="X215" s="12">
        <v>1000000</v>
      </c>
      <c r="Y215" s="12">
        <v>-55.6</v>
      </c>
      <c r="Z215" s="12">
        <v>-0.01</v>
      </c>
    </row>
    <row r="216" spans="1:26" ht="15" thickBot="1" x14ac:dyDescent="0.35">
      <c r="A216" s="11" t="s">
        <v>111</v>
      </c>
      <c r="B216" s="12">
        <v>56.5</v>
      </c>
      <c r="C216" s="12">
        <v>500038.6</v>
      </c>
      <c r="D216" s="12">
        <v>15</v>
      </c>
      <c r="E216" s="12">
        <v>499895.6</v>
      </c>
      <c r="F216" s="12">
        <v>1000005.8</v>
      </c>
      <c r="G216" s="12">
        <v>1000000</v>
      </c>
      <c r="H216" s="12">
        <v>-5.8</v>
      </c>
      <c r="I216" s="12">
        <v>0</v>
      </c>
      <c r="R216" s="11" t="s">
        <v>111</v>
      </c>
      <c r="S216" s="12">
        <v>3</v>
      </c>
      <c r="T216" s="12">
        <v>7</v>
      </c>
      <c r="U216" s="12">
        <v>499938.3</v>
      </c>
      <c r="V216" s="12">
        <v>500046.3</v>
      </c>
      <c r="W216" s="12">
        <v>999994.6</v>
      </c>
      <c r="X216" s="12">
        <v>1000000</v>
      </c>
      <c r="Y216" s="12">
        <v>5.4</v>
      </c>
      <c r="Z216" s="12">
        <v>0</v>
      </c>
    </row>
    <row r="217" spans="1:26" ht="15" thickBot="1" x14ac:dyDescent="0.35">
      <c r="A217" s="11" t="s">
        <v>112</v>
      </c>
      <c r="B217" s="12">
        <v>7</v>
      </c>
      <c r="C217" s="12">
        <v>499995.6</v>
      </c>
      <c r="D217" s="12">
        <v>15</v>
      </c>
      <c r="E217" s="12">
        <v>499911.6</v>
      </c>
      <c r="F217" s="12">
        <v>999929.3</v>
      </c>
      <c r="G217" s="12">
        <v>1000000</v>
      </c>
      <c r="H217" s="12">
        <v>70.7</v>
      </c>
      <c r="I217" s="12">
        <v>0.01</v>
      </c>
      <c r="R217" s="11" t="s">
        <v>112</v>
      </c>
      <c r="S217" s="12">
        <v>52.5</v>
      </c>
      <c r="T217" s="12">
        <v>51</v>
      </c>
      <c r="U217" s="12">
        <v>499938.3</v>
      </c>
      <c r="V217" s="12">
        <v>500028.3</v>
      </c>
      <c r="W217" s="12">
        <v>1000070.1</v>
      </c>
      <c r="X217" s="12">
        <v>1000000</v>
      </c>
      <c r="Y217" s="12">
        <v>-70.099999999999994</v>
      </c>
      <c r="Z217" s="12">
        <v>-0.01</v>
      </c>
    </row>
    <row r="218" spans="1:26" ht="15" thickBot="1" x14ac:dyDescent="0.35">
      <c r="A218" s="11" t="s">
        <v>113</v>
      </c>
      <c r="B218" s="12">
        <v>56.5</v>
      </c>
      <c r="C218" s="12">
        <v>500045.1</v>
      </c>
      <c r="D218" s="12">
        <v>55</v>
      </c>
      <c r="E218" s="12">
        <v>499907.6</v>
      </c>
      <c r="F218" s="12">
        <v>1000064.2</v>
      </c>
      <c r="G218" s="12">
        <v>1000000</v>
      </c>
      <c r="H218" s="12">
        <v>-64.2</v>
      </c>
      <c r="I218" s="12">
        <v>-0.01</v>
      </c>
      <c r="R218" s="11" t="s">
        <v>113</v>
      </c>
      <c r="S218" s="12">
        <v>3</v>
      </c>
      <c r="T218" s="12">
        <v>4</v>
      </c>
      <c r="U218" s="12">
        <v>499898.3</v>
      </c>
      <c r="V218" s="12">
        <v>500030.3</v>
      </c>
      <c r="W218" s="12">
        <v>999935.6</v>
      </c>
      <c r="X218" s="12">
        <v>1000000</v>
      </c>
      <c r="Y218" s="12">
        <v>64.400000000000006</v>
      </c>
      <c r="Z218" s="12">
        <v>0.01</v>
      </c>
    </row>
    <row r="219" spans="1:26" ht="15" thickBot="1" x14ac:dyDescent="0.35">
      <c r="A219" s="11" t="s">
        <v>114</v>
      </c>
      <c r="B219" s="12">
        <v>46</v>
      </c>
      <c r="C219" s="12">
        <v>500026.1</v>
      </c>
      <c r="D219" s="12">
        <v>45</v>
      </c>
      <c r="E219" s="12">
        <v>499908.6</v>
      </c>
      <c r="F219" s="12">
        <v>1000025.7</v>
      </c>
      <c r="G219" s="12">
        <v>1000000</v>
      </c>
      <c r="H219" s="12">
        <v>-25.7</v>
      </c>
      <c r="I219" s="12">
        <v>0</v>
      </c>
      <c r="R219" s="11" t="s">
        <v>114</v>
      </c>
      <c r="S219" s="12">
        <v>13.5</v>
      </c>
      <c r="T219" s="12">
        <v>22</v>
      </c>
      <c r="U219" s="12">
        <v>499908.3</v>
      </c>
      <c r="V219" s="12">
        <v>500029.8</v>
      </c>
      <c r="W219" s="12">
        <v>999973.6</v>
      </c>
      <c r="X219" s="12">
        <v>1000000</v>
      </c>
      <c r="Y219" s="12">
        <v>26.4</v>
      </c>
      <c r="Z219" s="12">
        <v>0</v>
      </c>
    </row>
    <row r="220" spans="1:26" ht="15" thickBot="1" x14ac:dyDescent="0.35">
      <c r="A220" s="11" t="s">
        <v>115</v>
      </c>
      <c r="B220" s="12">
        <v>59.5</v>
      </c>
      <c r="C220" s="12">
        <v>500046.1</v>
      </c>
      <c r="D220" s="12">
        <v>28</v>
      </c>
      <c r="E220" s="12">
        <v>499912.6</v>
      </c>
      <c r="F220" s="12">
        <v>1000046.2</v>
      </c>
      <c r="G220" s="12">
        <v>1000000</v>
      </c>
      <c r="H220" s="12">
        <v>-46.2</v>
      </c>
      <c r="I220" s="12">
        <v>0</v>
      </c>
      <c r="R220" s="11" t="s">
        <v>115</v>
      </c>
      <c r="S220" s="12">
        <v>0</v>
      </c>
      <c r="T220" s="12">
        <v>2</v>
      </c>
      <c r="U220" s="12">
        <v>499925.3</v>
      </c>
      <c r="V220" s="12">
        <v>500027.8</v>
      </c>
      <c r="W220" s="12">
        <v>999955.1</v>
      </c>
      <c r="X220" s="12">
        <v>1000000</v>
      </c>
      <c r="Y220" s="12">
        <v>44.9</v>
      </c>
      <c r="Z220" s="12">
        <v>0</v>
      </c>
    </row>
    <row r="221" spans="1:26" ht="15" thickBot="1" x14ac:dyDescent="0.35">
      <c r="A221" s="11" t="s">
        <v>116</v>
      </c>
      <c r="B221" s="12">
        <v>49</v>
      </c>
      <c r="C221" s="12">
        <v>500038.1</v>
      </c>
      <c r="D221" s="12">
        <v>55</v>
      </c>
      <c r="E221" s="12">
        <v>499917.6</v>
      </c>
      <c r="F221" s="12">
        <v>1000059.7</v>
      </c>
      <c r="G221" s="12">
        <v>1000000</v>
      </c>
      <c r="H221" s="12">
        <v>-59.7</v>
      </c>
      <c r="I221" s="12">
        <v>-0.01</v>
      </c>
      <c r="R221" s="11" t="s">
        <v>116</v>
      </c>
      <c r="S221" s="12">
        <v>10.5</v>
      </c>
      <c r="T221" s="12">
        <v>8</v>
      </c>
      <c r="U221" s="12">
        <v>499898.3</v>
      </c>
      <c r="V221" s="12">
        <v>500020.3</v>
      </c>
      <c r="W221" s="12">
        <v>999937.1</v>
      </c>
      <c r="X221" s="12">
        <v>1000000</v>
      </c>
      <c r="Y221" s="12">
        <v>62.9</v>
      </c>
      <c r="Z221" s="12">
        <v>0.01</v>
      </c>
    </row>
    <row r="222" spans="1:26" ht="15" thickBot="1" x14ac:dyDescent="0.35">
      <c r="A222" s="11" t="s">
        <v>117</v>
      </c>
      <c r="B222" s="12">
        <v>56.5</v>
      </c>
      <c r="C222" s="12">
        <v>500039.6</v>
      </c>
      <c r="D222" s="12">
        <v>28</v>
      </c>
      <c r="E222" s="12">
        <v>499898.6</v>
      </c>
      <c r="F222" s="12">
        <v>1000022.7</v>
      </c>
      <c r="G222" s="12">
        <v>1000000</v>
      </c>
      <c r="H222" s="12">
        <v>-22.7</v>
      </c>
      <c r="I222" s="12">
        <v>0</v>
      </c>
      <c r="R222" s="11" t="s">
        <v>117</v>
      </c>
      <c r="S222" s="12">
        <v>3</v>
      </c>
      <c r="T222" s="12">
        <v>5</v>
      </c>
      <c r="U222" s="12">
        <v>499925.3</v>
      </c>
      <c r="V222" s="12">
        <v>500039.8</v>
      </c>
      <c r="W222" s="12">
        <v>999973.1</v>
      </c>
      <c r="X222" s="12">
        <v>1000000</v>
      </c>
      <c r="Y222" s="12">
        <v>26.9</v>
      </c>
      <c r="Z222" s="12">
        <v>0</v>
      </c>
    </row>
    <row r="223" spans="1:26" ht="15" thickBot="1" x14ac:dyDescent="0.35">
      <c r="A223" s="11" t="s">
        <v>118</v>
      </c>
      <c r="B223" s="12">
        <v>33</v>
      </c>
      <c r="C223" s="12">
        <v>500008.1</v>
      </c>
      <c r="D223" s="12">
        <v>15</v>
      </c>
      <c r="E223" s="12">
        <v>499889.6</v>
      </c>
      <c r="F223" s="12">
        <v>999945.8</v>
      </c>
      <c r="G223" s="12">
        <v>1000000</v>
      </c>
      <c r="H223" s="12">
        <v>54.2</v>
      </c>
      <c r="I223" s="12">
        <v>0.01</v>
      </c>
      <c r="R223" s="11" t="s">
        <v>118</v>
      </c>
      <c r="S223" s="12">
        <v>26.5</v>
      </c>
      <c r="T223" s="12">
        <v>38</v>
      </c>
      <c r="U223" s="12">
        <v>499938.3</v>
      </c>
      <c r="V223" s="12">
        <v>500049.3</v>
      </c>
      <c r="W223" s="12">
        <v>1000052.1</v>
      </c>
      <c r="X223" s="12">
        <v>1000000</v>
      </c>
      <c r="Y223" s="12">
        <v>-52.1</v>
      </c>
      <c r="Z223" s="12">
        <v>-0.01</v>
      </c>
    </row>
    <row r="224" spans="1:26" ht="15" thickBot="1" x14ac:dyDescent="0.35">
      <c r="A224" s="11" t="s">
        <v>119</v>
      </c>
      <c r="B224" s="12">
        <v>43</v>
      </c>
      <c r="C224" s="12">
        <v>500035.6</v>
      </c>
      <c r="D224" s="12">
        <v>51</v>
      </c>
      <c r="E224" s="12">
        <v>499929.59999999998</v>
      </c>
      <c r="F224" s="12">
        <v>1000059.2</v>
      </c>
      <c r="G224" s="12">
        <v>1000000</v>
      </c>
      <c r="H224" s="12">
        <v>-59.2</v>
      </c>
      <c r="I224" s="12">
        <v>-0.01</v>
      </c>
      <c r="R224" s="11" t="s">
        <v>119</v>
      </c>
      <c r="S224" s="12">
        <v>16.5</v>
      </c>
      <c r="T224" s="12">
        <v>13</v>
      </c>
      <c r="U224" s="12">
        <v>499902.3</v>
      </c>
      <c r="V224" s="12">
        <v>500010.8</v>
      </c>
      <c r="W224" s="12">
        <v>999942.6</v>
      </c>
      <c r="X224" s="12">
        <v>1000000</v>
      </c>
      <c r="Y224" s="12">
        <v>57.4</v>
      </c>
      <c r="Z224" s="12">
        <v>0.01</v>
      </c>
    </row>
    <row r="225" spans="1:26" ht="15" thickBot="1" x14ac:dyDescent="0.35">
      <c r="A225" s="11" t="s">
        <v>120</v>
      </c>
      <c r="B225" s="12">
        <v>33</v>
      </c>
      <c r="C225" s="12">
        <v>500015.1</v>
      </c>
      <c r="D225" s="12">
        <v>7</v>
      </c>
      <c r="E225" s="12">
        <v>499901.6</v>
      </c>
      <c r="F225" s="12">
        <v>999956.8</v>
      </c>
      <c r="G225" s="12">
        <v>1000000</v>
      </c>
      <c r="H225" s="12">
        <v>43.2</v>
      </c>
      <c r="I225" s="12">
        <v>0</v>
      </c>
      <c r="R225" s="11" t="s">
        <v>120</v>
      </c>
      <c r="S225" s="12">
        <v>26.5</v>
      </c>
      <c r="T225" s="12">
        <v>34</v>
      </c>
      <c r="U225" s="12">
        <v>499946.3</v>
      </c>
      <c r="V225" s="12">
        <v>500038.3</v>
      </c>
      <c r="W225" s="12">
        <v>1000045.1</v>
      </c>
      <c r="X225" s="12">
        <v>1000000</v>
      </c>
      <c r="Y225" s="12">
        <v>-45.1</v>
      </c>
      <c r="Z225" s="12">
        <v>0</v>
      </c>
    </row>
    <row r="226" spans="1:26" ht="15" thickBot="1" x14ac:dyDescent="0.35">
      <c r="A226" s="11" t="s">
        <v>121</v>
      </c>
      <c r="B226" s="12">
        <v>27</v>
      </c>
      <c r="C226" s="12">
        <v>499998.1</v>
      </c>
      <c r="D226" s="12">
        <v>57</v>
      </c>
      <c r="E226" s="12">
        <v>499905.6</v>
      </c>
      <c r="F226" s="12">
        <v>999987.8</v>
      </c>
      <c r="G226" s="12">
        <v>1000000</v>
      </c>
      <c r="H226" s="12">
        <v>12.2</v>
      </c>
      <c r="I226" s="12">
        <v>0</v>
      </c>
      <c r="R226" s="11" t="s">
        <v>121</v>
      </c>
      <c r="S226" s="12">
        <v>32.5</v>
      </c>
      <c r="T226" s="12">
        <v>48</v>
      </c>
      <c r="U226" s="12">
        <v>499896.3</v>
      </c>
      <c r="V226" s="12">
        <v>500036.3</v>
      </c>
      <c r="W226" s="12">
        <v>1000013.1</v>
      </c>
      <c r="X226" s="12">
        <v>1000000</v>
      </c>
      <c r="Y226" s="12">
        <v>-13.1</v>
      </c>
      <c r="Z226" s="12">
        <v>0</v>
      </c>
    </row>
    <row r="227" spans="1:26" ht="15" thickBot="1" x14ac:dyDescent="0.35">
      <c r="A227" s="11" t="s">
        <v>122</v>
      </c>
      <c r="B227" s="12">
        <v>22</v>
      </c>
      <c r="C227" s="12">
        <v>500009.6</v>
      </c>
      <c r="D227" s="12">
        <v>28</v>
      </c>
      <c r="E227" s="12">
        <v>499916.6</v>
      </c>
      <c r="F227" s="12">
        <v>999976.3</v>
      </c>
      <c r="G227" s="12">
        <v>1000000</v>
      </c>
      <c r="H227" s="12">
        <v>23.7</v>
      </c>
      <c r="I227" s="12">
        <v>0</v>
      </c>
      <c r="R227" s="11" t="s">
        <v>122</v>
      </c>
      <c r="S227" s="12">
        <v>37.5</v>
      </c>
      <c r="T227" s="12">
        <v>35</v>
      </c>
      <c r="U227" s="12">
        <v>499925.3</v>
      </c>
      <c r="V227" s="12">
        <v>500025.8</v>
      </c>
      <c r="W227" s="12">
        <v>1000023.6</v>
      </c>
      <c r="X227" s="12">
        <v>1000000</v>
      </c>
      <c r="Y227" s="12">
        <v>-23.6</v>
      </c>
      <c r="Z227" s="12">
        <v>0</v>
      </c>
    </row>
    <row r="228" spans="1:26" ht="15" thickBot="1" x14ac:dyDescent="0.35">
      <c r="A228" s="11" t="s">
        <v>123</v>
      </c>
      <c r="B228" s="12">
        <v>27</v>
      </c>
      <c r="C228" s="12">
        <v>500018.1</v>
      </c>
      <c r="D228" s="12">
        <v>45</v>
      </c>
      <c r="E228" s="12">
        <v>499923.6</v>
      </c>
      <c r="F228" s="12">
        <v>1000013.8</v>
      </c>
      <c r="G228" s="12">
        <v>1000000</v>
      </c>
      <c r="H228" s="12">
        <v>-13.8</v>
      </c>
      <c r="I228" s="12">
        <v>0</v>
      </c>
      <c r="R228" s="11" t="s">
        <v>123</v>
      </c>
      <c r="S228" s="12">
        <v>32.5</v>
      </c>
      <c r="T228" s="12">
        <v>28</v>
      </c>
      <c r="U228" s="12">
        <v>499908.3</v>
      </c>
      <c r="V228" s="12">
        <v>500016.8</v>
      </c>
      <c r="W228" s="12">
        <v>999985.6</v>
      </c>
      <c r="X228" s="12">
        <v>1000000</v>
      </c>
      <c r="Y228" s="12">
        <v>14.4</v>
      </c>
      <c r="Z228" s="12">
        <v>0</v>
      </c>
    </row>
    <row r="229" spans="1:26" ht="15" thickBot="1" x14ac:dyDescent="0.35">
      <c r="A229" s="11" t="s">
        <v>124</v>
      </c>
      <c r="B229" s="12">
        <v>3</v>
      </c>
      <c r="C229" s="12">
        <v>499990.6</v>
      </c>
      <c r="D229" s="12">
        <v>7</v>
      </c>
      <c r="E229" s="12">
        <v>500015.6</v>
      </c>
      <c r="F229" s="12">
        <v>1000016.2</v>
      </c>
      <c r="G229" s="12">
        <v>1000000</v>
      </c>
      <c r="H229" s="12">
        <v>-16.2</v>
      </c>
      <c r="I229" s="12">
        <v>0</v>
      </c>
      <c r="R229" s="11" t="s">
        <v>124</v>
      </c>
      <c r="S229" s="12">
        <v>56.5</v>
      </c>
      <c r="T229" s="12">
        <v>56</v>
      </c>
      <c r="U229" s="12">
        <v>499946.3</v>
      </c>
      <c r="V229" s="12">
        <v>499924.8</v>
      </c>
      <c r="W229" s="12">
        <v>999983.6</v>
      </c>
      <c r="X229" s="12">
        <v>1000000</v>
      </c>
      <c r="Y229" s="12">
        <v>16.399999999999999</v>
      </c>
      <c r="Z229" s="12">
        <v>0</v>
      </c>
    </row>
    <row r="230" spans="1:26" ht="15" thickBot="1" x14ac:dyDescent="0.35">
      <c r="A230" s="11" t="s">
        <v>125</v>
      </c>
      <c r="B230" s="12">
        <v>27</v>
      </c>
      <c r="C230" s="12">
        <v>500006.6</v>
      </c>
      <c r="D230" s="12">
        <v>15</v>
      </c>
      <c r="E230" s="12">
        <v>499893.6</v>
      </c>
      <c r="F230" s="12">
        <v>999942.3</v>
      </c>
      <c r="G230" s="12">
        <v>1000000</v>
      </c>
      <c r="H230" s="12">
        <v>57.7</v>
      </c>
      <c r="I230" s="12">
        <v>0.01</v>
      </c>
      <c r="R230" s="11" t="s">
        <v>125</v>
      </c>
      <c r="S230" s="12">
        <v>32.5</v>
      </c>
      <c r="T230" s="12">
        <v>41</v>
      </c>
      <c r="U230" s="12">
        <v>499938.3</v>
      </c>
      <c r="V230" s="12">
        <v>500047.3</v>
      </c>
      <c r="W230" s="12">
        <v>1000059.1</v>
      </c>
      <c r="X230" s="12">
        <v>1000000</v>
      </c>
      <c r="Y230" s="12">
        <v>-59.1</v>
      </c>
      <c r="Z230" s="12">
        <v>-0.01</v>
      </c>
    </row>
    <row r="231" spans="1:26" ht="15" thickBot="1" x14ac:dyDescent="0.35">
      <c r="A231" s="11" t="s">
        <v>126</v>
      </c>
      <c r="B231" s="12">
        <v>18</v>
      </c>
      <c r="C231" s="12">
        <v>500005.1</v>
      </c>
      <c r="D231" s="12">
        <v>28</v>
      </c>
      <c r="E231" s="12">
        <v>499900.6</v>
      </c>
      <c r="F231" s="12">
        <v>999951.8</v>
      </c>
      <c r="G231" s="12">
        <v>1000000</v>
      </c>
      <c r="H231" s="12">
        <v>48.2</v>
      </c>
      <c r="I231" s="12">
        <v>0</v>
      </c>
      <c r="R231" s="11" t="s">
        <v>126</v>
      </c>
      <c r="S231" s="12">
        <v>41.5</v>
      </c>
      <c r="T231" s="12">
        <v>44</v>
      </c>
      <c r="U231" s="12">
        <v>499925.3</v>
      </c>
      <c r="V231" s="12">
        <v>500038.8</v>
      </c>
      <c r="W231" s="12">
        <v>1000049.6</v>
      </c>
      <c r="X231" s="12">
        <v>1000000</v>
      </c>
      <c r="Y231" s="12">
        <v>-49.6</v>
      </c>
      <c r="Z231" s="12">
        <v>0</v>
      </c>
    </row>
    <row r="232" spans="1:26" ht="15" thickBot="1" x14ac:dyDescent="0.35">
      <c r="A232" s="11" t="s">
        <v>127</v>
      </c>
      <c r="B232" s="12">
        <v>59.5</v>
      </c>
      <c r="C232" s="12">
        <v>500029.1</v>
      </c>
      <c r="D232" s="12">
        <v>51</v>
      </c>
      <c r="E232" s="12">
        <v>499887.6</v>
      </c>
      <c r="F232" s="12">
        <v>1000027.2</v>
      </c>
      <c r="G232" s="12">
        <v>1000000</v>
      </c>
      <c r="H232" s="12">
        <v>-27.2</v>
      </c>
      <c r="I232" s="12">
        <v>0</v>
      </c>
      <c r="R232" s="11" t="s">
        <v>127</v>
      </c>
      <c r="S232" s="12">
        <v>0</v>
      </c>
      <c r="T232" s="12">
        <v>16</v>
      </c>
      <c r="U232" s="12">
        <v>499902.3</v>
      </c>
      <c r="V232" s="12">
        <v>500050.3</v>
      </c>
      <c r="W232" s="12">
        <v>999968.6</v>
      </c>
      <c r="X232" s="12">
        <v>1000000</v>
      </c>
      <c r="Y232" s="12">
        <v>31.4</v>
      </c>
      <c r="Z232" s="12">
        <v>0</v>
      </c>
    </row>
    <row r="233" spans="1:26" ht="15" thickBot="1" x14ac:dyDescent="0.35">
      <c r="A233" s="11" t="s">
        <v>128</v>
      </c>
      <c r="B233" s="12">
        <v>38</v>
      </c>
      <c r="C233" s="12">
        <v>500038.1</v>
      </c>
      <c r="D233" s="12">
        <v>15</v>
      </c>
      <c r="E233" s="12">
        <v>499968.6</v>
      </c>
      <c r="F233" s="12">
        <v>1000059.7</v>
      </c>
      <c r="G233" s="12">
        <v>1000000</v>
      </c>
      <c r="H233" s="12">
        <v>-59.7</v>
      </c>
      <c r="I233" s="12">
        <v>-0.01</v>
      </c>
      <c r="R233" s="11" t="s">
        <v>128</v>
      </c>
      <c r="S233" s="12">
        <v>21.5</v>
      </c>
      <c r="T233" s="12">
        <v>8</v>
      </c>
      <c r="U233" s="12">
        <v>499938.3</v>
      </c>
      <c r="V233" s="12">
        <v>499971.8</v>
      </c>
      <c r="W233" s="12">
        <v>999939.6</v>
      </c>
      <c r="X233" s="12">
        <v>1000000</v>
      </c>
      <c r="Y233" s="12">
        <v>60.4</v>
      </c>
      <c r="Z233" s="12">
        <v>0.01</v>
      </c>
    </row>
    <row r="234" spans="1:26" ht="15" thickBot="1" x14ac:dyDescent="0.35">
      <c r="A234" s="11" t="s">
        <v>129</v>
      </c>
      <c r="B234" s="12">
        <v>13</v>
      </c>
      <c r="C234" s="12">
        <v>500005.6</v>
      </c>
      <c r="D234" s="12">
        <v>7</v>
      </c>
      <c r="E234" s="12">
        <v>499905.6</v>
      </c>
      <c r="F234" s="12">
        <v>999931.3</v>
      </c>
      <c r="G234" s="12">
        <v>1000000</v>
      </c>
      <c r="H234" s="12">
        <v>68.7</v>
      </c>
      <c r="I234" s="12">
        <v>0.01</v>
      </c>
      <c r="R234" s="11" t="s">
        <v>129</v>
      </c>
      <c r="S234" s="12">
        <v>46.5</v>
      </c>
      <c r="T234" s="12">
        <v>43</v>
      </c>
      <c r="U234" s="12">
        <v>499946.3</v>
      </c>
      <c r="V234" s="12">
        <v>500036.3</v>
      </c>
      <c r="W234" s="12">
        <v>1000072.1</v>
      </c>
      <c r="X234" s="12">
        <v>1000000</v>
      </c>
      <c r="Y234" s="12">
        <v>-72.099999999999994</v>
      </c>
      <c r="Z234" s="12">
        <v>-0.01</v>
      </c>
    </row>
    <row r="235" spans="1:26" ht="15" thickBot="1" x14ac:dyDescent="0.35">
      <c r="A235" s="11" t="s">
        <v>130</v>
      </c>
      <c r="B235" s="12">
        <v>18</v>
      </c>
      <c r="C235" s="12">
        <v>500016.6</v>
      </c>
      <c r="D235" s="12">
        <v>47</v>
      </c>
      <c r="E235" s="12">
        <v>499938.1</v>
      </c>
      <c r="F235" s="12">
        <v>1000019.7</v>
      </c>
      <c r="G235" s="12">
        <v>1000000</v>
      </c>
      <c r="H235" s="12">
        <v>-19.7</v>
      </c>
      <c r="I235" s="12">
        <v>0</v>
      </c>
      <c r="R235" s="11" t="s">
        <v>130</v>
      </c>
      <c r="S235" s="12">
        <v>41.5</v>
      </c>
      <c r="T235" s="12">
        <v>31</v>
      </c>
      <c r="U235" s="12">
        <v>499906.3</v>
      </c>
      <c r="V235" s="12">
        <v>500002.3</v>
      </c>
      <c r="W235" s="12">
        <v>999981.1</v>
      </c>
      <c r="X235" s="12">
        <v>1000000</v>
      </c>
      <c r="Y235" s="12">
        <v>18.899999999999999</v>
      </c>
      <c r="Z235" s="12">
        <v>0</v>
      </c>
    </row>
    <row r="236" spans="1:26" ht="15" thickBot="1" x14ac:dyDescent="0.35">
      <c r="A236" s="11" t="s">
        <v>131</v>
      </c>
      <c r="B236" s="12">
        <v>18</v>
      </c>
      <c r="C236" s="12">
        <v>499998.1</v>
      </c>
      <c r="D236" s="12">
        <v>36</v>
      </c>
      <c r="E236" s="12">
        <v>499897.59999999998</v>
      </c>
      <c r="F236" s="12">
        <v>999949.8</v>
      </c>
      <c r="G236" s="12">
        <v>1000000</v>
      </c>
      <c r="H236" s="12">
        <v>50.2</v>
      </c>
      <c r="I236" s="12">
        <v>0.01</v>
      </c>
      <c r="R236" s="11" t="s">
        <v>131</v>
      </c>
      <c r="S236" s="12">
        <v>41.5</v>
      </c>
      <c r="T236" s="12">
        <v>48</v>
      </c>
      <c r="U236" s="12">
        <v>499917.3</v>
      </c>
      <c r="V236" s="12">
        <v>500040.3</v>
      </c>
      <c r="W236" s="12">
        <v>1000047.1</v>
      </c>
      <c r="X236" s="12">
        <v>1000000</v>
      </c>
      <c r="Y236" s="12">
        <v>-47.1</v>
      </c>
      <c r="Z236" s="12">
        <v>0</v>
      </c>
    </row>
    <row r="237" spans="1:26" ht="15" thickBot="1" x14ac:dyDescent="0.35">
      <c r="A237" s="11" t="s">
        <v>132</v>
      </c>
      <c r="B237" s="12">
        <v>12</v>
      </c>
      <c r="C237" s="12">
        <v>500009.1</v>
      </c>
      <c r="D237" s="12">
        <v>45</v>
      </c>
      <c r="E237" s="12">
        <v>499940.1</v>
      </c>
      <c r="F237" s="12">
        <v>1000006.3</v>
      </c>
      <c r="G237" s="12">
        <v>1000000</v>
      </c>
      <c r="H237" s="12">
        <v>-6.3</v>
      </c>
      <c r="I237" s="12">
        <v>0</v>
      </c>
      <c r="R237" s="11" t="s">
        <v>132</v>
      </c>
      <c r="S237" s="12">
        <v>47.5</v>
      </c>
      <c r="T237" s="12">
        <v>36</v>
      </c>
      <c r="U237" s="12">
        <v>499908.3</v>
      </c>
      <c r="V237" s="12">
        <v>500000.3</v>
      </c>
      <c r="W237" s="12">
        <v>999992.1</v>
      </c>
      <c r="X237" s="12">
        <v>1000000</v>
      </c>
      <c r="Y237" s="12">
        <v>7.9</v>
      </c>
      <c r="Z237" s="12">
        <v>0</v>
      </c>
    </row>
    <row r="238" spans="1:26" ht="15" thickBot="1" x14ac:dyDescent="0.35">
      <c r="A238" s="11" t="s">
        <v>133</v>
      </c>
      <c r="B238" s="12">
        <v>3</v>
      </c>
      <c r="C238" s="12">
        <v>499988.6</v>
      </c>
      <c r="D238" s="12">
        <v>7</v>
      </c>
      <c r="E238" s="12">
        <v>499905.6</v>
      </c>
      <c r="F238" s="12">
        <v>999904.3</v>
      </c>
      <c r="G238" s="12">
        <v>1000000</v>
      </c>
      <c r="H238" s="12">
        <v>95.7</v>
      </c>
      <c r="I238" s="12">
        <v>0.01</v>
      </c>
      <c r="R238" s="11" t="s">
        <v>133</v>
      </c>
      <c r="S238" s="12">
        <v>56.5</v>
      </c>
      <c r="T238" s="12">
        <v>58</v>
      </c>
      <c r="U238" s="12">
        <v>499946.3</v>
      </c>
      <c r="V238" s="12">
        <v>500036.3</v>
      </c>
      <c r="W238" s="12">
        <v>1000097.1</v>
      </c>
      <c r="X238" s="12">
        <v>1000000</v>
      </c>
      <c r="Y238" s="12">
        <v>-97.1</v>
      </c>
      <c r="Z238" s="12">
        <v>-0.01</v>
      </c>
    </row>
    <row r="239" spans="1:26" ht="15" thickBot="1" x14ac:dyDescent="0.35">
      <c r="A239" s="11" t="s">
        <v>134</v>
      </c>
      <c r="B239" s="12">
        <v>48</v>
      </c>
      <c r="C239" s="12">
        <v>500027.6</v>
      </c>
      <c r="D239" s="12">
        <v>36</v>
      </c>
      <c r="E239" s="12">
        <v>499905.6</v>
      </c>
      <c r="F239" s="12">
        <v>1000017.2</v>
      </c>
      <c r="G239" s="12">
        <v>1000000</v>
      </c>
      <c r="H239" s="12">
        <v>-17.2</v>
      </c>
      <c r="I239" s="12">
        <v>0</v>
      </c>
      <c r="R239" s="11" t="s">
        <v>134</v>
      </c>
      <c r="S239" s="12">
        <v>11.5</v>
      </c>
      <c r="T239" s="12">
        <v>19</v>
      </c>
      <c r="U239" s="12">
        <v>499917.3</v>
      </c>
      <c r="V239" s="12">
        <v>500036.3</v>
      </c>
      <c r="W239" s="12">
        <v>999984.1</v>
      </c>
      <c r="X239" s="12">
        <v>1000000</v>
      </c>
      <c r="Y239" s="12">
        <v>15.9</v>
      </c>
      <c r="Z239" s="12">
        <v>0</v>
      </c>
    </row>
    <row r="240" spans="1:26" ht="15" thickBot="1" x14ac:dyDescent="0.35">
      <c r="A240" s="11" t="s">
        <v>135</v>
      </c>
      <c r="B240" s="12">
        <v>39</v>
      </c>
      <c r="C240" s="12">
        <v>500029.6</v>
      </c>
      <c r="D240" s="12">
        <v>55</v>
      </c>
      <c r="E240" s="12">
        <v>499943.1</v>
      </c>
      <c r="F240" s="12">
        <v>1000066.7</v>
      </c>
      <c r="G240" s="12">
        <v>1000000</v>
      </c>
      <c r="H240" s="12">
        <v>-66.7</v>
      </c>
      <c r="I240" s="12">
        <v>-0.01</v>
      </c>
      <c r="R240" s="11" t="s">
        <v>135</v>
      </c>
      <c r="S240" s="12">
        <v>20.5</v>
      </c>
      <c r="T240" s="12">
        <v>15</v>
      </c>
      <c r="U240" s="12">
        <v>499898.3</v>
      </c>
      <c r="V240" s="12">
        <v>499997.3</v>
      </c>
      <c r="W240" s="12">
        <v>999931.1</v>
      </c>
      <c r="X240" s="12">
        <v>1000000</v>
      </c>
      <c r="Y240" s="12">
        <v>68.900000000000006</v>
      </c>
      <c r="Z240" s="12">
        <v>0.01</v>
      </c>
    </row>
    <row r="241" spans="1:26" ht="15" thickBot="1" x14ac:dyDescent="0.35">
      <c r="A241" s="11" t="s">
        <v>136</v>
      </c>
      <c r="B241" s="12">
        <v>18</v>
      </c>
      <c r="C241" s="12">
        <v>500019.6</v>
      </c>
      <c r="D241" s="12">
        <v>28</v>
      </c>
      <c r="E241" s="12">
        <v>499943.1</v>
      </c>
      <c r="F241" s="12">
        <v>1000008.8</v>
      </c>
      <c r="G241" s="12">
        <v>1000000</v>
      </c>
      <c r="H241" s="12">
        <v>-8.8000000000000007</v>
      </c>
      <c r="I241" s="12">
        <v>0</v>
      </c>
      <c r="R241" s="11" t="s">
        <v>136</v>
      </c>
      <c r="S241" s="12">
        <v>41.5</v>
      </c>
      <c r="T241" s="12">
        <v>25</v>
      </c>
      <c r="U241" s="12">
        <v>499925.3</v>
      </c>
      <c r="V241" s="12">
        <v>499997.3</v>
      </c>
      <c r="W241" s="12">
        <v>999989.1</v>
      </c>
      <c r="X241" s="12">
        <v>1000000</v>
      </c>
      <c r="Y241" s="12">
        <v>10.9</v>
      </c>
      <c r="Z241" s="12">
        <v>0</v>
      </c>
    </row>
    <row r="242" spans="1:26" ht="15" thickBot="1" x14ac:dyDescent="0.35">
      <c r="A242" s="11" t="s">
        <v>137</v>
      </c>
      <c r="B242" s="12">
        <v>35</v>
      </c>
      <c r="C242" s="12">
        <v>500019.6</v>
      </c>
      <c r="D242" s="12">
        <v>51</v>
      </c>
      <c r="E242" s="12">
        <v>499921.6</v>
      </c>
      <c r="F242" s="12">
        <v>1000027.2</v>
      </c>
      <c r="G242" s="12">
        <v>1000000</v>
      </c>
      <c r="H242" s="12">
        <v>-27.2</v>
      </c>
      <c r="I242" s="12">
        <v>0</v>
      </c>
      <c r="R242" s="11" t="s">
        <v>137</v>
      </c>
      <c r="S242" s="12">
        <v>24.5</v>
      </c>
      <c r="T242" s="12">
        <v>25</v>
      </c>
      <c r="U242" s="12">
        <v>499902.3</v>
      </c>
      <c r="V242" s="12">
        <v>500018.3</v>
      </c>
      <c r="W242" s="12">
        <v>999970.1</v>
      </c>
      <c r="X242" s="12">
        <v>1000000</v>
      </c>
      <c r="Y242" s="12">
        <v>29.9</v>
      </c>
      <c r="Z242" s="12">
        <v>0</v>
      </c>
    </row>
    <row r="243" spans="1:26" ht="15" thickBot="1" x14ac:dyDescent="0.35">
      <c r="A243" s="11" t="s">
        <v>138</v>
      </c>
      <c r="B243" s="12">
        <v>48</v>
      </c>
      <c r="C243" s="12">
        <v>500026.6</v>
      </c>
      <c r="D243" s="12">
        <v>36</v>
      </c>
      <c r="E243" s="12">
        <v>499899.6</v>
      </c>
      <c r="F243" s="12">
        <v>1000010.3</v>
      </c>
      <c r="G243" s="12">
        <v>1000000</v>
      </c>
      <c r="H243" s="12">
        <v>-10.3</v>
      </c>
      <c r="I243" s="12">
        <v>0</v>
      </c>
      <c r="R243" s="11" t="s">
        <v>138</v>
      </c>
      <c r="S243" s="12">
        <v>11.5</v>
      </c>
      <c r="T243" s="12">
        <v>21</v>
      </c>
      <c r="U243" s="12">
        <v>499917.3</v>
      </c>
      <c r="V243" s="12">
        <v>500039.3</v>
      </c>
      <c r="W243" s="12">
        <v>999989.1</v>
      </c>
      <c r="X243" s="12">
        <v>1000000</v>
      </c>
      <c r="Y243" s="12">
        <v>10.9</v>
      </c>
      <c r="Z243" s="12">
        <v>0</v>
      </c>
    </row>
    <row r="244" spans="1:26" ht="15" thickBot="1" x14ac:dyDescent="0.35">
      <c r="A244" s="11" t="s">
        <v>139</v>
      </c>
      <c r="B244" s="12">
        <v>7</v>
      </c>
      <c r="C244" s="12">
        <v>499995.6</v>
      </c>
      <c r="D244" s="12">
        <v>28</v>
      </c>
      <c r="E244" s="12">
        <v>499919.6</v>
      </c>
      <c r="F244" s="12">
        <v>999950.3</v>
      </c>
      <c r="G244" s="12">
        <v>1000000</v>
      </c>
      <c r="H244" s="12">
        <v>49.7</v>
      </c>
      <c r="I244" s="12">
        <v>0</v>
      </c>
      <c r="R244" s="11" t="s">
        <v>139</v>
      </c>
      <c r="S244" s="12">
        <v>52.5</v>
      </c>
      <c r="T244" s="12">
        <v>51</v>
      </c>
      <c r="U244" s="12">
        <v>499925.3</v>
      </c>
      <c r="V244" s="12">
        <v>500019.3</v>
      </c>
      <c r="W244" s="12">
        <v>1000048.1</v>
      </c>
      <c r="X244" s="12">
        <v>1000000</v>
      </c>
      <c r="Y244" s="12">
        <v>-48.1</v>
      </c>
      <c r="Z244" s="12">
        <v>0</v>
      </c>
    </row>
    <row r="245" spans="1:26" ht="15" thickBot="1" x14ac:dyDescent="0.35">
      <c r="A245" s="11" t="s">
        <v>140</v>
      </c>
      <c r="B245" s="12">
        <v>33</v>
      </c>
      <c r="C245" s="12">
        <v>500018.6</v>
      </c>
      <c r="D245" s="12">
        <v>45</v>
      </c>
      <c r="E245" s="12">
        <v>499918.6</v>
      </c>
      <c r="F245" s="12">
        <v>1000015.2</v>
      </c>
      <c r="G245" s="12">
        <v>1000000</v>
      </c>
      <c r="H245" s="12">
        <v>-15.2</v>
      </c>
      <c r="I245" s="12">
        <v>0</v>
      </c>
      <c r="R245" s="11" t="s">
        <v>140</v>
      </c>
      <c r="S245" s="12">
        <v>26.5</v>
      </c>
      <c r="T245" s="12">
        <v>27</v>
      </c>
      <c r="U245" s="12">
        <v>499908.3</v>
      </c>
      <c r="V245" s="12">
        <v>500019.8</v>
      </c>
      <c r="W245" s="12">
        <v>999981.6</v>
      </c>
      <c r="X245" s="12">
        <v>1000000</v>
      </c>
      <c r="Y245" s="12">
        <v>18.399999999999999</v>
      </c>
      <c r="Z245" s="12">
        <v>0</v>
      </c>
    </row>
    <row r="246" spans="1:26" ht="15" thickBot="1" x14ac:dyDescent="0.35">
      <c r="A246" s="11" t="s">
        <v>141</v>
      </c>
      <c r="B246" s="12">
        <v>43</v>
      </c>
      <c r="C246" s="12">
        <v>500017.1</v>
      </c>
      <c r="D246" s="12">
        <v>36</v>
      </c>
      <c r="E246" s="12">
        <v>499890.6</v>
      </c>
      <c r="F246" s="12">
        <v>999986.8</v>
      </c>
      <c r="G246" s="12">
        <v>1000000</v>
      </c>
      <c r="H246" s="12">
        <v>13.2</v>
      </c>
      <c r="I246" s="12">
        <v>0</v>
      </c>
      <c r="R246" s="11" t="s">
        <v>141</v>
      </c>
      <c r="S246" s="12">
        <v>16.5</v>
      </c>
      <c r="T246" s="12">
        <v>30</v>
      </c>
      <c r="U246" s="12">
        <v>499917.3</v>
      </c>
      <c r="V246" s="12">
        <v>500048.8</v>
      </c>
      <c r="W246" s="12">
        <v>1000012.6</v>
      </c>
      <c r="X246" s="12">
        <v>1000000</v>
      </c>
      <c r="Y246" s="12">
        <v>-12.6</v>
      </c>
      <c r="Z246" s="12">
        <v>0</v>
      </c>
    </row>
    <row r="247" spans="1:26" ht="15" thickBot="1" x14ac:dyDescent="0.35">
      <c r="A247" s="11" t="s">
        <v>142</v>
      </c>
      <c r="B247" s="12">
        <v>27</v>
      </c>
      <c r="C247" s="12">
        <v>500005.1</v>
      </c>
      <c r="D247" s="12">
        <v>45</v>
      </c>
      <c r="E247" s="12">
        <v>499893.6</v>
      </c>
      <c r="F247" s="12">
        <v>999970.8</v>
      </c>
      <c r="G247" s="12">
        <v>1000000</v>
      </c>
      <c r="H247" s="12">
        <v>29.2</v>
      </c>
      <c r="I247" s="12">
        <v>0</v>
      </c>
      <c r="R247" s="11" t="s">
        <v>142</v>
      </c>
      <c r="S247" s="12">
        <v>32.5</v>
      </c>
      <c r="T247" s="12">
        <v>44</v>
      </c>
      <c r="U247" s="12">
        <v>499908.3</v>
      </c>
      <c r="V247" s="12">
        <v>500047.3</v>
      </c>
      <c r="W247" s="12">
        <v>1000032.1</v>
      </c>
      <c r="X247" s="12">
        <v>1000000</v>
      </c>
      <c r="Y247" s="12">
        <v>-32.1</v>
      </c>
      <c r="Z247" s="12">
        <v>0</v>
      </c>
    </row>
    <row r="248" spans="1:26" ht="15" thickBot="1" x14ac:dyDescent="0.35">
      <c r="A248" s="11" t="s">
        <v>143</v>
      </c>
      <c r="B248" s="12">
        <v>3</v>
      </c>
      <c r="C248" s="12">
        <v>499987.6</v>
      </c>
      <c r="D248" s="12">
        <v>7</v>
      </c>
      <c r="E248" s="12">
        <v>499884.6</v>
      </c>
      <c r="F248" s="12">
        <v>999882.3</v>
      </c>
      <c r="G248" s="12">
        <v>1000000</v>
      </c>
      <c r="H248" s="12">
        <v>117.7</v>
      </c>
      <c r="I248" s="12">
        <v>0.01</v>
      </c>
      <c r="R248" s="11" t="s">
        <v>143</v>
      </c>
      <c r="S248" s="12">
        <v>56.5</v>
      </c>
      <c r="T248" s="12">
        <v>59</v>
      </c>
      <c r="U248" s="12">
        <v>499946.3</v>
      </c>
      <c r="V248" s="12">
        <v>500056.8</v>
      </c>
      <c r="W248" s="12">
        <v>1000118.6</v>
      </c>
      <c r="X248" s="12">
        <v>1000000</v>
      </c>
      <c r="Y248" s="12">
        <v>-118.6</v>
      </c>
      <c r="Z248" s="12">
        <v>-0.01</v>
      </c>
    </row>
    <row r="249" spans="1:26" ht="15" thickBot="1" x14ac:dyDescent="0.35">
      <c r="A249" s="11" t="s">
        <v>144</v>
      </c>
      <c r="B249" s="12">
        <v>52</v>
      </c>
      <c r="C249" s="12">
        <v>500046.6</v>
      </c>
      <c r="D249" s="12">
        <v>58</v>
      </c>
      <c r="E249" s="12">
        <v>499932.6</v>
      </c>
      <c r="F249" s="12">
        <v>1000089.2</v>
      </c>
      <c r="G249" s="12">
        <v>1000000</v>
      </c>
      <c r="H249" s="12">
        <v>-89.2</v>
      </c>
      <c r="I249" s="12">
        <v>-0.01</v>
      </c>
      <c r="R249" s="11" t="s">
        <v>144</v>
      </c>
      <c r="S249" s="12">
        <v>7.5</v>
      </c>
      <c r="T249" s="12">
        <v>1</v>
      </c>
      <c r="U249" s="12">
        <v>499895.3</v>
      </c>
      <c r="V249" s="12">
        <v>500007.8</v>
      </c>
      <c r="W249" s="12">
        <v>999911.6</v>
      </c>
      <c r="X249" s="12">
        <v>1000000</v>
      </c>
      <c r="Y249" s="12">
        <v>88.4</v>
      </c>
      <c r="Z249" s="12">
        <v>0.01</v>
      </c>
    </row>
    <row r="250" spans="1:26" ht="15" thickBot="1" x14ac:dyDescent="0.35">
      <c r="A250" s="11" t="s">
        <v>145</v>
      </c>
      <c r="B250" s="12">
        <v>5</v>
      </c>
      <c r="C250" s="12">
        <v>499992.6</v>
      </c>
      <c r="D250" s="12">
        <v>36</v>
      </c>
      <c r="E250" s="12">
        <v>499943.1</v>
      </c>
      <c r="F250" s="12">
        <v>999976.8</v>
      </c>
      <c r="G250" s="12">
        <v>1000000</v>
      </c>
      <c r="H250" s="12">
        <v>23.2</v>
      </c>
      <c r="I250" s="12">
        <v>0</v>
      </c>
      <c r="R250" s="11" t="s">
        <v>145</v>
      </c>
      <c r="S250" s="12">
        <v>54.5</v>
      </c>
      <c r="T250" s="12">
        <v>54</v>
      </c>
      <c r="U250" s="12">
        <v>499917.3</v>
      </c>
      <c r="V250" s="12">
        <v>499997.3</v>
      </c>
      <c r="W250" s="12">
        <v>1000023.1</v>
      </c>
      <c r="X250" s="12">
        <v>1000000</v>
      </c>
      <c r="Y250" s="12">
        <v>-23.1</v>
      </c>
      <c r="Z250" s="12">
        <v>0</v>
      </c>
    </row>
    <row r="251" spans="1:26" ht="15" thickBot="1" x14ac:dyDescent="0.35">
      <c r="A251" s="11" t="s">
        <v>146</v>
      </c>
      <c r="B251" s="12">
        <v>10</v>
      </c>
      <c r="C251" s="12">
        <v>500005.1</v>
      </c>
      <c r="D251" s="12">
        <v>28</v>
      </c>
      <c r="E251" s="12">
        <v>499922.6</v>
      </c>
      <c r="F251" s="12">
        <v>999965.8</v>
      </c>
      <c r="G251" s="12">
        <v>1000000</v>
      </c>
      <c r="H251" s="12">
        <v>34.200000000000003</v>
      </c>
      <c r="I251" s="12">
        <v>0</v>
      </c>
      <c r="R251" s="11" t="s">
        <v>146</v>
      </c>
      <c r="S251" s="12">
        <v>49.5</v>
      </c>
      <c r="T251" s="12">
        <v>44</v>
      </c>
      <c r="U251" s="12">
        <v>499925.3</v>
      </c>
      <c r="V251" s="12">
        <v>500017.8</v>
      </c>
      <c r="W251" s="12">
        <v>1000036.6</v>
      </c>
      <c r="X251" s="12">
        <v>1000000</v>
      </c>
      <c r="Y251" s="12">
        <v>-36.6</v>
      </c>
      <c r="Z251" s="12">
        <v>0</v>
      </c>
    </row>
    <row r="252" spans="1:26" ht="15" thickBot="1" x14ac:dyDescent="0.35">
      <c r="A252" s="11" t="s">
        <v>147</v>
      </c>
      <c r="B252" s="12">
        <v>52</v>
      </c>
      <c r="C252" s="12">
        <v>500045.6</v>
      </c>
      <c r="D252" s="12">
        <v>36</v>
      </c>
      <c r="E252" s="12">
        <v>499920.6</v>
      </c>
      <c r="F252" s="12">
        <v>1000054.2</v>
      </c>
      <c r="G252" s="12">
        <v>1000000</v>
      </c>
      <c r="H252" s="12">
        <v>-54.2</v>
      </c>
      <c r="I252" s="12">
        <v>-0.01</v>
      </c>
      <c r="R252" s="11" t="s">
        <v>147</v>
      </c>
      <c r="S252" s="12">
        <v>7.5</v>
      </c>
      <c r="T252" s="12">
        <v>3</v>
      </c>
      <c r="U252" s="12">
        <v>499917.3</v>
      </c>
      <c r="V252" s="12">
        <v>500018.8</v>
      </c>
      <c r="W252" s="12">
        <v>999946.6</v>
      </c>
      <c r="X252" s="12">
        <v>1000000</v>
      </c>
      <c r="Y252" s="12">
        <v>53.4</v>
      </c>
      <c r="Z252" s="12">
        <v>0.01</v>
      </c>
    </row>
    <row r="253" spans="1:26" ht="15" thickBot="1" x14ac:dyDescent="0.35">
      <c r="A253" s="11" t="s">
        <v>148</v>
      </c>
      <c r="B253" s="12">
        <v>3</v>
      </c>
      <c r="C253" s="12">
        <v>499990.6</v>
      </c>
      <c r="D253" s="12">
        <v>7</v>
      </c>
      <c r="E253" s="12">
        <v>500015.6</v>
      </c>
      <c r="F253" s="12">
        <v>1000016.2</v>
      </c>
      <c r="G253" s="12">
        <v>1000000</v>
      </c>
      <c r="H253" s="12">
        <v>-16.2</v>
      </c>
      <c r="I253" s="12">
        <v>0</v>
      </c>
      <c r="R253" s="11" t="s">
        <v>148</v>
      </c>
      <c r="S253" s="12">
        <v>56.5</v>
      </c>
      <c r="T253" s="12">
        <v>56</v>
      </c>
      <c r="U253" s="12">
        <v>499946.3</v>
      </c>
      <c r="V253" s="12">
        <v>499924.8</v>
      </c>
      <c r="W253" s="12">
        <v>999983.6</v>
      </c>
      <c r="X253" s="12">
        <v>1000000</v>
      </c>
      <c r="Y253" s="12">
        <v>16.399999999999999</v>
      </c>
      <c r="Z253" s="12">
        <v>0</v>
      </c>
    </row>
    <row r="254" spans="1:26" ht="15" thickBot="1" x14ac:dyDescent="0.35"/>
    <row r="255" spans="1:26" ht="15" thickBot="1" x14ac:dyDescent="0.35">
      <c r="A255" s="13" t="s">
        <v>403</v>
      </c>
      <c r="B255" s="14">
        <v>1000181.2</v>
      </c>
      <c r="R255" s="13" t="s">
        <v>403</v>
      </c>
      <c r="S255" s="14">
        <v>1000128.6</v>
      </c>
    </row>
    <row r="256" spans="1:26" ht="15" thickBot="1" x14ac:dyDescent="0.35">
      <c r="A256" s="13" t="s">
        <v>404</v>
      </c>
      <c r="B256" s="14">
        <v>999872.2</v>
      </c>
      <c r="R256" s="13" t="s">
        <v>404</v>
      </c>
      <c r="S256" s="14">
        <v>999819.1</v>
      </c>
    </row>
    <row r="257" spans="1:19" ht="15" thickBot="1" x14ac:dyDescent="0.35">
      <c r="A257" s="13" t="s">
        <v>405</v>
      </c>
      <c r="B257" s="14">
        <v>60000000.100000001</v>
      </c>
      <c r="R257" s="13" t="s">
        <v>405</v>
      </c>
      <c r="S257" s="14">
        <v>60000002</v>
      </c>
    </row>
    <row r="258" spans="1:19" ht="15" thickBot="1" x14ac:dyDescent="0.35">
      <c r="A258" s="13" t="s">
        <v>406</v>
      </c>
      <c r="B258" s="14">
        <v>60000000</v>
      </c>
      <c r="R258" s="13" t="s">
        <v>406</v>
      </c>
      <c r="S258" s="14">
        <v>60000000</v>
      </c>
    </row>
    <row r="259" spans="1:19" ht="15" thickBot="1" x14ac:dyDescent="0.35">
      <c r="A259" s="13" t="s">
        <v>407</v>
      </c>
      <c r="B259" s="14">
        <v>0.1</v>
      </c>
      <c r="R259" s="13" t="s">
        <v>407</v>
      </c>
      <c r="S259" s="14">
        <v>2</v>
      </c>
    </row>
    <row r="260" spans="1:19" ht="15" thickBot="1" x14ac:dyDescent="0.35">
      <c r="A260" s="13" t="s">
        <v>408</v>
      </c>
      <c r="B260" s="14"/>
      <c r="R260" s="13" t="s">
        <v>408</v>
      </c>
      <c r="S260" s="14"/>
    </row>
    <row r="261" spans="1:19" ht="15" thickBot="1" x14ac:dyDescent="0.35">
      <c r="A261" s="13" t="s">
        <v>409</v>
      </c>
      <c r="B261" s="14"/>
      <c r="R261" s="13" t="s">
        <v>409</v>
      </c>
      <c r="S261" s="14"/>
    </row>
    <row r="262" spans="1:19" ht="15" thickBot="1" x14ac:dyDescent="0.35">
      <c r="A262" s="13" t="s">
        <v>410</v>
      </c>
      <c r="B262" s="14">
        <v>0</v>
      </c>
      <c r="R262" s="13" t="s">
        <v>410</v>
      </c>
      <c r="S262" s="14">
        <v>0</v>
      </c>
    </row>
    <row r="264" spans="1:19" x14ac:dyDescent="0.3">
      <c r="A264" s="15" t="s">
        <v>411</v>
      </c>
      <c r="R264" s="15" t="s">
        <v>411</v>
      </c>
    </row>
    <row r="266" spans="1:19" x14ac:dyDescent="0.3">
      <c r="A266" s="16" t="s">
        <v>412</v>
      </c>
      <c r="R266" s="16" t="s">
        <v>412</v>
      </c>
    </row>
    <row r="267" spans="1:19" x14ac:dyDescent="0.3">
      <c r="A267" s="16" t="s">
        <v>413</v>
      </c>
      <c r="R267" s="16" t="s">
        <v>589</v>
      </c>
    </row>
  </sheetData>
  <hyperlinks>
    <hyperlink ref="A264" r:id="rId1" display="https://miau.my-x.hu/myx-free/coco/test/370446920231017211103.html" xr:uid="{1E7BA15A-E720-4788-BAB6-B2DE7E66DA6B}"/>
    <hyperlink ref="R264" r:id="rId2" display="https://miau.my-x.hu/myx-free/coco/test/579229820231017211208.html" xr:uid="{B4AC3D03-E195-4C21-AA8C-6BBF17D257B6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F95F0-4184-4D4D-91E3-5BA4E1CE1D63}">
  <dimension ref="A1:Z64"/>
  <sheetViews>
    <sheetView topLeftCell="C35" zoomScale="103" workbookViewId="0">
      <selection activeCell="L5" sqref="L5:S64"/>
    </sheetView>
  </sheetViews>
  <sheetFormatPr defaultRowHeight="14.4" x14ac:dyDescent="0.3"/>
  <cols>
    <col min="2" max="2" width="26.77734375" customWidth="1"/>
    <col min="3" max="3" width="13.77734375" customWidth="1"/>
    <col min="6" max="7" width="14" customWidth="1"/>
    <col min="8" max="10" width="14.21875" customWidth="1"/>
  </cols>
  <sheetData>
    <row r="1" spans="1:26" x14ac:dyDescent="0.3">
      <c r="D1">
        <f>CORREL(D5:D64,F5:F64)</f>
        <v>0.93631682260672222</v>
      </c>
      <c r="E1">
        <f>CORREL(D5:D64,E5:E64)</f>
        <v>-6.6646589906449935E-2</v>
      </c>
    </row>
    <row r="2" spans="1:26" x14ac:dyDescent="0.3">
      <c r="A2" t="s">
        <v>598</v>
      </c>
      <c r="D2" t="s">
        <v>597</v>
      </c>
      <c r="E2" t="s">
        <v>601</v>
      </c>
      <c r="F2" t="s">
        <v>597</v>
      </c>
      <c r="G2" t="s">
        <v>601</v>
      </c>
      <c r="H2" t="s">
        <v>597</v>
      </c>
      <c r="I2" t="s">
        <v>601</v>
      </c>
      <c r="J2" t="s">
        <v>597</v>
      </c>
      <c r="Y2">
        <f>MAX(Y5:Y64)</f>
        <v>22</v>
      </c>
      <c r="Z2" t="s">
        <v>595</v>
      </c>
    </row>
    <row r="3" spans="1:26" x14ac:dyDescent="0.3">
      <c r="C3" t="s">
        <v>75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L3" t="s">
        <v>599</v>
      </c>
      <c r="N3" t="s">
        <v>599</v>
      </c>
      <c r="P3" t="s">
        <v>599</v>
      </c>
      <c r="R3" t="s">
        <v>599</v>
      </c>
      <c r="U3">
        <v>0</v>
      </c>
      <c r="X3">
        <v>1</v>
      </c>
      <c r="Y3">
        <f>MIN(Y5:Y64)</f>
        <v>-20</v>
      </c>
      <c r="Z3" t="s">
        <v>596</v>
      </c>
    </row>
    <row r="4" spans="1:26" ht="20.399999999999999" x14ac:dyDescent="0.3">
      <c r="A4" s="1" t="s">
        <v>0</v>
      </c>
      <c r="B4" s="1" t="s">
        <v>66</v>
      </c>
      <c r="C4" s="1" t="s">
        <v>1</v>
      </c>
      <c r="D4" s="1" t="s">
        <v>2</v>
      </c>
      <c r="E4" s="18" t="s">
        <v>600</v>
      </c>
      <c r="F4" s="1" t="s">
        <v>3</v>
      </c>
      <c r="G4" s="18" t="s">
        <v>602</v>
      </c>
      <c r="H4" s="1" t="s">
        <v>4</v>
      </c>
      <c r="I4" s="18" t="s">
        <v>603</v>
      </c>
      <c r="J4" s="1" t="s">
        <v>65</v>
      </c>
      <c r="L4" t="str">
        <f>D4</f>
        <v>Mérkőzés szám</v>
      </c>
      <c r="M4" t="str">
        <f t="shared" ref="M4:R4" si="0">E4</f>
        <v>sárga arány</v>
      </c>
      <c r="N4" t="str">
        <f t="shared" si="0"/>
        <v>Kiosztott sárga</v>
      </c>
      <c r="O4" t="str">
        <f t="shared" si="0"/>
        <v>kiállítás arány</v>
      </c>
      <c r="P4" t="str">
        <f t="shared" si="0"/>
        <v>Kiállítás</v>
      </c>
      <c r="Q4" t="str">
        <f t="shared" si="0"/>
        <v>kiállítás/sárgalap</v>
      </c>
      <c r="R4" t="str">
        <f t="shared" si="0"/>
        <v>Pont(sárgalap+2kiállítás)</v>
      </c>
      <c r="S4" t="s">
        <v>74</v>
      </c>
      <c r="T4" t="s">
        <v>590</v>
      </c>
      <c r="U4" t="s">
        <v>592</v>
      </c>
      <c r="V4" t="s">
        <v>591</v>
      </c>
      <c r="W4" t="s">
        <v>593</v>
      </c>
      <c r="X4" t="s">
        <v>592</v>
      </c>
      <c r="Y4" t="s">
        <v>594</v>
      </c>
    </row>
    <row r="5" spans="1:26" ht="15" thickBot="1" x14ac:dyDescent="0.35">
      <c r="A5">
        <v>1</v>
      </c>
      <c r="B5" t="s">
        <v>5</v>
      </c>
      <c r="C5" t="s">
        <v>67</v>
      </c>
      <c r="D5" s="2">
        <v>9</v>
      </c>
      <c r="E5" s="17">
        <f>F5/D5</f>
        <v>2.6666666666666665</v>
      </c>
      <c r="F5" s="3">
        <v>24</v>
      </c>
      <c r="G5" s="19">
        <f>H5/D5</f>
        <v>0.1111111111111111</v>
      </c>
      <c r="H5" s="4">
        <v>1</v>
      </c>
      <c r="I5" s="20">
        <f>H5/F5</f>
        <v>4.1666666666666664E-2</v>
      </c>
      <c r="J5" s="4">
        <v>2.89</v>
      </c>
      <c r="L5">
        <f>RANK(D5,D$5:D$64,D$3)</f>
        <v>52</v>
      </c>
      <c r="M5">
        <f t="shared" ref="M5:M64" si="1">RANK(E5,E$5:E$64,E$3)</f>
        <v>59</v>
      </c>
      <c r="N5">
        <f t="shared" ref="N5:N64" si="2">RANK(F5,F$5:F$64,F$3)</f>
        <v>54</v>
      </c>
      <c r="O5">
        <f t="shared" ref="O5:O64" si="3">RANK(G5,G$5:G$64,G$3)</f>
        <v>38</v>
      </c>
      <c r="P5">
        <f t="shared" ref="P5:P64" si="4">RANK(H5,H$5:H$64,H$3)</f>
        <v>45</v>
      </c>
      <c r="Q5">
        <f t="shared" ref="Q5:Q64" si="5">RANK(I5,I$5:I$64,I$3)</f>
        <v>26</v>
      </c>
      <c r="R5">
        <f t="shared" ref="R5:R64" si="6">RANK(J5,J$5:J$64,J$3)</f>
        <v>59</v>
      </c>
      <c r="S5">
        <v>1000000</v>
      </c>
      <c r="T5">
        <f>modell!F194</f>
        <v>999902.3</v>
      </c>
      <c r="U5">
        <f>RANK(T5,T$5:T$64,0)</f>
        <v>59</v>
      </c>
      <c r="V5" t="str">
        <f>IF(modell!H194*modell!Y194&lt;=0,"valid","invalid")</f>
        <v>valid</v>
      </c>
      <c r="W5">
        <f>AVERAGE(L5:R5)</f>
        <v>47.571428571428569</v>
      </c>
      <c r="X5">
        <f>RANK(W5,W$5:W$64,1)</f>
        <v>58</v>
      </c>
      <c r="Y5">
        <f>X5-U5</f>
        <v>-1</v>
      </c>
    </row>
    <row r="6" spans="1:26" ht="15" thickBot="1" x14ac:dyDescent="0.35">
      <c r="A6">
        <v>2</v>
      </c>
      <c r="B6" t="s">
        <v>6</v>
      </c>
      <c r="C6" t="s">
        <v>67</v>
      </c>
      <c r="D6" s="2">
        <v>16</v>
      </c>
      <c r="E6" s="17">
        <f t="shared" ref="E6:E64" si="7">F6/D6</f>
        <v>4.5625</v>
      </c>
      <c r="F6" s="3">
        <v>73</v>
      </c>
      <c r="G6" s="19">
        <f t="shared" ref="G6:G64" si="8">H6/D6</f>
        <v>0.5</v>
      </c>
      <c r="H6" s="4">
        <v>8</v>
      </c>
      <c r="I6" s="20">
        <f t="shared" ref="I6:I64" si="9">H6/F6</f>
        <v>0.1095890410958904</v>
      </c>
      <c r="J6" s="4">
        <v>5.56</v>
      </c>
      <c r="L6">
        <f t="shared" ref="L6:L64" si="10">RANK(D6,D$5:D$64,D$3)</f>
        <v>38</v>
      </c>
      <c r="M6">
        <f t="shared" si="1"/>
        <v>20</v>
      </c>
      <c r="N6">
        <f t="shared" si="2"/>
        <v>33</v>
      </c>
      <c r="O6">
        <f t="shared" si="3"/>
        <v>3</v>
      </c>
      <c r="P6">
        <f t="shared" si="4"/>
        <v>3</v>
      </c>
      <c r="Q6">
        <f t="shared" si="5"/>
        <v>4</v>
      </c>
      <c r="R6">
        <f t="shared" si="6"/>
        <v>13</v>
      </c>
      <c r="S6">
        <v>1000000</v>
      </c>
      <c r="T6">
        <f>modell!F195</f>
        <v>1000026.7</v>
      </c>
      <c r="U6">
        <f t="shared" ref="U6:U64" si="11">RANK(T6,T$5:T$64,0)</f>
        <v>19</v>
      </c>
      <c r="V6" t="str">
        <f>IF(modell!H195*modell!Y195&lt;=0,"valid","invalid")</f>
        <v>valid</v>
      </c>
      <c r="W6">
        <f t="shared" ref="W6:W64" si="12">AVERAGE(L6:R6)</f>
        <v>16.285714285714285</v>
      </c>
      <c r="X6">
        <f t="shared" ref="X6:X64" si="13">RANK(W6,W$5:W$64,1)</f>
        <v>9</v>
      </c>
      <c r="Y6">
        <f t="shared" ref="Y6:Y64" si="14">X6-U6</f>
        <v>-10</v>
      </c>
    </row>
    <row r="7" spans="1:26" ht="15" thickBot="1" x14ac:dyDescent="0.35">
      <c r="A7">
        <v>3</v>
      </c>
      <c r="B7" t="s">
        <v>7</v>
      </c>
      <c r="C7" t="s">
        <v>67</v>
      </c>
      <c r="D7" s="2">
        <v>16</v>
      </c>
      <c r="E7" s="17">
        <f t="shared" si="7"/>
        <v>4.0625</v>
      </c>
      <c r="F7" s="3">
        <v>65</v>
      </c>
      <c r="G7" s="19">
        <f t="shared" si="8"/>
        <v>0.125</v>
      </c>
      <c r="H7" s="4">
        <v>2</v>
      </c>
      <c r="I7" s="20">
        <f t="shared" si="9"/>
        <v>3.0769230769230771E-2</v>
      </c>
      <c r="J7" s="4">
        <v>4.3099999999999996</v>
      </c>
      <c r="L7">
        <f t="shared" si="10"/>
        <v>38</v>
      </c>
      <c r="M7">
        <f t="shared" si="1"/>
        <v>35</v>
      </c>
      <c r="N7">
        <f t="shared" si="2"/>
        <v>37</v>
      </c>
      <c r="O7">
        <f t="shared" si="3"/>
        <v>32</v>
      </c>
      <c r="P7">
        <f t="shared" si="4"/>
        <v>32</v>
      </c>
      <c r="Q7">
        <f t="shared" si="5"/>
        <v>34</v>
      </c>
      <c r="R7">
        <f t="shared" si="6"/>
        <v>38</v>
      </c>
      <c r="S7">
        <v>1000000</v>
      </c>
      <c r="T7">
        <f>modell!F196</f>
        <v>999965.8</v>
      </c>
      <c r="U7">
        <f t="shared" si="11"/>
        <v>43</v>
      </c>
      <c r="V7" t="str">
        <f>IF(modell!H196*modell!Y196&lt;=0,"valid","invalid")</f>
        <v>valid</v>
      </c>
      <c r="W7">
        <f t="shared" si="12"/>
        <v>35.142857142857146</v>
      </c>
      <c r="X7">
        <f t="shared" si="13"/>
        <v>42</v>
      </c>
      <c r="Y7">
        <f t="shared" si="14"/>
        <v>-1</v>
      </c>
    </row>
    <row r="8" spans="1:26" ht="15" thickBot="1" x14ac:dyDescent="0.35">
      <c r="A8">
        <v>4</v>
      </c>
      <c r="B8" t="s">
        <v>8</v>
      </c>
      <c r="C8" t="s">
        <v>67</v>
      </c>
      <c r="D8" s="2">
        <v>20</v>
      </c>
      <c r="E8" s="17">
        <f t="shared" si="7"/>
        <v>5.3</v>
      </c>
      <c r="F8" s="3">
        <v>106</v>
      </c>
      <c r="G8" s="19">
        <f t="shared" si="8"/>
        <v>0.1</v>
      </c>
      <c r="H8" s="4">
        <v>2</v>
      </c>
      <c r="I8" s="20">
        <f t="shared" si="9"/>
        <v>1.8867924528301886E-2</v>
      </c>
      <c r="J8" s="4">
        <v>5.5</v>
      </c>
      <c r="L8">
        <f t="shared" si="10"/>
        <v>22</v>
      </c>
      <c r="M8">
        <f t="shared" si="1"/>
        <v>6</v>
      </c>
      <c r="N8">
        <f t="shared" si="2"/>
        <v>14</v>
      </c>
      <c r="O8">
        <f t="shared" si="3"/>
        <v>41</v>
      </c>
      <c r="P8">
        <f t="shared" si="4"/>
        <v>32</v>
      </c>
      <c r="Q8">
        <f t="shared" si="5"/>
        <v>44</v>
      </c>
      <c r="R8">
        <f t="shared" si="6"/>
        <v>14</v>
      </c>
      <c r="S8">
        <v>1000000</v>
      </c>
      <c r="T8">
        <f>modell!F197</f>
        <v>1000032.2</v>
      </c>
      <c r="U8">
        <f t="shared" si="11"/>
        <v>15</v>
      </c>
      <c r="V8" t="str">
        <f>IF(modell!H197*modell!Y197&lt;=0,"valid","invalid")</f>
        <v>valid</v>
      </c>
      <c r="W8">
        <f t="shared" si="12"/>
        <v>24.714285714285715</v>
      </c>
      <c r="X8">
        <f t="shared" si="13"/>
        <v>20</v>
      </c>
      <c r="Y8">
        <f t="shared" si="14"/>
        <v>5</v>
      </c>
    </row>
    <row r="9" spans="1:26" ht="15" thickBot="1" x14ac:dyDescent="0.35">
      <c r="A9">
        <v>5</v>
      </c>
      <c r="B9" t="s">
        <v>9</v>
      </c>
      <c r="C9" t="s">
        <v>67</v>
      </c>
      <c r="D9" s="2">
        <v>23</v>
      </c>
      <c r="E9" s="17">
        <f t="shared" si="7"/>
        <v>5.1739130434782608</v>
      </c>
      <c r="F9" s="3">
        <v>119</v>
      </c>
      <c r="G9" s="19">
        <f t="shared" si="8"/>
        <v>0.21739130434782608</v>
      </c>
      <c r="H9" s="4">
        <v>5</v>
      </c>
      <c r="I9" s="20">
        <f t="shared" si="9"/>
        <v>4.2016806722689079E-2</v>
      </c>
      <c r="J9" s="4">
        <v>5.61</v>
      </c>
      <c r="L9">
        <f t="shared" si="10"/>
        <v>14</v>
      </c>
      <c r="M9">
        <f t="shared" si="1"/>
        <v>7</v>
      </c>
      <c r="N9">
        <f t="shared" si="2"/>
        <v>7</v>
      </c>
      <c r="O9">
        <f t="shared" si="3"/>
        <v>20</v>
      </c>
      <c r="P9">
        <f t="shared" si="4"/>
        <v>13</v>
      </c>
      <c r="Q9">
        <f t="shared" si="5"/>
        <v>25</v>
      </c>
      <c r="R9">
        <f t="shared" si="6"/>
        <v>10</v>
      </c>
      <c r="S9">
        <v>1000000</v>
      </c>
      <c r="T9">
        <f>modell!F198</f>
        <v>1000071.2</v>
      </c>
      <c r="U9">
        <f t="shared" si="11"/>
        <v>4</v>
      </c>
      <c r="V9" t="str">
        <f>IF(modell!H198*modell!Y198&lt;=0,"valid","invalid")</f>
        <v>valid</v>
      </c>
      <c r="W9">
        <f t="shared" si="12"/>
        <v>13.714285714285714</v>
      </c>
      <c r="X9">
        <f t="shared" si="13"/>
        <v>5</v>
      </c>
      <c r="Y9">
        <f t="shared" si="14"/>
        <v>1</v>
      </c>
    </row>
    <row r="10" spans="1:26" ht="15" thickBot="1" x14ac:dyDescent="0.35">
      <c r="A10">
        <v>6</v>
      </c>
      <c r="B10" t="s">
        <v>10</v>
      </c>
      <c r="C10" t="s">
        <v>67</v>
      </c>
      <c r="D10" s="2">
        <v>16</v>
      </c>
      <c r="E10" s="17">
        <f t="shared" si="7"/>
        <v>5.6875</v>
      </c>
      <c r="F10" s="3">
        <v>91</v>
      </c>
      <c r="G10" s="19">
        <f t="shared" si="8"/>
        <v>0.125</v>
      </c>
      <c r="H10" s="4">
        <v>2</v>
      </c>
      <c r="I10" s="20">
        <f t="shared" si="9"/>
        <v>2.197802197802198E-2</v>
      </c>
      <c r="J10" s="4">
        <v>5.94</v>
      </c>
      <c r="L10">
        <f t="shared" si="10"/>
        <v>38</v>
      </c>
      <c r="M10">
        <f t="shared" si="1"/>
        <v>3</v>
      </c>
      <c r="N10">
        <f t="shared" si="2"/>
        <v>24</v>
      </c>
      <c r="O10">
        <f t="shared" si="3"/>
        <v>32</v>
      </c>
      <c r="P10">
        <f t="shared" si="4"/>
        <v>32</v>
      </c>
      <c r="Q10">
        <f t="shared" si="5"/>
        <v>40</v>
      </c>
      <c r="R10">
        <f t="shared" si="6"/>
        <v>3</v>
      </c>
      <c r="S10">
        <v>1000000</v>
      </c>
      <c r="T10">
        <f>modell!F199</f>
        <v>1000053.7</v>
      </c>
      <c r="U10">
        <f t="shared" si="11"/>
        <v>11</v>
      </c>
      <c r="V10" t="str">
        <f>IF(modell!H199*modell!Y199&lt;=0,"valid","invalid")</f>
        <v>valid</v>
      </c>
      <c r="W10">
        <f t="shared" si="12"/>
        <v>24.571428571428573</v>
      </c>
      <c r="X10">
        <f t="shared" si="13"/>
        <v>18</v>
      </c>
      <c r="Y10">
        <f t="shared" si="14"/>
        <v>7</v>
      </c>
    </row>
    <row r="11" spans="1:26" ht="15" thickBot="1" x14ac:dyDescent="0.35">
      <c r="A11">
        <v>7</v>
      </c>
      <c r="B11" t="s">
        <v>11</v>
      </c>
      <c r="C11" t="s">
        <v>67</v>
      </c>
      <c r="D11" s="2">
        <v>18</v>
      </c>
      <c r="E11" s="17">
        <f t="shared" si="7"/>
        <v>3.3888888888888888</v>
      </c>
      <c r="F11" s="3">
        <v>61</v>
      </c>
      <c r="G11" s="19">
        <f t="shared" si="8"/>
        <v>5.5555555555555552E-2</v>
      </c>
      <c r="H11" s="4">
        <v>1</v>
      </c>
      <c r="I11" s="20">
        <f t="shared" si="9"/>
        <v>1.6393442622950821E-2</v>
      </c>
      <c r="J11" s="4">
        <v>3.5</v>
      </c>
      <c r="L11">
        <f t="shared" si="10"/>
        <v>27</v>
      </c>
      <c r="M11">
        <f t="shared" si="1"/>
        <v>54</v>
      </c>
      <c r="N11">
        <f t="shared" si="2"/>
        <v>42</v>
      </c>
      <c r="O11">
        <f t="shared" si="3"/>
        <v>49</v>
      </c>
      <c r="P11">
        <f t="shared" si="4"/>
        <v>45</v>
      </c>
      <c r="Q11">
        <f t="shared" si="5"/>
        <v>46</v>
      </c>
      <c r="R11">
        <f t="shared" si="6"/>
        <v>58</v>
      </c>
      <c r="S11">
        <v>1000000</v>
      </c>
      <c r="T11">
        <f>modell!F200</f>
        <v>999941.3</v>
      </c>
      <c r="U11">
        <f t="shared" si="11"/>
        <v>53</v>
      </c>
      <c r="V11" t="str">
        <f>IF(modell!H200*modell!Y200&lt;=0,"valid","invalid")</f>
        <v>valid</v>
      </c>
      <c r="W11">
        <f t="shared" si="12"/>
        <v>45.857142857142854</v>
      </c>
      <c r="X11">
        <f t="shared" si="13"/>
        <v>55</v>
      </c>
      <c r="Y11">
        <f t="shared" si="14"/>
        <v>2</v>
      </c>
    </row>
    <row r="12" spans="1:26" ht="15" thickBot="1" x14ac:dyDescent="0.35">
      <c r="A12">
        <v>8</v>
      </c>
      <c r="B12" t="s">
        <v>12</v>
      </c>
      <c r="C12" t="s">
        <v>67</v>
      </c>
      <c r="D12" s="2">
        <v>23</v>
      </c>
      <c r="E12" s="17">
        <f t="shared" si="7"/>
        <v>4.6521739130434785</v>
      </c>
      <c r="F12" s="3">
        <v>107</v>
      </c>
      <c r="G12" s="19">
        <f t="shared" si="8"/>
        <v>0.52173913043478259</v>
      </c>
      <c r="H12" s="4">
        <v>12</v>
      </c>
      <c r="I12" s="20">
        <f t="shared" si="9"/>
        <v>0.11214953271028037</v>
      </c>
      <c r="J12" s="4">
        <v>5.7</v>
      </c>
      <c r="L12">
        <f t="shared" si="10"/>
        <v>14</v>
      </c>
      <c r="M12">
        <f t="shared" si="1"/>
        <v>15</v>
      </c>
      <c r="N12">
        <f t="shared" si="2"/>
        <v>13</v>
      </c>
      <c r="O12">
        <f t="shared" si="3"/>
        <v>2</v>
      </c>
      <c r="P12">
        <f t="shared" si="4"/>
        <v>1</v>
      </c>
      <c r="Q12">
        <f t="shared" si="5"/>
        <v>3</v>
      </c>
      <c r="R12">
        <f t="shared" si="6"/>
        <v>5</v>
      </c>
      <c r="S12">
        <v>1000000</v>
      </c>
      <c r="T12">
        <f>modell!F201</f>
        <v>1000085.2</v>
      </c>
      <c r="U12">
        <f t="shared" si="11"/>
        <v>3</v>
      </c>
      <c r="V12" t="str">
        <f>IF(modell!H201*modell!Y201&lt;=0,"valid","invalid")</f>
        <v>valid</v>
      </c>
      <c r="W12">
        <f t="shared" si="12"/>
        <v>7.5714285714285712</v>
      </c>
      <c r="X12">
        <f t="shared" si="13"/>
        <v>1</v>
      </c>
      <c r="Y12">
        <f t="shared" si="14"/>
        <v>-2</v>
      </c>
    </row>
    <row r="13" spans="1:26" ht="15" thickBot="1" x14ac:dyDescent="0.35">
      <c r="A13">
        <v>9</v>
      </c>
      <c r="B13" t="s">
        <v>13</v>
      </c>
      <c r="C13" t="s">
        <v>67</v>
      </c>
      <c r="D13" s="2">
        <v>18</v>
      </c>
      <c r="E13" s="17">
        <f t="shared" si="7"/>
        <v>3.5</v>
      </c>
      <c r="F13" s="3">
        <v>63</v>
      </c>
      <c r="G13" s="19">
        <f t="shared" si="8"/>
        <v>0.1111111111111111</v>
      </c>
      <c r="H13" s="4">
        <v>2</v>
      </c>
      <c r="I13" s="20">
        <f t="shared" si="9"/>
        <v>3.1746031746031744E-2</v>
      </c>
      <c r="J13" s="4">
        <v>3.72</v>
      </c>
      <c r="L13">
        <f t="shared" si="10"/>
        <v>27</v>
      </c>
      <c r="M13">
        <f t="shared" si="1"/>
        <v>51</v>
      </c>
      <c r="N13">
        <f t="shared" si="2"/>
        <v>40</v>
      </c>
      <c r="O13">
        <f t="shared" si="3"/>
        <v>38</v>
      </c>
      <c r="P13">
        <f t="shared" si="4"/>
        <v>32</v>
      </c>
      <c r="Q13">
        <f t="shared" si="5"/>
        <v>32</v>
      </c>
      <c r="R13">
        <f t="shared" si="6"/>
        <v>49</v>
      </c>
      <c r="S13">
        <v>1000000</v>
      </c>
      <c r="T13">
        <f>modell!F202</f>
        <v>999964.3</v>
      </c>
      <c r="U13">
        <f t="shared" si="11"/>
        <v>45</v>
      </c>
      <c r="V13" t="str">
        <f>IF(modell!H202*modell!Y202&lt;=0,"valid","invalid")</f>
        <v>valid</v>
      </c>
      <c r="W13">
        <f t="shared" si="12"/>
        <v>38.428571428571431</v>
      </c>
      <c r="X13">
        <f t="shared" si="13"/>
        <v>47</v>
      </c>
      <c r="Y13">
        <f t="shared" si="14"/>
        <v>2</v>
      </c>
    </row>
    <row r="14" spans="1:26" ht="15" thickBot="1" x14ac:dyDescent="0.35">
      <c r="A14">
        <v>10</v>
      </c>
      <c r="B14" t="s">
        <v>14</v>
      </c>
      <c r="C14" t="s">
        <v>67</v>
      </c>
      <c r="D14" s="2">
        <v>18</v>
      </c>
      <c r="E14" s="17">
        <f t="shared" si="7"/>
        <v>4.0555555555555554</v>
      </c>
      <c r="F14" s="3">
        <v>73</v>
      </c>
      <c r="G14" s="19">
        <f t="shared" si="8"/>
        <v>0.22222222222222221</v>
      </c>
      <c r="H14" s="4">
        <v>4</v>
      </c>
      <c r="I14" s="20">
        <f t="shared" si="9"/>
        <v>5.4794520547945202E-2</v>
      </c>
      <c r="J14" s="4">
        <v>4.5</v>
      </c>
      <c r="L14">
        <f t="shared" si="10"/>
        <v>27</v>
      </c>
      <c r="M14">
        <f t="shared" si="1"/>
        <v>36</v>
      </c>
      <c r="N14">
        <f t="shared" si="2"/>
        <v>33</v>
      </c>
      <c r="O14">
        <f t="shared" si="3"/>
        <v>17</v>
      </c>
      <c r="P14">
        <f t="shared" si="4"/>
        <v>15</v>
      </c>
      <c r="Q14">
        <f t="shared" si="5"/>
        <v>19</v>
      </c>
      <c r="R14">
        <f t="shared" si="6"/>
        <v>33</v>
      </c>
      <c r="S14">
        <v>1000000</v>
      </c>
      <c r="T14">
        <f>modell!F203</f>
        <v>1000005.8</v>
      </c>
      <c r="U14">
        <f t="shared" si="11"/>
        <v>34</v>
      </c>
      <c r="V14" t="str">
        <f>IF(modell!H203*modell!Y203&lt;=0,"valid","invalid")</f>
        <v>valid</v>
      </c>
      <c r="W14">
        <f t="shared" si="12"/>
        <v>25.714285714285715</v>
      </c>
      <c r="X14">
        <f t="shared" si="13"/>
        <v>23</v>
      </c>
      <c r="Y14">
        <f t="shared" si="14"/>
        <v>-11</v>
      </c>
    </row>
    <row r="15" spans="1:26" ht="15" thickBot="1" x14ac:dyDescent="0.35">
      <c r="A15">
        <v>11</v>
      </c>
      <c r="B15" t="s">
        <v>15</v>
      </c>
      <c r="C15" t="s">
        <v>67</v>
      </c>
      <c r="D15" s="2">
        <v>33</v>
      </c>
      <c r="E15" s="17">
        <f t="shared" si="7"/>
        <v>4.5454545454545459</v>
      </c>
      <c r="F15" s="3">
        <v>150</v>
      </c>
      <c r="G15" s="19">
        <f t="shared" si="8"/>
        <v>0.21212121212121213</v>
      </c>
      <c r="H15" s="4">
        <v>7</v>
      </c>
      <c r="I15" s="20">
        <f t="shared" si="9"/>
        <v>4.6666666666666669E-2</v>
      </c>
      <c r="J15" s="4">
        <v>4.97</v>
      </c>
      <c r="L15">
        <f t="shared" si="10"/>
        <v>1</v>
      </c>
      <c r="M15">
        <f t="shared" si="1"/>
        <v>21</v>
      </c>
      <c r="N15">
        <f t="shared" si="2"/>
        <v>1</v>
      </c>
      <c r="O15">
        <f t="shared" si="3"/>
        <v>21</v>
      </c>
      <c r="P15">
        <f t="shared" si="4"/>
        <v>5</v>
      </c>
      <c r="Q15">
        <f t="shared" si="5"/>
        <v>23</v>
      </c>
      <c r="R15">
        <f t="shared" si="6"/>
        <v>18</v>
      </c>
      <c r="S15">
        <v>1000000</v>
      </c>
      <c r="T15">
        <f>modell!F204</f>
        <v>1000088.2</v>
      </c>
      <c r="U15">
        <f t="shared" si="11"/>
        <v>2</v>
      </c>
      <c r="V15" t="str">
        <f>IF(modell!H204*modell!Y204&lt;=0,"valid","invalid")</f>
        <v>valid</v>
      </c>
      <c r="W15">
        <f t="shared" si="12"/>
        <v>12.857142857142858</v>
      </c>
      <c r="X15">
        <f t="shared" si="13"/>
        <v>4</v>
      </c>
      <c r="Y15">
        <f t="shared" si="14"/>
        <v>2</v>
      </c>
    </row>
    <row r="16" spans="1:26" ht="15" thickBot="1" x14ac:dyDescent="0.35">
      <c r="A16">
        <v>12</v>
      </c>
      <c r="B16" t="s">
        <v>16</v>
      </c>
      <c r="C16" t="s">
        <v>67</v>
      </c>
      <c r="D16" s="2">
        <v>2</v>
      </c>
      <c r="E16" s="17">
        <f t="shared" si="7"/>
        <v>4.5</v>
      </c>
      <c r="F16" s="3">
        <v>9</v>
      </c>
      <c r="G16" s="19">
        <f t="shared" si="8"/>
        <v>0</v>
      </c>
      <c r="H16" s="4">
        <v>0</v>
      </c>
      <c r="I16" s="20">
        <f t="shared" si="9"/>
        <v>0</v>
      </c>
      <c r="J16" s="4">
        <v>4.5</v>
      </c>
      <c r="L16">
        <f t="shared" si="10"/>
        <v>56</v>
      </c>
      <c r="M16">
        <f t="shared" si="1"/>
        <v>22</v>
      </c>
      <c r="N16">
        <f t="shared" si="2"/>
        <v>56</v>
      </c>
      <c r="O16">
        <f t="shared" si="3"/>
        <v>53</v>
      </c>
      <c r="P16">
        <f t="shared" si="4"/>
        <v>53</v>
      </c>
      <c r="Q16">
        <f t="shared" si="5"/>
        <v>53</v>
      </c>
      <c r="R16">
        <f t="shared" si="6"/>
        <v>33</v>
      </c>
      <c r="S16">
        <v>1000000</v>
      </c>
      <c r="T16">
        <f>modell!F205</f>
        <v>999914.3</v>
      </c>
      <c r="U16">
        <f t="shared" si="11"/>
        <v>57</v>
      </c>
      <c r="V16" t="str">
        <f>IF(modell!H205*modell!Y205&lt;=0,"valid","invalid")</f>
        <v>valid</v>
      </c>
      <c r="W16">
        <f t="shared" si="12"/>
        <v>46.571428571428569</v>
      </c>
      <c r="X16">
        <f t="shared" si="13"/>
        <v>56</v>
      </c>
      <c r="Y16">
        <f t="shared" si="14"/>
        <v>-1</v>
      </c>
    </row>
    <row r="17" spans="1:25" ht="15" thickBot="1" x14ac:dyDescent="0.35">
      <c r="A17">
        <v>13</v>
      </c>
      <c r="B17" t="s">
        <v>17</v>
      </c>
      <c r="C17" t="s">
        <v>67</v>
      </c>
      <c r="D17" s="2">
        <v>22</v>
      </c>
      <c r="E17" s="17">
        <f t="shared" si="7"/>
        <v>4.4090909090909092</v>
      </c>
      <c r="F17" s="3">
        <v>97</v>
      </c>
      <c r="G17" s="19">
        <f t="shared" si="8"/>
        <v>0.27272727272727271</v>
      </c>
      <c r="H17" s="4">
        <v>6</v>
      </c>
      <c r="I17" s="20">
        <f t="shared" si="9"/>
        <v>6.1855670103092786E-2</v>
      </c>
      <c r="J17" s="4">
        <v>4.95</v>
      </c>
      <c r="L17">
        <f t="shared" si="10"/>
        <v>17</v>
      </c>
      <c r="M17">
        <f t="shared" si="1"/>
        <v>25</v>
      </c>
      <c r="N17">
        <f t="shared" si="2"/>
        <v>21</v>
      </c>
      <c r="O17">
        <f t="shared" si="3"/>
        <v>11</v>
      </c>
      <c r="P17">
        <f t="shared" si="4"/>
        <v>9</v>
      </c>
      <c r="Q17">
        <f t="shared" si="5"/>
        <v>11</v>
      </c>
      <c r="R17">
        <f t="shared" si="6"/>
        <v>19</v>
      </c>
      <c r="S17">
        <v>1000000</v>
      </c>
      <c r="T17">
        <f>modell!F206</f>
        <v>1000046.7</v>
      </c>
      <c r="U17">
        <f t="shared" si="11"/>
        <v>12</v>
      </c>
      <c r="V17" t="str">
        <f>IF(modell!H206*modell!Y206&lt;=0,"valid","invalid")</f>
        <v>valid</v>
      </c>
      <c r="W17">
        <f t="shared" si="12"/>
        <v>16.142857142857142</v>
      </c>
      <c r="X17">
        <f t="shared" si="13"/>
        <v>8</v>
      </c>
      <c r="Y17">
        <f t="shared" si="14"/>
        <v>-4</v>
      </c>
    </row>
    <row r="18" spans="1:25" ht="15" thickBot="1" x14ac:dyDescent="0.35">
      <c r="A18">
        <v>14</v>
      </c>
      <c r="B18" t="s">
        <v>18</v>
      </c>
      <c r="C18" t="s">
        <v>67</v>
      </c>
      <c r="D18" s="2">
        <v>12</v>
      </c>
      <c r="E18" s="17">
        <f t="shared" si="7"/>
        <v>4.583333333333333</v>
      </c>
      <c r="F18" s="3">
        <v>55</v>
      </c>
      <c r="G18" s="19">
        <f t="shared" si="8"/>
        <v>0</v>
      </c>
      <c r="H18" s="4">
        <v>0</v>
      </c>
      <c r="I18" s="20">
        <f t="shared" si="9"/>
        <v>0</v>
      </c>
      <c r="J18" s="4">
        <v>4.58</v>
      </c>
      <c r="L18">
        <f t="shared" si="10"/>
        <v>50</v>
      </c>
      <c r="M18">
        <f t="shared" si="1"/>
        <v>17</v>
      </c>
      <c r="N18">
        <f t="shared" si="2"/>
        <v>45</v>
      </c>
      <c r="O18">
        <f t="shared" si="3"/>
        <v>53</v>
      </c>
      <c r="P18">
        <f t="shared" si="4"/>
        <v>53</v>
      </c>
      <c r="Q18">
        <f t="shared" si="5"/>
        <v>53</v>
      </c>
      <c r="R18">
        <f t="shared" si="6"/>
        <v>31</v>
      </c>
      <c r="S18">
        <v>1000000</v>
      </c>
      <c r="T18">
        <f>modell!F207</f>
        <v>999935.8</v>
      </c>
      <c r="U18">
        <f t="shared" si="11"/>
        <v>54</v>
      </c>
      <c r="V18" t="str">
        <f>IF(modell!H207*modell!Y207&lt;=0,"valid","invalid")</f>
        <v>valid</v>
      </c>
      <c r="W18">
        <f t="shared" si="12"/>
        <v>43.142857142857146</v>
      </c>
      <c r="X18">
        <f t="shared" si="13"/>
        <v>51</v>
      </c>
      <c r="Y18">
        <f t="shared" si="14"/>
        <v>-3</v>
      </c>
    </row>
    <row r="19" spans="1:25" ht="15" thickBot="1" x14ac:dyDescent="0.35">
      <c r="A19">
        <v>15</v>
      </c>
      <c r="B19" t="s">
        <v>19</v>
      </c>
      <c r="C19" t="s">
        <v>67</v>
      </c>
      <c r="D19" s="2">
        <v>20</v>
      </c>
      <c r="E19" s="17">
        <f t="shared" si="7"/>
        <v>5.15</v>
      </c>
      <c r="F19" s="3">
        <v>103</v>
      </c>
      <c r="G19" s="19">
        <f t="shared" si="8"/>
        <v>0.1</v>
      </c>
      <c r="H19" s="4">
        <v>2</v>
      </c>
      <c r="I19" s="20">
        <f t="shared" si="9"/>
        <v>1.9417475728155338E-2</v>
      </c>
      <c r="J19" s="4">
        <v>5.35</v>
      </c>
      <c r="L19">
        <f t="shared" si="10"/>
        <v>22</v>
      </c>
      <c r="M19">
        <f t="shared" si="1"/>
        <v>8</v>
      </c>
      <c r="N19">
        <f t="shared" si="2"/>
        <v>18</v>
      </c>
      <c r="O19">
        <f t="shared" si="3"/>
        <v>41</v>
      </c>
      <c r="P19">
        <f t="shared" si="4"/>
        <v>32</v>
      </c>
      <c r="Q19">
        <f t="shared" si="5"/>
        <v>43</v>
      </c>
      <c r="R19">
        <f t="shared" si="6"/>
        <v>16</v>
      </c>
      <c r="S19">
        <v>1000000</v>
      </c>
      <c r="T19">
        <f>modell!F208</f>
        <v>1000023.2</v>
      </c>
      <c r="U19">
        <f t="shared" si="11"/>
        <v>21</v>
      </c>
      <c r="V19" t="str">
        <f>IF(modell!H208*modell!Y208&lt;=0,"valid","invalid")</f>
        <v>valid</v>
      </c>
      <c r="W19">
        <f t="shared" si="12"/>
        <v>25.714285714285715</v>
      </c>
      <c r="X19">
        <f t="shared" si="13"/>
        <v>23</v>
      </c>
      <c r="Y19">
        <f t="shared" si="14"/>
        <v>2</v>
      </c>
    </row>
    <row r="20" spans="1:25" ht="15" thickBot="1" x14ac:dyDescent="0.35">
      <c r="A20">
        <v>16</v>
      </c>
      <c r="B20" t="s">
        <v>20</v>
      </c>
      <c r="C20" t="s">
        <v>67</v>
      </c>
      <c r="D20" s="2">
        <v>15</v>
      </c>
      <c r="E20" s="17">
        <f t="shared" si="7"/>
        <v>4.2</v>
      </c>
      <c r="F20" s="3">
        <v>63</v>
      </c>
      <c r="G20" s="19">
        <f t="shared" si="8"/>
        <v>0.2</v>
      </c>
      <c r="H20" s="4">
        <v>3</v>
      </c>
      <c r="I20" s="20">
        <f t="shared" si="9"/>
        <v>4.7619047619047616E-2</v>
      </c>
      <c r="J20" s="4">
        <v>4.5999999999999996</v>
      </c>
      <c r="L20">
        <f t="shared" si="10"/>
        <v>42</v>
      </c>
      <c r="M20">
        <f t="shared" si="1"/>
        <v>32</v>
      </c>
      <c r="N20">
        <f t="shared" si="2"/>
        <v>40</v>
      </c>
      <c r="O20">
        <f t="shared" si="3"/>
        <v>22</v>
      </c>
      <c r="P20">
        <f t="shared" si="4"/>
        <v>24</v>
      </c>
      <c r="Q20">
        <f t="shared" si="5"/>
        <v>22</v>
      </c>
      <c r="R20">
        <f t="shared" si="6"/>
        <v>29</v>
      </c>
      <c r="S20">
        <v>1000000</v>
      </c>
      <c r="T20">
        <f>modell!F209</f>
        <v>999977.3</v>
      </c>
      <c r="U20">
        <f t="shared" si="11"/>
        <v>38</v>
      </c>
      <c r="V20" t="str">
        <f>IF(modell!H209*modell!Y209&lt;=0,"valid","invalid")</f>
        <v>valid</v>
      </c>
      <c r="W20">
        <f t="shared" si="12"/>
        <v>30.142857142857142</v>
      </c>
      <c r="X20">
        <f t="shared" si="13"/>
        <v>32</v>
      </c>
      <c r="Y20">
        <f t="shared" si="14"/>
        <v>-6</v>
      </c>
    </row>
    <row r="21" spans="1:25" ht="15" thickBot="1" x14ac:dyDescent="0.35">
      <c r="A21">
        <v>17</v>
      </c>
      <c r="B21" t="s">
        <v>21</v>
      </c>
      <c r="C21" t="s">
        <v>67</v>
      </c>
      <c r="D21" s="2">
        <v>30</v>
      </c>
      <c r="E21" s="17">
        <f t="shared" si="7"/>
        <v>3.6</v>
      </c>
      <c r="F21" s="3">
        <v>108</v>
      </c>
      <c r="G21" s="19">
        <f t="shared" si="8"/>
        <v>0.13333333333333333</v>
      </c>
      <c r="H21" s="4">
        <v>4</v>
      </c>
      <c r="I21" s="20">
        <f t="shared" si="9"/>
        <v>3.7037037037037035E-2</v>
      </c>
      <c r="J21" s="4">
        <v>3.87</v>
      </c>
      <c r="L21">
        <f t="shared" si="10"/>
        <v>8</v>
      </c>
      <c r="M21">
        <f t="shared" si="1"/>
        <v>47</v>
      </c>
      <c r="N21">
        <f t="shared" si="2"/>
        <v>12</v>
      </c>
      <c r="O21">
        <f t="shared" si="3"/>
        <v>29</v>
      </c>
      <c r="P21">
        <f t="shared" si="4"/>
        <v>15</v>
      </c>
      <c r="Q21">
        <f t="shared" si="5"/>
        <v>29</v>
      </c>
      <c r="R21">
        <f t="shared" si="6"/>
        <v>47</v>
      </c>
      <c r="S21">
        <v>1000000</v>
      </c>
      <c r="T21">
        <f>modell!F210</f>
        <v>1000031.2</v>
      </c>
      <c r="U21">
        <f t="shared" si="11"/>
        <v>16</v>
      </c>
      <c r="V21" t="str">
        <f>IF(modell!H210*modell!Y210&lt;=0,"valid","invalid")</f>
        <v>valid</v>
      </c>
      <c r="W21">
        <f t="shared" si="12"/>
        <v>26.714285714285715</v>
      </c>
      <c r="X21">
        <f t="shared" si="13"/>
        <v>27</v>
      </c>
      <c r="Y21">
        <f t="shared" si="14"/>
        <v>11</v>
      </c>
    </row>
    <row r="22" spans="1:25" ht="15" thickBot="1" x14ac:dyDescent="0.35">
      <c r="A22">
        <v>18</v>
      </c>
      <c r="B22" t="s">
        <v>22</v>
      </c>
      <c r="C22" t="s">
        <v>67</v>
      </c>
      <c r="D22" s="2">
        <v>19</v>
      </c>
      <c r="E22" s="17">
        <f t="shared" si="7"/>
        <v>4.7894736842105265</v>
      </c>
      <c r="F22" s="3">
        <v>91</v>
      </c>
      <c r="G22" s="19">
        <f t="shared" si="8"/>
        <v>0.10526315789473684</v>
      </c>
      <c r="H22" s="4">
        <v>2</v>
      </c>
      <c r="I22" s="20">
        <f t="shared" si="9"/>
        <v>2.197802197802198E-2</v>
      </c>
      <c r="J22" s="4">
        <v>5</v>
      </c>
      <c r="L22">
        <f t="shared" si="10"/>
        <v>25</v>
      </c>
      <c r="M22">
        <f t="shared" si="1"/>
        <v>14</v>
      </c>
      <c r="N22">
        <f t="shared" si="2"/>
        <v>24</v>
      </c>
      <c r="O22">
        <f t="shared" si="3"/>
        <v>40</v>
      </c>
      <c r="P22">
        <f t="shared" si="4"/>
        <v>32</v>
      </c>
      <c r="Q22">
        <f t="shared" si="5"/>
        <v>40</v>
      </c>
      <c r="R22">
        <f t="shared" si="6"/>
        <v>17</v>
      </c>
      <c r="S22">
        <v>1000000</v>
      </c>
      <c r="T22">
        <f>modell!F211</f>
        <v>1000016.2</v>
      </c>
      <c r="U22">
        <f t="shared" si="11"/>
        <v>26</v>
      </c>
      <c r="V22" t="str">
        <f>IF(modell!H211*modell!Y211&lt;=0,"valid","invalid")</f>
        <v>valid</v>
      </c>
      <c r="W22">
        <f t="shared" si="12"/>
        <v>27.428571428571427</v>
      </c>
      <c r="X22">
        <f t="shared" si="13"/>
        <v>30</v>
      </c>
      <c r="Y22">
        <f t="shared" si="14"/>
        <v>4</v>
      </c>
    </row>
    <row r="23" spans="1:25" ht="15" thickBot="1" x14ac:dyDescent="0.35">
      <c r="A23">
        <v>19</v>
      </c>
      <c r="B23" t="s">
        <v>23</v>
      </c>
      <c r="C23" t="s">
        <v>67</v>
      </c>
      <c r="D23" s="2">
        <v>22</v>
      </c>
      <c r="E23" s="17">
        <f t="shared" si="7"/>
        <v>4.5909090909090908</v>
      </c>
      <c r="F23" s="3">
        <v>101</v>
      </c>
      <c r="G23" s="19">
        <f t="shared" si="8"/>
        <v>0.18181818181818182</v>
      </c>
      <c r="H23" s="4">
        <v>4</v>
      </c>
      <c r="I23" s="20">
        <f t="shared" si="9"/>
        <v>3.9603960396039604E-2</v>
      </c>
      <c r="J23" s="4">
        <v>4.95</v>
      </c>
      <c r="L23">
        <f t="shared" si="10"/>
        <v>17</v>
      </c>
      <c r="M23">
        <f t="shared" si="1"/>
        <v>16</v>
      </c>
      <c r="N23">
        <f t="shared" si="2"/>
        <v>19</v>
      </c>
      <c r="O23">
        <f t="shared" si="3"/>
        <v>24</v>
      </c>
      <c r="P23">
        <f t="shared" si="4"/>
        <v>15</v>
      </c>
      <c r="Q23">
        <f t="shared" si="5"/>
        <v>28</v>
      </c>
      <c r="R23">
        <f t="shared" si="6"/>
        <v>19</v>
      </c>
      <c r="S23">
        <v>1000000</v>
      </c>
      <c r="T23">
        <f>modell!F212</f>
        <v>1000041.7</v>
      </c>
      <c r="U23">
        <f t="shared" si="11"/>
        <v>14</v>
      </c>
      <c r="V23" t="str">
        <f>IF(modell!H212*modell!Y212&lt;=0,"valid","invalid")</f>
        <v>valid</v>
      </c>
      <c r="W23">
        <f t="shared" si="12"/>
        <v>19.714285714285715</v>
      </c>
      <c r="X23">
        <f t="shared" si="13"/>
        <v>13</v>
      </c>
      <c r="Y23">
        <f t="shared" si="14"/>
        <v>-1</v>
      </c>
    </row>
    <row r="24" spans="1:25" ht="15" thickBot="1" x14ac:dyDescent="0.35">
      <c r="A24">
        <v>20</v>
      </c>
      <c r="B24" t="s">
        <v>24</v>
      </c>
      <c r="C24" t="s">
        <v>67</v>
      </c>
      <c r="D24" s="2">
        <v>31</v>
      </c>
      <c r="E24" s="17">
        <f t="shared" si="7"/>
        <v>3.5161290322580645</v>
      </c>
      <c r="F24" s="3">
        <v>109</v>
      </c>
      <c r="G24" s="19">
        <f t="shared" si="8"/>
        <v>9.6774193548387094E-2</v>
      </c>
      <c r="H24" s="4">
        <v>3</v>
      </c>
      <c r="I24" s="20">
        <f t="shared" si="9"/>
        <v>2.7522935779816515E-2</v>
      </c>
      <c r="J24" s="4">
        <v>3.71</v>
      </c>
      <c r="L24">
        <f t="shared" si="10"/>
        <v>7</v>
      </c>
      <c r="M24">
        <f t="shared" si="1"/>
        <v>50</v>
      </c>
      <c r="N24">
        <f t="shared" si="2"/>
        <v>11</v>
      </c>
      <c r="O24">
        <f t="shared" si="3"/>
        <v>44</v>
      </c>
      <c r="P24">
        <f t="shared" si="4"/>
        <v>24</v>
      </c>
      <c r="Q24">
        <f t="shared" si="5"/>
        <v>38</v>
      </c>
      <c r="R24">
        <f t="shared" si="6"/>
        <v>51</v>
      </c>
      <c r="S24">
        <v>1000000</v>
      </c>
      <c r="T24">
        <f>modell!F213</f>
        <v>1000020.2</v>
      </c>
      <c r="U24">
        <f t="shared" si="11"/>
        <v>23</v>
      </c>
      <c r="V24" t="str">
        <f>IF(modell!H213*modell!Y213&lt;=0,"valid","invalid")</f>
        <v>valid</v>
      </c>
      <c r="W24">
        <f t="shared" si="12"/>
        <v>32.142857142857146</v>
      </c>
      <c r="X24">
        <f t="shared" si="13"/>
        <v>38</v>
      </c>
      <c r="Y24">
        <f t="shared" si="14"/>
        <v>15</v>
      </c>
    </row>
    <row r="25" spans="1:25" ht="15" thickBot="1" x14ac:dyDescent="0.35">
      <c r="A25">
        <v>21</v>
      </c>
      <c r="B25" t="s">
        <v>25</v>
      </c>
      <c r="C25" t="s">
        <v>67</v>
      </c>
      <c r="D25" s="2">
        <v>17</v>
      </c>
      <c r="E25" s="17">
        <f t="shared" si="7"/>
        <v>4.4705882352941178</v>
      </c>
      <c r="F25" s="3">
        <v>76</v>
      </c>
      <c r="G25" s="19">
        <f t="shared" si="8"/>
        <v>5.8823529411764705E-2</v>
      </c>
      <c r="H25" s="4">
        <v>1</v>
      </c>
      <c r="I25" s="20">
        <f t="shared" si="9"/>
        <v>1.3157894736842105E-2</v>
      </c>
      <c r="J25" s="4">
        <v>4.59</v>
      </c>
      <c r="L25">
        <f t="shared" si="10"/>
        <v>33</v>
      </c>
      <c r="M25">
        <f t="shared" si="1"/>
        <v>23</v>
      </c>
      <c r="N25">
        <f t="shared" si="2"/>
        <v>29</v>
      </c>
      <c r="O25">
        <f t="shared" si="3"/>
        <v>47</v>
      </c>
      <c r="P25">
        <f t="shared" si="4"/>
        <v>45</v>
      </c>
      <c r="Q25">
        <f t="shared" si="5"/>
        <v>50</v>
      </c>
      <c r="R25">
        <f t="shared" si="6"/>
        <v>30</v>
      </c>
      <c r="S25">
        <v>1000000</v>
      </c>
      <c r="T25">
        <f>modell!F214</f>
        <v>999974.8</v>
      </c>
      <c r="U25">
        <f t="shared" si="11"/>
        <v>41</v>
      </c>
      <c r="V25" t="str">
        <f>IF(modell!H214*modell!Y214&lt;=0,"valid","invalid")</f>
        <v>valid</v>
      </c>
      <c r="W25">
        <f t="shared" si="12"/>
        <v>36.714285714285715</v>
      </c>
      <c r="X25">
        <f t="shared" si="13"/>
        <v>45</v>
      </c>
      <c r="Y25">
        <f t="shared" si="14"/>
        <v>4</v>
      </c>
    </row>
    <row r="26" spans="1:25" ht="15" thickBot="1" x14ac:dyDescent="0.35">
      <c r="A26">
        <v>22</v>
      </c>
      <c r="B26" t="s">
        <v>26</v>
      </c>
      <c r="C26" t="s">
        <v>67</v>
      </c>
      <c r="D26" s="2">
        <v>13</v>
      </c>
      <c r="E26" s="17">
        <f t="shared" si="7"/>
        <v>3</v>
      </c>
      <c r="F26" s="3">
        <v>39</v>
      </c>
      <c r="G26" s="19">
        <f t="shared" si="8"/>
        <v>0.30769230769230771</v>
      </c>
      <c r="H26" s="4">
        <v>4</v>
      </c>
      <c r="I26" s="20">
        <f t="shared" si="9"/>
        <v>0.10256410256410256</v>
      </c>
      <c r="J26" s="4">
        <v>3.62</v>
      </c>
      <c r="L26">
        <f t="shared" si="10"/>
        <v>48</v>
      </c>
      <c r="M26">
        <f t="shared" si="1"/>
        <v>58</v>
      </c>
      <c r="N26">
        <f t="shared" si="2"/>
        <v>51</v>
      </c>
      <c r="O26">
        <f t="shared" si="3"/>
        <v>8</v>
      </c>
      <c r="P26">
        <f t="shared" si="4"/>
        <v>15</v>
      </c>
      <c r="Q26">
        <f t="shared" si="5"/>
        <v>5</v>
      </c>
      <c r="R26">
        <f t="shared" si="6"/>
        <v>56</v>
      </c>
      <c r="S26">
        <v>1000000</v>
      </c>
      <c r="T26">
        <f>modell!F215</f>
        <v>999942.3</v>
      </c>
      <c r="U26">
        <f t="shared" si="11"/>
        <v>51</v>
      </c>
      <c r="V26" t="str">
        <f>IF(modell!H215*modell!Y215&lt;=0,"valid","invalid")</f>
        <v>valid</v>
      </c>
      <c r="W26">
        <f t="shared" si="12"/>
        <v>34.428571428571431</v>
      </c>
      <c r="X26">
        <f t="shared" si="13"/>
        <v>41</v>
      </c>
      <c r="Y26">
        <f t="shared" si="14"/>
        <v>-10</v>
      </c>
    </row>
    <row r="27" spans="1:25" ht="15" thickBot="1" x14ac:dyDescent="0.35">
      <c r="A27">
        <v>23</v>
      </c>
      <c r="B27" t="s">
        <v>27</v>
      </c>
      <c r="C27" t="s">
        <v>67</v>
      </c>
      <c r="D27" s="2">
        <v>32</v>
      </c>
      <c r="E27" s="17">
        <f t="shared" si="7"/>
        <v>3.65625</v>
      </c>
      <c r="F27" s="3">
        <v>117</v>
      </c>
      <c r="G27" s="19">
        <f t="shared" si="8"/>
        <v>3.125E-2</v>
      </c>
      <c r="H27" s="4">
        <v>1</v>
      </c>
      <c r="I27" s="20">
        <f t="shared" si="9"/>
        <v>8.5470085470085479E-3</v>
      </c>
      <c r="J27" s="4">
        <v>3.72</v>
      </c>
      <c r="L27">
        <f t="shared" si="10"/>
        <v>4</v>
      </c>
      <c r="M27">
        <f t="shared" si="1"/>
        <v>46</v>
      </c>
      <c r="N27">
        <f t="shared" si="2"/>
        <v>8</v>
      </c>
      <c r="O27">
        <f t="shared" si="3"/>
        <v>52</v>
      </c>
      <c r="P27">
        <f t="shared" si="4"/>
        <v>45</v>
      </c>
      <c r="Q27">
        <f t="shared" si="5"/>
        <v>52</v>
      </c>
      <c r="R27">
        <f t="shared" si="6"/>
        <v>49</v>
      </c>
      <c r="S27">
        <v>1000000</v>
      </c>
      <c r="T27">
        <f>modell!F216</f>
        <v>1000005.8</v>
      </c>
      <c r="U27">
        <f t="shared" si="11"/>
        <v>34</v>
      </c>
      <c r="V27" t="str">
        <f>IF(modell!H216*modell!Y216&lt;=0,"valid","invalid")</f>
        <v>valid</v>
      </c>
      <c r="W27">
        <f t="shared" si="12"/>
        <v>36.571428571428569</v>
      </c>
      <c r="X27">
        <f t="shared" si="13"/>
        <v>44</v>
      </c>
      <c r="Y27">
        <f t="shared" si="14"/>
        <v>10</v>
      </c>
    </row>
    <row r="28" spans="1:25" ht="15" thickBot="1" x14ac:dyDescent="0.35">
      <c r="A28">
        <v>24</v>
      </c>
      <c r="B28" t="s">
        <v>28</v>
      </c>
      <c r="C28" t="s">
        <v>67</v>
      </c>
      <c r="D28" s="2">
        <v>8</v>
      </c>
      <c r="E28" s="17">
        <f t="shared" si="7"/>
        <v>4.25</v>
      </c>
      <c r="F28" s="3">
        <v>34</v>
      </c>
      <c r="G28" s="19">
        <f t="shared" si="8"/>
        <v>0.125</v>
      </c>
      <c r="H28" s="4">
        <v>1</v>
      </c>
      <c r="I28" s="20">
        <f t="shared" si="9"/>
        <v>2.9411764705882353E-2</v>
      </c>
      <c r="J28" s="4">
        <v>4.5</v>
      </c>
      <c r="L28">
        <f t="shared" si="10"/>
        <v>53</v>
      </c>
      <c r="M28">
        <f t="shared" si="1"/>
        <v>30</v>
      </c>
      <c r="N28">
        <f t="shared" si="2"/>
        <v>52</v>
      </c>
      <c r="O28">
        <f t="shared" si="3"/>
        <v>32</v>
      </c>
      <c r="P28">
        <f t="shared" si="4"/>
        <v>45</v>
      </c>
      <c r="Q28">
        <f t="shared" si="5"/>
        <v>36</v>
      </c>
      <c r="R28">
        <f t="shared" si="6"/>
        <v>33</v>
      </c>
      <c r="S28">
        <v>1000000</v>
      </c>
      <c r="T28">
        <f>modell!F217</f>
        <v>999929.3</v>
      </c>
      <c r="U28">
        <f t="shared" si="11"/>
        <v>56</v>
      </c>
      <c r="V28" t="str">
        <f>IF(modell!H217*modell!Y217&lt;=0,"valid","invalid")</f>
        <v>valid</v>
      </c>
      <c r="W28">
        <f t="shared" si="12"/>
        <v>40.142857142857146</v>
      </c>
      <c r="X28">
        <f t="shared" si="13"/>
        <v>50</v>
      </c>
      <c r="Y28">
        <f t="shared" si="14"/>
        <v>-6</v>
      </c>
    </row>
    <row r="29" spans="1:25" ht="15" thickBot="1" x14ac:dyDescent="0.35">
      <c r="A29">
        <v>25</v>
      </c>
      <c r="B29" t="s">
        <v>29</v>
      </c>
      <c r="C29" t="s">
        <v>67</v>
      </c>
      <c r="D29" s="2">
        <v>32</v>
      </c>
      <c r="E29" s="17">
        <f t="shared" si="7"/>
        <v>3.96875</v>
      </c>
      <c r="F29" s="3">
        <v>127</v>
      </c>
      <c r="G29" s="19">
        <f t="shared" si="8"/>
        <v>0.21875</v>
      </c>
      <c r="H29" s="4">
        <v>7</v>
      </c>
      <c r="I29" s="20">
        <f t="shared" si="9"/>
        <v>5.5118110236220472E-2</v>
      </c>
      <c r="J29" s="4">
        <v>4.41</v>
      </c>
      <c r="L29">
        <f t="shared" si="10"/>
        <v>4</v>
      </c>
      <c r="M29">
        <f t="shared" si="1"/>
        <v>39</v>
      </c>
      <c r="N29">
        <f t="shared" si="2"/>
        <v>5</v>
      </c>
      <c r="O29">
        <f t="shared" si="3"/>
        <v>19</v>
      </c>
      <c r="P29">
        <f t="shared" si="4"/>
        <v>5</v>
      </c>
      <c r="Q29">
        <f t="shared" si="5"/>
        <v>18</v>
      </c>
      <c r="R29">
        <f t="shared" si="6"/>
        <v>37</v>
      </c>
      <c r="S29">
        <v>1000000</v>
      </c>
      <c r="T29">
        <f>modell!F218</f>
        <v>1000064.2</v>
      </c>
      <c r="U29">
        <f t="shared" si="11"/>
        <v>6</v>
      </c>
      <c r="V29" t="str">
        <f>IF(modell!H218*modell!Y218&lt;=0,"valid","invalid")</f>
        <v>valid</v>
      </c>
      <c r="W29">
        <f t="shared" si="12"/>
        <v>18.142857142857142</v>
      </c>
      <c r="X29">
        <f t="shared" si="13"/>
        <v>12</v>
      </c>
      <c r="Y29">
        <f t="shared" si="14"/>
        <v>6</v>
      </c>
    </row>
    <row r="30" spans="1:25" ht="15" thickBot="1" x14ac:dyDescent="0.35">
      <c r="A30">
        <v>26</v>
      </c>
      <c r="B30" t="s">
        <v>30</v>
      </c>
      <c r="C30" t="s">
        <v>67</v>
      </c>
      <c r="D30" s="2">
        <v>23</v>
      </c>
      <c r="E30" s="17">
        <f t="shared" si="7"/>
        <v>4.0869565217391308</v>
      </c>
      <c r="F30" s="3">
        <v>94</v>
      </c>
      <c r="G30" s="19">
        <f t="shared" si="8"/>
        <v>0.17391304347826086</v>
      </c>
      <c r="H30" s="4">
        <v>4</v>
      </c>
      <c r="I30" s="20">
        <f t="shared" si="9"/>
        <v>4.2553191489361701E-2</v>
      </c>
      <c r="J30" s="4">
        <v>4.43</v>
      </c>
      <c r="L30">
        <f t="shared" si="10"/>
        <v>14</v>
      </c>
      <c r="M30">
        <f t="shared" si="1"/>
        <v>34</v>
      </c>
      <c r="N30">
        <f t="shared" si="2"/>
        <v>23</v>
      </c>
      <c r="O30">
        <f t="shared" si="3"/>
        <v>26</v>
      </c>
      <c r="P30">
        <f t="shared" si="4"/>
        <v>15</v>
      </c>
      <c r="Q30">
        <f t="shared" si="5"/>
        <v>24</v>
      </c>
      <c r="R30">
        <f t="shared" si="6"/>
        <v>36</v>
      </c>
      <c r="S30">
        <v>1000000</v>
      </c>
      <c r="T30">
        <f>modell!F219</f>
        <v>1000025.7</v>
      </c>
      <c r="U30">
        <f t="shared" si="11"/>
        <v>20</v>
      </c>
      <c r="V30" t="str">
        <f>IF(modell!H219*modell!Y219&lt;=0,"valid","invalid")</f>
        <v>valid</v>
      </c>
      <c r="W30">
        <f t="shared" si="12"/>
        <v>24.571428571428573</v>
      </c>
      <c r="X30">
        <f t="shared" si="13"/>
        <v>18</v>
      </c>
      <c r="Y30">
        <f t="shared" si="14"/>
        <v>-2</v>
      </c>
    </row>
    <row r="31" spans="1:25" ht="15" thickBot="1" x14ac:dyDescent="0.35">
      <c r="A31">
        <v>27</v>
      </c>
      <c r="B31" t="s">
        <v>31</v>
      </c>
      <c r="C31" t="s">
        <v>67</v>
      </c>
      <c r="D31" s="2">
        <v>33</v>
      </c>
      <c r="E31" s="17">
        <f t="shared" si="7"/>
        <v>4.3939393939393936</v>
      </c>
      <c r="F31" s="3">
        <v>145</v>
      </c>
      <c r="G31" s="19">
        <f t="shared" si="8"/>
        <v>6.0606060606060608E-2</v>
      </c>
      <c r="H31" s="4">
        <v>2</v>
      </c>
      <c r="I31" s="20">
        <f t="shared" si="9"/>
        <v>1.3793103448275862E-2</v>
      </c>
      <c r="J31" s="4">
        <v>4.5199999999999996</v>
      </c>
      <c r="L31">
        <f t="shared" si="10"/>
        <v>1</v>
      </c>
      <c r="M31">
        <f t="shared" si="1"/>
        <v>26</v>
      </c>
      <c r="N31">
        <f t="shared" si="2"/>
        <v>3</v>
      </c>
      <c r="O31">
        <f t="shared" si="3"/>
        <v>46</v>
      </c>
      <c r="P31">
        <f t="shared" si="4"/>
        <v>32</v>
      </c>
      <c r="Q31">
        <f t="shared" si="5"/>
        <v>49</v>
      </c>
      <c r="R31">
        <f t="shared" si="6"/>
        <v>32</v>
      </c>
      <c r="S31">
        <v>1000000</v>
      </c>
      <c r="T31">
        <f>modell!F220</f>
        <v>1000046.2</v>
      </c>
      <c r="U31">
        <f t="shared" si="11"/>
        <v>13</v>
      </c>
      <c r="V31" t="str">
        <f>IF(modell!H220*modell!Y220&lt;=0,"valid","invalid")</f>
        <v>valid</v>
      </c>
      <c r="W31">
        <f t="shared" si="12"/>
        <v>27</v>
      </c>
      <c r="X31">
        <f t="shared" si="13"/>
        <v>29</v>
      </c>
      <c r="Y31">
        <f t="shared" si="14"/>
        <v>16</v>
      </c>
    </row>
    <row r="32" spans="1:25" ht="15" thickBot="1" x14ac:dyDescent="0.35">
      <c r="A32">
        <v>28</v>
      </c>
      <c r="B32" t="s">
        <v>32</v>
      </c>
      <c r="C32" t="s">
        <v>67</v>
      </c>
      <c r="D32" s="2">
        <v>27</v>
      </c>
      <c r="E32" s="17">
        <f t="shared" si="7"/>
        <v>4.1851851851851851</v>
      </c>
      <c r="F32" s="3">
        <v>113</v>
      </c>
      <c r="G32" s="19">
        <f t="shared" si="8"/>
        <v>0.25925925925925924</v>
      </c>
      <c r="H32" s="4">
        <v>7</v>
      </c>
      <c r="I32" s="20">
        <f t="shared" si="9"/>
        <v>6.1946902654867256E-2</v>
      </c>
      <c r="J32" s="4">
        <v>4.7</v>
      </c>
      <c r="L32">
        <f t="shared" si="10"/>
        <v>11</v>
      </c>
      <c r="M32">
        <f t="shared" si="1"/>
        <v>33</v>
      </c>
      <c r="N32">
        <f t="shared" si="2"/>
        <v>9</v>
      </c>
      <c r="O32">
        <f t="shared" si="3"/>
        <v>13</v>
      </c>
      <c r="P32">
        <f t="shared" si="4"/>
        <v>5</v>
      </c>
      <c r="Q32">
        <f t="shared" si="5"/>
        <v>10</v>
      </c>
      <c r="R32">
        <f t="shared" si="6"/>
        <v>27</v>
      </c>
      <c r="S32">
        <v>1000000</v>
      </c>
      <c r="T32">
        <f>modell!F221</f>
        <v>1000059.7</v>
      </c>
      <c r="U32">
        <f t="shared" si="11"/>
        <v>7</v>
      </c>
      <c r="V32" t="str">
        <f>IF(modell!H221*modell!Y221&lt;=0,"valid","invalid")</f>
        <v>valid</v>
      </c>
      <c r="W32">
        <f t="shared" si="12"/>
        <v>15.428571428571429</v>
      </c>
      <c r="X32">
        <f t="shared" si="13"/>
        <v>7</v>
      </c>
      <c r="Y32">
        <f t="shared" si="14"/>
        <v>0</v>
      </c>
    </row>
    <row r="33" spans="1:25" ht="15" thickBot="1" x14ac:dyDescent="0.35">
      <c r="A33">
        <v>29</v>
      </c>
      <c r="B33" t="s">
        <v>33</v>
      </c>
      <c r="C33" t="s">
        <v>67</v>
      </c>
      <c r="D33" s="2">
        <v>32</v>
      </c>
      <c r="E33" s="17">
        <f t="shared" si="7"/>
        <v>3.75</v>
      </c>
      <c r="F33" s="3">
        <v>120</v>
      </c>
      <c r="G33" s="19">
        <f t="shared" si="8"/>
        <v>6.25E-2</v>
      </c>
      <c r="H33" s="4">
        <v>2</v>
      </c>
      <c r="I33" s="20">
        <f t="shared" si="9"/>
        <v>1.6666666666666666E-2</v>
      </c>
      <c r="J33" s="4">
        <v>3.88</v>
      </c>
      <c r="L33">
        <f t="shared" si="10"/>
        <v>4</v>
      </c>
      <c r="M33">
        <f t="shared" si="1"/>
        <v>42</v>
      </c>
      <c r="N33">
        <f t="shared" si="2"/>
        <v>6</v>
      </c>
      <c r="O33">
        <f t="shared" si="3"/>
        <v>45</v>
      </c>
      <c r="P33">
        <f t="shared" si="4"/>
        <v>32</v>
      </c>
      <c r="Q33">
        <f t="shared" si="5"/>
        <v>45</v>
      </c>
      <c r="R33">
        <f t="shared" si="6"/>
        <v>46</v>
      </c>
      <c r="S33">
        <v>1000000</v>
      </c>
      <c r="T33">
        <f>modell!F222</f>
        <v>1000022.7</v>
      </c>
      <c r="U33">
        <f t="shared" si="11"/>
        <v>22</v>
      </c>
      <c r="V33" t="str">
        <f>IF(modell!H222*modell!Y222&lt;=0,"valid","invalid")</f>
        <v>valid</v>
      </c>
      <c r="W33">
        <f t="shared" si="12"/>
        <v>31.428571428571427</v>
      </c>
      <c r="X33">
        <f t="shared" si="13"/>
        <v>34</v>
      </c>
      <c r="Y33">
        <f t="shared" si="14"/>
        <v>12</v>
      </c>
    </row>
    <row r="34" spans="1:25" ht="15" thickBot="1" x14ac:dyDescent="0.35">
      <c r="A34">
        <v>30</v>
      </c>
      <c r="B34" t="s">
        <v>34</v>
      </c>
      <c r="C34" t="s">
        <v>67</v>
      </c>
      <c r="D34" s="2">
        <v>18</v>
      </c>
      <c r="E34" s="17">
        <f t="shared" si="7"/>
        <v>3.5555555555555554</v>
      </c>
      <c r="F34" s="3">
        <v>64</v>
      </c>
      <c r="G34" s="19">
        <f t="shared" si="8"/>
        <v>5.5555555555555552E-2</v>
      </c>
      <c r="H34" s="4">
        <v>1</v>
      </c>
      <c r="I34" s="20">
        <f t="shared" si="9"/>
        <v>1.5625E-2</v>
      </c>
      <c r="J34" s="4">
        <v>3.67</v>
      </c>
      <c r="L34">
        <f t="shared" si="10"/>
        <v>27</v>
      </c>
      <c r="M34">
        <f t="shared" si="1"/>
        <v>49</v>
      </c>
      <c r="N34">
        <f t="shared" si="2"/>
        <v>39</v>
      </c>
      <c r="O34">
        <f t="shared" si="3"/>
        <v>49</v>
      </c>
      <c r="P34">
        <f t="shared" si="4"/>
        <v>45</v>
      </c>
      <c r="Q34">
        <f t="shared" si="5"/>
        <v>48</v>
      </c>
      <c r="R34">
        <f t="shared" si="6"/>
        <v>55</v>
      </c>
      <c r="S34">
        <v>1000000</v>
      </c>
      <c r="T34">
        <f>modell!F223</f>
        <v>999945.8</v>
      </c>
      <c r="U34">
        <f t="shared" si="11"/>
        <v>50</v>
      </c>
      <c r="V34" t="str">
        <f>IF(modell!H223*modell!Y223&lt;=0,"valid","invalid")</f>
        <v>valid</v>
      </c>
      <c r="W34">
        <f t="shared" si="12"/>
        <v>44.571428571428569</v>
      </c>
      <c r="X34">
        <f t="shared" si="13"/>
        <v>53</v>
      </c>
      <c r="Y34">
        <f t="shared" si="14"/>
        <v>3</v>
      </c>
    </row>
    <row r="35" spans="1:25" ht="15" thickBot="1" x14ac:dyDescent="0.35">
      <c r="A35">
        <v>31</v>
      </c>
      <c r="B35" t="s">
        <v>35</v>
      </c>
      <c r="C35" t="s">
        <v>67</v>
      </c>
      <c r="D35" s="2">
        <v>22</v>
      </c>
      <c r="E35" s="17">
        <f t="shared" si="7"/>
        <v>4.8181818181818183</v>
      </c>
      <c r="F35" s="3">
        <v>106</v>
      </c>
      <c r="G35" s="19">
        <f t="shared" si="8"/>
        <v>0.27272727272727271</v>
      </c>
      <c r="H35" s="4">
        <v>6</v>
      </c>
      <c r="I35" s="20">
        <f t="shared" si="9"/>
        <v>5.6603773584905662E-2</v>
      </c>
      <c r="J35" s="4">
        <v>5.36</v>
      </c>
      <c r="L35">
        <f t="shared" si="10"/>
        <v>17</v>
      </c>
      <c r="M35">
        <f t="shared" si="1"/>
        <v>13</v>
      </c>
      <c r="N35">
        <f t="shared" si="2"/>
        <v>14</v>
      </c>
      <c r="O35">
        <f t="shared" si="3"/>
        <v>11</v>
      </c>
      <c r="P35">
        <f t="shared" si="4"/>
        <v>9</v>
      </c>
      <c r="Q35">
        <f t="shared" si="5"/>
        <v>17</v>
      </c>
      <c r="R35">
        <f t="shared" si="6"/>
        <v>15</v>
      </c>
      <c r="S35">
        <v>1000000</v>
      </c>
      <c r="T35">
        <f>modell!F224</f>
        <v>1000059.2</v>
      </c>
      <c r="U35">
        <f t="shared" si="11"/>
        <v>9</v>
      </c>
      <c r="V35" t="str">
        <f>IF(modell!H224*modell!Y224&lt;=0,"valid","invalid")</f>
        <v>valid</v>
      </c>
      <c r="W35">
        <f t="shared" si="12"/>
        <v>13.714285714285714</v>
      </c>
      <c r="X35">
        <f t="shared" si="13"/>
        <v>5</v>
      </c>
      <c r="Y35">
        <f t="shared" si="14"/>
        <v>-4</v>
      </c>
    </row>
    <row r="36" spans="1:25" ht="15" thickBot="1" x14ac:dyDescent="0.35">
      <c r="A36">
        <v>32</v>
      </c>
      <c r="B36" t="s">
        <v>36</v>
      </c>
      <c r="C36" t="s">
        <v>67</v>
      </c>
      <c r="D36" s="2">
        <v>18</v>
      </c>
      <c r="E36" s="17">
        <f t="shared" si="7"/>
        <v>3.9444444444444446</v>
      </c>
      <c r="F36" s="3">
        <v>71</v>
      </c>
      <c r="G36" s="19">
        <f t="shared" si="8"/>
        <v>0</v>
      </c>
      <c r="H36" s="4">
        <v>0</v>
      </c>
      <c r="I36" s="20">
        <f t="shared" si="9"/>
        <v>0</v>
      </c>
      <c r="J36" s="4">
        <v>3.94</v>
      </c>
      <c r="L36">
        <f t="shared" si="10"/>
        <v>27</v>
      </c>
      <c r="M36">
        <f t="shared" si="1"/>
        <v>40</v>
      </c>
      <c r="N36">
        <f t="shared" si="2"/>
        <v>35</v>
      </c>
      <c r="O36">
        <f t="shared" si="3"/>
        <v>53</v>
      </c>
      <c r="P36">
        <f t="shared" si="4"/>
        <v>53</v>
      </c>
      <c r="Q36">
        <f t="shared" si="5"/>
        <v>53</v>
      </c>
      <c r="R36">
        <f t="shared" si="6"/>
        <v>43</v>
      </c>
      <c r="S36">
        <v>1000000</v>
      </c>
      <c r="T36">
        <f>modell!F225</f>
        <v>999956.8</v>
      </c>
      <c r="U36">
        <f t="shared" si="11"/>
        <v>46</v>
      </c>
      <c r="V36" t="str">
        <f>IF(modell!H225*modell!Y225&lt;=0,"valid","invalid")</f>
        <v>valid</v>
      </c>
      <c r="W36">
        <f t="shared" si="12"/>
        <v>43.428571428571431</v>
      </c>
      <c r="X36">
        <f t="shared" si="13"/>
        <v>52</v>
      </c>
      <c r="Y36">
        <f t="shared" si="14"/>
        <v>6</v>
      </c>
    </row>
    <row r="37" spans="1:25" ht="15" thickBot="1" x14ac:dyDescent="0.35">
      <c r="A37">
        <v>33</v>
      </c>
      <c r="B37" t="s">
        <v>37</v>
      </c>
      <c r="C37" t="s">
        <v>67</v>
      </c>
      <c r="D37" s="2">
        <v>17</v>
      </c>
      <c r="E37" s="17">
        <f t="shared" si="7"/>
        <v>3.0588235294117645</v>
      </c>
      <c r="F37" s="3">
        <v>52</v>
      </c>
      <c r="G37" s="19">
        <f t="shared" si="8"/>
        <v>0.47058823529411764</v>
      </c>
      <c r="H37" s="4">
        <v>8</v>
      </c>
      <c r="I37" s="20">
        <f t="shared" si="9"/>
        <v>0.15384615384615385</v>
      </c>
      <c r="J37" s="4">
        <v>4</v>
      </c>
      <c r="L37">
        <f t="shared" si="10"/>
        <v>33</v>
      </c>
      <c r="M37">
        <f t="shared" si="1"/>
        <v>57</v>
      </c>
      <c r="N37">
        <f t="shared" si="2"/>
        <v>49</v>
      </c>
      <c r="O37">
        <f t="shared" si="3"/>
        <v>4</v>
      </c>
      <c r="P37">
        <f t="shared" si="4"/>
        <v>3</v>
      </c>
      <c r="Q37">
        <f t="shared" si="5"/>
        <v>2</v>
      </c>
      <c r="R37">
        <f t="shared" si="6"/>
        <v>39</v>
      </c>
      <c r="S37">
        <v>1000000</v>
      </c>
      <c r="T37">
        <f>modell!F226</f>
        <v>999987.8</v>
      </c>
      <c r="U37">
        <f t="shared" si="11"/>
        <v>36</v>
      </c>
      <c r="V37" t="str">
        <f>IF(modell!H226*modell!Y226&lt;=0,"valid","invalid")</f>
        <v>valid</v>
      </c>
      <c r="W37">
        <f t="shared" si="12"/>
        <v>26.714285714285715</v>
      </c>
      <c r="X37">
        <f t="shared" si="13"/>
        <v>27</v>
      </c>
      <c r="Y37">
        <f t="shared" si="14"/>
        <v>-9</v>
      </c>
    </row>
    <row r="38" spans="1:25" ht="15" thickBot="1" x14ac:dyDescent="0.35">
      <c r="A38">
        <v>34</v>
      </c>
      <c r="B38" t="s">
        <v>38</v>
      </c>
      <c r="C38" t="s">
        <v>67</v>
      </c>
      <c r="D38" s="2">
        <v>16</v>
      </c>
      <c r="E38" s="17">
        <f t="shared" si="7"/>
        <v>4.375</v>
      </c>
      <c r="F38" s="3">
        <v>70</v>
      </c>
      <c r="G38" s="19">
        <f t="shared" si="8"/>
        <v>0.125</v>
      </c>
      <c r="H38" s="4">
        <v>2</v>
      </c>
      <c r="I38" s="20">
        <f t="shared" si="9"/>
        <v>2.8571428571428571E-2</v>
      </c>
      <c r="J38" s="4">
        <v>4.62</v>
      </c>
      <c r="L38">
        <f t="shared" si="10"/>
        <v>38</v>
      </c>
      <c r="M38">
        <f t="shared" si="1"/>
        <v>27</v>
      </c>
      <c r="N38">
        <f t="shared" si="2"/>
        <v>36</v>
      </c>
      <c r="O38">
        <f t="shared" si="3"/>
        <v>32</v>
      </c>
      <c r="P38">
        <f t="shared" si="4"/>
        <v>32</v>
      </c>
      <c r="Q38">
        <f t="shared" si="5"/>
        <v>37</v>
      </c>
      <c r="R38">
        <f t="shared" si="6"/>
        <v>28</v>
      </c>
      <c r="S38">
        <v>1000000</v>
      </c>
      <c r="T38">
        <f>modell!F227</f>
        <v>999976.3</v>
      </c>
      <c r="U38">
        <f t="shared" si="11"/>
        <v>40</v>
      </c>
      <c r="V38" t="str">
        <f>IF(modell!H227*modell!Y227&lt;=0,"valid","invalid")</f>
        <v>valid</v>
      </c>
      <c r="W38">
        <f t="shared" si="12"/>
        <v>32.857142857142854</v>
      </c>
      <c r="X38">
        <f t="shared" si="13"/>
        <v>39</v>
      </c>
      <c r="Y38">
        <f t="shared" si="14"/>
        <v>-1</v>
      </c>
    </row>
    <row r="39" spans="1:25" ht="15" thickBot="1" x14ac:dyDescent="0.35">
      <c r="A39">
        <v>35</v>
      </c>
      <c r="B39" t="s">
        <v>39</v>
      </c>
      <c r="C39" t="s">
        <v>67</v>
      </c>
      <c r="D39" s="2">
        <v>17</v>
      </c>
      <c r="E39" s="17">
        <f t="shared" si="7"/>
        <v>4.4705882352941178</v>
      </c>
      <c r="F39" s="3">
        <v>76</v>
      </c>
      <c r="G39" s="19">
        <f t="shared" si="8"/>
        <v>0.23529411764705882</v>
      </c>
      <c r="H39" s="4">
        <v>4</v>
      </c>
      <c r="I39" s="20">
        <f t="shared" si="9"/>
        <v>5.2631578947368418E-2</v>
      </c>
      <c r="J39" s="4">
        <v>4.9400000000000004</v>
      </c>
      <c r="L39">
        <f t="shared" si="10"/>
        <v>33</v>
      </c>
      <c r="M39">
        <f t="shared" si="1"/>
        <v>23</v>
      </c>
      <c r="N39">
        <f t="shared" si="2"/>
        <v>29</v>
      </c>
      <c r="O39">
        <f t="shared" si="3"/>
        <v>15</v>
      </c>
      <c r="P39">
        <f t="shared" si="4"/>
        <v>15</v>
      </c>
      <c r="Q39">
        <f t="shared" si="5"/>
        <v>20</v>
      </c>
      <c r="R39">
        <f t="shared" si="6"/>
        <v>21</v>
      </c>
      <c r="S39">
        <v>1000000</v>
      </c>
      <c r="T39">
        <f>modell!F228</f>
        <v>1000013.8</v>
      </c>
      <c r="U39">
        <f t="shared" si="11"/>
        <v>30</v>
      </c>
      <c r="V39" t="str">
        <f>IF(modell!H228*modell!Y228&lt;=0,"valid","invalid")</f>
        <v>valid</v>
      </c>
      <c r="W39">
        <f t="shared" si="12"/>
        <v>22.285714285714285</v>
      </c>
      <c r="X39">
        <f t="shared" si="13"/>
        <v>15</v>
      </c>
      <c r="Y39">
        <f t="shared" si="14"/>
        <v>-15</v>
      </c>
    </row>
    <row r="40" spans="1:25" ht="15" thickBot="1" x14ac:dyDescent="0.35">
      <c r="A40">
        <v>36</v>
      </c>
      <c r="B40" t="s">
        <v>40</v>
      </c>
      <c r="C40" t="s">
        <v>67</v>
      </c>
      <c r="D40" s="2">
        <v>1</v>
      </c>
      <c r="E40" s="17">
        <f t="shared" si="7"/>
        <v>6</v>
      </c>
      <c r="F40" s="3">
        <v>6</v>
      </c>
      <c r="G40" s="19">
        <f t="shared" si="8"/>
        <v>0</v>
      </c>
      <c r="H40" s="4">
        <v>0</v>
      </c>
      <c r="I40" s="20">
        <f t="shared" si="9"/>
        <v>0</v>
      </c>
      <c r="J40" s="4">
        <v>6</v>
      </c>
      <c r="L40">
        <f t="shared" si="10"/>
        <v>57</v>
      </c>
      <c r="M40">
        <f t="shared" si="1"/>
        <v>1</v>
      </c>
      <c r="N40">
        <f t="shared" si="2"/>
        <v>57</v>
      </c>
      <c r="O40">
        <f t="shared" si="3"/>
        <v>53</v>
      </c>
      <c r="P40">
        <f t="shared" si="4"/>
        <v>53</v>
      </c>
      <c r="Q40">
        <f t="shared" si="5"/>
        <v>53</v>
      </c>
      <c r="R40">
        <f t="shared" si="6"/>
        <v>1</v>
      </c>
      <c r="S40">
        <v>1000000</v>
      </c>
      <c r="T40">
        <f>modell!F229</f>
        <v>1000016.2</v>
      </c>
      <c r="U40">
        <f t="shared" si="11"/>
        <v>26</v>
      </c>
      <c r="V40" t="str">
        <f>IF(modell!H229*modell!Y229&lt;=0,"valid","invalid")</f>
        <v>valid</v>
      </c>
      <c r="W40">
        <f t="shared" si="12"/>
        <v>39.285714285714285</v>
      </c>
      <c r="X40">
        <f t="shared" si="13"/>
        <v>48</v>
      </c>
      <c r="Y40">
        <f t="shared" si="14"/>
        <v>22</v>
      </c>
    </row>
    <row r="41" spans="1:25" ht="15" thickBot="1" x14ac:dyDescent="0.35">
      <c r="A41">
        <v>37</v>
      </c>
      <c r="B41" t="s">
        <v>41</v>
      </c>
      <c r="C41" t="s">
        <v>67</v>
      </c>
      <c r="D41" s="2">
        <v>17</v>
      </c>
      <c r="E41" s="17">
        <f t="shared" si="7"/>
        <v>3.5882352941176472</v>
      </c>
      <c r="F41" s="3">
        <v>61</v>
      </c>
      <c r="G41" s="19">
        <f t="shared" si="8"/>
        <v>5.8823529411764705E-2</v>
      </c>
      <c r="H41" s="4">
        <v>1</v>
      </c>
      <c r="I41" s="20">
        <f t="shared" si="9"/>
        <v>1.6393442622950821E-2</v>
      </c>
      <c r="J41" s="4">
        <v>3.71</v>
      </c>
      <c r="L41">
        <f t="shared" si="10"/>
        <v>33</v>
      </c>
      <c r="M41">
        <f t="shared" si="1"/>
        <v>48</v>
      </c>
      <c r="N41">
        <f t="shared" si="2"/>
        <v>42</v>
      </c>
      <c r="O41">
        <f t="shared" si="3"/>
        <v>47</v>
      </c>
      <c r="P41">
        <f t="shared" si="4"/>
        <v>45</v>
      </c>
      <c r="Q41">
        <f t="shared" si="5"/>
        <v>46</v>
      </c>
      <c r="R41">
        <f t="shared" si="6"/>
        <v>51</v>
      </c>
      <c r="S41">
        <v>1000000</v>
      </c>
      <c r="T41">
        <f>modell!F230</f>
        <v>999942.3</v>
      </c>
      <c r="U41">
        <f t="shared" si="11"/>
        <v>51</v>
      </c>
      <c r="V41" t="str">
        <f>IF(modell!H230*modell!Y230&lt;=0,"valid","invalid")</f>
        <v>valid</v>
      </c>
      <c r="W41">
        <f t="shared" si="12"/>
        <v>44.571428571428569</v>
      </c>
      <c r="X41">
        <f t="shared" si="13"/>
        <v>53</v>
      </c>
      <c r="Y41">
        <f t="shared" si="14"/>
        <v>2</v>
      </c>
    </row>
    <row r="42" spans="1:25" ht="15" thickBot="1" x14ac:dyDescent="0.35">
      <c r="A42">
        <v>38</v>
      </c>
      <c r="B42" t="s">
        <v>42</v>
      </c>
      <c r="C42" t="s">
        <v>67</v>
      </c>
      <c r="D42" s="2">
        <v>15</v>
      </c>
      <c r="E42" s="17">
        <f t="shared" si="7"/>
        <v>3.6666666666666665</v>
      </c>
      <c r="F42" s="3">
        <v>55</v>
      </c>
      <c r="G42" s="19">
        <f t="shared" si="8"/>
        <v>0.13333333333333333</v>
      </c>
      <c r="H42" s="4">
        <v>2</v>
      </c>
      <c r="I42" s="20">
        <f t="shared" si="9"/>
        <v>3.6363636363636362E-2</v>
      </c>
      <c r="J42" s="4">
        <v>3.93</v>
      </c>
      <c r="L42">
        <f t="shared" si="10"/>
        <v>42</v>
      </c>
      <c r="M42">
        <f t="shared" si="1"/>
        <v>44</v>
      </c>
      <c r="N42">
        <f t="shared" si="2"/>
        <v>45</v>
      </c>
      <c r="O42">
        <f t="shared" si="3"/>
        <v>29</v>
      </c>
      <c r="P42">
        <f t="shared" si="4"/>
        <v>32</v>
      </c>
      <c r="Q42">
        <f t="shared" si="5"/>
        <v>30</v>
      </c>
      <c r="R42">
        <f t="shared" si="6"/>
        <v>44</v>
      </c>
      <c r="S42">
        <v>1000000</v>
      </c>
      <c r="T42">
        <f>modell!F231</f>
        <v>999951.8</v>
      </c>
      <c r="U42">
        <f t="shared" si="11"/>
        <v>47</v>
      </c>
      <c r="V42" t="str">
        <f>IF(modell!H231*modell!Y231&lt;=0,"valid","invalid")</f>
        <v>valid</v>
      </c>
      <c r="W42">
        <f t="shared" si="12"/>
        <v>38</v>
      </c>
      <c r="X42">
        <f t="shared" si="13"/>
        <v>46</v>
      </c>
      <c r="Y42">
        <f t="shared" si="14"/>
        <v>-1</v>
      </c>
    </row>
    <row r="43" spans="1:25" ht="15" thickBot="1" x14ac:dyDescent="0.35">
      <c r="A43">
        <v>39</v>
      </c>
      <c r="B43" t="s">
        <v>43</v>
      </c>
      <c r="C43" t="s">
        <v>67</v>
      </c>
      <c r="D43" s="2">
        <v>33</v>
      </c>
      <c r="E43" s="17">
        <f t="shared" si="7"/>
        <v>3.1515151515151514</v>
      </c>
      <c r="F43" s="3">
        <v>104</v>
      </c>
      <c r="G43" s="19">
        <f t="shared" si="8"/>
        <v>0.18181818181818182</v>
      </c>
      <c r="H43" s="4">
        <v>6</v>
      </c>
      <c r="I43" s="20">
        <f t="shared" si="9"/>
        <v>5.7692307692307696E-2</v>
      </c>
      <c r="J43" s="4">
        <v>3.52</v>
      </c>
      <c r="L43">
        <f t="shared" si="10"/>
        <v>1</v>
      </c>
      <c r="M43">
        <f t="shared" si="1"/>
        <v>56</v>
      </c>
      <c r="N43">
        <f t="shared" si="2"/>
        <v>17</v>
      </c>
      <c r="O43">
        <f t="shared" si="3"/>
        <v>24</v>
      </c>
      <c r="P43">
        <f t="shared" si="4"/>
        <v>9</v>
      </c>
      <c r="Q43">
        <f t="shared" si="5"/>
        <v>15</v>
      </c>
      <c r="R43">
        <f t="shared" si="6"/>
        <v>57</v>
      </c>
      <c r="S43">
        <v>1000000</v>
      </c>
      <c r="T43">
        <f>modell!F232</f>
        <v>1000027.2</v>
      </c>
      <c r="U43">
        <f t="shared" si="11"/>
        <v>17</v>
      </c>
      <c r="V43" t="str">
        <f>IF(modell!H232*modell!Y232&lt;=0,"valid","invalid")</f>
        <v>valid</v>
      </c>
      <c r="W43">
        <f t="shared" si="12"/>
        <v>25.571428571428573</v>
      </c>
      <c r="X43">
        <f t="shared" si="13"/>
        <v>21</v>
      </c>
      <c r="Y43">
        <f t="shared" si="14"/>
        <v>4</v>
      </c>
    </row>
    <row r="44" spans="1:25" ht="15" thickBot="1" x14ac:dyDescent="0.35">
      <c r="A44">
        <v>40</v>
      </c>
      <c r="B44" t="s">
        <v>44</v>
      </c>
      <c r="C44" t="s">
        <v>67</v>
      </c>
      <c r="D44" s="2">
        <v>20</v>
      </c>
      <c r="E44" s="17">
        <f t="shared" si="7"/>
        <v>5.65</v>
      </c>
      <c r="F44" s="3">
        <v>113</v>
      </c>
      <c r="G44" s="19">
        <f t="shared" si="8"/>
        <v>0.05</v>
      </c>
      <c r="H44" s="4">
        <v>1</v>
      </c>
      <c r="I44" s="20">
        <f t="shared" si="9"/>
        <v>8.8495575221238937E-3</v>
      </c>
      <c r="J44" s="4">
        <v>5.75</v>
      </c>
      <c r="L44">
        <f t="shared" si="10"/>
        <v>22</v>
      </c>
      <c r="M44">
        <f t="shared" si="1"/>
        <v>4</v>
      </c>
      <c r="N44">
        <f t="shared" si="2"/>
        <v>9</v>
      </c>
      <c r="O44">
        <f t="shared" si="3"/>
        <v>51</v>
      </c>
      <c r="P44">
        <f t="shared" si="4"/>
        <v>45</v>
      </c>
      <c r="Q44">
        <f t="shared" si="5"/>
        <v>51</v>
      </c>
      <c r="R44">
        <f t="shared" si="6"/>
        <v>4</v>
      </c>
      <c r="S44">
        <v>1000000</v>
      </c>
      <c r="T44">
        <f>modell!F233</f>
        <v>1000059.7</v>
      </c>
      <c r="U44">
        <f t="shared" si="11"/>
        <v>7</v>
      </c>
      <c r="V44" t="str">
        <f>IF(modell!H233*modell!Y233&lt;=0,"valid","invalid")</f>
        <v>valid</v>
      </c>
      <c r="W44">
        <f t="shared" si="12"/>
        <v>26.571428571428573</v>
      </c>
      <c r="X44">
        <f t="shared" si="13"/>
        <v>25</v>
      </c>
      <c r="Y44">
        <f t="shared" si="14"/>
        <v>18</v>
      </c>
    </row>
    <row r="45" spans="1:25" ht="15" thickBot="1" x14ac:dyDescent="0.35">
      <c r="A45">
        <v>41</v>
      </c>
      <c r="B45" t="s">
        <v>45</v>
      </c>
      <c r="C45" t="s">
        <v>67</v>
      </c>
      <c r="D45" s="2">
        <v>14</v>
      </c>
      <c r="E45" s="17">
        <f t="shared" si="7"/>
        <v>4</v>
      </c>
      <c r="F45" s="3">
        <v>56</v>
      </c>
      <c r="G45" s="19">
        <f t="shared" si="8"/>
        <v>0</v>
      </c>
      <c r="H45" s="4">
        <v>0</v>
      </c>
      <c r="I45" s="20">
        <f t="shared" si="9"/>
        <v>0</v>
      </c>
      <c r="J45" s="4">
        <v>4</v>
      </c>
      <c r="L45">
        <f t="shared" si="10"/>
        <v>47</v>
      </c>
      <c r="M45">
        <f t="shared" si="1"/>
        <v>37</v>
      </c>
      <c r="N45">
        <f t="shared" si="2"/>
        <v>44</v>
      </c>
      <c r="O45">
        <f t="shared" si="3"/>
        <v>53</v>
      </c>
      <c r="P45">
        <f t="shared" si="4"/>
        <v>53</v>
      </c>
      <c r="Q45">
        <f t="shared" si="5"/>
        <v>53</v>
      </c>
      <c r="R45">
        <f t="shared" si="6"/>
        <v>39</v>
      </c>
      <c r="S45">
        <v>1000000</v>
      </c>
      <c r="T45">
        <f>modell!F234</f>
        <v>999931.3</v>
      </c>
      <c r="U45">
        <f t="shared" si="11"/>
        <v>55</v>
      </c>
      <c r="V45" t="str">
        <f>IF(modell!H234*modell!Y234&lt;=0,"valid","invalid")</f>
        <v>valid</v>
      </c>
      <c r="W45">
        <f t="shared" si="12"/>
        <v>46.571428571428569</v>
      </c>
      <c r="X45">
        <f t="shared" si="13"/>
        <v>56</v>
      </c>
      <c r="Y45">
        <f t="shared" si="14"/>
        <v>1</v>
      </c>
    </row>
    <row r="46" spans="1:25" ht="15" thickBot="1" x14ac:dyDescent="0.35">
      <c r="A46">
        <v>42</v>
      </c>
      <c r="B46" t="s">
        <v>46</v>
      </c>
      <c r="C46" t="s">
        <v>67</v>
      </c>
      <c r="D46" s="2">
        <v>15</v>
      </c>
      <c r="E46" s="17">
        <f t="shared" si="7"/>
        <v>4.9333333333333336</v>
      </c>
      <c r="F46" s="3">
        <v>74</v>
      </c>
      <c r="G46" s="19">
        <f t="shared" si="8"/>
        <v>0.33333333333333331</v>
      </c>
      <c r="H46" s="4">
        <v>5</v>
      </c>
      <c r="I46" s="20">
        <f t="shared" si="9"/>
        <v>6.7567567567567571E-2</v>
      </c>
      <c r="J46" s="4">
        <v>5.6</v>
      </c>
      <c r="L46">
        <f t="shared" si="10"/>
        <v>42</v>
      </c>
      <c r="M46">
        <f t="shared" si="1"/>
        <v>12</v>
      </c>
      <c r="N46">
        <f t="shared" si="2"/>
        <v>32</v>
      </c>
      <c r="O46">
        <f t="shared" si="3"/>
        <v>5</v>
      </c>
      <c r="P46">
        <f t="shared" si="4"/>
        <v>13</v>
      </c>
      <c r="Q46">
        <f t="shared" si="5"/>
        <v>8</v>
      </c>
      <c r="R46">
        <f t="shared" si="6"/>
        <v>11</v>
      </c>
      <c r="S46">
        <v>1000000</v>
      </c>
      <c r="T46">
        <f>modell!F235</f>
        <v>1000019.7</v>
      </c>
      <c r="U46">
        <f t="shared" si="11"/>
        <v>24</v>
      </c>
      <c r="V46" t="str">
        <f>IF(modell!H235*modell!Y235&lt;=0,"valid","invalid")</f>
        <v>valid</v>
      </c>
      <c r="W46">
        <f t="shared" si="12"/>
        <v>17.571428571428573</v>
      </c>
      <c r="X46">
        <f t="shared" si="13"/>
        <v>10</v>
      </c>
      <c r="Y46">
        <f t="shared" si="14"/>
        <v>-14</v>
      </c>
    </row>
    <row r="47" spans="1:25" ht="15" thickBot="1" x14ac:dyDescent="0.35">
      <c r="A47">
        <v>43</v>
      </c>
      <c r="B47" t="s">
        <v>47</v>
      </c>
      <c r="C47" t="s">
        <v>67</v>
      </c>
      <c r="D47" s="2">
        <v>15</v>
      </c>
      <c r="E47" s="17">
        <f t="shared" si="7"/>
        <v>3.4666666666666668</v>
      </c>
      <c r="F47" s="3">
        <v>52</v>
      </c>
      <c r="G47" s="19">
        <f t="shared" si="8"/>
        <v>0.2</v>
      </c>
      <c r="H47" s="4">
        <v>3</v>
      </c>
      <c r="I47" s="20">
        <f t="shared" si="9"/>
        <v>5.7692307692307696E-2</v>
      </c>
      <c r="J47" s="4">
        <v>3.87</v>
      </c>
      <c r="L47">
        <f t="shared" si="10"/>
        <v>42</v>
      </c>
      <c r="M47">
        <f t="shared" si="1"/>
        <v>52</v>
      </c>
      <c r="N47">
        <f t="shared" si="2"/>
        <v>49</v>
      </c>
      <c r="O47">
        <f t="shared" si="3"/>
        <v>22</v>
      </c>
      <c r="P47">
        <f t="shared" si="4"/>
        <v>24</v>
      </c>
      <c r="Q47">
        <f t="shared" si="5"/>
        <v>15</v>
      </c>
      <c r="R47">
        <f t="shared" si="6"/>
        <v>47</v>
      </c>
      <c r="S47">
        <v>1000000</v>
      </c>
      <c r="T47">
        <f>modell!F236</f>
        <v>999949.8</v>
      </c>
      <c r="U47">
        <f t="shared" si="11"/>
        <v>49</v>
      </c>
      <c r="V47" t="str">
        <f>IF(modell!H236*modell!Y236&lt;=0,"valid","invalid")</f>
        <v>valid</v>
      </c>
      <c r="W47">
        <f t="shared" si="12"/>
        <v>35.857142857142854</v>
      </c>
      <c r="X47">
        <f t="shared" si="13"/>
        <v>43</v>
      </c>
      <c r="Y47">
        <f t="shared" si="14"/>
        <v>-6</v>
      </c>
    </row>
    <row r="48" spans="1:25" ht="15" thickBot="1" x14ac:dyDescent="0.35">
      <c r="A48">
        <v>44</v>
      </c>
      <c r="B48" t="s">
        <v>48</v>
      </c>
      <c r="C48" t="s">
        <v>67</v>
      </c>
      <c r="D48" s="2">
        <v>13</v>
      </c>
      <c r="E48" s="17">
        <f t="shared" si="7"/>
        <v>5</v>
      </c>
      <c r="F48" s="3">
        <v>65</v>
      </c>
      <c r="G48" s="19">
        <f t="shared" si="8"/>
        <v>0.30769230769230771</v>
      </c>
      <c r="H48" s="4">
        <v>4</v>
      </c>
      <c r="I48" s="20">
        <f t="shared" si="9"/>
        <v>6.1538461538461542E-2</v>
      </c>
      <c r="J48" s="4">
        <v>5.62</v>
      </c>
      <c r="L48">
        <f t="shared" si="10"/>
        <v>48</v>
      </c>
      <c r="M48">
        <f t="shared" si="1"/>
        <v>9</v>
      </c>
      <c r="N48">
        <f t="shared" si="2"/>
        <v>37</v>
      </c>
      <c r="O48">
        <f t="shared" si="3"/>
        <v>8</v>
      </c>
      <c r="P48">
        <f t="shared" si="4"/>
        <v>15</v>
      </c>
      <c r="Q48">
        <f t="shared" si="5"/>
        <v>12</v>
      </c>
      <c r="R48">
        <f t="shared" si="6"/>
        <v>9</v>
      </c>
      <c r="S48">
        <v>1000000</v>
      </c>
      <c r="T48">
        <f>modell!F237</f>
        <v>1000006.3</v>
      </c>
      <c r="U48">
        <f t="shared" si="11"/>
        <v>33</v>
      </c>
      <c r="V48" t="str">
        <f>IF(modell!H237*modell!Y237&lt;=0,"valid","invalid")</f>
        <v>valid</v>
      </c>
      <c r="W48">
        <f t="shared" si="12"/>
        <v>19.714285714285715</v>
      </c>
      <c r="X48">
        <f t="shared" si="13"/>
        <v>13</v>
      </c>
      <c r="Y48">
        <f t="shared" si="14"/>
        <v>-20</v>
      </c>
    </row>
    <row r="49" spans="1:25" ht="15" thickBot="1" x14ac:dyDescent="0.35">
      <c r="A49">
        <v>45</v>
      </c>
      <c r="B49" t="s">
        <v>49</v>
      </c>
      <c r="C49" t="s">
        <v>67</v>
      </c>
      <c r="D49" s="2">
        <v>1</v>
      </c>
      <c r="E49" s="17">
        <f t="shared" si="7"/>
        <v>4</v>
      </c>
      <c r="F49" s="3">
        <v>4</v>
      </c>
      <c r="G49" s="19">
        <f t="shared" si="8"/>
        <v>0</v>
      </c>
      <c r="H49" s="4">
        <v>0</v>
      </c>
      <c r="I49" s="20">
        <f t="shared" si="9"/>
        <v>0</v>
      </c>
      <c r="J49" s="4">
        <v>4</v>
      </c>
      <c r="L49">
        <f t="shared" si="10"/>
        <v>57</v>
      </c>
      <c r="M49">
        <f t="shared" si="1"/>
        <v>37</v>
      </c>
      <c r="N49">
        <f t="shared" si="2"/>
        <v>59</v>
      </c>
      <c r="O49">
        <f t="shared" si="3"/>
        <v>53</v>
      </c>
      <c r="P49">
        <f t="shared" si="4"/>
        <v>53</v>
      </c>
      <c r="Q49">
        <f t="shared" si="5"/>
        <v>53</v>
      </c>
      <c r="R49">
        <f t="shared" si="6"/>
        <v>39</v>
      </c>
      <c r="S49">
        <v>1000000</v>
      </c>
      <c r="T49">
        <f>modell!F238</f>
        <v>999904.3</v>
      </c>
      <c r="U49">
        <f t="shared" si="11"/>
        <v>58</v>
      </c>
      <c r="V49" t="str">
        <f>IF(modell!H238*modell!Y238&lt;=0,"valid","invalid")</f>
        <v>valid</v>
      </c>
      <c r="W49">
        <f t="shared" si="12"/>
        <v>50.142857142857146</v>
      </c>
      <c r="X49">
        <f t="shared" si="13"/>
        <v>59</v>
      </c>
      <c r="Y49">
        <f t="shared" si="14"/>
        <v>1</v>
      </c>
    </row>
    <row r="50" spans="1:25" ht="15" thickBot="1" x14ac:dyDescent="0.35">
      <c r="A50">
        <v>46</v>
      </c>
      <c r="B50" t="s">
        <v>50</v>
      </c>
      <c r="C50" t="s">
        <v>67</v>
      </c>
      <c r="D50" s="2">
        <v>26</v>
      </c>
      <c r="E50" s="17">
        <f t="shared" si="7"/>
        <v>3.7692307692307692</v>
      </c>
      <c r="F50" s="3">
        <v>98</v>
      </c>
      <c r="G50" s="19">
        <f t="shared" si="8"/>
        <v>0.11538461538461539</v>
      </c>
      <c r="H50" s="4">
        <v>3</v>
      </c>
      <c r="I50" s="20">
        <f t="shared" si="9"/>
        <v>3.0612244897959183E-2</v>
      </c>
      <c r="J50" s="4">
        <v>4</v>
      </c>
      <c r="L50">
        <f t="shared" si="10"/>
        <v>12</v>
      </c>
      <c r="M50">
        <f t="shared" si="1"/>
        <v>41</v>
      </c>
      <c r="N50">
        <f t="shared" si="2"/>
        <v>20</v>
      </c>
      <c r="O50">
        <f t="shared" si="3"/>
        <v>36</v>
      </c>
      <c r="P50">
        <f t="shared" si="4"/>
        <v>24</v>
      </c>
      <c r="Q50">
        <f t="shared" si="5"/>
        <v>35</v>
      </c>
      <c r="R50">
        <f t="shared" si="6"/>
        <v>39</v>
      </c>
      <c r="S50">
        <v>1000000</v>
      </c>
      <c r="T50">
        <f>modell!F239</f>
        <v>1000017.2</v>
      </c>
      <c r="U50">
        <f t="shared" si="11"/>
        <v>25</v>
      </c>
      <c r="V50" t="str">
        <f>IF(modell!H239*modell!Y239&lt;=0,"valid","invalid")</f>
        <v>valid</v>
      </c>
      <c r="W50">
        <f t="shared" si="12"/>
        <v>29.571428571428573</v>
      </c>
      <c r="X50">
        <f t="shared" si="13"/>
        <v>31</v>
      </c>
      <c r="Y50">
        <f t="shared" si="14"/>
        <v>6</v>
      </c>
    </row>
    <row r="51" spans="1:25" ht="15" thickBot="1" x14ac:dyDescent="0.35">
      <c r="A51">
        <v>47</v>
      </c>
      <c r="B51" t="s">
        <v>51</v>
      </c>
      <c r="C51" t="s">
        <v>67</v>
      </c>
      <c r="D51" s="2">
        <v>21</v>
      </c>
      <c r="E51" s="17">
        <f t="shared" si="7"/>
        <v>5</v>
      </c>
      <c r="F51" s="3">
        <v>105</v>
      </c>
      <c r="G51" s="19">
        <f t="shared" si="8"/>
        <v>0.33333333333333331</v>
      </c>
      <c r="H51" s="4">
        <v>7</v>
      </c>
      <c r="I51" s="20">
        <f t="shared" si="9"/>
        <v>6.6666666666666666E-2</v>
      </c>
      <c r="J51" s="4">
        <v>5.67</v>
      </c>
      <c r="L51">
        <f t="shared" si="10"/>
        <v>21</v>
      </c>
      <c r="M51">
        <f t="shared" si="1"/>
        <v>9</v>
      </c>
      <c r="N51">
        <f t="shared" si="2"/>
        <v>16</v>
      </c>
      <c r="O51">
        <f t="shared" si="3"/>
        <v>5</v>
      </c>
      <c r="P51">
        <f t="shared" si="4"/>
        <v>5</v>
      </c>
      <c r="Q51">
        <f t="shared" si="5"/>
        <v>9</v>
      </c>
      <c r="R51">
        <f t="shared" si="6"/>
        <v>6</v>
      </c>
      <c r="S51">
        <v>1000000</v>
      </c>
      <c r="T51">
        <f>modell!F240</f>
        <v>1000066.7</v>
      </c>
      <c r="U51">
        <f t="shared" si="11"/>
        <v>5</v>
      </c>
      <c r="V51" t="str">
        <f>IF(modell!H240*modell!Y240&lt;=0,"valid","invalid")</f>
        <v>valid</v>
      </c>
      <c r="W51">
        <f t="shared" si="12"/>
        <v>10.142857142857142</v>
      </c>
      <c r="X51">
        <f t="shared" si="13"/>
        <v>3</v>
      </c>
      <c r="Y51">
        <f t="shared" si="14"/>
        <v>-2</v>
      </c>
    </row>
    <row r="52" spans="1:25" ht="15" thickBot="1" x14ac:dyDescent="0.35">
      <c r="A52">
        <v>48</v>
      </c>
      <c r="B52" t="s">
        <v>52</v>
      </c>
      <c r="C52" t="s">
        <v>67</v>
      </c>
      <c r="D52" s="2">
        <v>15</v>
      </c>
      <c r="E52" s="17">
        <f t="shared" si="7"/>
        <v>5.4</v>
      </c>
      <c r="F52" s="3">
        <v>81</v>
      </c>
      <c r="G52" s="19">
        <f t="shared" si="8"/>
        <v>0.13333333333333333</v>
      </c>
      <c r="H52" s="4">
        <v>2</v>
      </c>
      <c r="I52" s="20">
        <f t="shared" si="9"/>
        <v>2.4691358024691357E-2</v>
      </c>
      <c r="J52" s="4">
        <v>5.67</v>
      </c>
      <c r="L52">
        <f t="shared" si="10"/>
        <v>42</v>
      </c>
      <c r="M52">
        <f t="shared" si="1"/>
        <v>5</v>
      </c>
      <c r="N52">
        <f t="shared" si="2"/>
        <v>26</v>
      </c>
      <c r="O52">
        <f t="shared" si="3"/>
        <v>29</v>
      </c>
      <c r="P52">
        <f t="shared" si="4"/>
        <v>32</v>
      </c>
      <c r="Q52">
        <f t="shared" si="5"/>
        <v>39</v>
      </c>
      <c r="R52">
        <f t="shared" si="6"/>
        <v>6</v>
      </c>
      <c r="S52">
        <v>1000000</v>
      </c>
      <c r="T52">
        <f>modell!F241</f>
        <v>1000008.8</v>
      </c>
      <c r="U52">
        <f t="shared" si="11"/>
        <v>32</v>
      </c>
      <c r="V52" t="str">
        <f>IF(modell!H241*modell!Y241&lt;=0,"valid","invalid")</f>
        <v>valid</v>
      </c>
      <c r="W52">
        <f t="shared" si="12"/>
        <v>25.571428571428573</v>
      </c>
      <c r="X52">
        <f t="shared" si="13"/>
        <v>21</v>
      </c>
      <c r="Y52">
        <f t="shared" si="14"/>
        <v>-11</v>
      </c>
    </row>
    <row r="53" spans="1:25" ht="15" thickBot="1" x14ac:dyDescent="0.35">
      <c r="A53">
        <v>49</v>
      </c>
      <c r="B53" t="s">
        <v>53</v>
      </c>
      <c r="C53" t="s">
        <v>67</v>
      </c>
      <c r="D53" s="2">
        <v>19</v>
      </c>
      <c r="E53" s="17">
        <f t="shared" si="7"/>
        <v>4.2631578947368425</v>
      </c>
      <c r="F53" s="3">
        <v>81</v>
      </c>
      <c r="G53" s="19">
        <f t="shared" si="8"/>
        <v>0.31578947368421051</v>
      </c>
      <c r="H53" s="4">
        <v>6</v>
      </c>
      <c r="I53" s="20">
        <f t="shared" si="9"/>
        <v>7.407407407407407E-2</v>
      </c>
      <c r="J53" s="4">
        <v>4.8899999999999997</v>
      </c>
      <c r="L53">
        <f t="shared" si="10"/>
        <v>25</v>
      </c>
      <c r="M53">
        <f t="shared" si="1"/>
        <v>29</v>
      </c>
      <c r="N53">
        <f t="shared" si="2"/>
        <v>26</v>
      </c>
      <c r="O53">
        <f t="shared" si="3"/>
        <v>7</v>
      </c>
      <c r="P53">
        <f t="shared" si="4"/>
        <v>9</v>
      </c>
      <c r="Q53">
        <f t="shared" si="5"/>
        <v>6</v>
      </c>
      <c r="R53">
        <f t="shared" si="6"/>
        <v>23</v>
      </c>
      <c r="S53">
        <v>1000000</v>
      </c>
      <c r="T53">
        <f>modell!F242</f>
        <v>1000027.2</v>
      </c>
      <c r="U53">
        <f t="shared" si="11"/>
        <v>17</v>
      </c>
      <c r="V53" t="str">
        <f>IF(modell!H242*modell!Y242&lt;=0,"valid","invalid")</f>
        <v>valid</v>
      </c>
      <c r="W53">
        <f t="shared" si="12"/>
        <v>17.857142857142858</v>
      </c>
      <c r="X53">
        <f t="shared" si="13"/>
        <v>11</v>
      </c>
      <c r="Y53">
        <f t="shared" si="14"/>
        <v>-6</v>
      </c>
    </row>
    <row r="54" spans="1:25" ht="15" thickBot="1" x14ac:dyDescent="0.35">
      <c r="A54">
        <v>50</v>
      </c>
      <c r="B54" t="s">
        <v>54</v>
      </c>
      <c r="C54" t="s">
        <v>67</v>
      </c>
      <c r="D54" s="2">
        <v>26</v>
      </c>
      <c r="E54" s="17">
        <f t="shared" si="7"/>
        <v>3.6923076923076925</v>
      </c>
      <c r="F54" s="3">
        <v>96</v>
      </c>
      <c r="G54" s="19">
        <f t="shared" si="8"/>
        <v>0.11538461538461539</v>
      </c>
      <c r="H54" s="4">
        <v>3</v>
      </c>
      <c r="I54" s="20">
        <f t="shared" si="9"/>
        <v>3.125E-2</v>
      </c>
      <c r="J54" s="4">
        <v>3.92</v>
      </c>
      <c r="L54">
        <f t="shared" si="10"/>
        <v>12</v>
      </c>
      <c r="M54">
        <f t="shared" si="1"/>
        <v>43</v>
      </c>
      <c r="N54">
        <f t="shared" si="2"/>
        <v>22</v>
      </c>
      <c r="O54">
        <f t="shared" si="3"/>
        <v>36</v>
      </c>
      <c r="P54">
        <f t="shared" si="4"/>
        <v>24</v>
      </c>
      <c r="Q54">
        <f t="shared" si="5"/>
        <v>33</v>
      </c>
      <c r="R54">
        <f t="shared" si="6"/>
        <v>45</v>
      </c>
      <c r="S54">
        <v>1000000</v>
      </c>
      <c r="T54">
        <f>modell!F243</f>
        <v>1000010.3</v>
      </c>
      <c r="U54">
        <f t="shared" si="11"/>
        <v>31</v>
      </c>
      <c r="V54" t="str">
        <f>IF(modell!H243*modell!Y243&lt;=0,"valid","invalid")</f>
        <v>valid</v>
      </c>
      <c r="W54">
        <f t="shared" si="12"/>
        <v>30.714285714285715</v>
      </c>
      <c r="X54">
        <f t="shared" si="13"/>
        <v>33</v>
      </c>
      <c r="Y54">
        <f t="shared" si="14"/>
        <v>2</v>
      </c>
    </row>
    <row r="55" spans="1:25" ht="15" thickBot="1" x14ac:dyDescent="0.35">
      <c r="A55">
        <v>51</v>
      </c>
      <c r="B55" t="s">
        <v>55</v>
      </c>
      <c r="C55" t="s">
        <v>67</v>
      </c>
      <c r="D55" s="2">
        <v>8</v>
      </c>
      <c r="E55" s="17">
        <f t="shared" si="7"/>
        <v>4.25</v>
      </c>
      <c r="F55" s="3">
        <v>34</v>
      </c>
      <c r="G55" s="19">
        <f t="shared" si="8"/>
        <v>0.25</v>
      </c>
      <c r="H55" s="4">
        <v>2</v>
      </c>
      <c r="I55" s="20">
        <f t="shared" si="9"/>
        <v>5.8823529411764705E-2</v>
      </c>
      <c r="J55" s="4">
        <v>4.75</v>
      </c>
      <c r="L55">
        <f t="shared" si="10"/>
        <v>53</v>
      </c>
      <c r="M55">
        <f t="shared" si="1"/>
        <v>30</v>
      </c>
      <c r="N55">
        <f t="shared" si="2"/>
        <v>52</v>
      </c>
      <c r="O55">
        <f t="shared" si="3"/>
        <v>14</v>
      </c>
      <c r="P55">
        <f t="shared" si="4"/>
        <v>32</v>
      </c>
      <c r="Q55">
        <f t="shared" si="5"/>
        <v>14</v>
      </c>
      <c r="R55">
        <f t="shared" si="6"/>
        <v>25</v>
      </c>
      <c r="S55">
        <v>1000000</v>
      </c>
      <c r="T55">
        <f>modell!F244</f>
        <v>999950.3</v>
      </c>
      <c r="U55">
        <f t="shared" si="11"/>
        <v>48</v>
      </c>
      <c r="V55" t="str">
        <f>IF(modell!H244*modell!Y244&lt;=0,"valid","invalid")</f>
        <v>valid</v>
      </c>
      <c r="W55">
        <f t="shared" si="12"/>
        <v>31.428571428571427</v>
      </c>
      <c r="X55">
        <f t="shared" si="13"/>
        <v>34</v>
      </c>
      <c r="Y55">
        <f t="shared" si="14"/>
        <v>-14</v>
      </c>
    </row>
    <row r="56" spans="1:25" ht="15" thickBot="1" x14ac:dyDescent="0.35">
      <c r="A56">
        <v>52</v>
      </c>
      <c r="B56" t="s">
        <v>56</v>
      </c>
      <c r="C56" t="s">
        <v>67</v>
      </c>
      <c r="D56" s="2">
        <v>18</v>
      </c>
      <c r="E56" s="17">
        <f t="shared" si="7"/>
        <v>4.2777777777777777</v>
      </c>
      <c r="F56" s="3">
        <v>77</v>
      </c>
      <c r="G56" s="19">
        <f t="shared" si="8"/>
        <v>0.22222222222222221</v>
      </c>
      <c r="H56" s="4">
        <v>4</v>
      </c>
      <c r="I56" s="20">
        <f t="shared" si="9"/>
        <v>5.1948051948051951E-2</v>
      </c>
      <c r="J56" s="4">
        <v>4.72</v>
      </c>
      <c r="L56">
        <f t="shared" si="10"/>
        <v>27</v>
      </c>
      <c r="M56">
        <f t="shared" si="1"/>
        <v>28</v>
      </c>
      <c r="N56">
        <f t="shared" si="2"/>
        <v>28</v>
      </c>
      <c r="O56">
        <f t="shared" si="3"/>
        <v>17</v>
      </c>
      <c r="P56">
        <f t="shared" si="4"/>
        <v>15</v>
      </c>
      <c r="Q56">
        <f t="shared" si="5"/>
        <v>21</v>
      </c>
      <c r="R56">
        <f t="shared" si="6"/>
        <v>26</v>
      </c>
      <c r="S56">
        <v>1000000</v>
      </c>
      <c r="T56">
        <f>modell!F245</f>
        <v>1000015.2</v>
      </c>
      <c r="U56">
        <f t="shared" si="11"/>
        <v>29</v>
      </c>
      <c r="V56" t="str">
        <f>IF(modell!H245*modell!Y245&lt;=0,"valid","invalid")</f>
        <v>valid</v>
      </c>
      <c r="W56">
        <f t="shared" si="12"/>
        <v>23.142857142857142</v>
      </c>
      <c r="X56">
        <f t="shared" si="13"/>
        <v>16</v>
      </c>
      <c r="Y56">
        <f t="shared" si="14"/>
        <v>-13</v>
      </c>
    </row>
    <row r="57" spans="1:25" ht="15" thickBot="1" x14ac:dyDescent="0.35">
      <c r="A57">
        <v>53</v>
      </c>
      <c r="B57" t="s">
        <v>57</v>
      </c>
      <c r="C57" t="s">
        <v>67</v>
      </c>
      <c r="D57" s="2">
        <v>22</v>
      </c>
      <c r="E57" s="17">
        <f t="shared" si="7"/>
        <v>3.4090909090909092</v>
      </c>
      <c r="F57" s="3">
        <v>75</v>
      </c>
      <c r="G57" s="19">
        <f t="shared" si="8"/>
        <v>0.13636363636363635</v>
      </c>
      <c r="H57" s="4">
        <v>3</v>
      </c>
      <c r="I57" s="20">
        <f t="shared" si="9"/>
        <v>0.04</v>
      </c>
      <c r="J57" s="4">
        <v>3.68</v>
      </c>
      <c r="L57">
        <f t="shared" si="10"/>
        <v>17</v>
      </c>
      <c r="M57">
        <f t="shared" si="1"/>
        <v>53</v>
      </c>
      <c r="N57">
        <f t="shared" si="2"/>
        <v>31</v>
      </c>
      <c r="O57">
        <f t="shared" si="3"/>
        <v>28</v>
      </c>
      <c r="P57">
        <f t="shared" si="4"/>
        <v>24</v>
      </c>
      <c r="Q57">
        <f t="shared" si="5"/>
        <v>27</v>
      </c>
      <c r="R57">
        <f t="shared" si="6"/>
        <v>54</v>
      </c>
      <c r="S57">
        <v>1000000</v>
      </c>
      <c r="T57">
        <f>modell!F246</f>
        <v>999986.8</v>
      </c>
      <c r="U57">
        <f t="shared" si="11"/>
        <v>37</v>
      </c>
      <c r="V57" t="str">
        <f>IF(modell!H246*modell!Y246&lt;=0,"valid","invalid")</f>
        <v>valid</v>
      </c>
      <c r="W57">
        <f t="shared" si="12"/>
        <v>33.428571428571431</v>
      </c>
      <c r="X57">
        <f t="shared" si="13"/>
        <v>40</v>
      </c>
      <c r="Y57">
        <f t="shared" si="14"/>
        <v>3</v>
      </c>
    </row>
    <row r="58" spans="1:25" ht="15" thickBot="1" x14ac:dyDescent="0.35">
      <c r="A58">
        <v>54</v>
      </c>
      <c r="B58" t="s">
        <v>58</v>
      </c>
      <c r="C58" t="s">
        <v>67</v>
      </c>
      <c r="D58" s="2">
        <v>17</v>
      </c>
      <c r="E58" s="17">
        <f t="shared" si="7"/>
        <v>3.2352941176470589</v>
      </c>
      <c r="F58" s="3">
        <v>55</v>
      </c>
      <c r="G58" s="19">
        <f t="shared" si="8"/>
        <v>0.23529411764705882</v>
      </c>
      <c r="H58" s="4">
        <v>4</v>
      </c>
      <c r="I58" s="20">
        <f t="shared" si="9"/>
        <v>7.2727272727272724E-2</v>
      </c>
      <c r="J58" s="4">
        <v>3.71</v>
      </c>
      <c r="L58">
        <f t="shared" si="10"/>
        <v>33</v>
      </c>
      <c r="M58">
        <f t="shared" si="1"/>
        <v>55</v>
      </c>
      <c r="N58">
        <f t="shared" si="2"/>
        <v>45</v>
      </c>
      <c r="O58">
        <f t="shared" si="3"/>
        <v>15</v>
      </c>
      <c r="P58">
        <f t="shared" si="4"/>
        <v>15</v>
      </c>
      <c r="Q58">
        <f t="shared" si="5"/>
        <v>7</v>
      </c>
      <c r="R58">
        <f t="shared" si="6"/>
        <v>51</v>
      </c>
      <c r="S58">
        <v>1000000</v>
      </c>
      <c r="T58">
        <f>modell!F247</f>
        <v>999970.8</v>
      </c>
      <c r="U58">
        <f t="shared" si="11"/>
        <v>42</v>
      </c>
      <c r="V58" t="str">
        <f>IF(modell!H247*modell!Y247&lt;=0,"valid","invalid")</f>
        <v>valid</v>
      </c>
      <c r="W58">
        <f t="shared" si="12"/>
        <v>31.571428571428573</v>
      </c>
      <c r="X58">
        <f t="shared" si="13"/>
        <v>36</v>
      </c>
      <c r="Y58">
        <f t="shared" si="14"/>
        <v>-6</v>
      </c>
    </row>
    <row r="59" spans="1:25" ht="15" thickBot="1" x14ac:dyDescent="0.35">
      <c r="A59">
        <v>55</v>
      </c>
      <c r="B59" t="s">
        <v>59</v>
      </c>
      <c r="C59" t="s">
        <v>67</v>
      </c>
      <c r="D59" s="2">
        <v>1</v>
      </c>
      <c r="E59" s="17">
        <f t="shared" si="7"/>
        <v>2</v>
      </c>
      <c r="F59" s="3">
        <v>2</v>
      </c>
      <c r="G59" s="19">
        <f t="shared" si="8"/>
        <v>0</v>
      </c>
      <c r="H59" s="4">
        <v>0</v>
      </c>
      <c r="I59" s="20">
        <f t="shared" si="9"/>
        <v>0</v>
      </c>
      <c r="J59" s="4">
        <v>2</v>
      </c>
      <c r="L59">
        <f t="shared" si="10"/>
        <v>57</v>
      </c>
      <c r="M59">
        <f t="shared" si="1"/>
        <v>60</v>
      </c>
      <c r="N59">
        <f t="shared" si="2"/>
        <v>60</v>
      </c>
      <c r="O59">
        <f t="shared" si="3"/>
        <v>53</v>
      </c>
      <c r="P59">
        <f t="shared" si="4"/>
        <v>53</v>
      </c>
      <c r="Q59">
        <f t="shared" si="5"/>
        <v>53</v>
      </c>
      <c r="R59">
        <f t="shared" si="6"/>
        <v>60</v>
      </c>
      <c r="S59">
        <v>1000000</v>
      </c>
      <c r="T59">
        <f>modell!F248</f>
        <v>999882.3</v>
      </c>
      <c r="U59">
        <f t="shared" si="11"/>
        <v>60</v>
      </c>
      <c r="V59" t="str">
        <f>IF(modell!H248*modell!Y248&lt;=0,"valid","invalid")</f>
        <v>valid</v>
      </c>
      <c r="W59">
        <f t="shared" si="12"/>
        <v>56.571428571428569</v>
      </c>
      <c r="X59">
        <f t="shared" si="13"/>
        <v>60</v>
      </c>
      <c r="Y59">
        <f t="shared" si="14"/>
        <v>0</v>
      </c>
    </row>
    <row r="60" spans="1:25" ht="15" thickBot="1" x14ac:dyDescent="0.35">
      <c r="A60">
        <v>56</v>
      </c>
      <c r="B60" t="s">
        <v>60</v>
      </c>
      <c r="C60" t="s">
        <v>67</v>
      </c>
      <c r="D60" s="2">
        <v>30</v>
      </c>
      <c r="E60" s="17">
        <f t="shared" si="7"/>
        <v>4.9666666666666668</v>
      </c>
      <c r="F60" s="3">
        <v>149</v>
      </c>
      <c r="G60" s="19">
        <f t="shared" si="8"/>
        <v>0.3</v>
      </c>
      <c r="H60" s="4">
        <v>9</v>
      </c>
      <c r="I60" s="20">
        <f t="shared" si="9"/>
        <v>6.0402684563758392E-2</v>
      </c>
      <c r="J60" s="4">
        <v>5.57</v>
      </c>
      <c r="L60">
        <f t="shared" si="10"/>
        <v>8</v>
      </c>
      <c r="M60">
        <f t="shared" si="1"/>
        <v>11</v>
      </c>
      <c r="N60">
        <f t="shared" si="2"/>
        <v>2</v>
      </c>
      <c r="O60">
        <f t="shared" si="3"/>
        <v>10</v>
      </c>
      <c r="P60">
        <f t="shared" si="4"/>
        <v>2</v>
      </c>
      <c r="Q60">
        <f t="shared" si="5"/>
        <v>13</v>
      </c>
      <c r="R60">
        <f t="shared" si="6"/>
        <v>12</v>
      </c>
      <c r="S60">
        <v>1000000</v>
      </c>
      <c r="T60">
        <f>modell!F249</f>
        <v>1000089.2</v>
      </c>
      <c r="U60">
        <f t="shared" si="11"/>
        <v>1</v>
      </c>
      <c r="V60" t="str">
        <f>IF(modell!H249*modell!Y249&lt;=0,"valid","invalid")</f>
        <v>valid</v>
      </c>
      <c r="W60">
        <f t="shared" si="12"/>
        <v>8.2857142857142865</v>
      </c>
      <c r="X60">
        <f t="shared" si="13"/>
        <v>2</v>
      </c>
      <c r="Y60">
        <f t="shared" si="14"/>
        <v>1</v>
      </c>
    </row>
    <row r="61" spans="1:25" ht="15" thickBot="1" x14ac:dyDescent="0.35">
      <c r="A61">
        <v>57</v>
      </c>
      <c r="B61" t="s">
        <v>61</v>
      </c>
      <c r="C61" t="s">
        <v>67</v>
      </c>
      <c r="D61" s="2">
        <v>3</v>
      </c>
      <c r="E61" s="17">
        <f t="shared" si="7"/>
        <v>3.6666666666666665</v>
      </c>
      <c r="F61" s="3">
        <v>11</v>
      </c>
      <c r="G61" s="19">
        <f t="shared" si="8"/>
        <v>1</v>
      </c>
      <c r="H61" s="4">
        <v>3</v>
      </c>
      <c r="I61" s="20">
        <f t="shared" si="9"/>
        <v>0.27272727272727271</v>
      </c>
      <c r="J61" s="4">
        <v>5.67</v>
      </c>
      <c r="L61">
        <f t="shared" si="10"/>
        <v>55</v>
      </c>
      <c r="M61">
        <f t="shared" si="1"/>
        <v>44</v>
      </c>
      <c r="N61">
        <f t="shared" si="2"/>
        <v>55</v>
      </c>
      <c r="O61">
        <f t="shared" si="3"/>
        <v>1</v>
      </c>
      <c r="P61">
        <f t="shared" si="4"/>
        <v>24</v>
      </c>
      <c r="Q61">
        <f t="shared" si="5"/>
        <v>1</v>
      </c>
      <c r="R61">
        <f t="shared" si="6"/>
        <v>6</v>
      </c>
      <c r="S61">
        <v>1000000</v>
      </c>
      <c r="T61">
        <f>modell!F250</f>
        <v>999976.8</v>
      </c>
      <c r="U61">
        <f t="shared" si="11"/>
        <v>39</v>
      </c>
      <c r="V61" t="str">
        <f>IF(modell!H250*modell!Y250&lt;=0,"valid","invalid")</f>
        <v>valid</v>
      </c>
      <c r="W61">
        <f t="shared" si="12"/>
        <v>26.571428571428573</v>
      </c>
      <c r="X61">
        <f t="shared" si="13"/>
        <v>25</v>
      </c>
      <c r="Y61">
        <f t="shared" si="14"/>
        <v>-14</v>
      </c>
    </row>
    <row r="62" spans="1:25" ht="15" thickBot="1" x14ac:dyDescent="0.35">
      <c r="A62">
        <v>58</v>
      </c>
      <c r="B62" t="s">
        <v>62</v>
      </c>
      <c r="C62" t="s">
        <v>67</v>
      </c>
      <c r="D62" s="2">
        <v>12</v>
      </c>
      <c r="E62" s="17">
        <f t="shared" si="7"/>
        <v>4.583333333333333</v>
      </c>
      <c r="F62" s="3">
        <v>55</v>
      </c>
      <c r="G62" s="19">
        <f t="shared" si="8"/>
        <v>0.16666666666666666</v>
      </c>
      <c r="H62" s="4">
        <v>2</v>
      </c>
      <c r="I62" s="20">
        <f t="shared" si="9"/>
        <v>3.6363636363636362E-2</v>
      </c>
      <c r="J62" s="4">
        <v>4.92</v>
      </c>
      <c r="L62">
        <f t="shared" si="10"/>
        <v>50</v>
      </c>
      <c r="M62">
        <f t="shared" si="1"/>
        <v>17</v>
      </c>
      <c r="N62">
        <f t="shared" si="2"/>
        <v>45</v>
      </c>
      <c r="O62">
        <f t="shared" si="3"/>
        <v>27</v>
      </c>
      <c r="P62">
        <f t="shared" si="4"/>
        <v>32</v>
      </c>
      <c r="Q62">
        <f t="shared" si="5"/>
        <v>30</v>
      </c>
      <c r="R62">
        <f t="shared" si="6"/>
        <v>22</v>
      </c>
      <c r="S62">
        <v>1000000</v>
      </c>
      <c r="T62">
        <f>modell!F251</f>
        <v>999965.8</v>
      </c>
      <c r="U62">
        <f t="shared" si="11"/>
        <v>43</v>
      </c>
      <c r="V62" t="str">
        <f>IF(modell!H251*modell!Y251&lt;=0,"valid","invalid")</f>
        <v>valid</v>
      </c>
      <c r="W62">
        <f t="shared" si="12"/>
        <v>31.857142857142858</v>
      </c>
      <c r="X62">
        <f t="shared" si="13"/>
        <v>37</v>
      </c>
      <c r="Y62">
        <f t="shared" si="14"/>
        <v>-6</v>
      </c>
    </row>
    <row r="63" spans="1:25" ht="15" thickBot="1" x14ac:dyDescent="0.35">
      <c r="A63">
        <v>59</v>
      </c>
      <c r="B63" t="s">
        <v>63</v>
      </c>
      <c r="C63" t="s">
        <v>67</v>
      </c>
      <c r="D63" s="2">
        <v>30</v>
      </c>
      <c r="E63" s="17">
        <f t="shared" si="7"/>
        <v>4.5666666666666664</v>
      </c>
      <c r="F63" s="3">
        <v>137</v>
      </c>
      <c r="G63" s="19">
        <f t="shared" si="8"/>
        <v>0.1</v>
      </c>
      <c r="H63" s="4">
        <v>3</v>
      </c>
      <c r="I63" s="20">
        <f t="shared" si="9"/>
        <v>2.1897810218978103E-2</v>
      </c>
      <c r="J63" s="4">
        <v>4.7699999999999996</v>
      </c>
      <c r="L63">
        <f t="shared" si="10"/>
        <v>8</v>
      </c>
      <c r="M63">
        <f t="shared" si="1"/>
        <v>19</v>
      </c>
      <c r="N63">
        <f t="shared" si="2"/>
        <v>4</v>
      </c>
      <c r="O63">
        <f t="shared" si="3"/>
        <v>41</v>
      </c>
      <c r="P63">
        <f t="shared" si="4"/>
        <v>24</v>
      </c>
      <c r="Q63">
        <f t="shared" si="5"/>
        <v>42</v>
      </c>
      <c r="R63">
        <f t="shared" si="6"/>
        <v>24</v>
      </c>
      <c r="S63">
        <v>1000000</v>
      </c>
      <c r="T63">
        <f>modell!F252</f>
        <v>1000054.2</v>
      </c>
      <c r="U63">
        <f t="shared" si="11"/>
        <v>10</v>
      </c>
      <c r="V63" t="str">
        <f>IF(modell!H252*modell!Y252&lt;=0,"valid","invalid")</f>
        <v>valid</v>
      </c>
      <c r="W63">
        <f t="shared" si="12"/>
        <v>23.142857142857142</v>
      </c>
      <c r="X63">
        <f t="shared" si="13"/>
        <v>16</v>
      </c>
      <c r="Y63">
        <f t="shared" si="14"/>
        <v>6</v>
      </c>
    </row>
    <row r="64" spans="1:25" ht="15" thickBot="1" x14ac:dyDescent="0.35">
      <c r="A64">
        <v>60</v>
      </c>
      <c r="B64" t="s">
        <v>64</v>
      </c>
      <c r="C64" t="s">
        <v>67</v>
      </c>
      <c r="D64" s="2">
        <v>1</v>
      </c>
      <c r="E64" s="17">
        <f t="shared" si="7"/>
        <v>6</v>
      </c>
      <c r="F64" s="3">
        <v>6</v>
      </c>
      <c r="G64" s="19">
        <f t="shared" si="8"/>
        <v>0</v>
      </c>
      <c r="H64" s="4">
        <v>0</v>
      </c>
      <c r="I64" s="20">
        <f t="shared" si="9"/>
        <v>0</v>
      </c>
      <c r="J64" s="4">
        <v>6</v>
      </c>
      <c r="L64">
        <f t="shared" si="10"/>
        <v>57</v>
      </c>
      <c r="M64">
        <f t="shared" si="1"/>
        <v>1</v>
      </c>
      <c r="N64">
        <f t="shared" si="2"/>
        <v>57</v>
      </c>
      <c r="O64">
        <f t="shared" si="3"/>
        <v>53</v>
      </c>
      <c r="P64">
        <f t="shared" si="4"/>
        <v>53</v>
      </c>
      <c r="Q64">
        <f t="shared" si="5"/>
        <v>53</v>
      </c>
      <c r="R64">
        <f t="shared" si="6"/>
        <v>1</v>
      </c>
      <c r="S64">
        <v>1000000</v>
      </c>
      <c r="T64">
        <f>modell!F253</f>
        <v>1000016.2</v>
      </c>
      <c r="U64">
        <f t="shared" si="11"/>
        <v>26</v>
      </c>
      <c r="V64" t="str">
        <f>IF(modell!H253*modell!Y253&lt;=0,"valid","invalid")</f>
        <v>valid</v>
      </c>
      <c r="W64">
        <f t="shared" si="12"/>
        <v>39.285714285714285</v>
      </c>
      <c r="X64">
        <f t="shared" si="13"/>
        <v>48</v>
      </c>
      <c r="Y64">
        <f t="shared" si="14"/>
        <v>22</v>
      </c>
    </row>
  </sheetData>
  <conditionalFormatting sqref="T5:T6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5:U6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5:X6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:Y6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2013C-CF85-4726-B989-5277F694D81F}">
  <dimension ref="A1:L267"/>
  <sheetViews>
    <sheetView topLeftCell="A193" workbookViewId="0">
      <selection sqref="A1:L267"/>
    </sheetView>
  </sheetViews>
  <sheetFormatPr defaultRowHeight="14.4" x14ac:dyDescent="0.3"/>
  <sheetData>
    <row r="1" spans="1:12" ht="18" x14ac:dyDescent="0.3">
      <c r="A1" s="7"/>
    </row>
    <row r="2" spans="1:12" x14ac:dyDescent="0.3">
      <c r="A2" s="8"/>
    </row>
    <row r="5" spans="1:12" ht="18" x14ac:dyDescent="0.3">
      <c r="A5" s="9" t="s">
        <v>76</v>
      </c>
      <c r="B5" s="10">
        <v>8418955</v>
      </c>
      <c r="C5" s="9" t="s">
        <v>77</v>
      </c>
      <c r="D5" s="10">
        <v>60</v>
      </c>
      <c r="E5" s="9" t="s">
        <v>78</v>
      </c>
      <c r="F5" s="10">
        <v>7</v>
      </c>
      <c r="G5" s="9" t="s">
        <v>79</v>
      </c>
      <c r="H5" s="10">
        <v>60</v>
      </c>
      <c r="I5" s="9" t="s">
        <v>80</v>
      </c>
      <c r="J5" s="10">
        <v>0</v>
      </c>
      <c r="K5" s="9" t="s">
        <v>81</v>
      </c>
      <c r="L5" s="10" t="s">
        <v>605</v>
      </c>
    </row>
    <row r="6" spans="1:12" ht="18.600000000000001" thickBot="1" x14ac:dyDescent="0.35">
      <c r="A6" s="7"/>
    </row>
    <row r="7" spans="1:12" ht="15" thickBot="1" x14ac:dyDescent="0.35">
      <c r="A7" s="11" t="s">
        <v>83</v>
      </c>
      <c r="B7" s="11" t="s">
        <v>84</v>
      </c>
      <c r="C7" s="11" t="s">
        <v>85</v>
      </c>
      <c r="D7" s="11" t="s">
        <v>86</v>
      </c>
      <c r="E7" s="11" t="s">
        <v>87</v>
      </c>
      <c r="F7" s="11" t="s">
        <v>606</v>
      </c>
      <c r="G7" s="11" t="s">
        <v>607</v>
      </c>
      <c r="H7" s="11" t="s">
        <v>608</v>
      </c>
      <c r="I7" s="11" t="s">
        <v>609</v>
      </c>
    </row>
    <row r="8" spans="1:12" ht="15" thickBot="1" x14ac:dyDescent="0.35">
      <c r="A8" s="11" t="s">
        <v>89</v>
      </c>
      <c r="B8" s="12">
        <v>52</v>
      </c>
      <c r="C8" s="12">
        <v>59</v>
      </c>
      <c r="D8" s="12">
        <v>54</v>
      </c>
      <c r="E8" s="12">
        <v>38</v>
      </c>
      <c r="F8" s="12">
        <v>45</v>
      </c>
      <c r="G8" s="12">
        <v>26</v>
      </c>
      <c r="H8" s="12">
        <v>59</v>
      </c>
      <c r="I8" s="12">
        <v>1000000</v>
      </c>
    </row>
    <row r="9" spans="1:12" ht="15" thickBot="1" x14ac:dyDescent="0.35">
      <c r="A9" s="11" t="s">
        <v>90</v>
      </c>
      <c r="B9" s="12">
        <v>38</v>
      </c>
      <c r="C9" s="12">
        <v>20</v>
      </c>
      <c r="D9" s="12">
        <v>33</v>
      </c>
      <c r="E9" s="12">
        <v>3</v>
      </c>
      <c r="F9" s="12">
        <v>3</v>
      </c>
      <c r="G9" s="12">
        <v>4</v>
      </c>
      <c r="H9" s="12">
        <v>13</v>
      </c>
      <c r="I9" s="12">
        <v>1000000</v>
      </c>
    </row>
    <row r="10" spans="1:12" ht="15" thickBot="1" x14ac:dyDescent="0.35">
      <c r="A10" s="11" t="s">
        <v>91</v>
      </c>
      <c r="B10" s="12">
        <v>38</v>
      </c>
      <c r="C10" s="12">
        <v>35</v>
      </c>
      <c r="D10" s="12">
        <v>37</v>
      </c>
      <c r="E10" s="12">
        <v>32</v>
      </c>
      <c r="F10" s="12">
        <v>32</v>
      </c>
      <c r="G10" s="12">
        <v>34</v>
      </c>
      <c r="H10" s="12">
        <v>38</v>
      </c>
      <c r="I10" s="12">
        <v>1000000</v>
      </c>
    </row>
    <row r="11" spans="1:12" ht="15" thickBot="1" x14ac:dyDescent="0.35">
      <c r="A11" s="11" t="s">
        <v>92</v>
      </c>
      <c r="B11" s="12">
        <v>22</v>
      </c>
      <c r="C11" s="12">
        <v>6</v>
      </c>
      <c r="D11" s="12">
        <v>14</v>
      </c>
      <c r="E11" s="12">
        <v>41</v>
      </c>
      <c r="F11" s="12">
        <v>32</v>
      </c>
      <c r="G11" s="12">
        <v>44</v>
      </c>
      <c r="H11" s="12">
        <v>14</v>
      </c>
      <c r="I11" s="12">
        <v>1000000</v>
      </c>
    </row>
    <row r="12" spans="1:12" ht="15" thickBot="1" x14ac:dyDescent="0.35">
      <c r="A12" s="11" t="s">
        <v>93</v>
      </c>
      <c r="B12" s="12">
        <v>14</v>
      </c>
      <c r="C12" s="12">
        <v>7</v>
      </c>
      <c r="D12" s="12">
        <v>7</v>
      </c>
      <c r="E12" s="12">
        <v>20</v>
      </c>
      <c r="F12" s="12">
        <v>13</v>
      </c>
      <c r="G12" s="12">
        <v>25</v>
      </c>
      <c r="H12" s="12">
        <v>10</v>
      </c>
      <c r="I12" s="12">
        <v>1000000</v>
      </c>
    </row>
    <row r="13" spans="1:12" ht="15" thickBot="1" x14ac:dyDescent="0.35">
      <c r="A13" s="11" t="s">
        <v>94</v>
      </c>
      <c r="B13" s="12">
        <v>38</v>
      </c>
      <c r="C13" s="12">
        <v>3</v>
      </c>
      <c r="D13" s="12">
        <v>24</v>
      </c>
      <c r="E13" s="12">
        <v>32</v>
      </c>
      <c r="F13" s="12">
        <v>32</v>
      </c>
      <c r="G13" s="12">
        <v>40</v>
      </c>
      <c r="H13" s="12">
        <v>3</v>
      </c>
      <c r="I13" s="12">
        <v>1000000</v>
      </c>
    </row>
    <row r="14" spans="1:12" ht="15" thickBot="1" x14ac:dyDescent="0.35">
      <c r="A14" s="11" t="s">
        <v>95</v>
      </c>
      <c r="B14" s="12">
        <v>27</v>
      </c>
      <c r="C14" s="12">
        <v>54</v>
      </c>
      <c r="D14" s="12">
        <v>42</v>
      </c>
      <c r="E14" s="12">
        <v>49</v>
      </c>
      <c r="F14" s="12">
        <v>45</v>
      </c>
      <c r="G14" s="12">
        <v>46</v>
      </c>
      <c r="H14" s="12">
        <v>58</v>
      </c>
      <c r="I14" s="12">
        <v>1000000</v>
      </c>
    </row>
    <row r="15" spans="1:12" ht="15" thickBot="1" x14ac:dyDescent="0.35">
      <c r="A15" s="11" t="s">
        <v>96</v>
      </c>
      <c r="B15" s="12">
        <v>14</v>
      </c>
      <c r="C15" s="12">
        <v>15</v>
      </c>
      <c r="D15" s="12">
        <v>13</v>
      </c>
      <c r="E15" s="12">
        <v>2</v>
      </c>
      <c r="F15" s="12">
        <v>1</v>
      </c>
      <c r="G15" s="12">
        <v>3</v>
      </c>
      <c r="H15" s="12">
        <v>5</v>
      </c>
      <c r="I15" s="12">
        <v>1000000</v>
      </c>
    </row>
    <row r="16" spans="1:12" ht="15" thickBot="1" x14ac:dyDescent="0.35">
      <c r="A16" s="11" t="s">
        <v>97</v>
      </c>
      <c r="B16" s="12">
        <v>27</v>
      </c>
      <c r="C16" s="12">
        <v>51</v>
      </c>
      <c r="D16" s="12">
        <v>40</v>
      </c>
      <c r="E16" s="12">
        <v>38</v>
      </c>
      <c r="F16" s="12">
        <v>32</v>
      </c>
      <c r="G16" s="12">
        <v>32</v>
      </c>
      <c r="H16" s="12">
        <v>49</v>
      </c>
      <c r="I16" s="12">
        <v>1000000</v>
      </c>
    </row>
    <row r="17" spans="1:9" ht="15" thickBot="1" x14ac:dyDescent="0.35">
      <c r="A17" s="11" t="s">
        <v>98</v>
      </c>
      <c r="B17" s="12">
        <v>27</v>
      </c>
      <c r="C17" s="12">
        <v>36</v>
      </c>
      <c r="D17" s="12">
        <v>33</v>
      </c>
      <c r="E17" s="12">
        <v>17</v>
      </c>
      <c r="F17" s="12">
        <v>15</v>
      </c>
      <c r="G17" s="12">
        <v>19</v>
      </c>
      <c r="H17" s="12">
        <v>33</v>
      </c>
      <c r="I17" s="12">
        <v>1000000</v>
      </c>
    </row>
    <row r="18" spans="1:9" ht="15" thickBot="1" x14ac:dyDescent="0.35">
      <c r="A18" s="11" t="s">
        <v>99</v>
      </c>
      <c r="B18" s="12">
        <v>1</v>
      </c>
      <c r="C18" s="12">
        <v>21</v>
      </c>
      <c r="D18" s="12">
        <v>1</v>
      </c>
      <c r="E18" s="12">
        <v>21</v>
      </c>
      <c r="F18" s="12">
        <v>5</v>
      </c>
      <c r="G18" s="12">
        <v>23</v>
      </c>
      <c r="H18" s="12">
        <v>18</v>
      </c>
      <c r="I18" s="12">
        <v>1000000</v>
      </c>
    </row>
    <row r="19" spans="1:9" ht="15" thickBot="1" x14ac:dyDescent="0.35">
      <c r="A19" s="11" t="s">
        <v>100</v>
      </c>
      <c r="B19" s="12">
        <v>56</v>
      </c>
      <c r="C19" s="12">
        <v>22</v>
      </c>
      <c r="D19" s="12">
        <v>56</v>
      </c>
      <c r="E19" s="12">
        <v>53</v>
      </c>
      <c r="F19" s="12">
        <v>53</v>
      </c>
      <c r="G19" s="12">
        <v>53</v>
      </c>
      <c r="H19" s="12">
        <v>33</v>
      </c>
      <c r="I19" s="12">
        <v>1000000</v>
      </c>
    </row>
    <row r="20" spans="1:9" ht="15" thickBot="1" x14ac:dyDescent="0.35">
      <c r="A20" s="11" t="s">
        <v>101</v>
      </c>
      <c r="B20" s="12">
        <v>17</v>
      </c>
      <c r="C20" s="12">
        <v>25</v>
      </c>
      <c r="D20" s="12">
        <v>21</v>
      </c>
      <c r="E20" s="12">
        <v>11</v>
      </c>
      <c r="F20" s="12">
        <v>9</v>
      </c>
      <c r="G20" s="12">
        <v>11</v>
      </c>
      <c r="H20" s="12">
        <v>19</v>
      </c>
      <c r="I20" s="12">
        <v>1000000</v>
      </c>
    </row>
    <row r="21" spans="1:9" ht="15" thickBot="1" x14ac:dyDescent="0.35">
      <c r="A21" s="11" t="s">
        <v>102</v>
      </c>
      <c r="B21" s="12">
        <v>50</v>
      </c>
      <c r="C21" s="12">
        <v>17</v>
      </c>
      <c r="D21" s="12">
        <v>45</v>
      </c>
      <c r="E21" s="12">
        <v>53</v>
      </c>
      <c r="F21" s="12">
        <v>53</v>
      </c>
      <c r="G21" s="12">
        <v>53</v>
      </c>
      <c r="H21" s="12">
        <v>31</v>
      </c>
      <c r="I21" s="12">
        <v>1000000</v>
      </c>
    </row>
    <row r="22" spans="1:9" ht="15" thickBot="1" x14ac:dyDescent="0.35">
      <c r="A22" s="11" t="s">
        <v>103</v>
      </c>
      <c r="B22" s="12">
        <v>22</v>
      </c>
      <c r="C22" s="12">
        <v>8</v>
      </c>
      <c r="D22" s="12">
        <v>18</v>
      </c>
      <c r="E22" s="12">
        <v>41</v>
      </c>
      <c r="F22" s="12">
        <v>32</v>
      </c>
      <c r="G22" s="12">
        <v>43</v>
      </c>
      <c r="H22" s="12">
        <v>16</v>
      </c>
      <c r="I22" s="12">
        <v>1000000</v>
      </c>
    </row>
    <row r="23" spans="1:9" ht="15" thickBot="1" x14ac:dyDescent="0.35">
      <c r="A23" s="11" t="s">
        <v>104</v>
      </c>
      <c r="B23" s="12">
        <v>42</v>
      </c>
      <c r="C23" s="12">
        <v>32</v>
      </c>
      <c r="D23" s="12">
        <v>40</v>
      </c>
      <c r="E23" s="12">
        <v>22</v>
      </c>
      <c r="F23" s="12">
        <v>24</v>
      </c>
      <c r="G23" s="12">
        <v>22</v>
      </c>
      <c r="H23" s="12">
        <v>29</v>
      </c>
      <c r="I23" s="12">
        <v>1000000</v>
      </c>
    </row>
    <row r="24" spans="1:9" ht="15" thickBot="1" x14ac:dyDescent="0.35">
      <c r="A24" s="11" t="s">
        <v>105</v>
      </c>
      <c r="B24" s="12">
        <v>8</v>
      </c>
      <c r="C24" s="12">
        <v>47</v>
      </c>
      <c r="D24" s="12">
        <v>12</v>
      </c>
      <c r="E24" s="12">
        <v>29</v>
      </c>
      <c r="F24" s="12">
        <v>15</v>
      </c>
      <c r="G24" s="12">
        <v>29</v>
      </c>
      <c r="H24" s="12">
        <v>47</v>
      </c>
      <c r="I24" s="12">
        <v>1000000</v>
      </c>
    </row>
    <row r="25" spans="1:9" ht="15" thickBot="1" x14ac:dyDescent="0.35">
      <c r="A25" s="11" t="s">
        <v>106</v>
      </c>
      <c r="B25" s="12">
        <v>25</v>
      </c>
      <c r="C25" s="12">
        <v>14</v>
      </c>
      <c r="D25" s="12">
        <v>24</v>
      </c>
      <c r="E25" s="12">
        <v>40</v>
      </c>
      <c r="F25" s="12">
        <v>32</v>
      </c>
      <c r="G25" s="12">
        <v>40</v>
      </c>
      <c r="H25" s="12">
        <v>17</v>
      </c>
      <c r="I25" s="12">
        <v>1000000</v>
      </c>
    </row>
    <row r="26" spans="1:9" ht="15" thickBot="1" x14ac:dyDescent="0.35">
      <c r="A26" s="11" t="s">
        <v>107</v>
      </c>
      <c r="B26" s="12">
        <v>17</v>
      </c>
      <c r="C26" s="12">
        <v>16</v>
      </c>
      <c r="D26" s="12">
        <v>19</v>
      </c>
      <c r="E26" s="12">
        <v>24</v>
      </c>
      <c r="F26" s="12">
        <v>15</v>
      </c>
      <c r="G26" s="12">
        <v>28</v>
      </c>
      <c r="H26" s="12">
        <v>19</v>
      </c>
      <c r="I26" s="12">
        <v>1000000</v>
      </c>
    </row>
    <row r="27" spans="1:9" ht="15" thickBot="1" x14ac:dyDescent="0.35">
      <c r="A27" s="11" t="s">
        <v>108</v>
      </c>
      <c r="B27" s="12">
        <v>7</v>
      </c>
      <c r="C27" s="12">
        <v>50</v>
      </c>
      <c r="D27" s="12">
        <v>11</v>
      </c>
      <c r="E27" s="12">
        <v>44</v>
      </c>
      <c r="F27" s="12">
        <v>24</v>
      </c>
      <c r="G27" s="12">
        <v>38</v>
      </c>
      <c r="H27" s="12">
        <v>51</v>
      </c>
      <c r="I27" s="12">
        <v>1000000</v>
      </c>
    </row>
    <row r="28" spans="1:9" ht="15" thickBot="1" x14ac:dyDescent="0.35">
      <c r="A28" s="11" t="s">
        <v>109</v>
      </c>
      <c r="B28" s="12">
        <v>33</v>
      </c>
      <c r="C28" s="12">
        <v>23</v>
      </c>
      <c r="D28" s="12">
        <v>29</v>
      </c>
      <c r="E28" s="12">
        <v>47</v>
      </c>
      <c r="F28" s="12">
        <v>45</v>
      </c>
      <c r="G28" s="12">
        <v>50</v>
      </c>
      <c r="H28" s="12">
        <v>30</v>
      </c>
      <c r="I28" s="12">
        <v>1000000</v>
      </c>
    </row>
    <row r="29" spans="1:9" ht="15" thickBot="1" x14ac:dyDescent="0.35">
      <c r="A29" s="11" t="s">
        <v>110</v>
      </c>
      <c r="B29" s="12">
        <v>48</v>
      </c>
      <c r="C29" s="12">
        <v>58</v>
      </c>
      <c r="D29" s="12">
        <v>51</v>
      </c>
      <c r="E29" s="12">
        <v>8</v>
      </c>
      <c r="F29" s="12">
        <v>15</v>
      </c>
      <c r="G29" s="12">
        <v>5</v>
      </c>
      <c r="H29" s="12">
        <v>56</v>
      </c>
      <c r="I29" s="12">
        <v>1000000</v>
      </c>
    </row>
    <row r="30" spans="1:9" ht="15" thickBot="1" x14ac:dyDescent="0.35">
      <c r="A30" s="11" t="s">
        <v>111</v>
      </c>
      <c r="B30" s="12">
        <v>4</v>
      </c>
      <c r="C30" s="12">
        <v>46</v>
      </c>
      <c r="D30" s="12">
        <v>8</v>
      </c>
      <c r="E30" s="12">
        <v>52</v>
      </c>
      <c r="F30" s="12">
        <v>45</v>
      </c>
      <c r="G30" s="12">
        <v>52</v>
      </c>
      <c r="H30" s="12">
        <v>49</v>
      </c>
      <c r="I30" s="12">
        <v>1000000</v>
      </c>
    </row>
    <row r="31" spans="1:9" ht="15" thickBot="1" x14ac:dyDescent="0.35">
      <c r="A31" s="11" t="s">
        <v>112</v>
      </c>
      <c r="B31" s="12">
        <v>53</v>
      </c>
      <c r="C31" s="12">
        <v>30</v>
      </c>
      <c r="D31" s="12">
        <v>52</v>
      </c>
      <c r="E31" s="12">
        <v>32</v>
      </c>
      <c r="F31" s="12">
        <v>45</v>
      </c>
      <c r="G31" s="12">
        <v>36</v>
      </c>
      <c r="H31" s="12">
        <v>33</v>
      </c>
      <c r="I31" s="12">
        <v>1000000</v>
      </c>
    </row>
    <row r="32" spans="1:9" ht="15" thickBot="1" x14ac:dyDescent="0.35">
      <c r="A32" s="11" t="s">
        <v>113</v>
      </c>
      <c r="B32" s="12">
        <v>4</v>
      </c>
      <c r="C32" s="12">
        <v>39</v>
      </c>
      <c r="D32" s="12">
        <v>5</v>
      </c>
      <c r="E32" s="12">
        <v>19</v>
      </c>
      <c r="F32" s="12">
        <v>5</v>
      </c>
      <c r="G32" s="12">
        <v>18</v>
      </c>
      <c r="H32" s="12">
        <v>37</v>
      </c>
      <c r="I32" s="12">
        <v>1000000</v>
      </c>
    </row>
    <row r="33" spans="1:9" ht="15" thickBot="1" x14ac:dyDescent="0.35">
      <c r="A33" s="11" t="s">
        <v>114</v>
      </c>
      <c r="B33" s="12">
        <v>14</v>
      </c>
      <c r="C33" s="12">
        <v>34</v>
      </c>
      <c r="D33" s="12">
        <v>23</v>
      </c>
      <c r="E33" s="12">
        <v>26</v>
      </c>
      <c r="F33" s="12">
        <v>15</v>
      </c>
      <c r="G33" s="12">
        <v>24</v>
      </c>
      <c r="H33" s="12">
        <v>36</v>
      </c>
      <c r="I33" s="12">
        <v>1000000</v>
      </c>
    </row>
    <row r="34" spans="1:9" ht="15" thickBot="1" x14ac:dyDescent="0.35">
      <c r="A34" s="11" t="s">
        <v>115</v>
      </c>
      <c r="B34" s="12">
        <v>1</v>
      </c>
      <c r="C34" s="12">
        <v>26</v>
      </c>
      <c r="D34" s="12">
        <v>3</v>
      </c>
      <c r="E34" s="12">
        <v>46</v>
      </c>
      <c r="F34" s="12">
        <v>32</v>
      </c>
      <c r="G34" s="12">
        <v>49</v>
      </c>
      <c r="H34" s="12">
        <v>32</v>
      </c>
      <c r="I34" s="12">
        <v>1000000</v>
      </c>
    </row>
    <row r="35" spans="1:9" ht="15" thickBot="1" x14ac:dyDescent="0.35">
      <c r="A35" s="11" t="s">
        <v>116</v>
      </c>
      <c r="B35" s="12">
        <v>11</v>
      </c>
      <c r="C35" s="12">
        <v>33</v>
      </c>
      <c r="D35" s="12">
        <v>9</v>
      </c>
      <c r="E35" s="12">
        <v>13</v>
      </c>
      <c r="F35" s="12">
        <v>5</v>
      </c>
      <c r="G35" s="12">
        <v>10</v>
      </c>
      <c r="H35" s="12">
        <v>27</v>
      </c>
      <c r="I35" s="12">
        <v>1000000</v>
      </c>
    </row>
    <row r="36" spans="1:9" ht="15" thickBot="1" x14ac:dyDescent="0.35">
      <c r="A36" s="11" t="s">
        <v>117</v>
      </c>
      <c r="B36" s="12">
        <v>4</v>
      </c>
      <c r="C36" s="12">
        <v>42</v>
      </c>
      <c r="D36" s="12">
        <v>6</v>
      </c>
      <c r="E36" s="12">
        <v>45</v>
      </c>
      <c r="F36" s="12">
        <v>32</v>
      </c>
      <c r="G36" s="12">
        <v>45</v>
      </c>
      <c r="H36" s="12">
        <v>46</v>
      </c>
      <c r="I36" s="12">
        <v>1000000</v>
      </c>
    </row>
    <row r="37" spans="1:9" ht="15" thickBot="1" x14ac:dyDescent="0.35">
      <c r="A37" s="11" t="s">
        <v>118</v>
      </c>
      <c r="B37" s="12">
        <v>27</v>
      </c>
      <c r="C37" s="12">
        <v>49</v>
      </c>
      <c r="D37" s="12">
        <v>39</v>
      </c>
      <c r="E37" s="12">
        <v>49</v>
      </c>
      <c r="F37" s="12">
        <v>45</v>
      </c>
      <c r="G37" s="12">
        <v>48</v>
      </c>
      <c r="H37" s="12">
        <v>55</v>
      </c>
      <c r="I37" s="12">
        <v>1000000</v>
      </c>
    </row>
    <row r="38" spans="1:9" ht="15" thickBot="1" x14ac:dyDescent="0.35">
      <c r="A38" s="11" t="s">
        <v>119</v>
      </c>
      <c r="B38" s="12">
        <v>17</v>
      </c>
      <c r="C38" s="12">
        <v>13</v>
      </c>
      <c r="D38" s="12">
        <v>14</v>
      </c>
      <c r="E38" s="12">
        <v>11</v>
      </c>
      <c r="F38" s="12">
        <v>9</v>
      </c>
      <c r="G38" s="12">
        <v>17</v>
      </c>
      <c r="H38" s="12">
        <v>15</v>
      </c>
      <c r="I38" s="12">
        <v>1000000</v>
      </c>
    </row>
    <row r="39" spans="1:9" ht="15" thickBot="1" x14ac:dyDescent="0.35">
      <c r="A39" s="11" t="s">
        <v>120</v>
      </c>
      <c r="B39" s="12">
        <v>27</v>
      </c>
      <c r="C39" s="12">
        <v>40</v>
      </c>
      <c r="D39" s="12">
        <v>35</v>
      </c>
      <c r="E39" s="12">
        <v>53</v>
      </c>
      <c r="F39" s="12">
        <v>53</v>
      </c>
      <c r="G39" s="12">
        <v>53</v>
      </c>
      <c r="H39" s="12">
        <v>43</v>
      </c>
      <c r="I39" s="12">
        <v>1000000</v>
      </c>
    </row>
    <row r="40" spans="1:9" ht="15" thickBot="1" x14ac:dyDescent="0.35">
      <c r="A40" s="11" t="s">
        <v>121</v>
      </c>
      <c r="B40" s="12">
        <v>33</v>
      </c>
      <c r="C40" s="12">
        <v>57</v>
      </c>
      <c r="D40" s="12">
        <v>49</v>
      </c>
      <c r="E40" s="12">
        <v>4</v>
      </c>
      <c r="F40" s="12">
        <v>3</v>
      </c>
      <c r="G40" s="12">
        <v>2</v>
      </c>
      <c r="H40" s="12">
        <v>39</v>
      </c>
      <c r="I40" s="12">
        <v>1000000</v>
      </c>
    </row>
    <row r="41" spans="1:9" ht="15" thickBot="1" x14ac:dyDescent="0.35">
      <c r="A41" s="11" t="s">
        <v>122</v>
      </c>
      <c r="B41" s="12">
        <v>38</v>
      </c>
      <c r="C41" s="12">
        <v>27</v>
      </c>
      <c r="D41" s="12">
        <v>36</v>
      </c>
      <c r="E41" s="12">
        <v>32</v>
      </c>
      <c r="F41" s="12">
        <v>32</v>
      </c>
      <c r="G41" s="12">
        <v>37</v>
      </c>
      <c r="H41" s="12">
        <v>28</v>
      </c>
      <c r="I41" s="12">
        <v>1000000</v>
      </c>
    </row>
    <row r="42" spans="1:9" ht="15" thickBot="1" x14ac:dyDescent="0.35">
      <c r="A42" s="11" t="s">
        <v>123</v>
      </c>
      <c r="B42" s="12">
        <v>33</v>
      </c>
      <c r="C42" s="12">
        <v>23</v>
      </c>
      <c r="D42" s="12">
        <v>29</v>
      </c>
      <c r="E42" s="12">
        <v>15</v>
      </c>
      <c r="F42" s="12">
        <v>15</v>
      </c>
      <c r="G42" s="12">
        <v>20</v>
      </c>
      <c r="H42" s="12">
        <v>21</v>
      </c>
      <c r="I42" s="12">
        <v>1000000</v>
      </c>
    </row>
    <row r="43" spans="1:9" ht="15" thickBot="1" x14ac:dyDescent="0.35">
      <c r="A43" s="11" t="s">
        <v>124</v>
      </c>
      <c r="B43" s="12">
        <v>57</v>
      </c>
      <c r="C43" s="12">
        <v>1</v>
      </c>
      <c r="D43" s="12">
        <v>57</v>
      </c>
      <c r="E43" s="12">
        <v>53</v>
      </c>
      <c r="F43" s="12">
        <v>53</v>
      </c>
      <c r="G43" s="12">
        <v>53</v>
      </c>
      <c r="H43" s="12">
        <v>1</v>
      </c>
      <c r="I43" s="12">
        <v>1000000</v>
      </c>
    </row>
    <row r="44" spans="1:9" ht="15" thickBot="1" x14ac:dyDescent="0.35">
      <c r="A44" s="11" t="s">
        <v>125</v>
      </c>
      <c r="B44" s="12">
        <v>33</v>
      </c>
      <c r="C44" s="12">
        <v>48</v>
      </c>
      <c r="D44" s="12">
        <v>42</v>
      </c>
      <c r="E44" s="12">
        <v>47</v>
      </c>
      <c r="F44" s="12">
        <v>45</v>
      </c>
      <c r="G44" s="12">
        <v>46</v>
      </c>
      <c r="H44" s="12">
        <v>51</v>
      </c>
      <c r="I44" s="12">
        <v>1000000</v>
      </c>
    </row>
    <row r="45" spans="1:9" ht="15" thickBot="1" x14ac:dyDescent="0.35">
      <c r="A45" s="11" t="s">
        <v>126</v>
      </c>
      <c r="B45" s="12">
        <v>42</v>
      </c>
      <c r="C45" s="12">
        <v>44</v>
      </c>
      <c r="D45" s="12">
        <v>45</v>
      </c>
      <c r="E45" s="12">
        <v>29</v>
      </c>
      <c r="F45" s="12">
        <v>32</v>
      </c>
      <c r="G45" s="12">
        <v>30</v>
      </c>
      <c r="H45" s="12">
        <v>44</v>
      </c>
      <c r="I45" s="12">
        <v>1000000</v>
      </c>
    </row>
    <row r="46" spans="1:9" ht="15" thickBot="1" x14ac:dyDescent="0.35">
      <c r="A46" s="11" t="s">
        <v>127</v>
      </c>
      <c r="B46" s="12">
        <v>1</v>
      </c>
      <c r="C46" s="12">
        <v>56</v>
      </c>
      <c r="D46" s="12">
        <v>17</v>
      </c>
      <c r="E46" s="12">
        <v>24</v>
      </c>
      <c r="F46" s="12">
        <v>9</v>
      </c>
      <c r="G46" s="12">
        <v>15</v>
      </c>
      <c r="H46" s="12">
        <v>57</v>
      </c>
      <c r="I46" s="12">
        <v>1000000</v>
      </c>
    </row>
    <row r="47" spans="1:9" ht="15" thickBot="1" x14ac:dyDescent="0.35">
      <c r="A47" s="11" t="s">
        <v>128</v>
      </c>
      <c r="B47" s="12">
        <v>22</v>
      </c>
      <c r="C47" s="12">
        <v>4</v>
      </c>
      <c r="D47" s="12">
        <v>9</v>
      </c>
      <c r="E47" s="12">
        <v>51</v>
      </c>
      <c r="F47" s="12">
        <v>45</v>
      </c>
      <c r="G47" s="12">
        <v>51</v>
      </c>
      <c r="H47" s="12">
        <v>4</v>
      </c>
      <c r="I47" s="12">
        <v>1000000</v>
      </c>
    </row>
    <row r="48" spans="1:9" ht="15" thickBot="1" x14ac:dyDescent="0.35">
      <c r="A48" s="11" t="s">
        <v>129</v>
      </c>
      <c r="B48" s="12">
        <v>47</v>
      </c>
      <c r="C48" s="12">
        <v>37</v>
      </c>
      <c r="D48" s="12">
        <v>44</v>
      </c>
      <c r="E48" s="12">
        <v>53</v>
      </c>
      <c r="F48" s="12">
        <v>53</v>
      </c>
      <c r="G48" s="12">
        <v>53</v>
      </c>
      <c r="H48" s="12">
        <v>39</v>
      </c>
      <c r="I48" s="12">
        <v>1000000</v>
      </c>
    </row>
    <row r="49" spans="1:9" ht="15" thickBot="1" x14ac:dyDescent="0.35">
      <c r="A49" s="11" t="s">
        <v>130</v>
      </c>
      <c r="B49" s="12">
        <v>42</v>
      </c>
      <c r="C49" s="12">
        <v>12</v>
      </c>
      <c r="D49" s="12">
        <v>32</v>
      </c>
      <c r="E49" s="12">
        <v>5</v>
      </c>
      <c r="F49" s="12">
        <v>13</v>
      </c>
      <c r="G49" s="12">
        <v>8</v>
      </c>
      <c r="H49" s="12">
        <v>11</v>
      </c>
      <c r="I49" s="12">
        <v>1000000</v>
      </c>
    </row>
    <row r="50" spans="1:9" ht="15" thickBot="1" x14ac:dyDescent="0.35">
      <c r="A50" s="11" t="s">
        <v>131</v>
      </c>
      <c r="B50" s="12">
        <v>42</v>
      </c>
      <c r="C50" s="12">
        <v>52</v>
      </c>
      <c r="D50" s="12">
        <v>49</v>
      </c>
      <c r="E50" s="12">
        <v>22</v>
      </c>
      <c r="F50" s="12">
        <v>24</v>
      </c>
      <c r="G50" s="12">
        <v>15</v>
      </c>
      <c r="H50" s="12">
        <v>47</v>
      </c>
      <c r="I50" s="12">
        <v>1000000</v>
      </c>
    </row>
    <row r="51" spans="1:9" ht="15" thickBot="1" x14ac:dyDescent="0.35">
      <c r="A51" s="11" t="s">
        <v>132</v>
      </c>
      <c r="B51" s="12">
        <v>48</v>
      </c>
      <c r="C51" s="12">
        <v>9</v>
      </c>
      <c r="D51" s="12">
        <v>37</v>
      </c>
      <c r="E51" s="12">
        <v>8</v>
      </c>
      <c r="F51" s="12">
        <v>15</v>
      </c>
      <c r="G51" s="12">
        <v>12</v>
      </c>
      <c r="H51" s="12">
        <v>9</v>
      </c>
      <c r="I51" s="12">
        <v>1000000</v>
      </c>
    </row>
    <row r="52" spans="1:9" ht="15" thickBot="1" x14ac:dyDescent="0.35">
      <c r="A52" s="11" t="s">
        <v>133</v>
      </c>
      <c r="B52" s="12">
        <v>57</v>
      </c>
      <c r="C52" s="12">
        <v>37</v>
      </c>
      <c r="D52" s="12">
        <v>59</v>
      </c>
      <c r="E52" s="12">
        <v>53</v>
      </c>
      <c r="F52" s="12">
        <v>53</v>
      </c>
      <c r="G52" s="12">
        <v>53</v>
      </c>
      <c r="H52" s="12">
        <v>39</v>
      </c>
      <c r="I52" s="12">
        <v>1000000</v>
      </c>
    </row>
    <row r="53" spans="1:9" ht="15" thickBot="1" x14ac:dyDescent="0.35">
      <c r="A53" s="11" t="s">
        <v>134</v>
      </c>
      <c r="B53" s="12">
        <v>12</v>
      </c>
      <c r="C53" s="12">
        <v>41</v>
      </c>
      <c r="D53" s="12">
        <v>20</v>
      </c>
      <c r="E53" s="12">
        <v>36</v>
      </c>
      <c r="F53" s="12">
        <v>24</v>
      </c>
      <c r="G53" s="12">
        <v>35</v>
      </c>
      <c r="H53" s="12">
        <v>39</v>
      </c>
      <c r="I53" s="12">
        <v>1000000</v>
      </c>
    </row>
    <row r="54" spans="1:9" ht="15" thickBot="1" x14ac:dyDescent="0.35">
      <c r="A54" s="11" t="s">
        <v>135</v>
      </c>
      <c r="B54" s="12">
        <v>21</v>
      </c>
      <c r="C54" s="12">
        <v>9</v>
      </c>
      <c r="D54" s="12">
        <v>16</v>
      </c>
      <c r="E54" s="12">
        <v>5</v>
      </c>
      <c r="F54" s="12">
        <v>5</v>
      </c>
      <c r="G54" s="12">
        <v>9</v>
      </c>
      <c r="H54" s="12">
        <v>6</v>
      </c>
      <c r="I54" s="12">
        <v>1000000</v>
      </c>
    </row>
    <row r="55" spans="1:9" ht="15" thickBot="1" x14ac:dyDescent="0.35">
      <c r="A55" s="11" t="s">
        <v>136</v>
      </c>
      <c r="B55" s="12">
        <v>42</v>
      </c>
      <c r="C55" s="12">
        <v>5</v>
      </c>
      <c r="D55" s="12">
        <v>26</v>
      </c>
      <c r="E55" s="12">
        <v>29</v>
      </c>
      <c r="F55" s="12">
        <v>32</v>
      </c>
      <c r="G55" s="12">
        <v>39</v>
      </c>
      <c r="H55" s="12">
        <v>6</v>
      </c>
      <c r="I55" s="12">
        <v>1000000</v>
      </c>
    </row>
    <row r="56" spans="1:9" ht="15" thickBot="1" x14ac:dyDescent="0.35">
      <c r="A56" s="11" t="s">
        <v>137</v>
      </c>
      <c r="B56" s="12">
        <v>25</v>
      </c>
      <c r="C56" s="12">
        <v>29</v>
      </c>
      <c r="D56" s="12">
        <v>26</v>
      </c>
      <c r="E56" s="12">
        <v>7</v>
      </c>
      <c r="F56" s="12">
        <v>9</v>
      </c>
      <c r="G56" s="12">
        <v>6</v>
      </c>
      <c r="H56" s="12">
        <v>23</v>
      </c>
      <c r="I56" s="12">
        <v>1000000</v>
      </c>
    </row>
    <row r="57" spans="1:9" ht="15" thickBot="1" x14ac:dyDescent="0.35">
      <c r="A57" s="11" t="s">
        <v>138</v>
      </c>
      <c r="B57" s="12">
        <v>12</v>
      </c>
      <c r="C57" s="12">
        <v>43</v>
      </c>
      <c r="D57" s="12">
        <v>22</v>
      </c>
      <c r="E57" s="12">
        <v>36</v>
      </c>
      <c r="F57" s="12">
        <v>24</v>
      </c>
      <c r="G57" s="12">
        <v>33</v>
      </c>
      <c r="H57" s="12">
        <v>45</v>
      </c>
      <c r="I57" s="12">
        <v>1000000</v>
      </c>
    </row>
    <row r="58" spans="1:9" ht="15" thickBot="1" x14ac:dyDescent="0.35">
      <c r="A58" s="11" t="s">
        <v>139</v>
      </c>
      <c r="B58" s="12">
        <v>53</v>
      </c>
      <c r="C58" s="12">
        <v>30</v>
      </c>
      <c r="D58" s="12">
        <v>52</v>
      </c>
      <c r="E58" s="12">
        <v>14</v>
      </c>
      <c r="F58" s="12">
        <v>32</v>
      </c>
      <c r="G58" s="12">
        <v>14</v>
      </c>
      <c r="H58" s="12">
        <v>25</v>
      </c>
      <c r="I58" s="12">
        <v>1000000</v>
      </c>
    </row>
    <row r="59" spans="1:9" ht="15" thickBot="1" x14ac:dyDescent="0.35">
      <c r="A59" s="11" t="s">
        <v>140</v>
      </c>
      <c r="B59" s="12">
        <v>27</v>
      </c>
      <c r="C59" s="12">
        <v>28</v>
      </c>
      <c r="D59" s="12">
        <v>28</v>
      </c>
      <c r="E59" s="12">
        <v>17</v>
      </c>
      <c r="F59" s="12">
        <v>15</v>
      </c>
      <c r="G59" s="12">
        <v>21</v>
      </c>
      <c r="H59" s="12">
        <v>26</v>
      </c>
      <c r="I59" s="12">
        <v>1000000</v>
      </c>
    </row>
    <row r="60" spans="1:9" ht="15" thickBot="1" x14ac:dyDescent="0.35">
      <c r="A60" s="11" t="s">
        <v>141</v>
      </c>
      <c r="B60" s="12">
        <v>17</v>
      </c>
      <c r="C60" s="12">
        <v>53</v>
      </c>
      <c r="D60" s="12">
        <v>31</v>
      </c>
      <c r="E60" s="12">
        <v>28</v>
      </c>
      <c r="F60" s="12">
        <v>24</v>
      </c>
      <c r="G60" s="12">
        <v>27</v>
      </c>
      <c r="H60" s="12">
        <v>54</v>
      </c>
      <c r="I60" s="12">
        <v>1000000</v>
      </c>
    </row>
    <row r="61" spans="1:9" ht="15" thickBot="1" x14ac:dyDescent="0.35">
      <c r="A61" s="11" t="s">
        <v>142</v>
      </c>
      <c r="B61" s="12">
        <v>33</v>
      </c>
      <c r="C61" s="12">
        <v>55</v>
      </c>
      <c r="D61" s="12">
        <v>45</v>
      </c>
      <c r="E61" s="12">
        <v>15</v>
      </c>
      <c r="F61" s="12">
        <v>15</v>
      </c>
      <c r="G61" s="12">
        <v>7</v>
      </c>
      <c r="H61" s="12">
        <v>51</v>
      </c>
      <c r="I61" s="12">
        <v>1000000</v>
      </c>
    </row>
    <row r="62" spans="1:9" ht="15" thickBot="1" x14ac:dyDescent="0.35">
      <c r="A62" s="11" t="s">
        <v>143</v>
      </c>
      <c r="B62" s="12">
        <v>57</v>
      </c>
      <c r="C62" s="12">
        <v>60</v>
      </c>
      <c r="D62" s="12">
        <v>60</v>
      </c>
      <c r="E62" s="12">
        <v>53</v>
      </c>
      <c r="F62" s="12">
        <v>53</v>
      </c>
      <c r="G62" s="12">
        <v>53</v>
      </c>
      <c r="H62" s="12">
        <v>60</v>
      </c>
      <c r="I62" s="12">
        <v>1000000</v>
      </c>
    </row>
    <row r="63" spans="1:9" ht="15" thickBot="1" x14ac:dyDescent="0.35">
      <c r="A63" s="11" t="s">
        <v>144</v>
      </c>
      <c r="B63" s="12">
        <v>8</v>
      </c>
      <c r="C63" s="12">
        <v>11</v>
      </c>
      <c r="D63" s="12">
        <v>2</v>
      </c>
      <c r="E63" s="12">
        <v>10</v>
      </c>
      <c r="F63" s="12">
        <v>2</v>
      </c>
      <c r="G63" s="12">
        <v>13</v>
      </c>
      <c r="H63" s="12">
        <v>12</v>
      </c>
      <c r="I63" s="12">
        <v>1000000</v>
      </c>
    </row>
    <row r="64" spans="1:9" ht="15" thickBot="1" x14ac:dyDescent="0.35">
      <c r="A64" s="11" t="s">
        <v>145</v>
      </c>
      <c r="B64" s="12">
        <v>55</v>
      </c>
      <c r="C64" s="12">
        <v>44</v>
      </c>
      <c r="D64" s="12">
        <v>55</v>
      </c>
      <c r="E64" s="12">
        <v>1</v>
      </c>
      <c r="F64" s="12">
        <v>24</v>
      </c>
      <c r="G64" s="12">
        <v>1</v>
      </c>
      <c r="H64" s="12">
        <v>6</v>
      </c>
      <c r="I64" s="12">
        <v>1000000</v>
      </c>
    </row>
    <row r="65" spans="1:9" ht="15" thickBot="1" x14ac:dyDescent="0.35">
      <c r="A65" s="11" t="s">
        <v>146</v>
      </c>
      <c r="B65" s="12">
        <v>50</v>
      </c>
      <c r="C65" s="12">
        <v>17</v>
      </c>
      <c r="D65" s="12">
        <v>45</v>
      </c>
      <c r="E65" s="12">
        <v>27</v>
      </c>
      <c r="F65" s="12">
        <v>32</v>
      </c>
      <c r="G65" s="12">
        <v>30</v>
      </c>
      <c r="H65" s="12">
        <v>22</v>
      </c>
      <c r="I65" s="12">
        <v>1000000</v>
      </c>
    </row>
    <row r="66" spans="1:9" ht="15" thickBot="1" x14ac:dyDescent="0.35">
      <c r="A66" s="11" t="s">
        <v>147</v>
      </c>
      <c r="B66" s="12">
        <v>8</v>
      </c>
      <c r="C66" s="12">
        <v>19</v>
      </c>
      <c r="D66" s="12">
        <v>4</v>
      </c>
      <c r="E66" s="12">
        <v>41</v>
      </c>
      <c r="F66" s="12">
        <v>24</v>
      </c>
      <c r="G66" s="12">
        <v>42</v>
      </c>
      <c r="H66" s="12">
        <v>24</v>
      </c>
      <c r="I66" s="12">
        <v>1000000</v>
      </c>
    </row>
    <row r="67" spans="1:9" ht="15" thickBot="1" x14ac:dyDescent="0.35">
      <c r="A67" s="11" t="s">
        <v>148</v>
      </c>
      <c r="B67" s="12">
        <v>57</v>
      </c>
      <c r="C67" s="12">
        <v>1</v>
      </c>
      <c r="D67" s="12">
        <v>57</v>
      </c>
      <c r="E67" s="12">
        <v>53</v>
      </c>
      <c r="F67" s="12">
        <v>53</v>
      </c>
      <c r="G67" s="12">
        <v>53</v>
      </c>
      <c r="H67" s="12">
        <v>1</v>
      </c>
      <c r="I67" s="12">
        <v>1000000</v>
      </c>
    </row>
    <row r="68" spans="1:9" ht="18.600000000000001" thickBot="1" x14ac:dyDescent="0.35">
      <c r="A68" s="7"/>
    </row>
    <row r="69" spans="1:9" ht="15" thickBot="1" x14ac:dyDescent="0.35">
      <c r="A69" s="11" t="s">
        <v>149</v>
      </c>
      <c r="B69" s="11" t="s">
        <v>84</v>
      </c>
      <c r="C69" s="11" t="s">
        <v>85</v>
      </c>
      <c r="D69" s="11" t="s">
        <v>86</v>
      </c>
      <c r="E69" s="11" t="s">
        <v>87</v>
      </c>
      <c r="F69" s="11" t="s">
        <v>606</v>
      </c>
      <c r="G69" s="11" t="s">
        <v>607</v>
      </c>
      <c r="H69" s="11" t="s">
        <v>608</v>
      </c>
    </row>
    <row r="70" spans="1:9" ht="15" thickBot="1" x14ac:dyDescent="0.35">
      <c r="A70" s="11" t="s">
        <v>150</v>
      </c>
      <c r="B70" s="12" t="s">
        <v>610</v>
      </c>
      <c r="C70" s="12" t="s">
        <v>611</v>
      </c>
      <c r="D70" s="12" t="s">
        <v>153</v>
      </c>
      <c r="E70" s="12" t="s">
        <v>153</v>
      </c>
      <c r="F70" s="12" t="s">
        <v>153</v>
      </c>
      <c r="G70" s="12" t="s">
        <v>612</v>
      </c>
      <c r="H70" s="12" t="s">
        <v>153</v>
      </c>
    </row>
    <row r="71" spans="1:9" ht="15" thickBot="1" x14ac:dyDescent="0.35">
      <c r="A71" s="11" t="s">
        <v>155</v>
      </c>
      <c r="B71" s="12" t="s">
        <v>613</v>
      </c>
      <c r="C71" s="12" t="s">
        <v>614</v>
      </c>
      <c r="D71" s="12" t="s">
        <v>158</v>
      </c>
      <c r="E71" s="12" t="s">
        <v>158</v>
      </c>
      <c r="F71" s="12" t="s">
        <v>158</v>
      </c>
      <c r="G71" s="12" t="s">
        <v>615</v>
      </c>
      <c r="H71" s="12" t="s">
        <v>158</v>
      </c>
    </row>
    <row r="72" spans="1:9" ht="15" thickBot="1" x14ac:dyDescent="0.35">
      <c r="A72" s="11" t="s">
        <v>160</v>
      </c>
      <c r="B72" s="12" t="s">
        <v>616</v>
      </c>
      <c r="C72" s="12" t="s">
        <v>617</v>
      </c>
      <c r="D72" s="12" t="s">
        <v>163</v>
      </c>
      <c r="E72" s="12" t="s">
        <v>163</v>
      </c>
      <c r="F72" s="12" t="s">
        <v>163</v>
      </c>
      <c r="G72" s="12" t="s">
        <v>163</v>
      </c>
      <c r="H72" s="12" t="s">
        <v>163</v>
      </c>
    </row>
    <row r="73" spans="1:9" ht="15" thickBot="1" x14ac:dyDescent="0.35">
      <c r="A73" s="11" t="s">
        <v>165</v>
      </c>
      <c r="B73" s="12" t="s">
        <v>618</v>
      </c>
      <c r="C73" s="12" t="s">
        <v>619</v>
      </c>
      <c r="D73" s="12" t="s">
        <v>168</v>
      </c>
      <c r="E73" s="12" t="s">
        <v>168</v>
      </c>
      <c r="F73" s="12" t="s">
        <v>168</v>
      </c>
      <c r="G73" s="12" t="s">
        <v>168</v>
      </c>
      <c r="H73" s="12" t="s">
        <v>168</v>
      </c>
    </row>
    <row r="74" spans="1:9" ht="15" thickBot="1" x14ac:dyDescent="0.35">
      <c r="A74" s="11" t="s">
        <v>170</v>
      </c>
      <c r="B74" s="12" t="s">
        <v>620</v>
      </c>
      <c r="C74" s="12" t="s">
        <v>621</v>
      </c>
      <c r="D74" s="12" t="s">
        <v>173</v>
      </c>
      <c r="E74" s="12" t="s">
        <v>173</v>
      </c>
      <c r="F74" s="12" t="s">
        <v>173</v>
      </c>
      <c r="G74" s="12" t="s">
        <v>173</v>
      </c>
      <c r="H74" s="12" t="s">
        <v>173</v>
      </c>
    </row>
    <row r="75" spans="1:9" ht="15" thickBot="1" x14ac:dyDescent="0.35">
      <c r="A75" s="11" t="s">
        <v>175</v>
      </c>
      <c r="B75" s="12" t="s">
        <v>622</v>
      </c>
      <c r="C75" s="12" t="s">
        <v>623</v>
      </c>
      <c r="D75" s="12" t="s">
        <v>178</v>
      </c>
      <c r="E75" s="12" t="s">
        <v>178</v>
      </c>
      <c r="F75" s="12" t="s">
        <v>178</v>
      </c>
      <c r="G75" s="12" t="s">
        <v>178</v>
      </c>
      <c r="H75" s="12" t="s">
        <v>178</v>
      </c>
    </row>
    <row r="76" spans="1:9" ht="15" thickBot="1" x14ac:dyDescent="0.35">
      <c r="A76" s="11" t="s">
        <v>180</v>
      </c>
      <c r="B76" s="12" t="s">
        <v>624</v>
      </c>
      <c r="C76" s="12" t="s">
        <v>625</v>
      </c>
      <c r="D76" s="12" t="s">
        <v>183</v>
      </c>
      <c r="E76" s="12" t="s">
        <v>183</v>
      </c>
      <c r="F76" s="12" t="s">
        <v>183</v>
      </c>
      <c r="G76" s="12" t="s">
        <v>183</v>
      </c>
      <c r="H76" s="12" t="s">
        <v>183</v>
      </c>
    </row>
    <row r="77" spans="1:9" ht="15" thickBot="1" x14ac:dyDescent="0.35">
      <c r="A77" s="11" t="s">
        <v>185</v>
      </c>
      <c r="B77" s="12" t="s">
        <v>626</v>
      </c>
      <c r="C77" s="12" t="s">
        <v>627</v>
      </c>
      <c r="D77" s="12" t="s">
        <v>186</v>
      </c>
      <c r="E77" s="12" t="s">
        <v>186</v>
      </c>
      <c r="F77" s="12" t="s">
        <v>186</v>
      </c>
      <c r="G77" s="12" t="s">
        <v>186</v>
      </c>
      <c r="H77" s="12" t="s">
        <v>186</v>
      </c>
    </row>
    <row r="78" spans="1:9" ht="15" thickBot="1" x14ac:dyDescent="0.35">
      <c r="A78" s="11" t="s">
        <v>189</v>
      </c>
      <c r="B78" s="12" t="s">
        <v>628</v>
      </c>
      <c r="C78" s="12" t="s">
        <v>629</v>
      </c>
      <c r="D78" s="12" t="s">
        <v>190</v>
      </c>
      <c r="E78" s="12" t="s">
        <v>190</v>
      </c>
      <c r="F78" s="12" t="s">
        <v>190</v>
      </c>
      <c r="G78" s="12" t="s">
        <v>190</v>
      </c>
      <c r="H78" s="12" t="s">
        <v>190</v>
      </c>
    </row>
    <row r="79" spans="1:9" ht="15" thickBot="1" x14ac:dyDescent="0.35">
      <c r="A79" s="11" t="s">
        <v>193</v>
      </c>
      <c r="B79" s="12" t="s">
        <v>630</v>
      </c>
      <c r="C79" s="12" t="s">
        <v>631</v>
      </c>
      <c r="D79" s="12" t="s">
        <v>194</v>
      </c>
      <c r="E79" s="12" t="s">
        <v>194</v>
      </c>
      <c r="F79" s="12" t="s">
        <v>194</v>
      </c>
      <c r="G79" s="12" t="s">
        <v>194</v>
      </c>
      <c r="H79" s="12" t="s">
        <v>194</v>
      </c>
    </row>
    <row r="80" spans="1:9" ht="15" thickBot="1" x14ac:dyDescent="0.35">
      <c r="A80" s="11" t="s">
        <v>197</v>
      </c>
      <c r="B80" s="12" t="s">
        <v>632</v>
      </c>
      <c r="C80" s="12" t="s">
        <v>633</v>
      </c>
      <c r="D80" s="12" t="s">
        <v>198</v>
      </c>
      <c r="E80" s="12" t="s">
        <v>198</v>
      </c>
      <c r="F80" s="12" t="s">
        <v>198</v>
      </c>
      <c r="G80" s="12" t="s">
        <v>198</v>
      </c>
      <c r="H80" s="12" t="s">
        <v>198</v>
      </c>
    </row>
    <row r="81" spans="1:8" ht="15" thickBot="1" x14ac:dyDescent="0.35">
      <c r="A81" s="11" t="s">
        <v>201</v>
      </c>
      <c r="B81" s="12" t="s">
        <v>634</v>
      </c>
      <c r="C81" s="12" t="s">
        <v>635</v>
      </c>
      <c r="D81" s="12" t="s">
        <v>202</v>
      </c>
      <c r="E81" s="12" t="s">
        <v>202</v>
      </c>
      <c r="F81" s="12" t="s">
        <v>202</v>
      </c>
      <c r="G81" s="12" t="s">
        <v>202</v>
      </c>
      <c r="H81" s="12" t="s">
        <v>202</v>
      </c>
    </row>
    <row r="82" spans="1:8" ht="15" thickBot="1" x14ac:dyDescent="0.35">
      <c r="A82" s="11" t="s">
        <v>205</v>
      </c>
      <c r="B82" s="12" t="s">
        <v>206</v>
      </c>
      <c r="C82" s="12" t="s">
        <v>636</v>
      </c>
      <c r="D82" s="12" t="s">
        <v>206</v>
      </c>
      <c r="E82" s="12" t="s">
        <v>206</v>
      </c>
      <c r="F82" s="12" t="s">
        <v>206</v>
      </c>
      <c r="G82" s="12" t="s">
        <v>206</v>
      </c>
      <c r="H82" s="12" t="s">
        <v>206</v>
      </c>
    </row>
    <row r="83" spans="1:8" ht="15" thickBot="1" x14ac:dyDescent="0.35">
      <c r="A83" s="11" t="s">
        <v>209</v>
      </c>
      <c r="B83" s="12" t="s">
        <v>210</v>
      </c>
      <c r="C83" s="12" t="s">
        <v>637</v>
      </c>
      <c r="D83" s="12" t="s">
        <v>210</v>
      </c>
      <c r="E83" s="12" t="s">
        <v>210</v>
      </c>
      <c r="F83" s="12" t="s">
        <v>210</v>
      </c>
      <c r="G83" s="12" t="s">
        <v>210</v>
      </c>
      <c r="H83" s="12" t="s">
        <v>210</v>
      </c>
    </row>
    <row r="84" spans="1:8" ht="15" thickBot="1" x14ac:dyDescent="0.35">
      <c r="A84" s="11" t="s">
        <v>213</v>
      </c>
      <c r="B84" s="12" t="s">
        <v>214</v>
      </c>
      <c r="C84" s="12" t="s">
        <v>638</v>
      </c>
      <c r="D84" s="12" t="s">
        <v>214</v>
      </c>
      <c r="E84" s="12" t="s">
        <v>214</v>
      </c>
      <c r="F84" s="12" t="s">
        <v>214</v>
      </c>
      <c r="G84" s="12" t="s">
        <v>214</v>
      </c>
      <c r="H84" s="12" t="s">
        <v>214</v>
      </c>
    </row>
    <row r="85" spans="1:8" ht="15" thickBot="1" x14ac:dyDescent="0.35">
      <c r="A85" s="11" t="s">
        <v>217</v>
      </c>
      <c r="B85" s="12" t="s">
        <v>218</v>
      </c>
      <c r="C85" s="12" t="s">
        <v>639</v>
      </c>
      <c r="D85" s="12" t="s">
        <v>218</v>
      </c>
      <c r="E85" s="12" t="s">
        <v>218</v>
      </c>
      <c r="F85" s="12" t="s">
        <v>218</v>
      </c>
      <c r="G85" s="12" t="s">
        <v>218</v>
      </c>
      <c r="H85" s="12" t="s">
        <v>218</v>
      </c>
    </row>
    <row r="86" spans="1:8" ht="15" thickBot="1" x14ac:dyDescent="0.35">
      <c r="A86" s="11" t="s">
        <v>221</v>
      </c>
      <c r="B86" s="12" t="s">
        <v>222</v>
      </c>
      <c r="C86" s="12" t="s">
        <v>640</v>
      </c>
      <c r="D86" s="12" t="s">
        <v>222</v>
      </c>
      <c r="E86" s="12" t="s">
        <v>222</v>
      </c>
      <c r="F86" s="12" t="s">
        <v>222</v>
      </c>
      <c r="G86" s="12" t="s">
        <v>222</v>
      </c>
      <c r="H86" s="12" t="s">
        <v>222</v>
      </c>
    </row>
    <row r="87" spans="1:8" ht="15" thickBot="1" x14ac:dyDescent="0.35">
      <c r="A87" s="11" t="s">
        <v>225</v>
      </c>
      <c r="B87" s="12" t="s">
        <v>226</v>
      </c>
      <c r="C87" s="12" t="s">
        <v>641</v>
      </c>
      <c r="D87" s="12" t="s">
        <v>226</v>
      </c>
      <c r="E87" s="12" t="s">
        <v>226</v>
      </c>
      <c r="F87" s="12" t="s">
        <v>226</v>
      </c>
      <c r="G87" s="12" t="s">
        <v>226</v>
      </c>
      <c r="H87" s="12" t="s">
        <v>226</v>
      </c>
    </row>
    <row r="88" spans="1:8" ht="15" thickBot="1" x14ac:dyDescent="0.35">
      <c r="A88" s="11" t="s">
        <v>229</v>
      </c>
      <c r="B88" s="12" t="s">
        <v>230</v>
      </c>
      <c r="C88" s="12" t="s">
        <v>642</v>
      </c>
      <c r="D88" s="12" t="s">
        <v>230</v>
      </c>
      <c r="E88" s="12" t="s">
        <v>230</v>
      </c>
      <c r="F88" s="12" t="s">
        <v>230</v>
      </c>
      <c r="G88" s="12" t="s">
        <v>230</v>
      </c>
      <c r="H88" s="12" t="s">
        <v>230</v>
      </c>
    </row>
    <row r="89" spans="1:8" ht="15" thickBot="1" x14ac:dyDescent="0.35">
      <c r="A89" s="11" t="s">
        <v>233</v>
      </c>
      <c r="B89" s="12" t="s">
        <v>234</v>
      </c>
      <c r="C89" s="12" t="s">
        <v>643</v>
      </c>
      <c r="D89" s="12" t="s">
        <v>234</v>
      </c>
      <c r="E89" s="12" t="s">
        <v>234</v>
      </c>
      <c r="F89" s="12" t="s">
        <v>234</v>
      </c>
      <c r="G89" s="12" t="s">
        <v>234</v>
      </c>
      <c r="H89" s="12" t="s">
        <v>234</v>
      </c>
    </row>
    <row r="90" spans="1:8" ht="15" thickBot="1" x14ac:dyDescent="0.35">
      <c r="A90" s="11" t="s">
        <v>237</v>
      </c>
      <c r="B90" s="12" t="s">
        <v>238</v>
      </c>
      <c r="C90" s="12" t="s">
        <v>644</v>
      </c>
      <c r="D90" s="12" t="s">
        <v>238</v>
      </c>
      <c r="E90" s="12" t="s">
        <v>238</v>
      </c>
      <c r="F90" s="12" t="s">
        <v>238</v>
      </c>
      <c r="G90" s="12" t="s">
        <v>238</v>
      </c>
      <c r="H90" s="12" t="s">
        <v>238</v>
      </c>
    </row>
    <row r="91" spans="1:8" ht="15" thickBot="1" x14ac:dyDescent="0.35">
      <c r="A91" s="11" t="s">
        <v>241</v>
      </c>
      <c r="B91" s="12" t="s">
        <v>242</v>
      </c>
      <c r="C91" s="12" t="s">
        <v>645</v>
      </c>
      <c r="D91" s="12" t="s">
        <v>242</v>
      </c>
      <c r="E91" s="12" t="s">
        <v>242</v>
      </c>
      <c r="F91" s="12" t="s">
        <v>242</v>
      </c>
      <c r="G91" s="12" t="s">
        <v>242</v>
      </c>
      <c r="H91" s="12" t="s">
        <v>242</v>
      </c>
    </row>
    <row r="92" spans="1:8" ht="15" thickBot="1" x14ac:dyDescent="0.35">
      <c r="A92" s="11" t="s">
        <v>245</v>
      </c>
      <c r="B92" s="12" t="s">
        <v>246</v>
      </c>
      <c r="C92" s="12" t="s">
        <v>646</v>
      </c>
      <c r="D92" s="12" t="s">
        <v>246</v>
      </c>
      <c r="E92" s="12" t="s">
        <v>246</v>
      </c>
      <c r="F92" s="12" t="s">
        <v>246</v>
      </c>
      <c r="G92" s="12" t="s">
        <v>246</v>
      </c>
      <c r="H92" s="12" t="s">
        <v>246</v>
      </c>
    </row>
    <row r="93" spans="1:8" ht="15" thickBot="1" x14ac:dyDescent="0.35">
      <c r="A93" s="11" t="s">
        <v>249</v>
      </c>
      <c r="B93" s="12" t="s">
        <v>250</v>
      </c>
      <c r="C93" s="12" t="s">
        <v>647</v>
      </c>
      <c r="D93" s="12" t="s">
        <v>250</v>
      </c>
      <c r="E93" s="12" t="s">
        <v>250</v>
      </c>
      <c r="F93" s="12" t="s">
        <v>250</v>
      </c>
      <c r="G93" s="12" t="s">
        <v>250</v>
      </c>
      <c r="H93" s="12" t="s">
        <v>250</v>
      </c>
    </row>
    <row r="94" spans="1:8" ht="15" thickBot="1" x14ac:dyDescent="0.35">
      <c r="A94" s="11" t="s">
        <v>253</v>
      </c>
      <c r="B94" s="12" t="s">
        <v>254</v>
      </c>
      <c r="C94" s="12" t="s">
        <v>648</v>
      </c>
      <c r="D94" s="12" t="s">
        <v>254</v>
      </c>
      <c r="E94" s="12" t="s">
        <v>254</v>
      </c>
      <c r="F94" s="12" t="s">
        <v>254</v>
      </c>
      <c r="G94" s="12" t="s">
        <v>254</v>
      </c>
      <c r="H94" s="12" t="s">
        <v>254</v>
      </c>
    </row>
    <row r="95" spans="1:8" ht="15" thickBot="1" x14ac:dyDescent="0.35">
      <c r="A95" s="11" t="s">
        <v>257</v>
      </c>
      <c r="B95" s="12" t="s">
        <v>258</v>
      </c>
      <c r="C95" s="12" t="s">
        <v>649</v>
      </c>
      <c r="D95" s="12" t="s">
        <v>258</v>
      </c>
      <c r="E95" s="12" t="s">
        <v>258</v>
      </c>
      <c r="F95" s="12" t="s">
        <v>258</v>
      </c>
      <c r="G95" s="12" t="s">
        <v>258</v>
      </c>
      <c r="H95" s="12" t="s">
        <v>258</v>
      </c>
    </row>
    <row r="96" spans="1:8" ht="15" thickBot="1" x14ac:dyDescent="0.35">
      <c r="A96" s="11" t="s">
        <v>261</v>
      </c>
      <c r="B96" s="12" t="s">
        <v>262</v>
      </c>
      <c r="C96" s="12" t="s">
        <v>650</v>
      </c>
      <c r="D96" s="12" t="s">
        <v>262</v>
      </c>
      <c r="E96" s="12" t="s">
        <v>262</v>
      </c>
      <c r="F96" s="12" t="s">
        <v>262</v>
      </c>
      <c r="G96" s="12" t="s">
        <v>262</v>
      </c>
      <c r="H96" s="12" t="s">
        <v>262</v>
      </c>
    </row>
    <row r="97" spans="1:8" ht="15" thickBot="1" x14ac:dyDescent="0.35">
      <c r="A97" s="11" t="s">
        <v>265</v>
      </c>
      <c r="B97" s="12" t="s">
        <v>266</v>
      </c>
      <c r="C97" s="12" t="s">
        <v>651</v>
      </c>
      <c r="D97" s="12" t="s">
        <v>266</v>
      </c>
      <c r="E97" s="12" t="s">
        <v>266</v>
      </c>
      <c r="F97" s="12" t="s">
        <v>266</v>
      </c>
      <c r="G97" s="12" t="s">
        <v>266</v>
      </c>
      <c r="H97" s="12" t="s">
        <v>266</v>
      </c>
    </row>
    <row r="98" spans="1:8" ht="15" thickBot="1" x14ac:dyDescent="0.35">
      <c r="A98" s="11" t="s">
        <v>269</v>
      </c>
      <c r="B98" s="12" t="s">
        <v>270</v>
      </c>
      <c r="C98" s="12" t="s">
        <v>652</v>
      </c>
      <c r="D98" s="12" t="s">
        <v>270</v>
      </c>
      <c r="E98" s="12" t="s">
        <v>270</v>
      </c>
      <c r="F98" s="12" t="s">
        <v>270</v>
      </c>
      <c r="G98" s="12" t="s">
        <v>270</v>
      </c>
      <c r="H98" s="12" t="s">
        <v>270</v>
      </c>
    </row>
    <row r="99" spans="1:8" ht="15" thickBot="1" x14ac:dyDescent="0.35">
      <c r="A99" s="11" t="s">
        <v>273</v>
      </c>
      <c r="B99" s="12" t="s">
        <v>274</v>
      </c>
      <c r="C99" s="12" t="s">
        <v>653</v>
      </c>
      <c r="D99" s="12" t="s">
        <v>274</v>
      </c>
      <c r="E99" s="12" t="s">
        <v>274</v>
      </c>
      <c r="F99" s="12" t="s">
        <v>274</v>
      </c>
      <c r="G99" s="12" t="s">
        <v>274</v>
      </c>
      <c r="H99" s="12" t="s">
        <v>274</v>
      </c>
    </row>
    <row r="100" spans="1:8" ht="15" thickBot="1" x14ac:dyDescent="0.35">
      <c r="A100" s="11" t="s">
        <v>277</v>
      </c>
      <c r="B100" s="12" t="s">
        <v>278</v>
      </c>
      <c r="C100" s="12" t="s">
        <v>654</v>
      </c>
      <c r="D100" s="12" t="s">
        <v>278</v>
      </c>
      <c r="E100" s="12" t="s">
        <v>278</v>
      </c>
      <c r="F100" s="12" t="s">
        <v>278</v>
      </c>
      <c r="G100" s="12" t="s">
        <v>278</v>
      </c>
      <c r="H100" s="12" t="s">
        <v>278</v>
      </c>
    </row>
    <row r="101" spans="1:8" ht="15" thickBot="1" x14ac:dyDescent="0.35">
      <c r="A101" s="11" t="s">
        <v>281</v>
      </c>
      <c r="B101" s="12" t="s">
        <v>282</v>
      </c>
      <c r="C101" s="12" t="s">
        <v>655</v>
      </c>
      <c r="D101" s="12" t="s">
        <v>282</v>
      </c>
      <c r="E101" s="12" t="s">
        <v>282</v>
      </c>
      <c r="F101" s="12" t="s">
        <v>282</v>
      </c>
      <c r="G101" s="12" t="s">
        <v>282</v>
      </c>
      <c r="H101" s="12" t="s">
        <v>282</v>
      </c>
    </row>
    <row r="102" spans="1:8" ht="15" thickBot="1" x14ac:dyDescent="0.35">
      <c r="A102" s="11" t="s">
        <v>285</v>
      </c>
      <c r="B102" s="12" t="s">
        <v>286</v>
      </c>
      <c r="C102" s="12" t="s">
        <v>656</v>
      </c>
      <c r="D102" s="12" t="s">
        <v>286</v>
      </c>
      <c r="E102" s="12" t="s">
        <v>286</v>
      </c>
      <c r="F102" s="12" t="s">
        <v>286</v>
      </c>
      <c r="G102" s="12" t="s">
        <v>286</v>
      </c>
      <c r="H102" s="12" t="s">
        <v>286</v>
      </c>
    </row>
    <row r="103" spans="1:8" ht="15" thickBot="1" x14ac:dyDescent="0.35">
      <c r="A103" s="11" t="s">
        <v>289</v>
      </c>
      <c r="B103" s="12" t="s">
        <v>290</v>
      </c>
      <c r="C103" s="12" t="s">
        <v>657</v>
      </c>
      <c r="D103" s="12" t="s">
        <v>290</v>
      </c>
      <c r="E103" s="12" t="s">
        <v>290</v>
      </c>
      <c r="F103" s="12" t="s">
        <v>290</v>
      </c>
      <c r="G103" s="12" t="s">
        <v>290</v>
      </c>
      <c r="H103" s="12" t="s">
        <v>290</v>
      </c>
    </row>
    <row r="104" spans="1:8" ht="15" thickBot="1" x14ac:dyDescent="0.35">
      <c r="A104" s="11" t="s">
        <v>293</v>
      </c>
      <c r="B104" s="12" t="s">
        <v>294</v>
      </c>
      <c r="C104" s="12" t="s">
        <v>658</v>
      </c>
      <c r="D104" s="12" t="s">
        <v>294</v>
      </c>
      <c r="E104" s="12" t="s">
        <v>294</v>
      </c>
      <c r="F104" s="12" t="s">
        <v>294</v>
      </c>
      <c r="G104" s="12" t="s">
        <v>294</v>
      </c>
      <c r="H104" s="12" t="s">
        <v>294</v>
      </c>
    </row>
    <row r="105" spans="1:8" ht="15" thickBot="1" x14ac:dyDescent="0.35">
      <c r="A105" s="11" t="s">
        <v>297</v>
      </c>
      <c r="B105" s="12" t="s">
        <v>298</v>
      </c>
      <c r="C105" s="12" t="s">
        <v>659</v>
      </c>
      <c r="D105" s="12" t="s">
        <v>298</v>
      </c>
      <c r="E105" s="12" t="s">
        <v>298</v>
      </c>
      <c r="F105" s="12" t="s">
        <v>298</v>
      </c>
      <c r="G105" s="12" t="s">
        <v>298</v>
      </c>
      <c r="H105" s="12" t="s">
        <v>298</v>
      </c>
    </row>
    <row r="106" spans="1:8" ht="15" thickBot="1" x14ac:dyDescent="0.35">
      <c r="A106" s="11" t="s">
        <v>301</v>
      </c>
      <c r="B106" s="12" t="s">
        <v>302</v>
      </c>
      <c r="C106" s="12" t="s">
        <v>660</v>
      </c>
      <c r="D106" s="12" t="s">
        <v>302</v>
      </c>
      <c r="E106" s="12" t="s">
        <v>302</v>
      </c>
      <c r="F106" s="12" t="s">
        <v>302</v>
      </c>
      <c r="G106" s="12" t="s">
        <v>302</v>
      </c>
      <c r="H106" s="12" t="s">
        <v>302</v>
      </c>
    </row>
    <row r="107" spans="1:8" ht="15" thickBot="1" x14ac:dyDescent="0.35">
      <c r="A107" s="11" t="s">
        <v>305</v>
      </c>
      <c r="B107" s="12" t="s">
        <v>306</v>
      </c>
      <c r="C107" s="12" t="s">
        <v>661</v>
      </c>
      <c r="D107" s="12" t="s">
        <v>306</v>
      </c>
      <c r="E107" s="12" t="s">
        <v>306</v>
      </c>
      <c r="F107" s="12" t="s">
        <v>306</v>
      </c>
      <c r="G107" s="12" t="s">
        <v>306</v>
      </c>
      <c r="H107" s="12" t="s">
        <v>306</v>
      </c>
    </row>
    <row r="108" spans="1:8" ht="15" thickBot="1" x14ac:dyDescent="0.35">
      <c r="A108" s="11" t="s">
        <v>309</v>
      </c>
      <c r="B108" s="12" t="s">
        <v>310</v>
      </c>
      <c r="C108" s="12" t="s">
        <v>662</v>
      </c>
      <c r="D108" s="12" t="s">
        <v>310</v>
      </c>
      <c r="E108" s="12" t="s">
        <v>310</v>
      </c>
      <c r="F108" s="12" t="s">
        <v>310</v>
      </c>
      <c r="G108" s="12" t="s">
        <v>310</v>
      </c>
      <c r="H108" s="12" t="s">
        <v>310</v>
      </c>
    </row>
    <row r="109" spans="1:8" ht="15" thickBot="1" x14ac:dyDescent="0.35">
      <c r="A109" s="11" t="s">
        <v>313</v>
      </c>
      <c r="B109" s="12" t="s">
        <v>314</v>
      </c>
      <c r="C109" s="12" t="s">
        <v>663</v>
      </c>
      <c r="D109" s="12" t="s">
        <v>314</v>
      </c>
      <c r="E109" s="12" t="s">
        <v>314</v>
      </c>
      <c r="F109" s="12" t="s">
        <v>314</v>
      </c>
      <c r="G109" s="12" t="s">
        <v>314</v>
      </c>
      <c r="H109" s="12" t="s">
        <v>314</v>
      </c>
    </row>
    <row r="110" spans="1:8" ht="15" thickBot="1" x14ac:dyDescent="0.35">
      <c r="A110" s="11" t="s">
        <v>317</v>
      </c>
      <c r="B110" s="12" t="s">
        <v>318</v>
      </c>
      <c r="C110" s="12" t="s">
        <v>664</v>
      </c>
      <c r="D110" s="12" t="s">
        <v>318</v>
      </c>
      <c r="E110" s="12" t="s">
        <v>318</v>
      </c>
      <c r="F110" s="12" t="s">
        <v>318</v>
      </c>
      <c r="G110" s="12" t="s">
        <v>318</v>
      </c>
      <c r="H110" s="12" t="s">
        <v>318</v>
      </c>
    </row>
    <row r="111" spans="1:8" ht="15" thickBot="1" x14ac:dyDescent="0.35">
      <c r="A111" s="11" t="s">
        <v>321</v>
      </c>
      <c r="B111" s="12" t="s">
        <v>322</v>
      </c>
      <c r="C111" s="12" t="s">
        <v>665</v>
      </c>
      <c r="D111" s="12" t="s">
        <v>322</v>
      </c>
      <c r="E111" s="12" t="s">
        <v>322</v>
      </c>
      <c r="F111" s="12" t="s">
        <v>322</v>
      </c>
      <c r="G111" s="12" t="s">
        <v>322</v>
      </c>
      <c r="H111" s="12" t="s">
        <v>322</v>
      </c>
    </row>
    <row r="112" spans="1:8" ht="15" thickBot="1" x14ac:dyDescent="0.35">
      <c r="A112" s="11" t="s">
        <v>325</v>
      </c>
      <c r="B112" s="12" t="s">
        <v>326</v>
      </c>
      <c r="C112" s="12" t="s">
        <v>666</v>
      </c>
      <c r="D112" s="12" t="s">
        <v>326</v>
      </c>
      <c r="E112" s="12" t="s">
        <v>326</v>
      </c>
      <c r="F112" s="12" t="s">
        <v>326</v>
      </c>
      <c r="G112" s="12" t="s">
        <v>326</v>
      </c>
      <c r="H112" s="12" t="s">
        <v>326</v>
      </c>
    </row>
    <row r="113" spans="1:8" ht="15" thickBot="1" x14ac:dyDescent="0.35">
      <c r="A113" s="11" t="s">
        <v>329</v>
      </c>
      <c r="B113" s="12" t="s">
        <v>330</v>
      </c>
      <c r="C113" s="12" t="s">
        <v>667</v>
      </c>
      <c r="D113" s="12" t="s">
        <v>330</v>
      </c>
      <c r="E113" s="12" t="s">
        <v>330</v>
      </c>
      <c r="F113" s="12" t="s">
        <v>330</v>
      </c>
      <c r="G113" s="12" t="s">
        <v>330</v>
      </c>
      <c r="H113" s="12" t="s">
        <v>330</v>
      </c>
    </row>
    <row r="114" spans="1:8" ht="15" thickBot="1" x14ac:dyDescent="0.35">
      <c r="A114" s="11" t="s">
        <v>333</v>
      </c>
      <c r="B114" s="12" t="s">
        <v>334</v>
      </c>
      <c r="C114" s="12" t="s">
        <v>668</v>
      </c>
      <c r="D114" s="12" t="s">
        <v>334</v>
      </c>
      <c r="E114" s="12" t="s">
        <v>334</v>
      </c>
      <c r="F114" s="12" t="s">
        <v>334</v>
      </c>
      <c r="G114" s="12" t="s">
        <v>334</v>
      </c>
      <c r="H114" s="12" t="s">
        <v>334</v>
      </c>
    </row>
    <row r="115" spans="1:8" ht="15" thickBot="1" x14ac:dyDescent="0.35">
      <c r="A115" s="11" t="s">
        <v>337</v>
      </c>
      <c r="B115" s="12" t="s">
        <v>338</v>
      </c>
      <c r="C115" s="12" t="s">
        <v>669</v>
      </c>
      <c r="D115" s="12" t="s">
        <v>338</v>
      </c>
      <c r="E115" s="12" t="s">
        <v>338</v>
      </c>
      <c r="F115" s="12" t="s">
        <v>338</v>
      </c>
      <c r="G115" s="12" t="s">
        <v>338</v>
      </c>
      <c r="H115" s="12" t="s">
        <v>338</v>
      </c>
    </row>
    <row r="116" spans="1:8" ht="15" thickBot="1" x14ac:dyDescent="0.35">
      <c r="A116" s="11" t="s">
        <v>341</v>
      </c>
      <c r="B116" s="12" t="s">
        <v>342</v>
      </c>
      <c r="C116" s="12" t="s">
        <v>670</v>
      </c>
      <c r="D116" s="12" t="s">
        <v>342</v>
      </c>
      <c r="E116" s="12" t="s">
        <v>342</v>
      </c>
      <c r="F116" s="12" t="s">
        <v>342</v>
      </c>
      <c r="G116" s="12" t="s">
        <v>342</v>
      </c>
      <c r="H116" s="12" t="s">
        <v>342</v>
      </c>
    </row>
    <row r="117" spans="1:8" ht="15" thickBot="1" x14ac:dyDescent="0.35">
      <c r="A117" s="11" t="s">
        <v>345</v>
      </c>
      <c r="B117" s="12" t="s">
        <v>346</v>
      </c>
      <c r="C117" s="12" t="s">
        <v>671</v>
      </c>
      <c r="D117" s="12" t="s">
        <v>346</v>
      </c>
      <c r="E117" s="12" t="s">
        <v>346</v>
      </c>
      <c r="F117" s="12" t="s">
        <v>346</v>
      </c>
      <c r="G117" s="12" t="s">
        <v>346</v>
      </c>
      <c r="H117" s="12" t="s">
        <v>346</v>
      </c>
    </row>
    <row r="118" spans="1:8" ht="15" thickBot="1" x14ac:dyDescent="0.35">
      <c r="A118" s="11" t="s">
        <v>349</v>
      </c>
      <c r="B118" s="12" t="s">
        <v>350</v>
      </c>
      <c r="C118" s="12" t="s">
        <v>672</v>
      </c>
      <c r="D118" s="12" t="s">
        <v>350</v>
      </c>
      <c r="E118" s="12" t="s">
        <v>350</v>
      </c>
      <c r="F118" s="12" t="s">
        <v>350</v>
      </c>
      <c r="G118" s="12" t="s">
        <v>350</v>
      </c>
      <c r="H118" s="12" t="s">
        <v>350</v>
      </c>
    </row>
    <row r="119" spans="1:8" ht="15" thickBot="1" x14ac:dyDescent="0.35">
      <c r="A119" s="11" t="s">
        <v>353</v>
      </c>
      <c r="B119" s="12" t="s">
        <v>354</v>
      </c>
      <c r="C119" s="12" t="s">
        <v>673</v>
      </c>
      <c r="D119" s="12" t="s">
        <v>354</v>
      </c>
      <c r="E119" s="12" t="s">
        <v>354</v>
      </c>
      <c r="F119" s="12" t="s">
        <v>354</v>
      </c>
      <c r="G119" s="12" t="s">
        <v>354</v>
      </c>
      <c r="H119" s="12" t="s">
        <v>354</v>
      </c>
    </row>
    <row r="120" spans="1:8" ht="15" thickBot="1" x14ac:dyDescent="0.35">
      <c r="A120" s="11" t="s">
        <v>357</v>
      </c>
      <c r="B120" s="12" t="s">
        <v>358</v>
      </c>
      <c r="C120" s="12" t="s">
        <v>674</v>
      </c>
      <c r="D120" s="12" t="s">
        <v>358</v>
      </c>
      <c r="E120" s="12" t="s">
        <v>358</v>
      </c>
      <c r="F120" s="12" t="s">
        <v>358</v>
      </c>
      <c r="G120" s="12" t="s">
        <v>358</v>
      </c>
      <c r="H120" s="12" t="s">
        <v>358</v>
      </c>
    </row>
    <row r="121" spans="1:8" ht="15" thickBot="1" x14ac:dyDescent="0.35">
      <c r="A121" s="11" t="s">
        <v>361</v>
      </c>
      <c r="B121" s="12" t="s">
        <v>362</v>
      </c>
      <c r="C121" s="12" t="s">
        <v>675</v>
      </c>
      <c r="D121" s="12" t="s">
        <v>362</v>
      </c>
      <c r="E121" s="12" t="s">
        <v>362</v>
      </c>
      <c r="F121" s="12" t="s">
        <v>362</v>
      </c>
      <c r="G121" s="12" t="s">
        <v>362</v>
      </c>
      <c r="H121" s="12" t="s">
        <v>362</v>
      </c>
    </row>
    <row r="122" spans="1:8" ht="15" thickBot="1" x14ac:dyDescent="0.35">
      <c r="A122" s="11" t="s">
        <v>365</v>
      </c>
      <c r="B122" s="12" t="s">
        <v>366</v>
      </c>
      <c r="C122" s="12" t="s">
        <v>676</v>
      </c>
      <c r="D122" s="12" t="s">
        <v>366</v>
      </c>
      <c r="E122" s="12" t="s">
        <v>366</v>
      </c>
      <c r="F122" s="12" t="s">
        <v>366</v>
      </c>
      <c r="G122" s="12" t="s">
        <v>366</v>
      </c>
      <c r="H122" s="12" t="s">
        <v>366</v>
      </c>
    </row>
    <row r="123" spans="1:8" ht="15" thickBot="1" x14ac:dyDescent="0.35">
      <c r="A123" s="11" t="s">
        <v>369</v>
      </c>
      <c r="B123" s="12" t="s">
        <v>370</v>
      </c>
      <c r="C123" s="12" t="s">
        <v>677</v>
      </c>
      <c r="D123" s="12" t="s">
        <v>370</v>
      </c>
      <c r="E123" s="12" t="s">
        <v>370</v>
      </c>
      <c r="F123" s="12" t="s">
        <v>370</v>
      </c>
      <c r="G123" s="12" t="s">
        <v>370</v>
      </c>
      <c r="H123" s="12" t="s">
        <v>370</v>
      </c>
    </row>
    <row r="124" spans="1:8" ht="15" thickBot="1" x14ac:dyDescent="0.35">
      <c r="A124" s="11" t="s">
        <v>373</v>
      </c>
      <c r="B124" s="12" t="s">
        <v>374</v>
      </c>
      <c r="C124" s="12" t="s">
        <v>678</v>
      </c>
      <c r="D124" s="12" t="s">
        <v>374</v>
      </c>
      <c r="E124" s="12" t="s">
        <v>374</v>
      </c>
      <c r="F124" s="12" t="s">
        <v>374</v>
      </c>
      <c r="G124" s="12" t="s">
        <v>374</v>
      </c>
      <c r="H124" s="12" t="s">
        <v>374</v>
      </c>
    </row>
    <row r="125" spans="1:8" ht="15" thickBot="1" x14ac:dyDescent="0.35">
      <c r="A125" s="11" t="s">
        <v>377</v>
      </c>
      <c r="B125" s="12" t="s">
        <v>378</v>
      </c>
      <c r="C125" s="12" t="s">
        <v>679</v>
      </c>
      <c r="D125" s="12" t="s">
        <v>378</v>
      </c>
      <c r="E125" s="12" t="s">
        <v>378</v>
      </c>
      <c r="F125" s="12" t="s">
        <v>378</v>
      </c>
      <c r="G125" s="12" t="s">
        <v>378</v>
      </c>
      <c r="H125" s="12" t="s">
        <v>378</v>
      </c>
    </row>
    <row r="126" spans="1:8" ht="15" thickBot="1" x14ac:dyDescent="0.35">
      <c r="A126" s="11" t="s">
        <v>381</v>
      </c>
      <c r="B126" s="12" t="s">
        <v>382</v>
      </c>
      <c r="C126" s="12" t="s">
        <v>680</v>
      </c>
      <c r="D126" s="12" t="s">
        <v>382</v>
      </c>
      <c r="E126" s="12" t="s">
        <v>382</v>
      </c>
      <c r="F126" s="12" t="s">
        <v>382</v>
      </c>
      <c r="G126" s="12" t="s">
        <v>382</v>
      </c>
      <c r="H126" s="12" t="s">
        <v>382</v>
      </c>
    </row>
    <row r="127" spans="1:8" ht="15" thickBot="1" x14ac:dyDescent="0.35">
      <c r="A127" s="11" t="s">
        <v>385</v>
      </c>
      <c r="B127" s="12" t="s">
        <v>386</v>
      </c>
      <c r="C127" s="12" t="s">
        <v>681</v>
      </c>
      <c r="D127" s="12" t="s">
        <v>386</v>
      </c>
      <c r="E127" s="12" t="s">
        <v>386</v>
      </c>
      <c r="F127" s="12" t="s">
        <v>386</v>
      </c>
      <c r="G127" s="12" t="s">
        <v>386</v>
      </c>
      <c r="H127" s="12" t="s">
        <v>386</v>
      </c>
    </row>
    <row r="128" spans="1:8" ht="15" thickBot="1" x14ac:dyDescent="0.35">
      <c r="A128" s="11" t="s">
        <v>389</v>
      </c>
      <c r="B128" s="12" t="s">
        <v>390</v>
      </c>
      <c r="C128" s="12" t="s">
        <v>682</v>
      </c>
      <c r="D128" s="12" t="s">
        <v>390</v>
      </c>
      <c r="E128" s="12" t="s">
        <v>390</v>
      </c>
      <c r="F128" s="12" t="s">
        <v>390</v>
      </c>
      <c r="G128" s="12" t="s">
        <v>390</v>
      </c>
      <c r="H128" s="12" t="s">
        <v>390</v>
      </c>
    </row>
    <row r="129" spans="1:8" ht="15" thickBot="1" x14ac:dyDescent="0.35">
      <c r="A129" s="11" t="s">
        <v>393</v>
      </c>
      <c r="B129" s="12" t="s">
        <v>394</v>
      </c>
      <c r="C129" s="12" t="s">
        <v>683</v>
      </c>
      <c r="D129" s="12" t="s">
        <v>394</v>
      </c>
      <c r="E129" s="12" t="s">
        <v>394</v>
      </c>
      <c r="F129" s="12" t="s">
        <v>394</v>
      </c>
      <c r="G129" s="12" t="s">
        <v>394</v>
      </c>
      <c r="H129" s="12" t="s">
        <v>394</v>
      </c>
    </row>
    <row r="130" spans="1:8" ht="18.600000000000001" thickBot="1" x14ac:dyDescent="0.35">
      <c r="A130" s="7"/>
    </row>
    <row r="131" spans="1:8" ht="15" thickBot="1" x14ac:dyDescent="0.35">
      <c r="A131" s="11" t="s">
        <v>397</v>
      </c>
      <c r="B131" s="11" t="s">
        <v>84</v>
      </c>
      <c r="C131" s="11" t="s">
        <v>85</v>
      </c>
      <c r="D131" s="11" t="s">
        <v>86</v>
      </c>
      <c r="E131" s="11" t="s">
        <v>87</v>
      </c>
      <c r="F131" s="11" t="s">
        <v>606</v>
      </c>
      <c r="G131" s="11" t="s">
        <v>607</v>
      </c>
      <c r="H131" s="11" t="s">
        <v>608</v>
      </c>
    </row>
    <row r="132" spans="1:8" ht="15" thickBot="1" x14ac:dyDescent="0.35">
      <c r="A132" s="11" t="s">
        <v>150</v>
      </c>
      <c r="B132" s="12">
        <v>77.5</v>
      </c>
      <c r="C132" s="12">
        <v>999941</v>
      </c>
      <c r="D132" s="12">
        <v>59</v>
      </c>
      <c r="E132" s="12">
        <v>59</v>
      </c>
      <c r="F132" s="12">
        <v>59</v>
      </c>
      <c r="G132" s="12">
        <v>125.5</v>
      </c>
      <c r="H132" s="12">
        <v>59</v>
      </c>
    </row>
    <row r="133" spans="1:8" ht="15" thickBot="1" x14ac:dyDescent="0.35">
      <c r="A133" s="11" t="s">
        <v>155</v>
      </c>
      <c r="B133" s="12">
        <v>76.5</v>
      </c>
      <c r="C133" s="12">
        <v>999940.5</v>
      </c>
      <c r="D133" s="12">
        <v>58</v>
      </c>
      <c r="E133" s="12">
        <v>58</v>
      </c>
      <c r="F133" s="12">
        <v>58</v>
      </c>
      <c r="G133" s="12">
        <v>124.5</v>
      </c>
      <c r="H133" s="12">
        <v>58</v>
      </c>
    </row>
    <row r="134" spans="1:8" ht="15" thickBot="1" x14ac:dyDescent="0.35">
      <c r="A134" s="11" t="s">
        <v>160</v>
      </c>
      <c r="B134" s="12">
        <v>75.5</v>
      </c>
      <c r="C134" s="12">
        <v>999888.5</v>
      </c>
      <c r="D134" s="12">
        <v>57</v>
      </c>
      <c r="E134" s="12">
        <v>57</v>
      </c>
      <c r="F134" s="12">
        <v>57</v>
      </c>
      <c r="G134" s="12">
        <v>57</v>
      </c>
      <c r="H134" s="12">
        <v>57</v>
      </c>
    </row>
    <row r="135" spans="1:8" ht="15" thickBot="1" x14ac:dyDescent="0.35">
      <c r="A135" s="11" t="s">
        <v>165</v>
      </c>
      <c r="B135" s="12">
        <v>74.5</v>
      </c>
      <c r="C135" s="12">
        <v>999888</v>
      </c>
      <c r="D135" s="12">
        <v>56</v>
      </c>
      <c r="E135" s="12">
        <v>56</v>
      </c>
      <c r="F135" s="12">
        <v>56</v>
      </c>
      <c r="G135" s="12">
        <v>56</v>
      </c>
      <c r="H135" s="12">
        <v>56</v>
      </c>
    </row>
    <row r="136" spans="1:8" ht="15" thickBot="1" x14ac:dyDescent="0.35">
      <c r="A136" s="11" t="s">
        <v>170</v>
      </c>
      <c r="B136" s="12">
        <v>73.5</v>
      </c>
      <c r="C136" s="12">
        <v>999887.5</v>
      </c>
      <c r="D136" s="12">
        <v>55</v>
      </c>
      <c r="E136" s="12">
        <v>55</v>
      </c>
      <c r="F136" s="12">
        <v>55</v>
      </c>
      <c r="G136" s="12">
        <v>55</v>
      </c>
      <c r="H136" s="12">
        <v>55</v>
      </c>
    </row>
    <row r="137" spans="1:8" ht="15" thickBot="1" x14ac:dyDescent="0.35">
      <c r="A137" s="11" t="s">
        <v>175</v>
      </c>
      <c r="B137" s="12">
        <v>72.5</v>
      </c>
      <c r="C137" s="12">
        <v>999887</v>
      </c>
      <c r="D137" s="12">
        <v>54</v>
      </c>
      <c r="E137" s="12">
        <v>54</v>
      </c>
      <c r="F137" s="12">
        <v>54</v>
      </c>
      <c r="G137" s="12">
        <v>54</v>
      </c>
      <c r="H137" s="12">
        <v>54</v>
      </c>
    </row>
    <row r="138" spans="1:8" ht="15" thickBot="1" x14ac:dyDescent="0.35">
      <c r="A138" s="11" t="s">
        <v>180</v>
      </c>
      <c r="B138" s="12">
        <v>71.5</v>
      </c>
      <c r="C138" s="12">
        <v>999848.5</v>
      </c>
      <c r="D138" s="12">
        <v>53</v>
      </c>
      <c r="E138" s="12">
        <v>53</v>
      </c>
      <c r="F138" s="12">
        <v>53</v>
      </c>
      <c r="G138" s="12">
        <v>53</v>
      </c>
      <c r="H138" s="12">
        <v>53</v>
      </c>
    </row>
    <row r="139" spans="1:8" ht="15" thickBot="1" x14ac:dyDescent="0.35">
      <c r="A139" s="11" t="s">
        <v>185</v>
      </c>
      <c r="B139" s="12">
        <v>54.5</v>
      </c>
      <c r="C139" s="12">
        <v>999848</v>
      </c>
      <c r="D139" s="12">
        <v>52</v>
      </c>
      <c r="E139" s="12">
        <v>52</v>
      </c>
      <c r="F139" s="12">
        <v>52</v>
      </c>
      <c r="G139" s="12">
        <v>52</v>
      </c>
      <c r="H139" s="12">
        <v>52</v>
      </c>
    </row>
    <row r="140" spans="1:8" ht="15" thickBot="1" x14ac:dyDescent="0.35">
      <c r="A140" s="11" t="s">
        <v>189</v>
      </c>
      <c r="B140" s="12">
        <v>53.5</v>
      </c>
      <c r="C140" s="12">
        <v>999835</v>
      </c>
      <c r="D140" s="12">
        <v>51</v>
      </c>
      <c r="E140" s="12">
        <v>51</v>
      </c>
      <c r="F140" s="12">
        <v>51</v>
      </c>
      <c r="G140" s="12">
        <v>51</v>
      </c>
      <c r="H140" s="12">
        <v>51</v>
      </c>
    </row>
    <row r="141" spans="1:8" ht="15" thickBot="1" x14ac:dyDescent="0.35">
      <c r="A141" s="11" t="s">
        <v>193</v>
      </c>
      <c r="B141" s="12">
        <v>52.5</v>
      </c>
      <c r="C141" s="12">
        <v>999834.5</v>
      </c>
      <c r="D141" s="12">
        <v>50</v>
      </c>
      <c r="E141" s="12">
        <v>50</v>
      </c>
      <c r="F141" s="12">
        <v>50</v>
      </c>
      <c r="G141" s="12">
        <v>50</v>
      </c>
      <c r="H141" s="12">
        <v>50</v>
      </c>
    </row>
    <row r="142" spans="1:8" ht="15" thickBot="1" x14ac:dyDescent="0.35">
      <c r="A142" s="11" t="s">
        <v>197</v>
      </c>
      <c r="B142" s="12">
        <v>51.5</v>
      </c>
      <c r="C142" s="12">
        <v>999820</v>
      </c>
      <c r="D142" s="12">
        <v>49</v>
      </c>
      <c r="E142" s="12">
        <v>49</v>
      </c>
      <c r="F142" s="12">
        <v>49</v>
      </c>
      <c r="G142" s="12">
        <v>49</v>
      </c>
      <c r="H142" s="12">
        <v>49</v>
      </c>
    </row>
    <row r="143" spans="1:8" ht="15" thickBot="1" x14ac:dyDescent="0.35">
      <c r="A143" s="11" t="s">
        <v>201</v>
      </c>
      <c r="B143" s="12">
        <v>50.5</v>
      </c>
      <c r="C143" s="12">
        <v>999819.5</v>
      </c>
      <c r="D143" s="12">
        <v>48</v>
      </c>
      <c r="E143" s="12">
        <v>48</v>
      </c>
      <c r="F143" s="12">
        <v>48</v>
      </c>
      <c r="G143" s="12">
        <v>48</v>
      </c>
      <c r="H143" s="12">
        <v>48</v>
      </c>
    </row>
    <row r="144" spans="1:8" ht="15" thickBot="1" x14ac:dyDescent="0.35">
      <c r="A144" s="11" t="s">
        <v>205</v>
      </c>
      <c r="B144" s="12">
        <v>47</v>
      </c>
      <c r="C144" s="12">
        <v>999819</v>
      </c>
      <c r="D144" s="12">
        <v>47</v>
      </c>
      <c r="E144" s="12">
        <v>47</v>
      </c>
      <c r="F144" s="12">
        <v>47</v>
      </c>
      <c r="G144" s="12">
        <v>47</v>
      </c>
      <c r="H144" s="12">
        <v>47</v>
      </c>
    </row>
    <row r="145" spans="1:8" ht="15" thickBot="1" x14ac:dyDescent="0.35">
      <c r="A145" s="11" t="s">
        <v>209</v>
      </c>
      <c r="B145" s="12">
        <v>46</v>
      </c>
      <c r="C145" s="12">
        <v>999818.5</v>
      </c>
      <c r="D145" s="12">
        <v>46</v>
      </c>
      <c r="E145" s="12">
        <v>46</v>
      </c>
      <c r="F145" s="12">
        <v>46</v>
      </c>
      <c r="G145" s="12">
        <v>46</v>
      </c>
      <c r="H145" s="12">
        <v>46</v>
      </c>
    </row>
    <row r="146" spans="1:8" ht="15" thickBot="1" x14ac:dyDescent="0.35">
      <c r="A146" s="11" t="s">
        <v>213</v>
      </c>
      <c r="B146" s="12">
        <v>45</v>
      </c>
      <c r="C146" s="12">
        <v>999818</v>
      </c>
      <c r="D146" s="12">
        <v>45</v>
      </c>
      <c r="E146" s="12">
        <v>45</v>
      </c>
      <c r="F146" s="12">
        <v>45</v>
      </c>
      <c r="G146" s="12">
        <v>45</v>
      </c>
      <c r="H146" s="12">
        <v>45</v>
      </c>
    </row>
    <row r="147" spans="1:8" ht="15" thickBot="1" x14ac:dyDescent="0.35">
      <c r="A147" s="11" t="s">
        <v>217</v>
      </c>
      <c r="B147" s="12">
        <v>44</v>
      </c>
      <c r="C147" s="12">
        <v>999817.5</v>
      </c>
      <c r="D147" s="12">
        <v>44</v>
      </c>
      <c r="E147" s="12">
        <v>44</v>
      </c>
      <c r="F147" s="12">
        <v>44</v>
      </c>
      <c r="G147" s="12">
        <v>44</v>
      </c>
      <c r="H147" s="12">
        <v>44</v>
      </c>
    </row>
    <row r="148" spans="1:8" ht="15" thickBot="1" x14ac:dyDescent="0.35">
      <c r="A148" s="11" t="s">
        <v>221</v>
      </c>
      <c r="B148" s="12">
        <v>43</v>
      </c>
      <c r="C148" s="12">
        <v>999817</v>
      </c>
      <c r="D148" s="12">
        <v>43</v>
      </c>
      <c r="E148" s="12">
        <v>43</v>
      </c>
      <c r="F148" s="12">
        <v>43</v>
      </c>
      <c r="G148" s="12">
        <v>43</v>
      </c>
      <c r="H148" s="12">
        <v>43</v>
      </c>
    </row>
    <row r="149" spans="1:8" ht="15" thickBot="1" x14ac:dyDescent="0.35">
      <c r="A149" s="11" t="s">
        <v>225</v>
      </c>
      <c r="B149" s="12">
        <v>42</v>
      </c>
      <c r="C149" s="12">
        <v>999816.5</v>
      </c>
      <c r="D149" s="12">
        <v>42</v>
      </c>
      <c r="E149" s="12">
        <v>42</v>
      </c>
      <c r="F149" s="12">
        <v>42</v>
      </c>
      <c r="G149" s="12">
        <v>42</v>
      </c>
      <c r="H149" s="12">
        <v>42</v>
      </c>
    </row>
    <row r="150" spans="1:8" ht="15" thickBot="1" x14ac:dyDescent="0.35">
      <c r="A150" s="11" t="s">
        <v>229</v>
      </c>
      <c r="B150" s="12">
        <v>41</v>
      </c>
      <c r="C150" s="12">
        <v>999816</v>
      </c>
      <c r="D150" s="12">
        <v>41</v>
      </c>
      <c r="E150" s="12">
        <v>41</v>
      </c>
      <c r="F150" s="12">
        <v>41</v>
      </c>
      <c r="G150" s="12">
        <v>41</v>
      </c>
      <c r="H150" s="12">
        <v>41</v>
      </c>
    </row>
    <row r="151" spans="1:8" ht="15" thickBot="1" x14ac:dyDescent="0.35">
      <c r="A151" s="11" t="s">
        <v>233</v>
      </c>
      <c r="B151" s="12">
        <v>40</v>
      </c>
      <c r="C151" s="12">
        <v>999815.5</v>
      </c>
      <c r="D151" s="12">
        <v>40</v>
      </c>
      <c r="E151" s="12">
        <v>40</v>
      </c>
      <c r="F151" s="12">
        <v>40</v>
      </c>
      <c r="G151" s="12">
        <v>40</v>
      </c>
      <c r="H151" s="12">
        <v>40</v>
      </c>
    </row>
    <row r="152" spans="1:8" ht="15" thickBot="1" x14ac:dyDescent="0.35">
      <c r="A152" s="11" t="s">
        <v>237</v>
      </c>
      <c r="B152" s="12">
        <v>39</v>
      </c>
      <c r="C152" s="12">
        <v>999810</v>
      </c>
      <c r="D152" s="12">
        <v>39</v>
      </c>
      <c r="E152" s="12">
        <v>39</v>
      </c>
      <c r="F152" s="12">
        <v>39</v>
      </c>
      <c r="G152" s="12">
        <v>39</v>
      </c>
      <c r="H152" s="12">
        <v>39</v>
      </c>
    </row>
    <row r="153" spans="1:8" ht="15" thickBot="1" x14ac:dyDescent="0.35">
      <c r="A153" s="11" t="s">
        <v>241</v>
      </c>
      <c r="B153" s="12">
        <v>38</v>
      </c>
      <c r="C153" s="12">
        <v>999809.5</v>
      </c>
      <c r="D153" s="12">
        <v>38</v>
      </c>
      <c r="E153" s="12">
        <v>38</v>
      </c>
      <c r="F153" s="12">
        <v>38</v>
      </c>
      <c r="G153" s="12">
        <v>38</v>
      </c>
      <c r="H153" s="12">
        <v>38</v>
      </c>
    </row>
    <row r="154" spans="1:8" ht="15" thickBot="1" x14ac:dyDescent="0.35">
      <c r="A154" s="11" t="s">
        <v>245</v>
      </c>
      <c r="B154" s="12">
        <v>37</v>
      </c>
      <c r="C154" s="12">
        <v>999809</v>
      </c>
      <c r="D154" s="12">
        <v>37</v>
      </c>
      <c r="E154" s="12">
        <v>37</v>
      </c>
      <c r="F154" s="12">
        <v>37</v>
      </c>
      <c r="G154" s="12">
        <v>37</v>
      </c>
      <c r="H154" s="12">
        <v>37</v>
      </c>
    </row>
    <row r="155" spans="1:8" ht="15" thickBot="1" x14ac:dyDescent="0.35">
      <c r="A155" s="11" t="s">
        <v>249</v>
      </c>
      <c r="B155" s="12">
        <v>36</v>
      </c>
      <c r="C155" s="12">
        <v>999808.5</v>
      </c>
      <c r="D155" s="12">
        <v>36</v>
      </c>
      <c r="E155" s="12">
        <v>36</v>
      </c>
      <c r="F155" s="12">
        <v>36</v>
      </c>
      <c r="G155" s="12">
        <v>36</v>
      </c>
      <c r="H155" s="12">
        <v>36</v>
      </c>
    </row>
    <row r="156" spans="1:8" ht="15" thickBot="1" x14ac:dyDescent="0.35">
      <c r="A156" s="11" t="s">
        <v>253</v>
      </c>
      <c r="B156" s="12">
        <v>35</v>
      </c>
      <c r="C156" s="12">
        <v>999808</v>
      </c>
      <c r="D156" s="12">
        <v>35</v>
      </c>
      <c r="E156" s="12">
        <v>35</v>
      </c>
      <c r="F156" s="12">
        <v>35</v>
      </c>
      <c r="G156" s="12">
        <v>35</v>
      </c>
      <c r="H156" s="12">
        <v>35</v>
      </c>
    </row>
    <row r="157" spans="1:8" ht="15" thickBot="1" x14ac:dyDescent="0.35">
      <c r="A157" s="11" t="s">
        <v>257</v>
      </c>
      <c r="B157" s="12">
        <v>34</v>
      </c>
      <c r="C157" s="12">
        <v>999807.5</v>
      </c>
      <c r="D157" s="12">
        <v>34</v>
      </c>
      <c r="E157" s="12">
        <v>34</v>
      </c>
      <c r="F157" s="12">
        <v>34</v>
      </c>
      <c r="G157" s="12">
        <v>34</v>
      </c>
      <c r="H157" s="12">
        <v>34</v>
      </c>
    </row>
    <row r="158" spans="1:8" ht="15" thickBot="1" x14ac:dyDescent="0.35">
      <c r="A158" s="11" t="s">
        <v>261</v>
      </c>
      <c r="B158" s="12">
        <v>33</v>
      </c>
      <c r="C158" s="12">
        <v>999807</v>
      </c>
      <c r="D158" s="12">
        <v>33</v>
      </c>
      <c r="E158" s="12">
        <v>33</v>
      </c>
      <c r="F158" s="12">
        <v>33</v>
      </c>
      <c r="G158" s="12">
        <v>33</v>
      </c>
      <c r="H158" s="12">
        <v>33</v>
      </c>
    </row>
    <row r="159" spans="1:8" ht="15" thickBot="1" x14ac:dyDescent="0.35">
      <c r="A159" s="11" t="s">
        <v>265</v>
      </c>
      <c r="B159" s="12">
        <v>32</v>
      </c>
      <c r="C159" s="12">
        <v>999806.5</v>
      </c>
      <c r="D159" s="12">
        <v>32</v>
      </c>
      <c r="E159" s="12">
        <v>32</v>
      </c>
      <c r="F159" s="12">
        <v>32</v>
      </c>
      <c r="G159" s="12">
        <v>32</v>
      </c>
      <c r="H159" s="12">
        <v>32</v>
      </c>
    </row>
    <row r="160" spans="1:8" ht="15" thickBot="1" x14ac:dyDescent="0.35">
      <c r="A160" s="11" t="s">
        <v>269</v>
      </c>
      <c r="B160" s="12">
        <v>31</v>
      </c>
      <c r="C160" s="12">
        <v>999806</v>
      </c>
      <c r="D160" s="12">
        <v>31</v>
      </c>
      <c r="E160" s="12">
        <v>31</v>
      </c>
      <c r="F160" s="12">
        <v>31</v>
      </c>
      <c r="G160" s="12">
        <v>31</v>
      </c>
      <c r="H160" s="12">
        <v>31</v>
      </c>
    </row>
    <row r="161" spans="1:8" ht="15" thickBot="1" x14ac:dyDescent="0.35">
      <c r="A161" s="11" t="s">
        <v>273</v>
      </c>
      <c r="B161" s="12">
        <v>30</v>
      </c>
      <c r="C161" s="12">
        <v>999805.5</v>
      </c>
      <c r="D161" s="12">
        <v>30</v>
      </c>
      <c r="E161" s="12">
        <v>30</v>
      </c>
      <c r="F161" s="12">
        <v>30</v>
      </c>
      <c r="G161" s="12">
        <v>30</v>
      </c>
      <c r="H161" s="12">
        <v>30</v>
      </c>
    </row>
    <row r="162" spans="1:8" ht="15" thickBot="1" x14ac:dyDescent="0.35">
      <c r="A162" s="11" t="s">
        <v>277</v>
      </c>
      <c r="B162" s="12">
        <v>29</v>
      </c>
      <c r="C162" s="12">
        <v>999805</v>
      </c>
      <c r="D162" s="12">
        <v>29</v>
      </c>
      <c r="E162" s="12">
        <v>29</v>
      </c>
      <c r="F162" s="12">
        <v>29</v>
      </c>
      <c r="G162" s="12">
        <v>29</v>
      </c>
      <c r="H162" s="12">
        <v>29</v>
      </c>
    </row>
    <row r="163" spans="1:8" ht="15" thickBot="1" x14ac:dyDescent="0.35">
      <c r="A163" s="11" t="s">
        <v>281</v>
      </c>
      <c r="B163" s="12">
        <v>28</v>
      </c>
      <c r="C163" s="12">
        <v>999799.5</v>
      </c>
      <c r="D163" s="12">
        <v>28</v>
      </c>
      <c r="E163" s="12">
        <v>28</v>
      </c>
      <c r="F163" s="12">
        <v>28</v>
      </c>
      <c r="G163" s="12">
        <v>28</v>
      </c>
      <c r="H163" s="12">
        <v>28</v>
      </c>
    </row>
    <row r="164" spans="1:8" ht="15" thickBot="1" x14ac:dyDescent="0.35">
      <c r="A164" s="11" t="s">
        <v>285</v>
      </c>
      <c r="B164" s="12">
        <v>27</v>
      </c>
      <c r="C164" s="12">
        <v>999799</v>
      </c>
      <c r="D164" s="12">
        <v>27</v>
      </c>
      <c r="E164" s="12">
        <v>27</v>
      </c>
      <c r="F164" s="12">
        <v>27</v>
      </c>
      <c r="G164" s="12">
        <v>27</v>
      </c>
      <c r="H164" s="12">
        <v>27</v>
      </c>
    </row>
    <row r="165" spans="1:8" ht="15" thickBot="1" x14ac:dyDescent="0.35">
      <c r="A165" s="11" t="s">
        <v>289</v>
      </c>
      <c r="B165" s="12">
        <v>26</v>
      </c>
      <c r="C165" s="12">
        <v>999798.5</v>
      </c>
      <c r="D165" s="12">
        <v>26</v>
      </c>
      <c r="E165" s="12">
        <v>26</v>
      </c>
      <c r="F165" s="12">
        <v>26</v>
      </c>
      <c r="G165" s="12">
        <v>26</v>
      </c>
      <c r="H165" s="12">
        <v>26</v>
      </c>
    </row>
    <row r="166" spans="1:8" ht="15" thickBot="1" x14ac:dyDescent="0.35">
      <c r="A166" s="11" t="s">
        <v>293</v>
      </c>
      <c r="B166" s="12">
        <v>25</v>
      </c>
      <c r="C166" s="12">
        <v>999798</v>
      </c>
      <c r="D166" s="12">
        <v>25</v>
      </c>
      <c r="E166" s="12">
        <v>25</v>
      </c>
      <c r="F166" s="12">
        <v>25</v>
      </c>
      <c r="G166" s="12">
        <v>25</v>
      </c>
      <c r="H166" s="12">
        <v>25</v>
      </c>
    </row>
    <row r="167" spans="1:8" ht="15" thickBot="1" x14ac:dyDescent="0.35">
      <c r="A167" s="11" t="s">
        <v>297</v>
      </c>
      <c r="B167" s="12">
        <v>24</v>
      </c>
      <c r="C167" s="12">
        <v>999797.5</v>
      </c>
      <c r="D167" s="12">
        <v>24</v>
      </c>
      <c r="E167" s="12">
        <v>24</v>
      </c>
      <c r="F167" s="12">
        <v>24</v>
      </c>
      <c r="G167" s="12">
        <v>24</v>
      </c>
      <c r="H167" s="12">
        <v>24</v>
      </c>
    </row>
    <row r="168" spans="1:8" ht="15" thickBot="1" x14ac:dyDescent="0.35">
      <c r="A168" s="11" t="s">
        <v>301</v>
      </c>
      <c r="B168" s="12">
        <v>23</v>
      </c>
      <c r="C168" s="12">
        <v>999796.5</v>
      </c>
      <c r="D168" s="12">
        <v>23</v>
      </c>
      <c r="E168" s="12">
        <v>23</v>
      </c>
      <c r="F168" s="12">
        <v>23</v>
      </c>
      <c r="G168" s="12">
        <v>23</v>
      </c>
      <c r="H168" s="12">
        <v>23</v>
      </c>
    </row>
    <row r="169" spans="1:8" ht="15" thickBot="1" x14ac:dyDescent="0.35">
      <c r="A169" s="11" t="s">
        <v>305</v>
      </c>
      <c r="B169" s="12">
        <v>22</v>
      </c>
      <c r="C169" s="12">
        <v>999795.5</v>
      </c>
      <c r="D169" s="12">
        <v>22</v>
      </c>
      <c r="E169" s="12">
        <v>22</v>
      </c>
      <c r="F169" s="12">
        <v>22</v>
      </c>
      <c r="G169" s="12">
        <v>22</v>
      </c>
      <c r="H169" s="12">
        <v>22</v>
      </c>
    </row>
    <row r="170" spans="1:8" ht="15" thickBot="1" x14ac:dyDescent="0.35">
      <c r="A170" s="11" t="s">
        <v>309</v>
      </c>
      <c r="B170" s="12">
        <v>21</v>
      </c>
      <c r="C170" s="12">
        <v>999794.5</v>
      </c>
      <c r="D170" s="12">
        <v>21</v>
      </c>
      <c r="E170" s="12">
        <v>21</v>
      </c>
      <c r="F170" s="12">
        <v>21</v>
      </c>
      <c r="G170" s="12">
        <v>21</v>
      </c>
      <c r="H170" s="12">
        <v>21</v>
      </c>
    </row>
    <row r="171" spans="1:8" ht="15" thickBot="1" x14ac:dyDescent="0.35">
      <c r="A171" s="11" t="s">
        <v>313</v>
      </c>
      <c r="B171" s="12">
        <v>20</v>
      </c>
      <c r="C171" s="12">
        <v>999793.5</v>
      </c>
      <c r="D171" s="12">
        <v>20</v>
      </c>
      <c r="E171" s="12">
        <v>20</v>
      </c>
      <c r="F171" s="12">
        <v>20</v>
      </c>
      <c r="G171" s="12">
        <v>20</v>
      </c>
      <c r="H171" s="12">
        <v>20</v>
      </c>
    </row>
    <row r="172" spans="1:8" ht="15" thickBot="1" x14ac:dyDescent="0.35">
      <c r="A172" s="11" t="s">
        <v>317</v>
      </c>
      <c r="B172" s="12">
        <v>19</v>
      </c>
      <c r="C172" s="12">
        <v>999792.5</v>
      </c>
      <c r="D172" s="12">
        <v>19</v>
      </c>
      <c r="E172" s="12">
        <v>19</v>
      </c>
      <c r="F172" s="12">
        <v>19</v>
      </c>
      <c r="G172" s="12">
        <v>19</v>
      </c>
      <c r="H172" s="12">
        <v>19</v>
      </c>
    </row>
    <row r="173" spans="1:8" ht="15" thickBot="1" x14ac:dyDescent="0.35">
      <c r="A173" s="11" t="s">
        <v>321</v>
      </c>
      <c r="B173" s="12">
        <v>18</v>
      </c>
      <c r="C173" s="12">
        <v>999791.5</v>
      </c>
      <c r="D173" s="12">
        <v>18</v>
      </c>
      <c r="E173" s="12">
        <v>18</v>
      </c>
      <c r="F173" s="12">
        <v>18</v>
      </c>
      <c r="G173" s="12">
        <v>18</v>
      </c>
      <c r="H173" s="12">
        <v>18</v>
      </c>
    </row>
    <row r="174" spans="1:8" ht="15" thickBot="1" x14ac:dyDescent="0.35">
      <c r="A174" s="11" t="s">
        <v>325</v>
      </c>
      <c r="B174" s="12">
        <v>17</v>
      </c>
      <c r="C174" s="12">
        <v>999790.5</v>
      </c>
      <c r="D174" s="12">
        <v>17</v>
      </c>
      <c r="E174" s="12">
        <v>17</v>
      </c>
      <c r="F174" s="12">
        <v>17</v>
      </c>
      <c r="G174" s="12">
        <v>17</v>
      </c>
      <c r="H174" s="12">
        <v>17</v>
      </c>
    </row>
    <row r="175" spans="1:8" ht="15" thickBot="1" x14ac:dyDescent="0.35">
      <c r="A175" s="11" t="s">
        <v>329</v>
      </c>
      <c r="B175" s="12">
        <v>16</v>
      </c>
      <c r="C175" s="12">
        <v>999789.5</v>
      </c>
      <c r="D175" s="12">
        <v>16</v>
      </c>
      <c r="E175" s="12">
        <v>16</v>
      </c>
      <c r="F175" s="12">
        <v>16</v>
      </c>
      <c r="G175" s="12">
        <v>16</v>
      </c>
      <c r="H175" s="12">
        <v>16</v>
      </c>
    </row>
    <row r="176" spans="1:8" ht="15" thickBot="1" x14ac:dyDescent="0.35">
      <c r="A176" s="11" t="s">
        <v>333</v>
      </c>
      <c r="B176" s="12">
        <v>15</v>
      </c>
      <c r="C176" s="12">
        <v>999788.5</v>
      </c>
      <c r="D176" s="12">
        <v>15</v>
      </c>
      <c r="E176" s="12">
        <v>15</v>
      </c>
      <c r="F176" s="12">
        <v>15</v>
      </c>
      <c r="G176" s="12">
        <v>15</v>
      </c>
      <c r="H176" s="12">
        <v>15</v>
      </c>
    </row>
    <row r="177" spans="1:8" ht="15" thickBot="1" x14ac:dyDescent="0.35">
      <c r="A177" s="11" t="s">
        <v>337</v>
      </c>
      <c r="B177" s="12">
        <v>14</v>
      </c>
      <c r="C177" s="12">
        <v>999787.5</v>
      </c>
      <c r="D177" s="12">
        <v>14</v>
      </c>
      <c r="E177" s="12">
        <v>14</v>
      </c>
      <c r="F177" s="12">
        <v>14</v>
      </c>
      <c r="G177" s="12">
        <v>14</v>
      </c>
      <c r="H177" s="12">
        <v>14</v>
      </c>
    </row>
    <row r="178" spans="1:8" ht="15" thickBot="1" x14ac:dyDescent="0.35">
      <c r="A178" s="11" t="s">
        <v>341</v>
      </c>
      <c r="B178" s="12">
        <v>13</v>
      </c>
      <c r="C178" s="12">
        <v>999786.5</v>
      </c>
      <c r="D178" s="12">
        <v>13</v>
      </c>
      <c r="E178" s="12">
        <v>13</v>
      </c>
      <c r="F178" s="12">
        <v>13</v>
      </c>
      <c r="G178" s="12">
        <v>13</v>
      </c>
      <c r="H178" s="12">
        <v>13</v>
      </c>
    </row>
    <row r="179" spans="1:8" ht="15" thickBot="1" x14ac:dyDescent="0.35">
      <c r="A179" s="11" t="s">
        <v>345</v>
      </c>
      <c r="B179" s="12">
        <v>12</v>
      </c>
      <c r="C179" s="12">
        <v>999785.5</v>
      </c>
      <c r="D179" s="12">
        <v>12</v>
      </c>
      <c r="E179" s="12">
        <v>12</v>
      </c>
      <c r="F179" s="12">
        <v>12</v>
      </c>
      <c r="G179" s="12">
        <v>12</v>
      </c>
      <c r="H179" s="12">
        <v>12</v>
      </c>
    </row>
    <row r="180" spans="1:8" ht="15" thickBot="1" x14ac:dyDescent="0.35">
      <c r="A180" s="11" t="s">
        <v>349</v>
      </c>
      <c r="B180" s="12">
        <v>11</v>
      </c>
      <c r="C180" s="12">
        <v>999784.5</v>
      </c>
      <c r="D180" s="12">
        <v>11</v>
      </c>
      <c r="E180" s="12">
        <v>11</v>
      </c>
      <c r="F180" s="12">
        <v>11</v>
      </c>
      <c r="G180" s="12">
        <v>11</v>
      </c>
      <c r="H180" s="12">
        <v>11</v>
      </c>
    </row>
    <row r="181" spans="1:8" ht="15" thickBot="1" x14ac:dyDescent="0.35">
      <c r="A181" s="11" t="s">
        <v>353</v>
      </c>
      <c r="B181" s="12">
        <v>10</v>
      </c>
      <c r="C181" s="12">
        <v>999783.5</v>
      </c>
      <c r="D181" s="12">
        <v>10</v>
      </c>
      <c r="E181" s="12">
        <v>10</v>
      </c>
      <c r="F181" s="12">
        <v>10</v>
      </c>
      <c r="G181" s="12">
        <v>10</v>
      </c>
      <c r="H181" s="12">
        <v>10</v>
      </c>
    </row>
    <row r="182" spans="1:8" ht="15" thickBot="1" x14ac:dyDescent="0.35">
      <c r="A182" s="11" t="s">
        <v>357</v>
      </c>
      <c r="B182" s="12">
        <v>9</v>
      </c>
      <c r="C182" s="12">
        <v>999782.5</v>
      </c>
      <c r="D182" s="12">
        <v>9</v>
      </c>
      <c r="E182" s="12">
        <v>9</v>
      </c>
      <c r="F182" s="12">
        <v>9</v>
      </c>
      <c r="G182" s="12">
        <v>9</v>
      </c>
      <c r="H182" s="12">
        <v>9</v>
      </c>
    </row>
    <row r="183" spans="1:8" ht="15" thickBot="1" x14ac:dyDescent="0.35">
      <c r="A183" s="11" t="s">
        <v>361</v>
      </c>
      <c r="B183" s="12">
        <v>8</v>
      </c>
      <c r="C183" s="12">
        <v>999781.5</v>
      </c>
      <c r="D183" s="12">
        <v>8</v>
      </c>
      <c r="E183" s="12">
        <v>8</v>
      </c>
      <c r="F183" s="12">
        <v>8</v>
      </c>
      <c r="G183" s="12">
        <v>8</v>
      </c>
      <c r="H183" s="12">
        <v>8</v>
      </c>
    </row>
    <row r="184" spans="1:8" ht="15" thickBot="1" x14ac:dyDescent="0.35">
      <c r="A184" s="11" t="s">
        <v>365</v>
      </c>
      <c r="B184" s="12">
        <v>7</v>
      </c>
      <c r="C184" s="12">
        <v>999780.5</v>
      </c>
      <c r="D184" s="12">
        <v>7</v>
      </c>
      <c r="E184" s="12">
        <v>7</v>
      </c>
      <c r="F184" s="12">
        <v>7</v>
      </c>
      <c r="G184" s="12">
        <v>7</v>
      </c>
      <c r="H184" s="12">
        <v>7</v>
      </c>
    </row>
    <row r="185" spans="1:8" ht="15" thickBot="1" x14ac:dyDescent="0.35">
      <c r="A185" s="11" t="s">
        <v>369</v>
      </c>
      <c r="B185" s="12">
        <v>6</v>
      </c>
      <c r="C185" s="12">
        <v>999779.5</v>
      </c>
      <c r="D185" s="12">
        <v>6</v>
      </c>
      <c r="E185" s="12">
        <v>6</v>
      </c>
      <c r="F185" s="12">
        <v>6</v>
      </c>
      <c r="G185" s="12">
        <v>6</v>
      </c>
      <c r="H185" s="12">
        <v>6</v>
      </c>
    </row>
    <row r="186" spans="1:8" ht="15" thickBot="1" x14ac:dyDescent="0.35">
      <c r="A186" s="11" t="s">
        <v>373</v>
      </c>
      <c r="B186" s="12">
        <v>5</v>
      </c>
      <c r="C186" s="12">
        <v>999778.5</v>
      </c>
      <c r="D186" s="12">
        <v>5</v>
      </c>
      <c r="E186" s="12">
        <v>5</v>
      </c>
      <c r="F186" s="12">
        <v>5</v>
      </c>
      <c r="G186" s="12">
        <v>5</v>
      </c>
      <c r="H186" s="12">
        <v>5</v>
      </c>
    </row>
    <row r="187" spans="1:8" ht="15" thickBot="1" x14ac:dyDescent="0.35">
      <c r="A187" s="11" t="s">
        <v>377</v>
      </c>
      <c r="B187" s="12">
        <v>4</v>
      </c>
      <c r="C187" s="12">
        <v>999777.5</v>
      </c>
      <c r="D187" s="12">
        <v>4</v>
      </c>
      <c r="E187" s="12">
        <v>4</v>
      </c>
      <c r="F187" s="12">
        <v>4</v>
      </c>
      <c r="G187" s="12">
        <v>4</v>
      </c>
      <c r="H187" s="12">
        <v>4</v>
      </c>
    </row>
    <row r="188" spans="1:8" ht="15" thickBot="1" x14ac:dyDescent="0.35">
      <c r="A188" s="11" t="s">
        <v>381</v>
      </c>
      <c r="B188" s="12">
        <v>3</v>
      </c>
      <c r="C188" s="12">
        <v>999776.5</v>
      </c>
      <c r="D188" s="12">
        <v>3</v>
      </c>
      <c r="E188" s="12">
        <v>3</v>
      </c>
      <c r="F188" s="12">
        <v>3</v>
      </c>
      <c r="G188" s="12">
        <v>3</v>
      </c>
      <c r="H188" s="12">
        <v>3</v>
      </c>
    </row>
    <row r="189" spans="1:8" ht="15" thickBot="1" x14ac:dyDescent="0.35">
      <c r="A189" s="11" t="s">
        <v>385</v>
      </c>
      <c r="B189" s="12">
        <v>2</v>
      </c>
      <c r="C189" s="12">
        <v>999775.5</v>
      </c>
      <c r="D189" s="12">
        <v>2</v>
      </c>
      <c r="E189" s="12">
        <v>2</v>
      </c>
      <c r="F189" s="12">
        <v>2</v>
      </c>
      <c r="G189" s="12">
        <v>2</v>
      </c>
      <c r="H189" s="12">
        <v>2</v>
      </c>
    </row>
    <row r="190" spans="1:8" ht="15" thickBot="1" x14ac:dyDescent="0.35">
      <c r="A190" s="11" t="s">
        <v>389</v>
      </c>
      <c r="B190" s="12">
        <v>1</v>
      </c>
      <c r="C190" s="12">
        <v>999774.5</v>
      </c>
      <c r="D190" s="12">
        <v>1</v>
      </c>
      <c r="E190" s="12">
        <v>1</v>
      </c>
      <c r="F190" s="12">
        <v>1</v>
      </c>
      <c r="G190" s="12">
        <v>1</v>
      </c>
      <c r="H190" s="12">
        <v>1</v>
      </c>
    </row>
    <row r="191" spans="1:8" ht="15" thickBot="1" x14ac:dyDescent="0.35">
      <c r="A191" s="11" t="s">
        <v>393</v>
      </c>
      <c r="B191" s="12">
        <v>0</v>
      </c>
      <c r="C191" s="12">
        <v>999773.5</v>
      </c>
      <c r="D191" s="12">
        <v>0</v>
      </c>
      <c r="E191" s="12">
        <v>0</v>
      </c>
      <c r="F191" s="12">
        <v>0</v>
      </c>
      <c r="G191" s="12">
        <v>0</v>
      </c>
      <c r="H191" s="12">
        <v>0</v>
      </c>
    </row>
    <row r="192" spans="1:8" ht="18.600000000000001" thickBot="1" x14ac:dyDescent="0.35">
      <c r="A192" s="7"/>
    </row>
    <row r="193" spans="1:12" ht="15" thickBot="1" x14ac:dyDescent="0.35">
      <c r="A193" s="11" t="s">
        <v>398</v>
      </c>
      <c r="B193" s="11" t="s">
        <v>84</v>
      </c>
      <c r="C193" s="11" t="s">
        <v>85</v>
      </c>
      <c r="D193" s="11" t="s">
        <v>86</v>
      </c>
      <c r="E193" s="11" t="s">
        <v>87</v>
      </c>
      <c r="F193" s="11" t="s">
        <v>606</v>
      </c>
      <c r="G193" s="11" t="s">
        <v>607</v>
      </c>
      <c r="H193" s="11" t="s">
        <v>608</v>
      </c>
      <c r="I193" s="11" t="s">
        <v>399</v>
      </c>
      <c r="J193" s="11" t="s">
        <v>400</v>
      </c>
      <c r="K193" s="11" t="s">
        <v>401</v>
      </c>
      <c r="L193" s="11" t="s">
        <v>402</v>
      </c>
    </row>
    <row r="194" spans="1:12" ht="15" thickBot="1" x14ac:dyDescent="0.35">
      <c r="A194" s="11" t="s">
        <v>89</v>
      </c>
      <c r="B194" s="12">
        <v>8</v>
      </c>
      <c r="C194" s="12">
        <v>999774.5</v>
      </c>
      <c r="D194" s="12">
        <v>6</v>
      </c>
      <c r="E194" s="12">
        <v>22</v>
      </c>
      <c r="F194" s="12">
        <v>15</v>
      </c>
      <c r="G194" s="12">
        <v>34</v>
      </c>
      <c r="H194" s="12">
        <v>1</v>
      </c>
      <c r="I194" s="12">
        <v>999860.5</v>
      </c>
      <c r="J194" s="12">
        <v>1000000</v>
      </c>
      <c r="K194" s="12">
        <v>139.5</v>
      </c>
      <c r="L194" s="12">
        <v>0.01</v>
      </c>
    </row>
    <row r="195" spans="1:12" ht="15" thickBot="1" x14ac:dyDescent="0.35">
      <c r="A195" s="11" t="s">
        <v>90</v>
      </c>
      <c r="B195" s="12">
        <v>22</v>
      </c>
      <c r="C195" s="12">
        <v>999815.5</v>
      </c>
      <c r="D195" s="12">
        <v>27</v>
      </c>
      <c r="E195" s="12">
        <v>57</v>
      </c>
      <c r="F195" s="12">
        <v>57</v>
      </c>
      <c r="G195" s="12">
        <v>56</v>
      </c>
      <c r="H195" s="12">
        <v>47</v>
      </c>
      <c r="I195" s="12">
        <v>1000081.5</v>
      </c>
      <c r="J195" s="12">
        <v>1000000</v>
      </c>
      <c r="K195" s="12">
        <v>-81.5</v>
      </c>
      <c r="L195" s="12">
        <v>-0.01</v>
      </c>
    </row>
    <row r="196" spans="1:12" ht="15" thickBot="1" x14ac:dyDescent="0.35">
      <c r="A196" s="11" t="s">
        <v>91</v>
      </c>
      <c r="B196" s="12">
        <v>22</v>
      </c>
      <c r="C196" s="12">
        <v>999798</v>
      </c>
      <c r="D196" s="12">
        <v>23</v>
      </c>
      <c r="E196" s="12">
        <v>28</v>
      </c>
      <c r="F196" s="12">
        <v>28</v>
      </c>
      <c r="G196" s="12">
        <v>26</v>
      </c>
      <c r="H196" s="12">
        <v>22</v>
      </c>
      <c r="I196" s="12">
        <v>999947</v>
      </c>
      <c r="J196" s="12">
        <v>1000000</v>
      </c>
      <c r="K196" s="12">
        <v>53</v>
      </c>
      <c r="L196" s="12">
        <v>0.01</v>
      </c>
    </row>
    <row r="197" spans="1:12" ht="15" thickBot="1" x14ac:dyDescent="0.35">
      <c r="A197" s="11" t="s">
        <v>92</v>
      </c>
      <c r="B197" s="12">
        <v>38</v>
      </c>
      <c r="C197" s="12">
        <v>999887</v>
      </c>
      <c r="D197" s="12">
        <v>46</v>
      </c>
      <c r="E197" s="12">
        <v>19</v>
      </c>
      <c r="F197" s="12">
        <v>28</v>
      </c>
      <c r="G197" s="12">
        <v>16</v>
      </c>
      <c r="H197" s="12">
        <v>46</v>
      </c>
      <c r="I197" s="12">
        <v>1000080</v>
      </c>
      <c r="J197" s="12">
        <v>1000000</v>
      </c>
      <c r="K197" s="12">
        <v>-80</v>
      </c>
      <c r="L197" s="12">
        <v>-0.01</v>
      </c>
    </row>
    <row r="198" spans="1:12" ht="15" thickBot="1" x14ac:dyDescent="0.35">
      <c r="A198" s="11" t="s">
        <v>93</v>
      </c>
      <c r="B198" s="12">
        <v>46</v>
      </c>
      <c r="C198" s="12">
        <v>999848.5</v>
      </c>
      <c r="D198" s="12">
        <v>53</v>
      </c>
      <c r="E198" s="12">
        <v>40</v>
      </c>
      <c r="F198" s="12">
        <v>47</v>
      </c>
      <c r="G198" s="12">
        <v>35</v>
      </c>
      <c r="H198" s="12">
        <v>50</v>
      </c>
      <c r="I198" s="12">
        <v>1000119.5</v>
      </c>
      <c r="J198" s="12">
        <v>1000000</v>
      </c>
      <c r="K198" s="12">
        <v>-119.5</v>
      </c>
      <c r="L198" s="12">
        <v>-0.01</v>
      </c>
    </row>
    <row r="199" spans="1:12" ht="15" thickBot="1" x14ac:dyDescent="0.35">
      <c r="A199" s="11" t="s">
        <v>94</v>
      </c>
      <c r="B199" s="12">
        <v>22</v>
      </c>
      <c r="C199" s="12">
        <v>999888.5</v>
      </c>
      <c r="D199" s="12">
        <v>36</v>
      </c>
      <c r="E199" s="12">
        <v>28</v>
      </c>
      <c r="F199" s="12">
        <v>28</v>
      </c>
      <c r="G199" s="12">
        <v>20</v>
      </c>
      <c r="H199" s="12">
        <v>57</v>
      </c>
      <c r="I199" s="12">
        <v>1000079.5</v>
      </c>
      <c r="J199" s="12">
        <v>1000000</v>
      </c>
      <c r="K199" s="12">
        <v>-79.5</v>
      </c>
      <c r="L199" s="12">
        <v>-0.01</v>
      </c>
    </row>
    <row r="200" spans="1:12" ht="15" thickBot="1" x14ac:dyDescent="0.35">
      <c r="A200" s="11" t="s">
        <v>95</v>
      </c>
      <c r="B200" s="12">
        <v>33</v>
      </c>
      <c r="C200" s="12">
        <v>999779.5</v>
      </c>
      <c r="D200" s="12">
        <v>18</v>
      </c>
      <c r="E200" s="12">
        <v>11</v>
      </c>
      <c r="F200" s="12">
        <v>15</v>
      </c>
      <c r="G200" s="12">
        <v>14</v>
      </c>
      <c r="H200" s="12">
        <v>2</v>
      </c>
      <c r="I200" s="12">
        <v>999872.5</v>
      </c>
      <c r="J200" s="12">
        <v>1000000</v>
      </c>
      <c r="K200" s="12">
        <v>127.5</v>
      </c>
      <c r="L200" s="12">
        <v>0.01</v>
      </c>
    </row>
    <row r="201" spans="1:12" ht="15" thickBot="1" x14ac:dyDescent="0.35">
      <c r="A201" s="11" t="s">
        <v>96</v>
      </c>
      <c r="B201" s="12">
        <v>46</v>
      </c>
      <c r="C201" s="12">
        <v>999818</v>
      </c>
      <c r="D201" s="12">
        <v>47</v>
      </c>
      <c r="E201" s="12">
        <v>58</v>
      </c>
      <c r="F201" s="12">
        <v>59</v>
      </c>
      <c r="G201" s="12">
        <v>57</v>
      </c>
      <c r="H201" s="12">
        <v>55</v>
      </c>
      <c r="I201" s="12">
        <v>1000140</v>
      </c>
      <c r="J201" s="12">
        <v>1000000</v>
      </c>
      <c r="K201" s="12">
        <v>-140</v>
      </c>
      <c r="L201" s="12">
        <v>-0.01</v>
      </c>
    </row>
    <row r="202" spans="1:12" ht="15" thickBot="1" x14ac:dyDescent="0.35">
      <c r="A202" s="11" t="s">
        <v>97</v>
      </c>
      <c r="B202" s="12">
        <v>33</v>
      </c>
      <c r="C202" s="12">
        <v>999782.5</v>
      </c>
      <c r="D202" s="12">
        <v>20</v>
      </c>
      <c r="E202" s="12">
        <v>22</v>
      </c>
      <c r="F202" s="12">
        <v>28</v>
      </c>
      <c r="G202" s="12">
        <v>28</v>
      </c>
      <c r="H202" s="12">
        <v>11</v>
      </c>
      <c r="I202" s="12">
        <v>999924.5</v>
      </c>
      <c r="J202" s="12">
        <v>1000000</v>
      </c>
      <c r="K202" s="12">
        <v>75.5</v>
      </c>
      <c r="L202" s="12">
        <v>0.01</v>
      </c>
    </row>
    <row r="203" spans="1:12" ht="15" thickBot="1" x14ac:dyDescent="0.35">
      <c r="A203" s="11" t="s">
        <v>98</v>
      </c>
      <c r="B203" s="12">
        <v>33</v>
      </c>
      <c r="C203" s="12">
        <v>999797.5</v>
      </c>
      <c r="D203" s="12">
        <v>27</v>
      </c>
      <c r="E203" s="12">
        <v>43</v>
      </c>
      <c r="F203" s="12">
        <v>45</v>
      </c>
      <c r="G203" s="12">
        <v>41</v>
      </c>
      <c r="H203" s="12">
        <v>27</v>
      </c>
      <c r="I203" s="12">
        <v>1000013.5</v>
      </c>
      <c r="J203" s="12">
        <v>1000000</v>
      </c>
      <c r="K203" s="12">
        <v>-13.5</v>
      </c>
      <c r="L203" s="12">
        <v>0</v>
      </c>
    </row>
    <row r="204" spans="1:12" ht="15" thickBot="1" x14ac:dyDescent="0.35">
      <c r="A204" s="11" t="s">
        <v>99</v>
      </c>
      <c r="B204" s="12">
        <v>77.5</v>
      </c>
      <c r="C204" s="12">
        <v>999810</v>
      </c>
      <c r="D204" s="12">
        <v>59</v>
      </c>
      <c r="E204" s="12">
        <v>39</v>
      </c>
      <c r="F204" s="12">
        <v>55</v>
      </c>
      <c r="G204" s="12">
        <v>37</v>
      </c>
      <c r="H204" s="12">
        <v>42</v>
      </c>
      <c r="I204" s="12">
        <v>1000119.5</v>
      </c>
      <c r="J204" s="12">
        <v>1000000</v>
      </c>
      <c r="K204" s="12">
        <v>-119.5</v>
      </c>
      <c r="L204" s="12">
        <v>-0.01</v>
      </c>
    </row>
    <row r="205" spans="1:12" ht="15" thickBot="1" x14ac:dyDescent="0.35">
      <c r="A205" s="11" t="s">
        <v>100</v>
      </c>
      <c r="B205" s="12">
        <v>4</v>
      </c>
      <c r="C205" s="12">
        <v>999809.5</v>
      </c>
      <c r="D205" s="12">
        <v>4</v>
      </c>
      <c r="E205" s="12">
        <v>7</v>
      </c>
      <c r="F205" s="12">
        <v>7</v>
      </c>
      <c r="G205" s="12">
        <v>7</v>
      </c>
      <c r="H205" s="12">
        <v>27</v>
      </c>
      <c r="I205" s="12">
        <v>999865.5</v>
      </c>
      <c r="J205" s="12">
        <v>1000000</v>
      </c>
      <c r="K205" s="12">
        <v>134.5</v>
      </c>
      <c r="L205" s="12">
        <v>0.01</v>
      </c>
    </row>
    <row r="206" spans="1:12" ht="15" thickBot="1" x14ac:dyDescent="0.35">
      <c r="A206" s="11" t="s">
        <v>101</v>
      </c>
      <c r="B206" s="12">
        <v>43</v>
      </c>
      <c r="C206" s="12">
        <v>999808</v>
      </c>
      <c r="D206" s="12">
        <v>39</v>
      </c>
      <c r="E206" s="12">
        <v>49</v>
      </c>
      <c r="F206" s="12">
        <v>51</v>
      </c>
      <c r="G206" s="12">
        <v>49</v>
      </c>
      <c r="H206" s="12">
        <v>41</v>
      </c>
      <c r="I206" s="12">
        <v>1000080</v>
      </c>
      <c r="J206" s="12">
        <v>1000000</v>
      </c>
      <c r="K206" s="12">
        <v>-80</v>
      </c>
      <c r="L206" s="12">
        <v>-0.01</v>
      </c>
    </row>
    <row r="207" spans="1:12" ht="15" thickBot="1" x14ac:dyDescent="0.35">
      <c r="A207" s="11" t="s">
        <v>102</v>
      </c>
      <c r="B207" s="12">
        <v>10</v>
      </c>
      <c r="C207" s="12">
        <v>999817</v>
      </c>
      <c r="D207" s="12">
        <v>15</v>
      </c>
      <c r="E207" s="12">
        <v>7</v>
      </c>
      <c r="F207" s="12">
        <v>7</v>
      </c>
      <c r="G207" s="12">
        <v>7</v>
      </c>
      <c r="H207" s="12">
        <v>29</v>
      </c>
      <c r="I207" s="12">
        <v>999892</v>
      </c>
      <c r="J207" s="12">
        <v>1000000</v>
      </c>
      <c r="K207" s="12">
        <v>108</v>
      </c>
      <c r="L207" s="12">
        <v>0.01</v>
      </c>
    </row>
    <row r="208" spans="1:12" ht="15" thickBot="1" x14ac:dyDescent="0.35">
      <c r="A208" s="11" t="s">
        <v>103</v>
      </c>
      <c r="B208" s="12">
        <v>38</v>
      </c>
      <c r="C208" s="12">
        <v>999848</v>
      </c>
      <c r="D208" s="12">
        <v>42</v>
      </c>
      <c r="E208" s="12">
        <v>19</v>
      </c>
      <c r="F208" s="12">
        <v>28</v>
      </c>
      <c r="G208" s="12">
        <v>17</v>
      </c>
      <c r="H208" s="12">
        <v>44</v>
      </c>
      <c r="I208" s="12">
        <v>1000036</v>
      </c>
      <c r="J208" s="12">
        <v>1000000</v>
      </c>
      <c r="K208" s="12">
        <v>-36</v>
      </c>
      <c r="L208" s="12">
        <v>0</v>
      </c>
    </row>
    <row r="209" spans="1:12" ht="15" thickBot="1" x14ac:dyDescent="0.35">
      <c r="A209" s="11" t="s">
        <v>104</v>
      </c>
      <c r="B209" s="12">
        <v>18</v>
      </c>
      <c r="C209" s="12">
        <v>999799.5</v>
      </c>
      <c r="D209" s="12">
        <v>20</v>
      </c>
      <c r="E209" s="12">
        <v>38</v>
      </c>
      <c r="F209" s="12">
        <v>36</v>
      </c>
      <c r="G209" s="12">
        <v>38</v>
      </c>
      <c r="H209" s="12">
        <v>31</v>
      </c>
      <c r="I209" s="12">
        <v>999980.5</v>
      </c>
      <c r="J209" s="12">
        <v>1000000</v>
      </c>
      <c r="K209" s="12">
        <v>19.5</v>
      </c>
      <c r="L209" s="12">
        <v>0</v>
      </c>
    </row>
    <row r="210" spans="1:12" ht="15" thickBot="1" x14ac:dyDescent="0.35">
      <c r="A210" s="11" t="s">
        <v>105</v>
      </c>
      <c r="B210" s="12">
        <v>54.5</v>
      </c>
      <c r="C210" s="12">
        <v>999786.5</v>
      </c>
      <c r="D210" s="12">
        <v>48</v>
      </c>
      <c r="E210" s="12">
        <v>31</v>
      </c>
      <c r="F210" s="12">
        <v>45</v>
      </c>
      <c r="G210" s="12">
        <v>31</v>
      </c>
      <c r="H210" s="12">
        <v>13</v>
      </c>
      <c r="I210" s="12">
        <v>1000009</v>
      </c>
      <c r="J210" s="12">
        <v>1000000</v>
      </c>
      <c r="K210" s="12">
        <v>-9</v>
      </c>
      <c r="L210" s="12">
        <v>0</v>
      </c>
    </row>
    <row r="211" spans="1:12" ht="15" thickBot="1" x14ac:dyDescent="0.35">
      <c r="A211" s="11" t="s">
        <v>106</v>
      </c>
      <c r="B211" s="12">
        <v>35</v>
      </c>
      <c r="C211" s="12">
        <v>999818.5</v>
      </c>
      <c r="D211" s="12">
        <v>36</v>
      </c>
      <c r="E211" s="12">
        <v>20</v>
      </c>
      <c r="F211" s="12">
        <v>28</v>
      </c>
      <c r="G211" s="12">
        <v>20</v>
      </c>
      <c r="H211" s="12">
        <v>43</v>
      </c>
      <c r="I211" s="12">
        <v>1000000.5</v>
      </c>
      <c r="J211" s="12">
        <v>1000000</v>
      </c>
      <c r="K211" s="12">
        <v>-0.5</v>
      </c>
      <c r="L211" s="12">
        <v>0</v>
      </c>
    </row>
    <row r="212" spans="1:12" ht="15" thickBot="1" x14ac:dyDescent="0.35">
      <c r="A212" s="11" t="s">
        <v>107</v>
      </c>
      <c r="B212" s="12">
        <v>43</v>
      </c>
      <c r="C212" s="12">
        <v>999817.5</v>
      </c>
      <c r="D212" s="12">
        <v>41</v>
      </c>
      <c r="E212" s="12">
        <v>36</v>
      </c>
      <c r="F212" s="12">
        <v>45</v>
      </c>
      <c r="G212" s="12">
        <v>32</v>
      </c>
      <c r="H212" s="12">
        <v>41</v>
      </c>
      <c r="I212" s="12">
        <v>1000055.5</v>
      </c>
      <c r="J212" s="12">
        <v>1000000</v>
      </c>
      <c r="K212" s="12">
        <v>-55.5</v>
      </c>
      <c r="L212" s="12">
        <v>-0.01</v>
      </c>
    </row>
    <row r="213" spans="1:12" ht="15" thickBot="1" x14ac:dyDescent="0.35">
      <c r="A213" s="11" t="s">
        <v>108</v>
      </c>
      <c r="B213" s="12">
        <v>71.5</v>
      </c>
      <c r="C213" s="12">
        <v>999783.5</v>
      </c>
      <c r="D213" s="12">
        <v>49</v>
      </c>
      <c r="E213" s="12">
        <v>16</v>
      </c>
      <c r="F213" s="12">
        <v>36</v>
      </c>
      <c r="G213" s="12">
        <v>22</v>
      </c>
      <c r="H213" s="12">
        <v>9</v>
      </c>
      <c r="I213" s="12">
        <v>999987</v>
      </c>
      <c r="J213" s="12">
        <v>1000000</v>
      </c>
      <c r="K213" s="12">
        <v>13</v>
      </c>
      <c r="L213" s="12">
        <v>0</v>
      </c>
    </row>
    <row r="214" spans="1:12" ht="15" thickBot="1" x14ac:dyDescent="0.35">
      <c r="A214" s="11" t="s">
        <v>109</v>
      </c>
      <c r="B214" s="12">
        <v>27</v>
      </c>
      <c r="C214" s="12">
        <v>999809</v>
      </c>
      <c r="D214" s="12">
        <v>31</v>
      </c>
      <c r="E214" s="12">
        <v>13</v>
      </c>
      <c r="F214" s="12">
        <v>15</v>
      </c>
      <c r="G214" s="12">
        <v>10</v>
      </c>
      <c r="H214" s="12">
        <v>30</v>
      </c>
      <c r="I214" s="12">
        <v>999935</v>
      </c>
      <c r="J214" s="12">
        <v>1000000</v>
      </c>
      <c r="K214" s="12">
        <v>65</v>
      </c>
      <c r="L214" s="12">
        <v>0.01</v>
      </c>
    </row>
    <row r="215" spans="1:12" ht="15" thickBot="1" x14ac:dyDescent="0.35">
      <c r="A215" s="11" t="s">
        <v>110</v>
      </c>
      <c r="B215" s="12">
        <v>12</v>
      </c>
      <c r="C215" s="12">
        <v>999775.5</v>
      </c>
      <c r="D215" s="12">
        <v>9</v>
      </c>
      <c r="E215" s="12">
        <v>52</v>
      </c>
      <c r="F215" s="12">
        <v>45</v>
      </c>
      <c r="G215" s="12">
        <v>55</v>
      </c>
      <c r="H215" s="12">
        <v>4</v>
      </c>
      <c r="I215" s="12">
        <v>999952.5</v>
      </c>
      <c r="J215" s="12">
        <v>1000000</v>
      </c>
      <c r="K215" s="12">
        <v>47.5</v>
      </c>
      <c r="L215" s="12">
        <v>0</v>
      </c>
    </row>
    <row r="216" spans="1:12" ht="15" thickBot="1" x14ac:dyDescent="0.35">
      <c r="A216" s="11" t="s">
        <v>111</v>
      </c>
      <c r="B216" s="12">
        <v>74.5</v>
      </c>
      <c r="C216" s="12">
        <v>999787.5</v>
      </c>
      <c r="D216" s="12">
        <v>52</v>
      </c>
      <c r="E216" s="12">
        <v>8</v>
      </c>
      <c r="F216" s="12">
        <v>15</v>
      </c>
      <c r="G216" s="12">
        <v>8</v>
      </c>
      <c r="H216" s="12">
        <v>11</v>
      </c>
      <c r="I216" s="12">
        <v>999956</v>
      </c>
      <c r="J216" s="12">
        <v>1000000</v>
      </c>
      <c r="K216" s="12">
        <v>44</v>
      </c>
      <c r="L216" s="12">
        <v>0</v>
      </c>
    </row>
    <row r="217" spans="1:12" ht="15" thickBot="1" x14ac:dyDescent="0.35">
      <c r="A217" s="11" t="s">
        <v>112</v>
      </c>
      <c r="B217" s="12">
        <v>7</v>
      </c>
      <c r="C217" s="12">
        <v>999805.5</v>
      </c>
      <c r="D217" s="12">
        <v>8</v>
      </c>
      <c r="E217" s="12">
        <v>28</v>
      </c>
      <c r="F217" s="12">
        <v>15</v>
      </c>
      <c r="G217" s="12">
        <v>24</v>
      </c>
      <c r="H217" s="12">
        <v>27</v>
      </c>
      <c r="I217" s="12">
        <v>999914.5</v>
      </c>
      <c r="J217" s="12">
        <v>1000000</v>
      </c>
      <c r="K217" s="12">
        <v>85.5</v>
      </c>
      <c r="L217" s="12">
        <v>0.01</v>
      </c>
    </row>
    <row r="218" spans="1:12" ht="15" thickBot="1" x14ac:dyDescent="0.35">
      <c r="A218" s="11" t="s">
        <v>113</v>
      </c>
      <c r="B218" s="12">
        <v>74.5</v>
      </c>
      <c r="C218" s="12">
        <v>999794.5</v>
      </c>
      <c r="D218" s="12">
        <v>55</v>
      </c>
      <c r="E218" s="12">
        <v>41</v>
      </c>
      <c r="F218" s="12">
        <v>55</v>
      </c>
      <c r="G218" s="12">
        <v>42</v>
      </c>
      <c r="H218" s="12">
        <v>23</v>
      </c>
      <c r="I218" s="12">
        <v>1000085</v>
      </c>
      <c r="J218" s="12">
        <v>1000000</v>
      </c>
      <c r="K218" s="12">
        <v>-85</v>
      </c>
      <c r="L218" s="12">
        <v>-0.01</v>
      </c>
    </row>
    <row r="219" spans="1:12" ht="15" thickBot="1" x14ac:dyDescent="0.35">
      <c r="A219" s="11" t="s">
        <v>114</v>
      </c>
      <c r="B219" s="12">
        <v>46</v>
      </c>
      <c r="C219" s="12">
        <v>999798.5</v>
      </c>
      <c r="D219" s="12">
        <v>37</v>
      </c>
      <c r="E219" s="12">
        <v>34</v>
      </c>
      <c r="F219" s="12">
        <v>45</v>
      </c>
      <c r="G219" s="12">
        <v>36</v>
      </c>
      <c r="H219" s="12">
        <v>24</v>
      </c>
      <c r="I219" s="12">
        <v>1000020.5</v>
      </c>
      <c r="J219" s="12">
        <v>1000000</v>
      </c>
      <c r="K219" s="12">
        <v>-20.5</v>
      </c>
      <c r="L219" s="12">
        <v>0</v>
      </c>
    </row>
    <row r="220" spans="1:12" ht="15" thickBot="1" x14ac:dyDescent="0.35">
      <c r="A220" s="11" t="s">
        <v>115</v>
      </c>
      <c r="B220" s="12">
        <v>77.5</v>
      </c>
      <c r="C220" s="12">
        <v>999807.5</v>
      </c>
      <c r="D220" s="12">
        <v>57</v>
      </c>
      <c r="E220" s="12">
        <v>14</v>
      </c>
      <c r="F220" s="12">
        <v>28</v>
      </c>
      <c r="G220" s="12">
        <v>11</v>
      </c>
      <c r="H220" s="12">
        <v>28</v>
      </c>
      <c r="I220" s="12">
        <v>1000023</v>
      </c>
      <c r="J220" s="12">
        <v>1000000</v>
      </c>
      <c r="K220" s="12">
        <v>-23</v>
      </c>
      <c r="L220" s="12">
        <v>0</v>
      </c>
    </row>
    <row r="221" spans="1:12" ht="15" thickBot="1" x14ac:dyDescent="0.35">
      <c r="A221" s="11" t="s">
        <v>116</v>
      </c>
      <c r="B221" s="12">
        <v>51.5</v>
      </c>
      <c r="C221" s="12">
        <v>999799</v>
      </c>
      <c r="D221" s="12">
        <v>51</v>
      </c>
      <c r="E221" s="12">
        <v>47</v>
      </c>
      <c r="F221" s="12">
        <v>55</v>
      </c>
      <c r="G221" s="12">
        <v>50</v>
      </c>
      <c r="H221" s="12">
        <v>33</v>
      </c>
      <c r="I221" s="12">
        <v>1000086.5</v>
      </c>
      <c r="J221" s="12">
        <v>1000000</v>
      </c>
      <c r="K221" s="12">
        <v>-86.5</v>
      </c>
      <c r="L221" s="12">
        <v>-0.01</v>
      </c>
    </row>
    <row r="222" spans="1:12" ht="15" thickBot="1" x14ac:dyDescent="0.35">
      <c r="A222" s="11" t="s">
        <v>117</v>
      </c>
      <c r="B222" s="12">
        <v>74.5</v>
      </c>
      <c r="C222" s="12">
        <v>999791.5</v>
      </c>
      <c r="D222" s="12">
        <v>54</v>
      </c>
      <c r="E222" s="12">
        <v>15</v>
      </c>
      <c r="F222" s="12">
        <v>28</v>
      </c>
      <c r="G222" s="12">
        <v>15</v>
      </c>
      <c r="H222" s="12">
        <v>14</v>
      </c>
      <c r="I222" s="12">
        <v>999992</v>
      </c>
      <c r="J222" s="12">
        <v>1000000</v>
      </c>
      <c r="K222" s="12">
        <v>8</v>
      </c>
      <c r="L222" s="12">
        <v>0</v>
      </c>
    </row>
    <row r="223" spans="1:12" ht="15" thickBot="1" x14ac:dyDescent="0.35">
      <c r="A223" s="11" t="s">
        <v>118</v>
      </c>
      <c r="B223" s="12">
        <v>33</v>
      </c>
      <c r="C223" s="12">
        <v>999784.5</v>
      </c>
      <c r="D223" s="12">
        <v>21</v>
      </c>
      <c r="E223" s="12">
        <v>11</v>
      </c>
      <c r="F223" s="12">
        <v>15</v>
      </c>
      <c r="G223" s="12">
        <v>12</v>
      </c>
      <c r="H223" s="12">
        <v>5</v>
      </c>
      <c r="I223" s="12">
        <v>999881.5</v>
      </c>
      <c r="J223" s="12">
        <v>1000000</v>
      </c>
      <c r="K223" s="12">
        <v>118.5</v>
      </c>
      <c r="L223" s="12">
        <v>0.01</v>
      </c>
    </row>
    <row r="224" spans="1:12" ht="15" thickBot="1" x14ac:dyDescent="0.35">
      <c r="A224" s="11" t="s">
        <v>119</v>
      </c>
      <c r="B224" s="12">
        <v>43</v>
      </c>
      <c r="C224" s="12">
        <v>999819</v>
      </c>
      <c r="D224" s="12">
        <v>46</v>
      </c>
      <c r="E224" s="12">
        <v>49</v>
      </c>
      <c r="F224" s="12">
        <v>51</v>
      </c>
      <c r="G224" s="12">
        <v>43</v>
      </c>
      <c r="H224" s="12">
        <v>45</v>
      </c>
      <c r="I224" s="12">
        <v>1000096</v>
      </c>
      <c r="J224" s="12">
        <v>1000000</v>
      </c>
      <c r="K224" s="12">
        <v>-96</v>
      </c>
      <c r="L224" s="12">
        <v>-0.01</v>
      </c>
    </row>
    <row r="225" spans="1:12" ht="15" thickBot="1" x14ac:dyDescent="0.35">
      <c r="A225" s="11" t="s">
        <v>120</v>
      </c>
      <c r="B225" s="12">
        <v>33</v>
      </c>
      <c r="C225" s="12">
        <v>999793.5</v>
      </c>
      <c r="D225" s="12">
        <v>25</v>
      </c>
      <c r="E225" s="12">
        <v>7</v>
      </c>
      <c r="F225" s="12">
        <v>7</v>
      </c>
      <c r="G225" s="12">
        <v>7</v>
      </c>
      <c r="H225" s="12">
        <v>17</v>
      </c>
      <c r="I225" s="12">
        <v>999889.5</v>
      </c>
      <c r="J225" s="12">
        <v>1000000</v>
      </c>
      <c r="K225" s="12">
        <v>110.5</v>
      </c>
      <c r="L225" s="12">
        <v>0.01</v>
      </c>
    </row>
    <row r="226" spans="1:12" ht="15" thickBot="1" x14ac:dyDescent="0.35">
      <c r="A226" s="11" t="s">
        <v>121</v>
      </c>
      <c r="B226" s="12">
        <v>27</v>
      </c>
      <c r="C226" s="12">
        <v>999776.5</v>
      </c>
      <c r="D226" s="12">
        <v>11</v>
      </c>
      <c r="E226" s="12">
        <v>56</v>
      </c>
      <c r="F226" s="12">
        <v>57</v>
      </c>
      <c r="G226" s="12">
        <v>124.5</v>
      </c>
      <c r="H226" s="12">
        <v>21</v>
      </c>
      <c r="I226" s="12">
        <v>1000073</v>
      </c>
      <c r="J226" s="12">
        <v>1000000</v>
      </c>
      <c r="K226" s="12">
        <v>-73</v>
      </c>
      <c r="L226" s="12">
        <v>-0.01</v>
      </c>
    </row>
    <row r="227" spans="1:12" ht="15" thickBot="1" x14ac:dyDescent="0.35">
      <c r="A227" s="11" t="s">
        <v>122</v>
      </c>
      <c r="B227" s="12">
        <v>22</v>
      </c>
      <c r="C227" s="12">
        <v>999807</v>
      </c>
      <c r="D227" s="12">
        <v>24</v>
      </c>
      <c r="E227" s="12">
        <v>28</v>
      </c>
      <c r="F227" s="12">
        <v>28</v>
      </c>
      <c r="G227" s="12">
        <v>23</v>
      </c>
      <c r="H227" s="12">
        <v>32</v>
      </c>
      <c r="I227" s="12">
        <v>999964</v>
      </c>
      <c r="J227" s="12">
        <v>1000000</v>
      </c>
      <c r="K227" s="12">
        <v>36</v>
      </c>
      <c r="L227" s="12">
        <v>0</v>
      </c>
    </row>
    <row r="228" spans="1:12" ht="15" thickBot="1" x14ac:dyDescent="0.35">
      <c r="A228" s="11" t="s">
        <v>123</v>
      </c>
      <c r="B228" s="12">
        <v>27</v>
      </c>
      <c r="C228" s="12">
        <v>999809</v>
      </c>
      <c r="D228" s="12">
        <v>31</v>
      </c>
      <c r="E228" s="12">
        <v>45</v>
      </c>
      <c r="F228" s="12">
        <v>45</v>
      </c>
      <c r="G228" s="12">
        <v>40</v>
      </c>
      <c r="H228" s="12">
        <v>39</v>
      </c>
      <c r="I228" s="12">
        <v>1000036</v>
      </c>
      <c r="J228" s="12">
        <v>1000000</v>
      </c>
      <c r="K228" s="12">
        <v>-36</v>
      </c>
      <c r="L228" s="12">
        <v>0</v>
      </c>
    </row>
    <row r="229" spans="1:12" ht="15" thickBot="1" x14ac:dyDescent="0.35">
      <c r="A229" s="11" t="s">
        <v>124</v>
      </c>
      <c r="B229" s="12">
        <v>3</v>
      </c>
      <c r="C229" s="12">
        <v>999941</v>
      </c>
      <c r="D229" s="12">
        <v>3</v>
      </c>
      <c r="E229" s="12">
        <v>7</v>
      </c>
      <c r="F229" s="12">
        <v>7</v>
      </c>
      <c r="G229" s="12">
        <v>7</v>
      </c>
      <c r="H229" s="12">
        <v>59</v>
      </c>
      <c r="I229" s="12">
        <v>1000027</v>
      </c>
      <c r="J229" s="12">
        <v>1000000</v>
      </c>
      <c r="K229" s="12">
        <v>-27</v>
      </c>
      <c r="L229" s="12">
        <v>0</v>
      </c>
    </row>
    <row r="230" spans="1:12" ht="15" thickBot="1" x14ac:dyDescent="0.35">
      <c r="A230" s="11" t="s">
        <v>125</v>
      </c>
      <c r="B230" s="12">
        <v>27</v>
      </c>
      <c r="C230" s="12">
        <v>999785.5</v>
      </c>
      <c r="D230" s="12">
        <v>18</v>
      </c>
      <c r="E230" s="12">
        <v>13</v>
      </c>
      <c r="F230" s="12">
        <v>15</v>
      </c>
      <c r="G230" s="12">
        <v>14</v>
      </c>
      <c r="H230" s="12">
        <v>9</v>
      </c>
      <c r="I230" s="12">
        <v>999881.5</v>
      </c>
      <c r="J230" s="12">
        <v>1000000</v>
      </c>
      <c r="K230" s="12">
        <v>118.5</v>
      </c>
      <c r="L230" s="12">
        <v>0.01</v>
      </c>
    </row>
    <row r="231" spans="1:12" ht="15" thickBot="1" x14ac:dyDescent="0.35">
      <c r="A231" s="11" t="s">
        <v>126</v>
      </c>
      <c r="B231" s="12">
        <v>18</v>
      </c>
      <c r="C231" s="12">
        <v>999789.5</v>
      </c>
      <c r="D231" s="12">
        <v>15</v>
      </c>
      <c r="E231" s="12">
        <v>31</v>
      </c>
      <c r="F231" s="12">
        <v>28</v>
      </c>
      <c r="G231" s="12">
        <v>30</v>
      </c>
      <c r="H231" s="12">
        <v>16</v>
      </c>
      <c r="I231" s="12">
        <v>999927.5</v>
      </c>
      <c r="J231" s="12">
        <v>1000000</v>
      </c>
      <c r="K231" s="12">
        <v>72.5</v>
      </c>
      <c r="L231" s="12">
        <v>0.01</v>
      </c>
    </row>
    <row r="232" spans="1:12" ht="15" thickBot="1" x14ac:dyDescent="0.35">
      <c r="A232" s="11" t="s">
        <v>127</v>
      </c>
      <c r="B232" s="12">
        <v>77.5</v>
      </c>
      <c r="C232" s="12">
        <v>999777.5</v>
      </c>
      <c r="D232" s="12">
        <v>43</v>
      </c>
      <c r="E232" s="12">
        <v>36</v>
      </c>
      <c r="F232" s="12">
        <v>51</v>
      </c>
      <c r="G232" s="12">
        <v>45</v>
      </c>
      <c r="H232" s="12">
        <v>3</v>
      </c>
      <c r="I232" s="12">
        <v>1000033</v>
      </c>
      <c r="J232" s="12">
        <v>1000000</v>
      </c>
      <c r="K232" s="12">
        <v>-33</v>
      </c>
      <c r="L232" s="12">
        <v>0</v>
      </c>
    </row>
    <row r="233" spans="1:12" ht="15" thickBot="1" x14ac:dyDescent="0.35">
      <c r="A233" s="11" t="s">
        <v>128</v>
      </c>
      <c r="B233" s="12">
        <v>38</v>
      </c>
      <c r="C233" s="12">
        <v>999888</v>
      </c>
      <c r="D233" s="12">
        <v>51</v>
      </c>
      <c r="E233" s="12">
        <v>9</v>
      </c>
      <c r="F233" s="12">
        <v>15</v>
      </c>
      <c r="G233" s="12">
        <v>9</v>
      </c>
      <c r="H233" s="12">
        <v>56</v>
      </c>
      <c r="I233" s="12">
        <v>1000066</v>
      </c>
      <c r="J233" s="12">
        <v>1000000</v>
      </c>
      <c r="K233" s="12">
        <v>-66</v>
      </c>
      <c r="L233" s="12">
        <v>-0.01</v>
      </c>
    </row>
    <row r="234" spans="1:12" ht="15" thickBot="1" x14ac:dyDescent="0.35">
      <c r="A234" s="11" t="s">
        <v>129</v>
      </c>
      <c r="B234" s="12">
        <v>13</v>
      </c>
      <c r="C234" s="12">
        <v>999796.5</v>
      </c>
      <c r="D234" s="12">
        <v>16</v>
      </c>
      <c r="E234" s="12">
        <v>7</v>
      </c>
      <c r="F234" s="12">
        <v>7</v>
      </c>
      <c r="G234" s="12">
        <v>7</v>
      </c>
      <c r="H234" s="12">
        <v>21</v>
      </c>
      <c r="I234" s="12">
        <v>999867.5</v>
      </c>
      <c r="J234" s="12">
        <v>1000000</v>
      </c>
      <c r="K234" s="12">
        <v>132.5</v>
      </c>
      <c r="L234" s="12">
        <v>0.01</v>
      </c>
    </row>
    <row r="235" spans="1:12" ht="15" thickBot="1" x14ac:dyDescent="0.35">
      <c r="A235" s="11" t="s">
        <v>130</v>
      </c>
      <c r="B235" s="12">
        <v>18</v>
      </c>
      <c r="C235" s="12">
        <v>999819.5</v>
      </c>
      <c r="D235" s="12">
        <v>28</v>
      </c>
      <c r="E235" s="12">
        <v>55</v>
      </c>
      <c r="F235" s="12">
        <v>47</v>
      </c>
      <c r="G235" s="12">
        <v>52</v>
      </c>
      <c r="H235" s="12">
        <v>49</v>
      </c>
      <c r="I235" s="12">
        <v>1000068.5</v>
      </c>
      <c r="J235" s="12">
        <v>1000000</v>
      </c>
      <c r="K235" s="12">
        <v>-68.5</v>
      </c>
      <c r="L235" s="12">
        <v>-0.01</v>
      </c>
    </row>
    <row r="236" spans="1:12" ht="15" thickBot="1" x14ac:dyDescent="0.35">
      <c r="A236" s="11" t="s">
        <v>131</v>
      </c>
      <c r="B236" s="12">
        <v>18</v>
      </c>
      <c r="C236" s="12">
        <v>999781.5</v>
      </c>
      <c r="D236" s="12">
        <v>11</v>
      </c>
      <c r="E236" s="12">
        <v>38</v>
      </c>
      <c r="F236" s="12">
        <v>36</v>
      </c>
      <c r="G236" s="12">
        <v>45</v>
      </c>
      <c r="H236" s="12">
        <v>13</v>
      </c>
      <c r="I236" s="12">
        <v>999942.5</v>
      </c>
      <c r="J236" s="12">
        <v>1000000</v>
      </c>
      <c r="K236" s="12">
        <v>57.5</v>
      </c>
      <c r="L236" s="12">
        <v>0.01</v>
      </c>
    </row>
    <row r="237" spans="1:12" ht="15" thickBot="1" x14ac:dyDescent="0.35">
      <c r="A237" s="11" t="s">
        <v>132</v>
      </c>
      <c r="B237" s="12">
        <v>12</v>
      </c>
      <c r="C237" s="12">
        <v>999835</v>
      </c>
      <c r="D237" s="12">
        <v>23</v>
      </c>
      <c r="E237" s="12">
        <v>52</v>
      </c>
      <c r="F237" s="12">
        <v>45</v>
      </c>
      <c r="G237" s="12">
        <v>48</v>
      </c>
      <c r="H237" s="12">
        <v>51</v>
      </c>
      <c r="I237" s="12">
        <v>1000066</v>
      </c>
      <c r="J237" s="12">
        <v>1000000</v>
      </c>
      <c r="K237" s="12">
        <v>-66</v>
      </c>
      <c r="L237" s="12">
        <v>-0.01</v>
      </c>
    </row>
    <row r="238" spans="1:12" ht="15" thickBot="1" x14ac:dyDescent="0.35">
      <c r="A238" s="11" t="s">
        <v>133</v>
      </c>
      <c r="B238" s="12">
        <v>3</v>
      </c>
      <c r="C238" s="12">
        <v>999796.5</v>
      </c>
      <c r="D238" s="12">
        <v>1</v>
      </c>
      <c r="E238" s="12">
        <v>7</v>
      </c>
      <c r="F238" s="12">
        <v>7</v>
      </c>
      <c r="G238" s="12">
        <v>7</v>
      </c>
      <c r="H238" s="12">
        <v>21</v>
      </c>
      <c r="I238" s="12">
        <v>999842.5</v>
      </c>
      <c r="J238" s="12">
        <v>1000000</v>
      </c>
      <c r="K238" s="12">
        <v>157.5</v>
      </c>
      <c r="L238" s="12">
        <v>0.02</v>
      </c>
    </row>
    <row r="239" spans="1:12" ht="15" thickBot="1" x14ac:dyDescent="0.35">
      <c r="A239" s="11" t="s">
        <v>134</v>
      </c>
      <c r="B239" s="12">
        <v>50.5</v>
      </c>
      <c r="C239" s="12">
        <v>999792.5</v>
      </c>
      <c r="D239" s="12">
        <v>40</v>
      </c>
      <c r="E239" s="12">
        <v>24</v>
      </c>
      <c r="F239" s="12">
        <v>36</v>
      </c>
      <c r="G239" s="12">
        <v>25</v>
      </c>
      <c r="H239" s="12">
        <v>21</v>
      </c>
      <c r="I239" s="12">
        <v>999989</v>
      </c>
      <c r="J239" s="12">
        <v>1000000</v>
      </c>
      <c r="K239" s="12">
        <v>11</v>
      </c>
      <c r="L239" s="12">
        <v>0</v>
      </c>
    </row>
    <row r="240" spans="1:12" ht="15" thickBot="1" x14ac:dyDescent="0.35">
      <c r="A240" s="11" t="s">
        <v>135</v>
      </c>
      <c r="B240" s="12">
        <v>39</v>
      </c>
      <c r="C240" s="12">
        <v>999835</v>
      </c>
      <c r="D240" s="12">
        <v>44</v>
      </c>
      <c r="E240" s="12">
        <v>55</v>
      </c>
      <c r="F240" s="12">
        <v>55</v>
      </c>
      <c r="G240" s="12">
        <v>51</v>
      </c>
      <c r="H240" s="12">
        <v>54</v>
      </c>
      <c r="I240" s="12">
        <v>1000133</v>
      </c>
      <c r="J240" s="12">
        <v>1000000</v>
      </c>
      <c r="K240" s="12">
        <v>-133</v>
      </c>
      <c r="L240" s="12">
        <v>-0.01</v>
      </c>
    </row>
    <row r="241" spans="1:12" ht="15" thickBot="1" x14ac:dyDescent="0.35">
      <c r="A241" s="11" t="s">
        <v>136</v>
      </c>
      <c r="B241" s="12">
        <v>18</v>
      </c>
      <c r="C241" s="12">
        <v>999887.5</v>
      </c>
      <c r="D241" s="12">
        <v>34</v>
      </c>
      <c r="E241" s="12">
        <v>31</v>
      </c>
      <c r="F241" s="12">
        <v>28</v>
      </c>
      <c r="G241" s="12">
        <v>21</v>
      </c>
      <c r="H241" s="12">
        <v>54</v>
      </c>
      <c r="I241" s="12">
        <v>1000073.5</v>
      </c>
      <c r="J241" s="12">
        <v>1000000</v>
      </c>
      <c r="K241" s="12">
        <v>-73.5</v>
      </c>
      <c r="L241" s="12">
        <v>-0.01</v>
      </c>
    </row>
    <row r="242" spans="1:12" ht="15" thickBot="1" x14ac:dyDescent="0.35">
      <c r="A242" s="11" t="s">
        <v>137</v>
      </c>
      <c r="B242" s="12">
        <v>35</v>
      </c>
      <c r="C242" s="12">
        <v>999806</v>
      </c>
      <c r="D242" s="12">
        <v>34</v>
      </c>
      <c r="E242" s="12">
        <v>53</v>
      </c>
      <c r="F242" s="12">
        <v>51</v>
      </c>
      <c r="G242" s="12">
        <v>54</v>
      </c>
      <c r="H242" s="12">
        <v>37</v>
      </c>
      <c r="I242" s="12">
        <v>1000070</v>
      </c>
      <c r="J242" s="12">
        <v>1000000</v>
      </c>
      <c r="K242" s="12">
        <v>-70</v>
      </c>
      <c r="L242" s="12">
        <v>-0.01</v>
      </c>
    </row>
    <row r="243" spans="1:12" ht="15" thickBot="1" x14ac:dyDescent="0.35">
      <c r="A243" s="11" t="s">
        <v>138</v>
      </c>
      <c r="B243" s="12">
        <v>50.5</v>
      </c>
      <c r="C243" s="12">
        <v>999790.5</v>
      </c>
      <c r="D243" s="12">
        <v>38</v>
      </c>
      <c r="E243" s="12">
        <v>24</v>
      </c>
      <c r="F243" s="12">
        <v>36</v>
      </c>
      <c r="G243" s="12">
        <v>27</v>
      </c>
      <c r="H243" s="12">
        <v>15</v>
      </c>
      <c r="I243" s="12">
        <v>999981</v>
      </c>
      <c r="J243" s="12">
        <v>1000000</v>
      </c>
      <c r="K243" s="12">
        <v>19</v>
      </c>
      <c r="L243" s="12">
        <v>0</v>
      </c>
    </row>
    <row r="244" spans="1:12" ht="15" thickBot="1" x14ac:dyDescent="0.35">
      <c r="A244" s="11" t="s">
        <v>139</v>
      </c>
      <c r="B244" s="12">
        <v>7</v>
      </c>
      <c r="C244" s="12">
        <v>999805.5</v>
      </c>
      <c r="D244" s="12">
        <v>8</v>
      </c>
      <c r="E244" s="12">
        <v>46</v>
      </c>
      <c r="F244" s="12">
        <v>28</v>
      </c>
      <c r="G244" s="12">
        <v>46</v>
      </c>
      <c r="H244" s="12">
        <v>35</v>
      </c>
      <c r="I244" s="12">
        <v>999975.5</v>
      </c>
      <c r="J244" s="12">
        <v>1000000</v>
      </c>
      <c r="K244" s="12">
        <v>24.5</v>
      </c>
      <c r="L244" s="12">
        <v>0</v>
      </c>
    </row>
    <row r="245" spans="1:12" ht="15" thickBot="1" x14ac:dyDescent="0.35">
      <c r="A245" s="11" t="s">
        <v>140</v>
      </c>
      <c r="B245" s="12">
        <v>33</v>
      </c>
      <c r="C245" s="12">
        <v>999806.5</v>
      </c>
      <c r="D245" s="12">
        <v>32</v>
      </c>
      <c r="E245" s="12">
        <v>43</v>
      </c>
      <c r="F245" s="12">
        <v>45</v>
      </c>
      <c r="G245" s="12">
        <v>39</v>
      </c>
      <c r="H245" s="12">
        <v>34</v>
      </c>
      <c r="I245" s="12">
        <v>1000032.5</v>
      </c>
      <c r="J245" s="12">
        <v>1000000</v>
      </c>
      <c r="K245" s="12">
        <v>-32.5</v>
      </c>
      <c r="L245" s="12">
        <v>0</v>
      </c>
    </row>
    <row r="246" spans="1:12" ht="15" thickBot="1" x14ac:dyDescent="0.35">
      <c r="A246" s="11" t="s">
        <v>141</v>
      </c>
      <c r="B246" s="12">
        <v>43</v>
      </c>
      <c r="C246" s="12">
        <v>999780.5</v>
      </c>
      <c r="D246" s="12">
        <v>29</v>
      </c>
      <c r="E246" s="12">
        <v>32</v>
      </c>
      <c r="F246" s="12">
        <v>36</v>
      </c>
      <c r="G246" s="12">
        <v>33</v>
      </c>
      <c r="H246" s="12">
        <v>6</v>
      </c>
      <c r="I246" s="12">
        <v>999959.5</v>
      </c>
      <c r="J246" s="12">
        <v>1000000</v>
      </c>
      <c r="K246" s="12">
        <v>40.5</v>
      </c>
      <c r="L246" s="12">
        <v>0</v>
      </c>
    </row>
    <row r="247" spans="1:12" ht="15" thickBot="1" x14ac:dyDescent="0.35">
      <c r="A247" s="11" t="s">
        <v>142</v>
      </c>
      <c r="B247" s="12">
        <v>27</v>
      </c>
      <c r="C247" s="12">
        <v>999778.5</v>
      </c>
      <c r="D247" s="12">
        <v>15</v>
      </c>
      <c r="E247" s="12">
        <v>45</v>
      </c>
      <c r="F247" s="12">
        <v>45</v>
      </c>
      <c r="G247" s="12">
        <v>53</v>
      </c>
      <c r="H247" s="12">
        <v>9</v>
      </c>
      <c r="I247" s="12">
        <v>999972.5</v>
      </c>
      <c r="J247" s="12">
        <v>1000000</v>
      </c>
      <c r="K247" s="12">
        <v>27.5</v>
      </c>
      <c r="L247" s="12">
        <v>0</v>
      </c>
    </row>
    <row r="248" spans="1:12" ht="15" thickBot="1" x14ac:dyDescent="0.35">
      <c r="A248" s="11" t="s">
        <v>143</v>
      </c>
      <c r="B248" s="12">
        <v>3</v>
      </c>
      <c r="C248" s="12">
        <v>999773.5</v>
      </c>
      <c r="D248" s="12">
        <v>0</v>
      </c>
      <c r="E248" s="12">
        <v>7</v>
      </c>
      <c r="F248" s="12">
        <v>7</v>
      </c>
      <c r="G248" s="12">
        <v>7</v>
      </c>
      <c r="H248" s="12">
        <v>0</v>
      </c>
      <c r="I248" s="12">
        <v>999797.5</v>
      </c>
      <c r="J248" s="12">
        <v>1000000</v>
      </c>
      <c r="K248" s="12">
        <v>202.5</v>
      </c>
      <c r="L248" s="12">
        <v>0.02</v>
      </c>
    </row>
    <row r="249" spans="1:12" ht="15" thickBot="1" x14ac:dyDescent="0.35">
      <c r="A249" s="11" t="s">
        <v>144</v>
      </c>
      <c r="B249" s="12">
        <v>54.5</v>
      </c>
      <c r="C249" s="12">
        <v>999820</v>
      </c>
      <c r="D249" s="12">
        <v>58</v>
      </c>
      <c r="E249" s="12">
        <v>50</v>
      </c>
      <c r="F249" s="12">
        <v>58</v>
      </c>
      <c r="G249" s="12">
        <v>47</v>
      </c>
      <c r="H249" s="12">
        <v>48</v>
      </c>
      <c r="I249" s="12">
        <v>1000135.5</v>
      </c>
      <c r="J249" s="12">
        <v>1000000</v>
      </c>
      <c r="K249" s="12">
        <v>-135.5</v>
      </c>
      <c r="L249" s="12">
        <v>-0.01</v>
      </c>
    </row>
    <row r="250" spans="1:12" ht="15" thickBot="1" x14ac:dyDescent="0.35">
      <c r="A250" s="11" t="s">
        <v>145</v>
      </c>
      <c r="B250" s="12">
        <v>5</v>
      </c>
      <c r="C250" s="12">
        <v>999789.5</v>
      </c>
      <c r="D250" s="12">
        <v>5</v>
      </c>
      <c r="E250" s="12">
        <v>59</v>
      </c>
      <c r="F250" s="12">
        <v>36</v>
      </c>
      <c r="G250" s="12">
        <v>125.5</v>
      </c>
      <c r="H250" s="12">
        <v>54</v>
      </c>
      <c r="I250" s="12">
        <v>1000074</v>
      </c>
      <c r="J250" s="12">
        <v>1000000</v>
      </c>
      <c r="K250" s="12">
        <v>-74</v>
      </c>
      <c r="L250" s="12">
        <v>-0.01</v>
      </c>
    </row>
    <row r="251" spans="1:12" ht="15" thickBot="1" x14ac:dyDescent="0.35">
      <c r="A251" s="11" t="s">
        <v>146</v>
      </c>
      <c r="B251" s="12">
        <v>10</v>
      </c>
      <c r="C251" s="12">
        <v>999817</v>
      </c>
      <c r="D251" s="12">
        <v>15</v>
      </c>
      <c r="E251" s="12">
        <v>33</v>
      </c>
      <c r="F251" s="12">
        <v>28</v>
      </c>
      <c r="G251" s="12">
        <v>30</v>
      </c>
      <c r="H251" s="12">
        <v>38</v>
      </c>
      <c r="I251" s="12">
        <v>999971</v>
      </c>
      <c r="J251" s="12">
        <v>1000000</v>
      </c>
      <c r="K251" s="12">
        <v>29</v>
      </c>
      <c r="L251" s="12">
        <v>0</v>
      </c>
    </row>
    <row r="252" spans="1:12" ht="15" thickBot="1" x14ac:dyDescent="0.35">
      <c r="A252" s="11" t="s">
        <v>147</v>
      </c>
      <c r="B252" s="12">
        <v>54.5</v>
      </c>
      <c r="C252" s="12">
        <v>999816</v>
      </c>
      <c r="D252" s="12">
        <v>56</v>
      </c>
      <c r="E252" s="12">
        <v>19</v>
      </c>
      <c r="F252" s="12">
        <v>36</v>
      </c>
      <c r="G252" s="12">
        <v>18</v>
      </c>
      <c r="H252" s="12">
        <v>36</v>
      </c>
      <c r="I252" s="12">
        <v>1000035.5</v>
      </c>
      <c r="J252" s="12">
        <v>1000000</v>
      </c>
      <c r="K252" s="12">
        <v>-35.5</v>
      </c>
      <c r="L252" s="12">
        <v>0</v>
      </c>
    </row>
    <row r="253" spans="1:12" ht="15" thickBot="1" x14ac:dyDescent="0.35">
      <c r="A253" s="11" t="s">
        <v>148</v>
      </c>
      <c r="B253" s="12">
        <v>3</v>
      </c>
      <c r="C253" s="12">
        <v>999941</v>
      </c>
      <c r="D253" s="12">
        <v>3</v>
      </c>
      <c r="E253" s="12">
        <v>7</v>
      </c>
      <c r="F253" s="12">
        <v>7</v>
      </c>
      <c r="G253" s="12">
        <v>7</v>
      </c>
      <c r="H253" s="12">
        <v>59</v>
      </c>
      <c r="I253" s="12">
        <v>1000027</v>
      </c>
      <c r="J253" s="12">
        <v>1000000</v>
      </c>
      <c r="K253" s="12">
        <v>-27</v>
      </c>
      <c r="L253" s="12">
        <v>0</v>
      </c>
    </row>
    <row r="254" spans="1:12" ht="15" thickBot="1" x14ac:dyDescent="0.35"/>
    <row r="255" spans="1:12" ht="15" thickBot="1" x14ac:dyDescent="0.35">
      <c r="A255" s="13" t="s">
        <v>403</v>
      </c>
      <c r="B255" s="14">
        <v>1000380</v>
      </c>
    </row>
    <row r="256" spans="1:12" ht="15" thickBot="1" x14ac:dyDescent="0.35">
      <c r="A256" s="13" t="s">
        <v>404</v>
      </c>
      <c r="B256" s="14">
        <v>999773.5</v>
      </c>
    </row>
    <row r="257" spans="1:2" ht="15" thickBot="1" x14ac:dyDescent="0.35">
      <c r="A257" s="13" t="s">
        <v>405</v>
      </c>
      <c r="B257" s="14">
        <v>59999998</v>
      </c>
    </row>
    <row r="258" spans="1:2" ht="15" thickBot="1" x14ac:dyDescent="0.35">
      <c r="A258" s="13" t="s">
        <v>406</v>
      </c>
      <c r="B258" s="14">
        <v>60000000</v>
      </c>
    </row>
    <row r="259" spans="1:2" ht="15" thickBot="1" x14ac:dyDescent="0.35">
      <c r="A259" s="13" t="s">
        <v>407</v>
      </c>
      <c r="B259" s="14">
        <v>-2</v>
      </c>
    </row>
    <row r="260" spans="1:2" ht="15" thickBot="1" x14ac:dyDescent="0.35">
      <c r="A260" s="13" t="s">
        <v>408</v>
      </c>
      <c r="B260" s="14"/>
    </row>
    <row r="261" spans="1:2" ht="15" thickBot="1" x14ac:dyDescent="0.35">
      <c r="A261" s="13" t="s">
        <v>409</v>
      </c>
      <c r="B261" s="14"/>
    </row>
    <row r="262" spans="1:2" ht="15" thickBot="1" x14ac:dyDescent="0.35">
      <c r="A262" s="13" t="s">
        <v>410</v>
      </c>
      <c r="B262" s="14">
        <v>0</v>
      </c>
    </row>
    <row r="264" spans="1:2" x14ac:dyDescent="0.3">
      <c r="A264" s="15" t="s">
        <v>411</v>
      </c>
    </row>
    <row r="266" spans="1:2" x14ac:dyDescent="0.3">
      <c r="A266" s="16" t="s">
        <v>684</v>
      </c>
    </row>
    <row r="267" spans="1:2" x14ac:dyDescent="0.3">
      <c r="A267" s="16" t="s">
        <v>685</v>
      </c>
    </row>
  </sheetData>
  <hyperlinks>
    <hyperlink ref="A264" r:id="rId1" display="https://miau.my-x.hu/myx-free/coco/test/841895520231018143937.html" xr:uid="{92CA84A2-74FB-4230-97CB-DB532AB1FE0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kerdes</vt:lpstr>
      <vt:lpstr>ellenorzes</vt:lpstr>
      <vt:lpstr>tranzakció2022_23</vt:lpstr>
      <vt:lpstr>modell</vt:lpstr>
      <vt:lpstr>tranzakció2022_23 (2)</vt:lpstr>
      <vt:lpstr>modell2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Gyula Svab</dc:creator>
  <cp:lastModifiedBy>Lttd</cp:lastModifiedBy>
  <dcterms:created xsi:type="dcterms:W3CDTF">2023-10-17T17:02:06Z</dcterms:created>
  <dcterms:modified xsi:type="dcterms:W3CDTF">2023-10-18T12:45:07Z</dcterms:modified>
</cp:coreProperties>
</file>